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Vladimir\Desktop\"/>
    </mc:Choice>
  </mc:AlternateContent>
  <bookViews>
    <workbookView xWindow="0" yWindow="0" windowWidth="15855" windowHeight="6915" tabRatio="906"/>
  </bookViews>
  <sheets>
    <sheet name="PROPUESTA ECONOMICA (proponent)" sheetId="265"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1">#REF!</definedName>
    <definedName name="_APU221">#REF!</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 (proponent)'!$I$13:$I$85</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'PROPUESTA ECONOMICA (proponent)'!$A$1:$L$173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 (proponent)'!$K$157</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 (proponent)'!$K$169</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 (proponent)'!$K$169</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 (proponent)'!$K$170</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71" i="265" l="1"/>
  <c r="K129" i="265" l="1"/>
  <c r="K37" i="265"/>
  <c r="K38" i="265"/>
  <c r="K39" i="265"/>
  <c r="K40" i="265"/>
  <c r="K41" i="265"/>
  <c r="K42" i="265"/>
  <c r="K43" i="265"/>
  <c r="K44" i="265"/>
  <c r="K36" i="265"/>
  <c r="K27" i="265"/>
  <c r="K28" i="265"/>
  <c r="K29" i="265"/>
  <c r="K30" i="265"/>
  <c r="K31" i="265"/>
  <c r="K26" i="265"/>
  <c r="K159" i="265"/>
  <c r="K153" i="265"/>
  <c r="K154" i="265"/>
  <c r="K152" i="265"/>
  <c r="K140" i="265"/>
  <c r="K141" i="265"/>
  <c r="K142" i="265"/>
  <c r="K143" i="265"/>
  <c r="K144" i="265"/>
  <c r="K145" i="265"/>
  <c r="K146" i="265"/>
  <c r="K147" i="265"/>
  <c r="K139" i="265"/>
  <c r="K121" i="265"/>
  <c r="K122" i="265"/>
  <c r="K123" i="265"/>
  <c r="K124" i="265"/>
  <c r="K120" i="265"/>
  <c r="K115" i="265"/>
  <c r="K114" i="265"/>
  <c r="K107" i="265"/>
  <c r="K108" i="265"/>
  <c r="K109" i="265"/>
  <c r="K106" i="265"/>
  <c r="K90" i="265"/>
  <c r="K91" i="265"/>
  <c r="K92" i="265"/>
  <c r="K93" i="265"/>
  <c r="K94" i="265"/>
  <c r="K95" i="265"/>
  <c r="K96" i="265"/>
  <c r="K97" i="265"/>
  <c r="K98" i="265"/>
  <c r="K99" i="265"/>
  <c r="K100" i="265"/>
  <c r="K101" i="265"/>
  <c r="K89" i="265"/>
  <c r="K74" i="265"/>
  <c r="K75" i="265"/>
  <c r="K76" i="265"/>
  <c r="K77" i="265"/>
  <c r="K78" i="265"/>
  <c r="K79" i="265"/>
  <c r="K80" i="265"/>
  <c r="K81" i="265"/>
  <c r="K82" i="265"/>
  <c r="K83" i="265"/>
  <c r="K84" i="265"/>
  <c r="K73" i="265"/>
  <c r="K50" i="265"/>
  <c r="K51" i="265"/>
  <c r="K52" i="265"/>
  <c r="K53" i="265"/>
  <c r="K54" i="265"/>
  <c r="K55" i="265"/>
  <c r="K56" i="265"/>
  <c r="K57" i="265"/>
  <c r="K58" i="265"/>
  <c r="K59" i="265"/>
  <c r="K60" i="265"/>
  <c r="K61" i="265"/>
  <c r="K62" i="265"/>
  <c r="K63" i="265"/>
  <c r="K64" i="265"/>
  <c r="K65" i="265"/>
  <c r="K66" i="265"/>
  <c r="K67" i="265"/>
  <c r="K68" i="265"/>
  <c r="K49" i="265"/>
  <c r="K130" i="265"/>
  <c r="K131" i="265"/>
  <c r="K132" i="265"/>
  <c r="K133" i="265"/>
  <c r="K134" i="265"/>
  <c r="K17" i="265"/>
  <c r="K18" i="265"/>
  <c r="K19" i="265"/>
  <c r="K20" i="265"/>
  <c r="K21" i="265"/>
  <c r="K16" i="265"/>
  <c r="K15" i="265"/>
  <c r="K125" i="265" l="1"/>
  <c r="K155" i="265"/>
  <c r="K135" i="265"/>
  <c r="K148" i="265"/>
  <c r="K116" i="265"/>
  <c r="K110" i="265"/>
  <c r="K102" i="265"/>
  <c r="K85" i="265"/>
  <c r="K69" i="265"/>
  <c r="K45" i="265"/>
  <c r="K32" i="265"/>
  <c r="K22" i="265"/>
  <c r="K161" i="265" l="1"/>
  <c r="K162" i="265" s="1"/>
  <c r="K164" i="265" l="1"/>
</calcChain>
</file>

<file path=xl/sharedStrings.xml><?xml version="1.0" encoding="utf-8"?>
<sst xmlns="http://schemas.openxmlformats.org/spreadsheetml/2006/main" count="602" uniqueCount="300">
  <si>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</si>
  <si>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</si>
  <si>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</si>
  <si>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</si>
  <si>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</si>
  <si>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</si>
  <si>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</si>
  <si>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</si>
  <si>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</si>
  <si>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</si>
  <si>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</si>
  <si>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</si>
  <si>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</si>
  <si>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</si>
  <si>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SUBTOTAL OBRAS (INCLUYE IVA)</t>
  </si>
  <si>
    <t>VALOR TOTAL</t>
  </si>
  <si>
    <t>DESCRIPCION</t>
  </si>
  <si>
    <t>PORCENTAJE</t>
  </si>
  <si>
    <t>ADMINISTRACIÓN</t>
  </si>
  <si>
    <t>A=</t>
  </si>
  <si>
    <t xml:space="preserve">IMPREVISTO
</t>
  </si>
  <si>
    <t>I=</t>
  </si>
  <si>
    <t xml:space="preserve">UTILIDAD
</t>
  </si>
  <si>
    <t>U=</t>
  </si>
  <si>
    <t>TOTAL A.I.U</t>
  </si>
  <si>
    <t>A.I.U.=</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</si>
  <si>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</si>
  <si>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</si>
  <si>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</si>
  <si>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</si>
  <si>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</si>
  <si>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</si>
  <si>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</si>
  <si>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</si>
  <si>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</si>
  <si>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</si>
  <si>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</si>
  <si>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</si>
  <si>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</si>
  <si>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</si>
  <si>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</si>
  <si>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</si>
  <si>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</si>
  <si>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</si>
  <si>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</si>
  <si>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</si>
  <si>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</si>
  <si>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</si>
  <si>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</si>
  <si>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</si>
  <si>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</si>
  <si>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</si>
  <si>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</si>
  <si>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</si>
  <si>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</si>
  <si>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</si>
  <si>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</si>
  <si>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</si>
  <si>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</si>
  <si>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</si>
  <si>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</si>
  <si>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</si>
  <si>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</si>
  <si>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</si>
  <si>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</si>
  <si>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</si>
  <si>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</si>
  <si>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</si>
  <si>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</si>
  <si>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</si>
  <si>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</si>
  <si>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</si>
  <si>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</si>
  <si>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</si>
  <si>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</si>
  <si>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</si>
  <si>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</si>
  <si>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</si>
  <si>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</si>
  <si>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</si>
  <si>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</si>
  <si>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</si>
  <si>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</si>
  <si>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</si>
  <si>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</si>
  <si>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</si>
  <si>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</si>
  <si>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</si>
  <si>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</si>
  <si>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210.2.1</t>
  </si>
  <si>
    <t>210.2.2</t>
  </si>
  <si>
    <t>310.1</t>
  </si>
  <si>
    <t>201.16</t>
  </si>
  <si>
    <t>220.1</t>
  </si>
  <si>
    <t>DESMONTE Y LIMPIEZA EN ZONAS BOSCOSAS</t>
  </si>
  <si>
    <t>EXCAVACIONES VARIAS EN ROCA EN SECO</t>
  </si>
  <si>
    <t>EXCAVACIÓN MATERIAL COMÚN PROVENIENTE DE LAS EXPLANACIÓN Y CANALES</t>
  </si>
  <si>
    <t>CONFORMACIÓN DE CALZADA EXISTENTE</t>
  </si>
  <si>
    <r>
      <t xml:space="preserve">REMOCIÓN DE </t>
    </r>
    <r>
      <rPr>
        <sz val="11"/>
        <color rgb="FF000000"/>
        <rFont val="Segoe UI Emoji"/>
        <family val="2"/>
      </rPr>
      <t>CERCAS</t>
    </r>
  </si>
  <si>
    <t xml:space="preserve">RELLENO CON MATERIAL SELECCIONADO  </t>
  </si>
  <si>
    <t xml:space="preserve">RELLENO CON MATERIAL COMÚN </t>
  </si>
  <si>
    <t>ha</t>
  </si>
  <si>
    <t>m3</t>
  </si>
  <si>
    <t>m2</t>
  </si>
  <si>
    <t>m</t>
  </si>
  <si>
    <t>2.1</t>
  </si>
  <si>
    <t>600.2.1</t>
  </si>
  <si>
    <t>2.2</t>
  </si>
  <si>
    <t>600.2.3</t>
  </si>
  <si>
    <t>2.3</t>
  </si>
  <si>
    <t>223.1</t>
  </si>
  <si>
    <t>2.4</t>
  </si>
  <si>
    <t>610.5</t>
  </si>
  <si>
    <t>2.5</t>
  </si>
  <si>
    <t>1P</t>
  </si>
  <si>
    <t>2.6</t>
  </si>
  <si>
    <t>610.2</t>
  </si>
  <si>
    <t>EXCAVACIÓN EN ROCA</t>
  </si>
  <si>
    <t>EXCAVACIÓN MATERIAL COMÚN PARA FILTRO</t>
  </si>
  <si>
    <t>GEOTEXTIL TIPO NT-2500 O SIMILAR NO TEJIDO</t>
  </si>
  <si>
    <t>RELLENO CON MATERIAL FILTRANTE</t>
  </si>
  <si>
    <t>DREN EN TUBERÍA PERFORADA 4"</t>
  </si>
  <si>
    <t>RELLENO CON MATERIAL SELECCIONADO</t>
  </si>
  <si>
    <t>201.15</t>
  </si>
  <si>
    <t>201.2</t>
  </si>
  <si>
    <t>640.1</t>
  </si>
  <si>
    <t>661.1</t>
  </si>
  <si>
    <t>630.6</t>
  </si>
  <si>
    <t>630.4</t>
  </si>
  <si>
    <t>610.1</t>
  </si>
  <si>
    <t>REMOCIÓN DE ALCANTARILLAS EXISTENTES</t>
  </si>
  <si>
    <t>DEMOLICIÓN ESTRUCTURAS EXISTENTES</t>
  </si>
  <si>
    <t>EXCAVACIÓN MATERIAL COMÚN ESTRUCTURAS</t>
  </si>
  <si>
    <t>ACERO DE REFUERZO FY 420 MPA</t>
  </si>
  <si>
    <t>Kg</t>
  </si>
  <si>
    <t>TUBERÍA DE CONCRETO REFORZADO 21 MPA DE 900 [MM] DE DIÁMETRO INTERIOR</t>
  </si>
  <si>
    <t>SUMINISTRO CONCRETO CLASE F, PARA ESTRUCTURAS. INCLUYE EQUIPOS Y MANO DE OBRA PARA LA INSTALACIÓN.</t>
  </si>
  <si>
    <t>SUMINISTRO CONCRETO CLASE D, PARA ESTRUCTURAS. INCLUYE EQUIPOS Y MANO DE OBRA PARA LA INSTALACIÓN.</t>
  </si>
  <si>
    <t>RELLENO PARA ESTRUCTURAS CON MATERIAL COMÚN</t>
  </si>
  <si>
    <t>3.1</t>
  </si>
  <si>
    <t>3.2</t>
  </si>
  <si>
    <t>3.3</t>
  </si>
  <si>
    <t>3.4</t>
  </si>
  <si>
    <t>3.5</t>
  </si>
  <si>
    <t>3.6</t>
  </si>
  <si>
    <t>3.7</t>
  </si>
  <si>
    <t>3.8</t>
  </si>
  <si>
    <t>3.9</t>
  </si>
  <si>
    <t>4.1</t>
  </si>
  <si>
    <t>4.2</t>
  </si>
  <si>
    <t>4.3</t>
  </si>
  <si>
    <t>4.4</t>
  </si>
  <si>
    <t>4.5</t>
  </si>
  <si>
    <t>4.6</t>
  </si>
  <si>
    <t>4.7</t>
  </si>
  <si>
    <t>4.8</t>
  </si>
  <si>
    <t>4.9</t>
  </si>
  <si>
    <t>4.10</t>
  </si>
  <si>
    <t>4.11</t>
  </si>
  <si>
    <t>4.12</t>
  </si>
  <si>
    <t>4.13</t>
  </si>
  <si>
    <t>4.14</t>
  </si>
  <si>
    <t>4.15</t>
  </si>
  <si>
    <t>4.16</t>
  </si>
  <si>
    <t>4.17</t>
  </si>
  <si>
    <t>4.18</t>
  </si>
  <si>
    <t>4.19</t>
  </si>
  <si>
    <t>4.20</t>
  </si>
  <si>
    <t>630.3</t>
  </si>
  <si>
    <t xml:space="preserve">DESVIACIÓN DE CAUCE </t>
  </si>
  <si>
    <t>SUMINISTRO CONCRETO CLASE E. INCLUYE EQUIPOS Y MANO DE OBRA PARA LA INSTALACIÓN.</t>
  </si>
  <si>
    <t>SUMINISTRO CONCRETO CLASE C. INCLUYE EQUIPOS Y MANO DE OBRA PARA LA INSTALACIÓN.</t>
  </si>
  <si>
    <t>SUMINISTRO CONCRETO CLASE D. INCLUYE EQUIPOS Y MANO DE OBRA PARA LA INSTALACIÓN.</t>
  </si>
  <si>
    <t>INSTALACIÓN O IZAJE DE CIMBRA SUSPENDIDA PROVISIONAL</t>
  </si>
  <si>
    <t>SUMINISTRO E INSTALACIÓN DE BARANDA METÁLICA DE SEGURIDAD INCLUYE PERFIL DE APOYO, SUJETADORES Y PASAMANOS</t>
  </si>
  <si>
    <t>JUNTA DE DILATACIÓN TABLERO</t>
  </si>
  <si>
    <t>NEOPRENO DE 350X450X50 MM DUREZA DE 60</t>
  </si>
  <si>
    <t>u</t>
  </si>
  <si>
    <t>NEOPRENO DE 250X250X50 MM DUREZA DE 40</t>
  </si>
  <si>
    <t xml:space="preserve">LLORADEROS EN TUBO PERFORADO D=2" </t>
  </si>
  <si>
    <t>SEÑAL VERTICAL DE TRÁNSITO TIPO I CON LÁMINA RETRORREFLECTIVA TIPO III (MARCADORES DE OBSTÁCULO)</t>
  </si>
  <si>
    <t>SUMINISTRO E INSTALACIÓN SEÑALIZACIÓN VERTICAL MÁXIMA CAPACIDAD DEL PONTON</t>
  </si>
  <si>
    <t>GEODRÉN VÍAL CON TUBERÍA PERFORADA DE 3"</t>
  </si>
  <si>
    <t>CAPTAFAROS</t>
  </si>
  <si>
    <t>5.1</t>
  </si>
  <si>
    <t>5.2</t>
  </si>
  <si>
    <t>5.3</t>
  </si>
  <si>
    <t>5.4</t>
  </si>
  <si>
    <t>5.5</t>
  </si>
  <si>
    <t>5.6</t>
  </si>
  <si>
    <t>5.7</t>
  </si>
  <si>
    <t>5.8</t>
  </si>
  <si>
    <t>5.9</t>
  </si>
  <si>
    <t>5.10</t>
  </si>
  <si>
    <t>5.11</t>
  </si>
  <si>
    <t>5.12</t>
  </si>
  <si>
    <t>RELLENO CON SUBBASE DE MEJORA PARA CIMENTACIÓN</t>
  </si>
  <si>
    <t>SUMINISTRO CONCRETO CLASE E. INCLUYE EQUIPOS Y MANO DE OBRA PARA LA INSTALACION.</t>
  </si>
  <si>
    <t>JUNTA CON CINTA PVC FLEXIBLE DE 15 CM</t>
  </si>
  <si>
    <t>JUNTA DE DILATACIÓN</t>
  </si>
  <si>
    <t>6.1</t>
  </si>
  <si>
    <t>6.2</t>
  </si>
  <si>
    <t>6.3</t>
  </si>
  <si>
    <t>6.4</t>
  </si>
  <si>
    <t>6.5</t>
  </si>
  <si>
    <t>6.6</t>
  </si>
  <si>
    <t>6.7</t>
  </si>
  <si>
    <t>6.8</t>
  </si>
  <si>
    <t>6.9</t>
  </si>
  <si>
    <t>6.10</t>
  </si>
  <si>
    <t>6.11</t>
  </si>
  <si>
    <t>6.12</t>
  </si>
  <si>
    <t>6.13</t>
  </si>
  <si>
    <t>SUMINISTRO CONCRETO CLASE F. INCLUYE EQUIPOS Y MANO DE OBRA PARA LA INSTALACIÓN.</t>
  </si>
  <si>
    <t>SUMINISTRO CONCRETO CLASE D. INCLUYE EQUIPOS Y MANO DE OBRA PARA LA INSTALACION.</t>
  </si>
  <si>
    <t>SUMINISTRO E INSTALACIÓN DE ANCLAJES ACTIVOS DIÁMETRO DE PERFORACIÓN = 4"</t>
  </si>
  <si>
    <t xml:space="preserve">SUMINISTRO E INSTALACIÓN DE PERNOS ANCLADOS </t>
  </si>
  <si>
    <t>7.1</t>
  </si>
  <si>
    <t>320.1</t>
  </si>
  <si>
    <t>7.2</t>
  </si>
  <si>
    <t>330.1</t>
  </si>
  <si>
    <t>7.3</t>
  </si>
  <si>
    <t>420.1</t>
  </si>
  <si>
    <t>7.4</t>
  </si>
  <si>
    <t>450.2</t>
  </si>
  <si>
    <t>SUB-BASE GRANULAR</t>
  </si>
  <si>
    <t>BASE GRANULAR</t>
  </si>
  <si>
    <t>RIEGO DE IMPRIMACIÓN CON EMULSIÓN ASFÁLTICA CRL 0</t>
  </si>
  <si>
    <t>MEZCLA DENSA EN CALIENTE (MDC-19)</t>
  </si>
  <si>
    <t>8.1</t>
  </si>
  <si>
    <t>8.2</t>
  </si>
  <si>
    <t>671.1</t>
  </si>
  <si>
    <t>SUMINISTRO CONCRETO CLASE D. INCLUYE EQUIPOS Y MANO DE OBRA PARA LA INSTALACION</t>
  </si>
  <si>
    <t>SUMINISTRO CONCRETO CLASE G (CICLÓPEO 60% CONCRETO 2000 PSI /40% RAJÓN)</t>
  </si>
  <si>
    <t>9.1</t>
  </si>
  <si>
    <t>9.2</t>
  </si>
  <si>
    <t>9.3</t>
  </si>
  <si>
    <t>9.4</t>
  </si>
  <si>
    <t>9.5</t>
  </si>
  <si>
    <t>10.1</t>
  </si>
  <si>
    <t>700.1</t>
  </si>
  <si>
    <t>10.2</t>
  </si>
  <si>
    <t>710.1</t>
  </si>
  <si>
    <t>10.3</t>
  </si>
  <si>
    <t>10.4</t>
  </si>
  <si>
    <t>730.1</t>
  </si>
  <si>
    <t>10.5</t>
  </si>
  <si>
    <t>701.1</t>
  </si>
  <si>
    <t>10.6</t>
  </si>
  <si>
    <t>701.2</t>
  </si>
  <si>
    <t>LÍNEA DE DEMARCACIÓN CON PINTURA EN FRIO</t>
  </si>
  <si>
    <t>SEÑAL VERTICAL DE TRÁNSITO TIPO 1 CON LAMINA RETRORREFLECTIVA TIPO III (75 x 75) CM</t>
  </si>
  <si>
    <t>SEÑAL VERTICAL TIPO IV (DELINEADORES DE CURVA HORIZONTAL)</t>
  </si>
  <si>
    <t xml:space="preserve">DEFENSA METÁLICA  </t>
  </si>
  <si>
    <t>TACHA REFLECTIVA</t>
  </si>
  <si>
    <t>POSTES DE REFERENCIA</t>
  </si>
  <si>
    <t>11.1</t>
  </si>
  <si>
    <t>11.2</t>
  </si>
  <si>
    <t>11.3</t>
  </si>
  <si>
    <t>630.5</t>
  </si>
  <si>
    <t>11.4</t>
  </si>
  <si>
    <t>11.5</t>
  </si>
  <si>
    <t>11.6</t>
  </si>
  <si>
    <t>673.1.1</t>
  </si>
  <si>
    <t>11.7</t>
  </si>
  <si>
    <t>11.8</t>
  </si>
  <si>
    <t>11.9</t>
  </si>
  <si>
    <t>MURO EN GAVIONES</t>
  </si>
  <si>
    <t>RELLENOS CON MATERIAL FILTRANTE</t>
  </si>
  <si>
    <t>900.2</t>
  </si>
  <si>
    <t>800.2</t>
  </si>
  <si>
    <t xml:space="preserve">TRANSPORTE DE MATERIAL PROVENIENTES DE LA EXCAVACIÓN, EXPLANACIÓN, ALCANTARILLAS, CANALES Y PRÉSTAMOS PARA DISTANCIA MAYORES A 1000 METROS. </t>
  </si>
  <si>
    <t>m3/km</t>
  </si>
  <si>
    <t>INSTALACIÓN DE CERCA EN POSTE DE CONCRETO TIPO INVIAS</t>
  </si>
  <si>
    <t>SUMINISTRO E INSTALACION DE MANTO DE REFUERZO DE VEGETACION</t>
  </si>
  <si>
    <t>12.1</t>
  </si>
  <si>
    <t>12.2</t>
  </si>
  <si>
    <t>12.3</t>
  </si>
  <si>
    <t>PLAN DE MANEJO DE TRANSITO "P.M.T"</t>
  </si>
  <si>
    <t>PLAN DE MANEJO AMBIENTAL "P.M.A"</t>
  </si>
  <si>
    <t>CARACTERIZACION VIAL</t>
  </si>
  <si>
    <t>Vr. Km</t>
  </si>
  <si>
    <t>Long. (Km)</t>
  </si>
  <si>
    <t>MEJORAMIENTO DE LA VÍA SECUNDARIA QUE COMUNICA LOS MUNICIPIOS DE JESÚS MARÍA Y FLORIÁN, BENEFICIANDO LOS MUNICIPIOS DE TUNUNGUÁ Y SABOYA (DEPARTAMENTO DE BOYACÁ), ALBANIA, LA BELLEZA, SUCRE Y PUENTE NACIONAL, EN EL DEPARTAMENTO DE SANTANDER</t>
  </si>
  <si>
    <t>REALIZAR LAS ACTIVIDADES PRELIMINARES DE OBRA Y MOVIMIENTOS DE TIERRA PARA LA VIA</t>
  </si>
  <si>
    <t>REALIZAR LA CONSTRUCCIÓN DE FILTRO LONGITUDINAL DE LA VIA</t>
  </si>
  <si>
    <t>REALIZAR LA CONSTRUCCIÓN DE ALCANTARILLAS TIPO (SEGÚN CARTILLA DE OBRAS MENORES DE DRENAJE Y ESTRUCTURAS VIALES PROGRAMA COLOMBIA RURAL)</t>
  </si>
  <si>
    <t>REALIZAR LA CONSTRUCCIÓN DE PONTONES VEHICULARES</t>
  </si>
  <si>
    <t xml:space="preserve">REALIZAR LA CONSTRUCCIÓN DE BOX CULVERTS </t>
  </si>
  <si>
    <t xml:space="preserve">REALIZAR LA CONSTRUCCION DE MUROS DE CONTENCIÓN </t>
  </si>
  <si>
    <t>REALIZAR LA CONSTRUCCION DE LA ESTRUCTURA DEL PAVIMENTO FLEXIBLE</t>
  </si>
  <si>
    <t xml:space="preserve">REALIZAR LA CONSTRUCCION DE CUNETAS </t>
  </si>
  <si>
    <t>REALIZAR LA CONSTRUCCION DE DISIPADORES DE ENERGÍA Y CANALES</t>
  </si>
  <si>
    <t>REALIZAR LA INSTALACION DE SEÑALIZACIÓN VERTICAL DEFINITIVA Y DEMARCACION DE SEÑALIZACION HORIZONTAL DEFINITIVA</t>
  </si>
  <si>
    <t>REALIZAR LA CONSTRUCCION DE GAVIONES TIPO (SEGÚN CARTILLA DE OBRAS MENORES DE DRENAJE Y ESTRUCTURAS VIALES PROGRAMA COLOMBIA RURAL)</t>
  </si>
  <si>
    <t xml:space="preserve">REALIZAR OBRAS COMPLEMENTARIAS PARA LA VIA </t>
  </si>
  <si>
    <t>PERMISOS DE OCUPACION DEL CAUCE</t>
  </si>
  <si>
    <t>No.SMMLV superior a 8458, la tarifa maxima a aplicar es 0,4%</t>
  </si>
  <si>
    <t>Interventoria</t>
  </si>
  <si>
    <r>
      <rPr>
        <b/>
        <sz val="11"/>
        <rFont val="Arial"/>
        <family val="2"/>
      </rPr>
      <t>JORGE HUMBERTO ARGUELLO BELTRAN</t>
    </r>
    <r>
      <rPr>
        <sz val="11"/>
        <rFont val="Arial"/>
        <family val="2"/>
      </rPr>
      <t xml:space="preserve"> 
Representante Legal UNIÓN TEMPORAL MANTENIMIENTO VIAL CI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</si>
</sst>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4">
    <numFmt numFmtId="43" formatCode="_-* #,##0.00_-;\-* #,##0.00_-;_-* &quot;-&quot;??_-;_-@_-"/>
    <numFmt numFmtId="164" formatCode="_-* #,##0\ &quot;€&quot;_-;\-* #,##0\ &quot;€&quot;_-;_-* &quot;-&quot;\ &quot;€&quot;_-;_-@_-"/>
    <numFmt numFmtId="165" formatCode="_-* #,##0.00\ &quot;€&quot;_-;\-* #,##0.00\ &quot;€&quot;_-;_-* &quot;-&quot;??\ &quot;€&quot;_-;_-@_-"/>
    <numFmt numFmtId="166" formatCode="_-&quot;$&quot;* #,##0.00_-;\-&quot;$&quot;* #,##0.00_-;_-&quot;$&quot;* &quot;-&quot;??_-;_-@_-"/>
    <numFmt numFmtId="167" formatCode="_-* #,##0.00\ _€_-;\-* #,##0.00\ _€_-;_-* &quot;-&quot;??\ _€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_-* #,##0\ _P_t_s_-;\-* #,##0\ _P_t_s_-;_-* &quot;-&quot;??\ _P_t_s_-;_-@_-"/>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0.0%;\-0.0%;&quot;&quot;"/>
    <numFmt numFmtId="205" formatCode="_-&quot;$&quot;* #,##0.00_-;\-&quot;$&quot;* #,##0.00_-;_-&quot;$&quot;* &quot;-&quot;_-;_-@_-"/>
    <numFmt numFmtId="206" formatCode="_-[$$-240A]\ * #,##0.00_-;\-[$$-240A]\ * #,##0.00_-;_-[$$-240A]\ * &quot;-&quot;??_-;_-@_-"/>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amily val="2"/>
    </font>
    <font>
      <sz val="11"/>
      <name val="Segoe UI Emoji"/>
      <family val="2"/>
    </font>
    <font>
      <sz val="11"/>
      <color theme="1"/>
      <name val="Segoe UI Emoji"/>
      <family val="2"/>
    </font>
    <font>
      <sz val="11"/>
      <color rgb="FF000000"/>
      <name val="Segoe UI Emoji"/>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39997558519241921"/>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4" fontId="5" fillId="0" borderId="0" applyFont="0" applyFill="0" applyBorder="0" applyAlignment="0" applyProtection="0"/>
    <xf numFmtId="0" fontId="16" fillId="3" borderId="0" applyNumberFormat="0" applyBorder="0" applyAlignment="0" applyProtection="0"/>
    <xf numFmtId="174" fontId="4" fillId="0" borderId="0" applyFont="0" applyFill="0" applyBorder="0" applyAlignment="0" applyProtection="0"/>
    <xf numFmtId="2" fontId="6" fillId="0" borderId="4" applyFont="0" applyBorder="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79"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9" fontId="5" fillId="0" borderId="0" applyFont="0" applyFill="0" applyBorder="0" applyAlignment="0" applyProtection="0"/>
    <xf numFmtId="175" fontId="5" fillId="0" borderId="0" applyFont="0" applyFill="0" applyBorder="0" applyAlignment="0" applyProtection="0"/>
    <xf numFmtId="170" fontId="8" fillId="0" borderId="0" applyFont="0" applyFill="0" applyBorder="0" applyAlignment="0" applyProtection="0"/>
    <xf numFmtId="175" fontId="5" fillId="0" borderId="0" applyFont="0" applyFill="0" applyBorder="0" applyAlignment="0" applyProtection="0"/>
    <xf numFmtId="170" fontId="5" fillId="0" borderId="0" applyFont="0" applyFill="0" applyBorder="0" applyAlignment="0" applyProtection="0"/>
    <xf numFmtId="170" fontId="26" fillId="0" borderId="0" applyFont="0" applyFill="0" applyBorder="0" applyAlignment="0" applyProtection="0"/>
    <xf numFmtId="174"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80" fontId="5" fillId="0" borderId="0" applyFont="0" applyFill="0" applyBorder="0" applyAlignment="0" applyProtection="0"/>
    <xf numFmtId="169" fontId="8" fillId="0" borderId="0" applyFont="0" applyFill="0" applyBorder="0" applyAlignment="0" applyProtection="0"/>
    <xf numFmtId="171" fontId="5" fillId="0" borderId="0" applyFont="0" applyFill="0" applyBorder="0" applyAlignment="0" applyProtection="0"/>
    <xf numFmtId="178"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4"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8"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9" fontId="6" fillId="0" borderId="53">
      <alignment horizontal="right"/>
    </xf>
    <xf numFmtId="189" fontId="6" fillId="0" borderId="53">
      <alignment horizontal="right"/>
    </xf>
    <xf numFmtId="2" fontId="6" fillId="0" borderId="0"/>
    <xf numFmtId="2" fontId="6" fillId="0" borderId="0"/>
    <xf numFmtId="2" fontId="6" fillId="0" borderId="0"/>
    <xf numFmtId="190" fontId="6" fillId="0" borderId="0"/>
    <xf numFmtId="190" fontId="6" fillId="0" borderId="0"/>
    <xf numFmtId="190" fontId="6" fillId="0" borderId="0"/>
    <xf numFmtId="191" fontId="7" fillId="0" borderId="0"/>
    <xf numFmtId="191" fontId="7" fillId="0" borderId="0"/>
    <xf numFmtId="191" fontId="7" fillId="0" borderId="0"/>
    <xf numFmtId="189" fontId="6" fillId="0" borderId="53">
      <alignment horizontal="right"/>
    </xf>
    <xf numFmtId="192" fontId="4" fillId="0" borderId="0">
      <protection locked="0"/>
    </xf>
    <xf numFmtId="3" fontId="33" fillId="0" borderId="0" applyFont="0" applyFill="0" applyBorder="0" applyAlignment="0" applyProtection="0"/>
    <xf numFmtId="193" fontId="4" fillId="0" borderId="0">
      <protection locked="0"/>
    </xf>
    <xf numFmtId="194" fontId="33" fillId="0" borderId="0" applyFont="0" applyFill="0" applyBorder="0" applyAlignment="0" applyProtection="0"/>
    <xf numFmtId="195"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7"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8" fontId="4" fillId="0" borderId="0">
      <protection locked="0"/>
    </xf>
    <xf numFmtId="198" fontId="4" fillId="0" borderId="0">
      <protection locked="0"/>
    </xf>
    <xf numFmtId="0" fontId="16" fillId="3" borderId="0" applyNumberFormat="0" applyBorder="0" applyAlignment="0" applyProtection="0"/>
    <xf numFmtId="199" fontId="6" fillId="0" borderId="0">
      <alignment horizontal="right"/>
    </xf>
    <xf numFmtId="199" fontId="6" fillId="0" borderId="0">
      <alignment horizontal="right"/>
    </xf>
    <xf numFmtId="199" fontId="6" fillId="0" borderId="0">
      <alignment horizontal="right"/>
    </xf>
    <xf numFmtId="200" fontId="6" fillId="0" borderId="0" applyFont="0" applyFill="0" applyBorder="0" applyAlignment="0">
      <alignment horizontal="center"/>
    </xf>
    <xf numFmtId="200" fontId="6" fillId="0" borderId="0" applyFont="0" applyFill="0" applyBorder="0" applyAlignment="0">
      <alignment horizontal="center"/>
    </xf>
    <xf numFmtId="2" fontId="6" fillId="0" borderId="4" applyFont="0" applyBorder="0"/>
    <xf numFmtId="170" fontId="8" fillId="0" borderId="0" applyFont="0" applyFill="0" applyBorder="0" applyAlignment="0" applyProtection="0"/>
    <xf numFmtId="174" fontId="4" fillId="0" borderId="0" applyFont="0" applyFill="0" applyBorder="0" applyAlignment="0" applyProtection="0"/>
    <xf numFmtId="170" fontId="4" fillId="0" borderId="0" applyFont="0" applyFill="0" applyBorder="0" applyAlignment="0" applyProtection="0"/>
    <xf numFmtId="170" fontId="37" fillId="0" borderId="0" applyFont="0" applyFill="0" applyBorder="0" applyAlignment="0" applyProtection="0"/>
    <xf numFmtId="170" fontId="37" fillId="0" borderId="0" applyFont="0" applyFill="0" applyBorder="0" applyAlignment="0" applyProtection="0"/>
    <xf numFmtId="170" fontId="37" fillId="0" borderId="0" applyFont="0" applyFill="0" applyBorder="0" applyAlignment="0" applyProtection="0"/>
    <xf numFmtId="201" fontId="6" fillId="0" borderId="0">
      <alignment horizontal="right"/>
    </xf>
    <xf numFmtId="201" fontId="6" fillId="0" borderId="0">
      <alignment horizontal="right"/>
    </xf>
    <xf numFmtId="201" fontId="6" fillId="0" borderId="0">
      <alignment horizontal="right"/>
    </xf>
    <xf numFmtId="202" fontId="4" fillId="0" borderId="0" applyFont="0" applyFill="0" applyBorder="0" applyAlignment="0" applyProtection="0"/>
    <xf numFmtId="202" fontId="4" fillId="0" borderId="0" applyFont="0" applyFill="0" applyBorder="0" applyAlignment="0" applyProtection="0"/>
    <xf numFmtId="166" fontId="4" fillId="0" borderId="0" applyFont="0" applyFill="0" applyBorder="0" applyAlignment="0" applyProtection="0"/>
    <xf numFmtId="169"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166" fontId="4" fillId="0" borderId="0" applyFont="0" applyFill="0" applyBorder="0" applyAlignment="0" applyProtection="0"/>
    <xf numFmtId="169" fontId="8" fillId="0" borderId="0" applyFont="0" applyFill="0" applyBorder="0" applyAlignment="0" applyProtection="0"/>
    <xf numFmtId="194" fontId="38" fillId="0" borderId="0" applyFont="0" applyFill="0" applyBorder="0" applyAlignment="0" applyProtection="0"/>
    <xf numFmtId="0" fontId="17" fillId="22" borderId="0" applyNumberFormat="0" applyBorder="0" applyAlignment="0" applyProtection="0"/>
    <xf numFmtId="203" fontId="6" fillId="0" borderId="0" applyFont="0" applyFill="0" applyBorder="0" applyAlignment="0">
      <alignment horizontal="center"/>
    </xf>
    <xf numFmtId="203"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4"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8" fontId="4" fillId="0" borderId="57">
      <protection locked="0"/>
    </xf>
    <xf numFmtId="0" fontId="44" fillId="0" borderId="0"/>
    <xf numFmtId="0" fontId="45" fillId="0" borderId="0" applyNumberFormat="0" applyFill="0" applyBorder="0" applyAlignment="0" applyProtection="0">
      <alignment vertical="top"/>
      <protection locked="0"/>
    </xf>
    <xf numFmtId="164" fontId="55" fillId="0" borderId="0" applyFont="0" applyFill="0" applyBorder="0" applyAlignment="0" applyProtection="0"/>
  </cellStyleXfs>
  <cellXfs count="413">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3" fontId="32" fillId="0" borderId="39" xfId="90" applyNumberFormat="1" applyFont="1" applyBorder="1"/>
    <xf numFmtId="185"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6" fontId="32" fillId="0" borderId="37" xfId="34" applyNumberFormat="1" applyFont="1" applyBorder="1"/>
    <xf numFmtId="0" fontId="32" fillId="0" borderId="43" xfId="89" applyFont="1" applyBorder="1"/>
    <xf numFmtId="0" fontId="29" fillId="0" borderId="38" xfId="89" applyFont="1" applyBorder="1"/>
    <xf numFmtId="0" fontId="29" fillId="0" borderId="39"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30" fillId="0" borderId="40" xfId="0" applyFont="1" applyBorder="1"/>
    <xf numFmtId="0" fontId="30" fillId="0" borderId="84" xfId="0" applyFont="1" applyBorder="1"/>
    <xf numFmtId="0" fontId="30" fillId="0" borderId="85"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4" fontId="30" fillId="0" borderId="39" xfId="34" applyFont="1" applyFill="1" applyBorder="1"/>
    <xf numFmtId="174" fontId="30" fillId="0" borderId="39" xfId="0" applyNumberFormat="1" applyFont="1" applyBorder="1"/>
    <xf numFmtId="0" fontId="42" fillId="0" borderId="39" xfId="0" applyFont="1" applyBorder="1" applyAlignment="1">
      <alignment horizontal="center" wrapText="1"/>
    </xf>
    <xf numFmtId="174" fontId="30" fillId="0" borderId="39" xfId="34" applyFont="1" applyFill="1" applyBorder="1" applyAlignment="1">
      <alignment horizontal="center" wrapText="1"/>
    </xf>
    <xf numFmtId="167" fontId="30" fillId="0" borderId="39" xfId="0" applyNumberFormat="1" applyFont="1" applyBorder="1"/>
    <xf numFmtId="43" fontId="30" fillId="0" borderId="39" xfId="34" applyNumberFormat="1" applyFont="1" applyFill="1" applyBorder="1"/>
    <xf numFmtId="43"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6" xfId="0" applyFont="1" applyBorder="1"/>
    <xf numFmtId="0" fontId="30" fillId="0" borderId="87" xfId="0" applyFont="1" applyBorder="1"/>
    <xf numFmtId="0" fontId="30" fillId="0" borderId="88" xfId="0" applyFont="1" applyBorder="1"/>
    <xf numFmtId="0" fontId="48" fillId="0" borderId="0" xfId="0" applyFont="1"/>
    <xf numFmtId="0" fontId="48" fillId="0" borderId="66" xfId="0" applyFont="1" applyBorder="1" applyAlignment="1">
      <alignment horizontal="center"/>
    </xf>
    <xf numFmtId="0" fontId="50" fillId="0" borderId="58" xfId="0" applyFont="1" applyBorder="1" applyAlignment="1">
      <alignment horizontal="center"/>
    </xf>
    <xf numFmtId="0" fontId="48" fillId="0" borderId="58" xfId="0" applyFont="1" applyBorder="1" applyAlignment="1">
      <alignment vertical="center"/>
    </xf>
    <xf numFmtId="0" fontId="48" fillId="0" borderId="77" xfId="0" applyFont="1" applyBorder="1" applyAlignment="1">
      <alignment vertical="center"/>
    </xf>
    <xf numFmtId="0" fontId="48" fillId="0" borderId="63" xfId="0" applyFont="1" applyBorder="1" applyAlignment="1">
      <alignment horizontal="center"/>
    </xf>
    <xf numFmtId="0" fontId="50" fillId="0" borderId="62" xfId="0" applyFont="1" applyBorder="1" applyAlignment="1">
      <alignment horizontal="center"/>
    </xf>
    <xf numFmtId="0" fontId="48" fillId="0" borderId="62"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6" xfId="0" applyFont="1" applyBorder="1" applyAlignment="1">
      <alignment horizontal="left"/>
    </xf>
    <xf numFmtId="0" fontId="48" fillId="0" borderId="59" xfId="0" applyFont="1" applyBorder="1" applyAlignment="1">
      <alignment horizontal="center"/>
    </xf>
    <xf numFmtId="0" fontId="48" fillId="0" borderId="75" xfId="0" applyFont="1" applyBorder="1" applyAlignment="1">
      <alignment horizontal="center"/>
    </xf>
    <xf numFmtId="0" fontId="48" fillId="0" borderId="27" xfId="0" applyFont="1" applyBorder="1"/>
    <xf numFmtId="0" fontId="48" fillId="0" borderId="31" xfId="0" applyFont="1" applyBorder="1"/>
    <xf numFmtId="0" fontId="48" fillId="0" borderId="73" xfId="0" applyFont="1" applyBorder="1"/>
    <xf numFmtId="0" fontId="48" fillId="0" borderId="63" xfId="0" applyFont="1" applyBorder="1"/>
    <xf numFmtId="0" fontId="48" fillId="0" borderId="62" xfId="0" applyFont="1" applyBorder="1"/>
    <xf numFmtId="0" fontId="48" fillId="0" borderId="61" xfId="0" applyFont="1" applyBorder="1"/>
    <xf numFmtId="0" fontId="48" fillId="0" borderId="11" xfId="0" applyFont="1" applyBorder="1"/>
    <xf numFmtId="0" fontId="48" fillId="0" borderId="12" xfId="0" applyFont="1" applyBorder="1"/>
    <xf numFmtId="0" fontId="50" fillId="24" borderId="74" xfId="0" applyFont="1" applyFill="1" applyBorder="1" applyAlignment="1">
      <alignment horizontal="center" vertical="center"/>
    </xf>
    <xf numFmtId="0" fontId="48" fillId="24" borderId="72" xfId="0" applyFont="1" applyFill="1" applyBorder="1" applyAlignment="1">
      <alignment horizontal="center" vertical="center"/>
    </xf>
    <xf numFmtId="4" fontId="48" fillId="24" borderId="72"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4" fontId="48" fillId="0" borderId="18" xfId="34" applyFont="1" applyBorder="1"/>
    <xf numFmtId="174" fontId="48" fillId="0" borderId="30" xfId="34" applyFont="1" applyBorder="1"/>
    <xf numFmtId="0" fontId="48" fillId="0" borderId="66" xfId="0" applyFont="1" applyBorder="1"/>
    <xf numFmtId="0" fontId="48" fillId="0" borderId="58" xfId="0" applyFont="1" applyBorder="1"/>
    <xf numFmtId="0" fontId="48" fillId="0" borderId="68" xfId="0" applyFont="1" applyBorder="1"/>
    <xf numFmtId="0" fontId="48" fillId="0" borderId="69" xfId="0" applyFont="1" applyBorder="1"/>
    <xf numFmtId="174" fontId="48" fillId="0" borderId="67" xfId="34" applyFont="1" applyBorder="1"/>
    <xf numFmtId="174" fontId="48" fillId="0" borderId="64" xfId="0" applyNumberFormat="1" applyFont="1" applyBorder="1"/>
    <xf numFmtId="0" fontId="50" fillId="24" borderId="50"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4" fontId="48" fillId="0" borderId="46" xfId="34" applyFont="1" applyBorder="1"/>
    <xf numFmtId="174" fontId="48" fillId="0" borderId="64" xfId="34" applyFont="1" applyBorder="1"/>
    <xf numFmtId="0" fontId="50" fillId="24" borderId="16" xfId="0" applyFont="1" applyFill="1" applyBorder="1" applyAlignment="1">
      <alignment horizontal="center"/>
    </xf>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7" xfId="0" applyFont="1" applyBorder="1"/>
    <xf numFmtId="0" fontId="48" fillId="0" borderId="14" xfId="0" applyFont="1" applyBorder="1"/>
    <xf numFmtId="174" fontId="48" fillId="0" borderId="44"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4" fontId="48" fillId="0" borderId="18" xfId="34" applyFont="1" applyBorder="1" applyAlignment="1">
      <alignment horizontal="center"/>
    </xf>
    <xf numFmtId="0" fontId="48" fillId="0" borderId="22" xfId="95" applyNumberFormat="1" applyFont="1" applyBorder="1" applyAlignment="1">
      <alignment horizontal="center"/>
    </xf>
    <xf numFmtId="167" fontId="48" fillId="0" borderId="25" xfId="0" applyNumberFormat="1" applyFont="1" applyBorder="1" applyAlignment="1">
      <alignment horizontal="center" wrapText="1"/>
    </xf>
    <xf numFmtId="174" fontId="48" fillId="0" borderId="51" xfId="34" applyFont="1" applyBorder="1" applyAlignment="1">
      <alignment horizontal="center" wrapText="1"/>
    </xf>
    <xf numFmtId="167" fontId="48" fillId="24" borderId="64"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4" xfId="0" applyNumberFormat="1" applyFont="1" applyBorder="1"/>
    <xf numFmtId="43" fontId="48" fillId="24" borderId="64" xfId="0" applyNumberFormat="1" applyFont="1" applyFill="1" applyBorder="1"/>
    <xf numFmtId="0" fontId="48" fillId="0" borderId="59"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0"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48" fillId="0" borderId="18" xfId="74" applyFont="1" applyBorder="1" applyAlignment="1">
      <alignment horizontal="center" vertical="center"/>
    </xf>
    <xf numFmtId="0" fontId="48" fillId="0" borderId="18" xfId="74" applyFont="1" applyBorder="1" applyAlignment="1">
      <alignment horizontal="left" vertical="center" wrapText="1"/>
    </xf>
    <xf numFmtId="4" fontId="48" fillId="0" borderId="18" xfId="39" applyNumberFormat="1" applyFont="1" applyBorder="1" applyAlignment="1">
      <alignment vertical="center" wrapText="1"/>
    </xf>
    <xf numFmtId="168" fontId="48" fillId="0" borderId="18" xfId="62" applyNumberFormat="1" applyFont="1" applyBorder="1" applyAlignment="1">
      <alignment horizontal="right" vertical="center" wrapText="1"/>
    </xf>
    <xf numFmtId="168" fontId="48" fillId="0" borderId="30" xfId="62" applyNumberFormat="1" applyFont="1" applyBorder="1" applyAlignment="1">
      <alignment horizontal="right" vertical="center" wrapText="1"/>
    </xf>
    <xf numFmtId="0" fontId="48" fillId="0" borderId="18" xfId="135" applyFont="1" applyBorder="1" applyAlignment="1">
      <alignment horizontal="center" vertical="center"/>
    </xf>
    <xf numFmtId="0" fontId="48" fillId="0" borderId="18" xfId="73" applyFont="1" applyBorder="1" applyAlignment="1">
      <alignment horizontal="center" vertical="center"/>
    </xf>
    <xf numFmtId="0" fontId="48" fillId="0" borderId="18" xfId="73" applyFont="1" applyBorder="1" applyAlignment="1">
      <alignment horizontal="left" vertical="center" wrapText="1"/>
    </xf>
    <xf numFmtId="0" fontId="48" fillId="0" borderId="18" xfId="126" applyFont="1" applyBorder="1" applyAlignment="1">
      <alignment horizontal="center" vertical="center"/>
    </xf>
    <xf numFmtId="0" fontId="48" fillId="0" borderId="33" xfId="73" applyFont="1" applyBorder="1" applyAlignment="1">
      <alignment horizontal="center" vertical="center"/>
    </xf>
    <xf numFmtId="188" fontId="50" fillId="24" borderId="48" xfId="73" applyNumberFormat="1" applyFont="1" applyFill="1" applyBorder="1" applyAlignment="1">
      <alignment vertical="center"/>
    </xf>
    <xf numFmtId="49" fontId="50" fillId="0" borderId="0" xfId="131" applyNumberFormat="1" applyFont="1" applyAlignment="1">
      <alignment horizontal="right" vertical="center"/>
    </xf>
    <xf numFmtId="187"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182" fontId="48" fillId="0" borderId="35" xfId="129" applyNumberFormat="1" applyFont="1" applyBorder="1" applyAlignment="1">
      <alignment vertical="center"/>
    </xf>
    <xf numFmtId="182" fontId="48" fillId="0" borderId="30" xfId="129" applyNumberFormat="1" applyFont="1" applyBorder="1" applyAlignment="1">
      <alignment vertical="center"/>
    </xf>
    <xf numFmtId="0" fontId="48" fillId="0" borderId="0" xfId="126" applyFont="1" applyAlignment="1">
      <alignment horizontal="center" vertical="center"/>
    </xf>
    <xf numFmtId="9" fontId="48" fillId="0" borderId="22" xfId="129" applyNumberFormat="1" applyFont="1" applyBorder="1" applyAlignment="1">
      <alignment horizontal="center" vertical="center"/>
    </xf>
    <xf numFmtId="182" fontId="48" fillId="0" borderId="22" xfId="129" applyNumberFormat="1" applyFont="1" applyBorder="1" applyAlignment="1">
      <alignment vertical="center"/>
    </xf>
    <xf numFmtId="0" fontId="48" fillId="0" borderId="23" xfId="128" applyFont="1" applyBorder="1" applyAlignment="1">
      <alignment vertical="center"/>
    </xf>
    <xf numFmtId="0" fontId="50" fillId="0" borderId="21" xfId="128" applyFont="1" applyBorder="1" applyAlignment="1">
      <alignment horizontal="left" vertical="center"/>
    </xf>
    <xf numFmtId="182" fontId="50" fillId="0" borderId="30" xfId="129" applyNumberFormat="1" applyFont="1" applyBorder="1" applyAlignment="1">
      <alignment vertical="center"/>
    </xf>
    <xf numFmtId="0" fontId="48" fillId="0" borderId="0" xfId="128" applyFont="1" applyAlignment="1">
      <alignment horizontal="center" vertical="center" wrapText="1"/>
    </xf>
    <xf numFmtId="0" fontId="50" fillId="0" borderId="27" xfId="128" applyFont="1" applyBorder="1" applyAlignment="1">
      <alignment horizontal="left" vertical="center"/>
    </xf>
    <xf numFmtId="9" fontId="48" fillId="0" borderId="31" xfId="129" applyNumberFormat="1" applyFont="1" applyBorder="1" applyAlignment="1">
      <alignment horizontal="center" vertical="center"/>
    </xf>
    <xf numFmtId="182" fontId="50" fillId="0" borderId="31" xfId="129" applyNumberFormat="1" applyFont="1" applyBorder="1" applyAlignment="1">
      <alignment vertical="center"/>
    </xf>
    <xf numFmtId="0" fontId="48" fillId="0" borderId="28" xfId="128" applyFont="1" applyBorder="1" applyAlignment="1">
      <alignment vertical="center"/>
    </xf>
    <xf numFmtId="2" fontId="48" fillId="0" borderId="0" xfId="128" applyNumberFormat="1" applyFont="1"/>
    <xf numFmtId="182" fontId="48" fillId="0" borderId="0" xfId="129"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7" fontId="50" fillId="26" borderId="51" xfId="60" applyNumberFormat="1" applyFont="1" applyFill="1" applyBorder="1" applyAlignment="1">
      <alignment horizontal="center" vertical="center"/>
    </xf>
    <xf numFmtId="187" fontId="50" fillId="26" borderId="18" xfId="60" applyNumberFormat="1" applyFont="1" applyFill="1" applyBorder="1" applyAlignment="1">
      <alignment horizontal="center" vertical="center"/>
    </xf>
    <xf numFmtId="0" fontId="52" fillId="0" borderId="90" xfId="0" applyFont="1" applyBorder="1" applyAlignment="1">
      <alignment horizontal="left" vertical="center"/>
    </xf>
    <xf numFmtId="0" fontId="53" fillId="0" borderId="90" xfId="0" applyFont="1" applyBorder="1" applyAlignment="1">
      <alignment horizontal="left" vertical="center"/>
    </xf>
    <xf numFmtId="0" fontId="52" fillId="0" borderId="89" xfId="0" applyFont="1" applyBorder="1" applyAlignment="1">
      <alignment horizontal="left" vertical="center"/>
    </xf>
    <xf numFmtId="0" fontId="53" fillId="0" borderId="89" xfId="0" applyFont="1" applyBorder="1" applyAlignment="1">
      <alignment horizontal="left" vertical="center"/>
    </xf>
    <xf numFmtId="0" fontId="48" fillId="0" borderId="66" xfId="0" applyFont="1" applyBorder="1" applyAlignment="1">
      <alignment vertical="center" wrapText="1"/>
    </xf>
    <xf numFmtId="0" fontId="48" fillId="0" borderId="11" xfId="0" applyFont="1" applyBorder="1" applyAlignment="1">
      <alignment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91" xfId="89" applyFont="1" applyFill="1" applyBorder="1"/>
    <xf numFmtId="0" fontId="32" fillId="0" borderId="91" xfId="89" applyFont="1" applyBorder="1"/>
    <xf numFmtId="206" fontId="31" fillId="0" borderId="0" xfId="90" applyNumberFormat="1" applyFont="1"/>
    <xf numFmtId="0" fontId="48" fillId="0" borderId="18" xfId="128" applyFont="1" applyBorder="1" applyAlignment="1">
      <alignment horizontal="center" vertical="center"/>
    </xf>
    <xf numFmtId="181" fontId="48" fillId="0" borderId="18" xfId="129" applyNumberFormat="1" applyFont="1" applyBorder="1" applyAlignment="1">
      <alignment vertical="center"/>
    </xf>
    <xf numFmtId="181" fontId="50" fillId="0" borderId="18" xfId="129" applyNumberFormat="1" applyFont="1" applyBorder="1" applyAlignment="1">
      <alignment horizontal="center" vertical="center"/>
    </xf>
    <xf numFmtId="174" fontId="50" fillId="0" borderId="18" xfId="34" applyFont="1" applyBorder="1" applyAlignment="1">
      <alignment vertical="center"/>
    </xf>
    <xf numFmtId="0" fontId="56" fillId="25" borderId="18" xfId="0" applyFont="1" applyFill="1" applyBorder="1" applyAlignment="1" applyProtection="1">
      <alignment horizontal="center" vertical="center" wrapText="1"/>
      <protection locked="0" hidden="1"/>
    </xf>
    <xf numFmtId="0" fontId="57" fillId="25" borderId="18" xfId="0" applyFont="1" applyFill="1" applyBorder="1" applyAlignment="1">
      <alignment horizontal="left" vertical="center" wrapText="1"/>
    </xf>
    <xf numFmtId="0" fontId="56" fillId="25" borderId="18" xfId="0" applyFont="1" applyFill="1" applyBorder="1" applyAlignment="1">
      <alignment horizontal="center" vertical="center" wrapText="1"/>
    </xf>
    <xf numFmtId="2" fontId="57" fillId="25" borderId="18" xfId="0" applyNumberFormat="1" applyFont="1" applyFill="1" applyBorder="1" applyAlignment="1" applyProtection="1">
      <alignment horizontal="center" vertical="center" wrapText="1"/>
      <protection locked="0" hidden="1"/>
    </xf>
    <xf numFmtId="205" fontId="57" fillId="25" borderId="18" xfId="257" applyNumberFormat="1" applyFont="1" applyFill="1" applyBorder="1" applyAlignment="1" applyProtection="1">
      <alignment horizontal="right" vertical="center" wrapText="1"/>
      <protection hidden="1"/>
    </xf>
    <xf numFmtId="0" fontId="58" fillId="25" borderId="18" xfId="0" applyFont="1" applyFill="1" applyBorder="1" applyAlignment="1">
      <alignment horizontal="left" vertical="center" wrapText="1"/>
    </xf>
    <xf numFmtId="0" fontId="56" fillId="25" borderId="18" xfId="0" applyFont="1" applyFill="1" applyBorder="1" applyAlignment="1" applyProtection="1">
      <alignment horizontal="center" vertical="center" wrapText="1"/>
      <protection hidden="1"/>
    </xf>
    <xf numFmtId="2" fontId="57" fillId="25" borderId="18" xfId="0" applyNumberFormat="1" applyFont="1" applyFill="1" applyBorder="1" applyAlignment="1" applyProtection="1">
      <alignment horizontal="center" vertical="center" wrapText="1"/>
      <protection hidden="1"/>
    </xf>
    <xf numFmtId="0" fontId="58" fillId="25" borderId="18" xfId="0" applyFont="1" applyFill="1" applyBorder="1" applyAlignment="1">
      <alignment vertical="center" wrapText="1"/>
    </xf>
    <xf numFmtId="0" fontId="57" fillId="25" borderId="18" xfId="0" applyFont="1" applyFill="1" applyBorder="1" applyAlignment="1">
      <alignment vertical="center" wrapText="1"/>
    </xf>
    <xf numFmtId="2" fontId="56" fillId="25" borderId="18" xfId="0" applyNumberFormat="1" applyFont="1" applyFill="1" applyBorder="1" applyAlignment="1" applyProtection="1">
      <alignment horizontal="center" vertical="center" wrapText="1"/>
      <protection locked="0" hidden="1"/>
    </xf>
    <xf numFmtId="0" fontId="56" fillId="25" borderId="18" xfId="0" applyFont="1" applyFill="1" applyBorder="1" applyAlignment="1" applyProtection="1">
      <alignment vertical="center" wrapText="1"/>
      <protection hidden="1"/>
    </xf>
    <xf numFmtId="2" fontId="48" fillId="0" borderId="18" xfId="73" applyNumberFormat="1" applyFont="1" applyBorder="1" applyAlignment="1">
      <alignment horizontal="center" vertical="center"/>
    </xf>
    <xf numFmtId="0" fontId="48" fillId="0" borderId="18" xfId="73" applyFont="1" applyBorder="1" applyAlignment="1">
      <alignment horizontal="left" vertical="center"/>
    </xf>
    <xf numFmtId="0" fontId="31" fillId="0" borderId="0" xfId="90" applyFont="1" applyAlignment="1">
      <alignment horizontal="center" vertical="center"/>
    </xf>
    <xf numFmtId="206" fontId="31" fillId="0" borderId="0" xfId="90" applyNumberFormat="1" applyFont="1" applyAlignment="1">
      <alignment horizontal="center" vertical="center"/>
    </xf>
    <xf numFmtId="0" fontId="50" fillId="0" borderId="18" xfId="126" applyFont="1" applyBorder="1" applyAlignment="1">
      <alignment horizontal="center" vertical="center" wrapText="1"/>
    </xf>
    <xf numFmtId="0" fontId="48" fillId="0" borderId="33" xfId="73" applyFont="1" applyBorder="1" applyAlignment="1">
      <alignment horizontal="left" vertical="center"/>
    </xf>
    <xf numFmtId="177" fontId="50" fillId="0" borderId="30" xfId="39" applyNumberFormat="1" applyFont="1" applyBorder="1" applyAlignment="1">
      <alignment horizontal="right" vertical="center"/>
    </xf>
    <xf numFmtId="0" fontId="29" fillId="0" borderId="33" xfId="89" applyFont="1" applyBorder="1"/>
    <xf numFmtId="0" fontId="48" fillId="0" borderId="52" xfId="73" applyFont="1" applyBorder="1" applyAlignment="1">
      <alignment horizontal="center" vertical="center"/>
    </xf>
    <xf numFmtId="0" fontId="48" fillId="0" borderId="20" xfId="73" applyFont="1" applyBorder="1" applyAlignment="1">
      <alignment horizontal="center" vertical="center"/>
    </xf>
    <xf numFmtId="0" fontId="56" fillId="25" borderId="20" xfId="0" applyFont="1" applyFill="1" applyBorder="1" applyAlignment="1" applyProtection="1">
      <alignment vertical="center" wrapText="1"/>
      <protection hidden="1"/>
    </xf>
    <xf numFmtId="0" fontId="56" fillId="25" borderId="20" xfId="0" applyFont="1" applyFill="1" applyBorder="1" applyAlignment="1">
      <alignment horizontal="center" vertical="center" wrapText="1"/>
    </xf>
    <xf numFmtId="2" fontId="57" fillId="25" borderId="20" xfId="0" applyNumberFormat="1" applyFont="1" applyFill="1" applyBorder="1" applyAlignment="1" applyProtection="1">
      <alignment horizontal="center" vertical="center" wrapText="1"/>
      <protection locked="0" hidden="1"/>
    </xf>
    <xf numFmtId="168" fontId="48" fillId="0" borderId="20" xfId="62" applyNumberFormat="1" applyFont="1" applyBorder="1" applyAlignment="1">
      <alignment horizontal="right" vertical="center" wrapText="1"/>
    </xf>
    <xf numFmtId="168" fontId="50" fillId="0" borderId="46" xfId="62" applyNumberFormat="1" applyFont="1" applyBorder="1" applyAlignment="1">
      <alignment horizontal="right" vertical="center" wrapText="1"/>
    </xf>
    <xf numFmtId="0" fontId="48" fillId="0" borderId="92" xfId="73" applyFont="1" applyBorder="1" applyAlignment="1">
      <alignment horizontal="left" vertical="center"/>
    </xf>
    <xf numFmtId="0" fontId="48" fillId="0" borderId="80" xfId="89" applyFont="1" applyBorder="1"/>
    <xf numFmtId="0" fontId="48" fillId="0" borderId="80" xfId="89" applyFont="1" applyBorder="1" applyAlignment="1">
      <alignment horizontal="center"/>
    </xf>
    <xf numFmtId="4" fontId="48" fillId="0" borderId="80" xfId="39" applyNumberFormat="1" applyFont="1" applyBorder="1" applyAlignment="1">
      <alignment vertical="center" wrapText="1"/>
    </xf>
    <xf numFmtId="0" fontId="48" fillId="0" borderId="80" xfId="73" applyFont="1" applyBorder="1" applyAlignment="1">
      <alignment horizontal="left" vertical="center"/>
    </xf>
    <xf numFmtId="177" fontId="50" fillId="0" borderId="79" xfId="39" applyNumberFormat="1" applyFont="1" applyBorder="1" applyAlignment="1">
      <alignment horizontal="right" vertical="center"/>
    </xf>
    <xf numFmtId="0" fontId="29" fillId="0" borderId="92" xfId="89" applyFont="1" applyBorder="1"/>
    <xf numFmtId="0" fontId="48" fillId="0" borderId="80" xfId="73" applyFont="1" applyBorder="1" applyAlignment="1">
      <alignment horizontal="center" vertical="center"/>
    </xf>
    <xf numFmtId="0" fontId="48" fillId="0" borderId="80" xfId="73" applyFont="1" applyBorder="1" applyAlignment="1">
      <alignment horizontal="left" vertical="center" wrapText="1"/>
    </xf>
    <xf numFmtId="2" fontId="48" fillId="0" borderId="80" xfId="73" applyNumberFormat="1" applyFont="1" applyBorder="1" applyAlignment="1">
      <alignment horizontal="center" vertical="center"/>
    </xf>
    <xf numFmtId="0" fontId="56" fillId="0" borderId="80" xfId="0" applyFont="1" applyBorder="1" applyAlignment="1" applyProtection="1">
      <alignment horizontal="center" vertical="center" wrapText="1"/>
      <protection locked="0" hidden="1"/>
    </xf>
    <xf numFmtId="0" fontId="56" fillId="0" borderId="80" xfId="0" applyFont="1" applyBorder="1" applyAlignment="1" applyProtection="1">
      <alignment vertical="center" wrapText="1"/>
      <protection hidden="1"/>
    </xf>
    <xf numFmtId="0" fontId="56" fillId="0" borderId="80" xfId="0" applyFont="1" applyBorder="1" applyAlignment="1">
      <alignment horizontal="center" vertical="center" wrapText="1"/>
    </xf>
    <xf numFmtId="2" fontId="57" fillId="25" borderId="80" xfId="0" applyNumberFormat="1" applyFont="1" applyFill="1" applyBorder="1" applyAlignment="1" applyProtection="1">
      <alignment horizontal="center" vertical="center" wrapText="1"/>
      <protection locked="0" hidden="1"/>
    </xf>
    <xf numFmtId="177" fontId="50" fillId="0" borderId="79" xfId="39" applyNumberFormat="1" applyFont="1" applyFill="1" applyBorder="1" applyAlignment="1">
      <alignment horizontal="right" vertical="center"/>
    </xf>
    <xf numFmtId="10" fontId="48" fillId="27" borderId="30" xfId="95" applyNumberFormat="1" applyFont="1" applyFill="1" applyBorder="1" applyAlignment="1">
      <alignment horizontal="center" vertical="center"/>
    </xf>
    <xf numFmtId="0" fontId="50" fillId="0" borderId="18" xfId="128" applyFont="1" applyBorder="1" applyAlignment="1">
      <alignment horizontal="center" vertical="center" wrapText="1"/>
    </xf>
    <xf numFmtId="182" fontId="48" fillId="0" borderId="18" xfId="129" applyNumberFormat="1" applyFont="1" applyBorder="1" applyAlignment="1">
      <alignment horizontal="center" vertical="center" wrapText="1"/>
    </xf>
    <xf numFmtId="182" fontId="50" fillId="0" borderId="79" xfId="129" applyNumberFormat="1" applyFont="1" applyBorder="1" applyAlignment="1">
      <alignment horizontal="center" vertical="center"/>
    </xf>
    <xf numFmtId="182" fontId="50" fillId="0" borderId="44" xfId="129" applyNumberFormat="1" applyFont="1" applyBorder="1" applyAlignment="1">
      <alignment horizontal="center" vertical="center"/>
    </xf>
    <xf numFmtId="0" fontId="48" fillId="0" borderId="18" xfId="128" applyFont="1" applyBorder="1" applyAlignment="1">
      <alignment horizontal="center" vertical="center"/>
    </xf>
    <xf numFmtId="182" fontId="48" fillId="0" borderId="18" xfId="129" applyNumberFormat="1" applyFont="1" applyBorder="1" applyAlignment="1">
      <alignment horizontal="center" vertical="center"/>
    </xf>
    <xf numFmtId="0" fontId="50" fillId="25" borderId="25" xfId="73" applyFont="1" applyFill="1" applyBorder="1" applyAlignment="1">
      <alignment horizontal="center" vertical="center" wrapText="1"/>
    </xf>
    <xf numFmtId="0" fontId="50" fillId="25" borderId="18" xfId="73" applyFont="1" applyFill="1" applyBorder="1" applyAlignment="1">
      <alignment horizontal="center" vertical="center" wrapText="1"/>
    </xf>
    <xf numFmtId="4" fontId="50" fillId="25" borderId="25" xfId="73" applyNumberFormat="1" applyFont="1" applyFill="1" applyBorder="1" applyAlignment="1">
      <alignment horizontal="center" vertical="center" wrapText="1"/>
    </xf>
    <xf numFmtId="4" fontId="50" fillId="25" borderId="18" xfId="73" applyNumberFormat="1" applyFont="1" applyFill="1" applyBorder="1" applyAlignment="1">
      <alignment horizontal="center" vertical="center" wrapText="1"/>
    </xf>
    <xf numFmtId="4" fontId="50" fillId="25" borderId="51" xfId="73" applyNumberFormat="1" applyFont="1" applyFill="1" applyBorder="1" applyAlignment="1">
      <alignment horizontal="center" vertical="center" wrapText="1"/>
    </xf>
    <xf numFmtId="4" fontId="50" fillId="25" borderId="30" xfId="73" applyNumberFormat="1" applyFont="1" applyFill="1" applyBorder="1" applyAlignment="1">
      <alignment horizontal="center" vertical="center" wrapText="1"/>
    </xf>
    <xf numFmtId="0" fontId="50" fillId="25" borderId="56" xfId="73" applyFont="1" applyFill="1" applyBorder="1" applyAlignment="1">
      <alignment horizontal="center" vertical="center" wrapText="1"/>
    </xf>
    <xf numFmtId="0" fontId="50" fillId="25" borderId="33" xfId="73" applyFont="1" applyFill="1" applyBorder="1" applyAlignment="1">
      <alignment horizontal="center" vertical="center" wrapText="1"/>
    </xf>
    <xf numFmtId="0" fontId="50" fillId="0" borderId="25" xfId="126" applyFont="1" applyBorder="1" applyAlignment="1">
      <alignment horizontal="center" vertical="center" wrapText="1"/>
    </xf>
    <xf numFmtId="0" fontId="50" fillId="0" borderId="18" xfId="126" applyFont="1" applyBorder="1" applyAlignment="1">
      <alignment horizontal="center" vertical="center" wrapText="1"/>
    </xf>
    <xf numFmtId="0" fontId="50" fillId="24" borderId="93" xfId="73" applyFont="1" applyFill="1" applyBorder="1" applyAlignment="1">
      <alignment horizontal="center" vertical="center"/>
    </xf>
    <xf numFmtId="0" fontId="50" fillId="24" borderId="94" xfId="73" applyFont="1" applyFill="1" applyBorder="1" applyAlignment="1">
      <alignment horizontal="center" vertical="center"/>
    </xf>
    <xf numFmtId="0" fontId="50" fillId="24" borderId="95" xfId="73" applyFont="1" applyFill="1" applyBorder="1" applyAlignment="1">
      <alignment horizontal="center" vertical="center"/>
    </xf>
    <xf numFmtId="0" fontId="48" fillId="25" borderId="20" xfId="130" applyFont="1" applyFill="1" applyBorder="1" applyAlignment="1">
      <alignment horizontal="center" vertical="center" wrapText="1"/>
    </xf>
    <xf numFmtId="0" fontId="48" fillId="25" borderId="46" xfId="130" applyFont="1" applyFill="1" applyBorder="1" applyAlignment="1">
      <alignment horizontal="center" vertical="center" wrapText="1"/>
    </xf>
    <xf numFmtId="0" fontId="48" fillId="26" borderId="33" xfId="130" applyFont="1" applyFill="1" applyBorder="1" applyAlignment="1">
      <alignment vertical="center" wrapText="1"/>
    </xf>
    <xf numFmtId="0" fontId="48" fillId="26" borderId="80" xfId="130" applyFont="1" applyFill="1" applyBorder="1" applyAlignment="1">
      <alignment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23"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0" fontId="48" fillId="26" borderId="18" xfId="130" applyFont="1" applyFill="1" applyBorder="1" applyAlignment="1">
      <alignment vertical="center" wrapText="1"/>
    </xf>
    <xf numFmtId="3" fontId="50" fillId="26" borderId="25" xfId="130" applyNumberFormat="1" applyFont="1" applyFill="1" applyBorder="1" applyAlignment="1">
      <alignment horizontal="center" vertical="center" wrapText="1"/>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48" fillId="0" borderId="69" xfId="0" applyFont="1" applyBorder="1" applyAlignment="1">
      <alignment horizontal="center" wrapText="1"/>
    </xf>
    <xf numFmtId="0" fontId="48" fillId="0" borderId="58" xfId="0" applyFont="1" applyBorder="1" applyAlignment="1">
      <alignment horizontal="center" wrapText="1"/>
    </xf>
    <xf numFmtId="0" fontId="48" fillId="0" borderId="71" xfId="0" applyFont="1" applyBorder="1" applyAlignment="1">
      <alignment horizontal="center" wrapText="1"/>
    </xf>
    <xf numFmtId="0" fontId="48" fillId="0" borderId="59" xfId="0" applyFont="1" applyBorder="1" applyAlignment="1">
      <alignment horizontal="center" wrapText="1"/>
    </xf>
    <xf numFmtId="0" fontId="50" fillId="25" borderId="29" xfId="73" applyFont="1" applyFill="1" applyBorder="1" applyAlignment="1">
      <alignment horizontal="center" vertical="center" wrapText="1"/>
    </xf>
    <xf numFmtId="0" fontId="50" fillId="0" borderId="29" xfId="126" applyFont="1" applyBorder="1" applyAlignment="1">
      <alignment horizontal="center" vertical="center" wrapText="1"/>
    </xf>
    <xf numFmtId="0" fontId="48" fillId="27" borderId="56" xfId="89" applyFont="1" applyFill="1" applyBorder="1" applyAlignment="1">
      <alignment horizontal="left" vertical="center" wrapText="1"/>
    </xf>
    <xf numFmtId="0" fontId="48" fillId="27" borderId="25" xfId="89" applyFont="1" applyFill="1" applyBorder="1" applyAlignment="1">
      <alignment horizontal="left" vertical="center" wrapText="1"/>
    </xf>
    <xf numFmtId="0" fontId="48" fillId="27" borderId="51"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48" fillId="26" borderId="21"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60" xfId="89" applyFont="1" applyFill="1" applyBorder="1" applyAlignment="1">
      <alignment horizontal="center" vertical="center" wrapText="1"/>
    </xf>
    <xf numFmtId="0" fontId="50" fillId="0" borderId="63" xfId="73" applyFont="1" applyBorder="1" applyAlignment="1">
      <alignment horizontal="center" vertical="center" wrapText="1"/>
    </xf>
    <xf numFmtId="0" fontId="50" fillId="0" borderId="62" xfId="73" applyFont="1" applyBorder="1" applyAlignment="1">
      <alignment horizontal="center" vertical="center" wrapText="1"/>
    </xf>
    <xf numFmtId="0" fontId="50" fillId="0" borderId="61" xfId="73" applyFont="1" applyBorder="1" applyAlignment="1">
      <alignment horizontal="center" vertical="center" wrapText="1"/>
    </xf>
    <xf numFmtId="0" fontId="43" fillId="0" borderId="89" xfId="89" applyFont="1" applyBorder="1" applyAlignment="1">
      <alignment horizontal="center" wrapText="1"/>
    </xf>
    <xf numFmtId="0" fontId="50" fillId="24" borderId="13" xfId="73" applyFont="1" applyFill="1" applyBorder="1" applyAlignment="1">
      <alignment horizontal="left" vertical="center"/>
    </xf>
    <xf numFmtId="0" fontId="50" fillId="24" borderId="14" xfId="73" applyFont="1" applyFill="1" applyBorder="1" applyAlignment="1">
      <alignment horizontal="left" vertical="center"/>
    </xf>
    <xf numFmtId="0" fontId="50" fillId="24" borderId="15" xfId="73" applyFont="1" applyFill="1" applyBorder="1" applyAlignment="1">
      <alignment horizontal="left" vertical="center"/>
    </xf>
    <xf numFmtId="0" fontId="50" fillId="0" borderId="14" xfId="130" applyFont="1" applyBorder="1" applyAlignment="1">
      <alignment horizontal="center"/>
    </xf>
    <xf numFmtId="0" fontId="50" fillId="28" borderId="34" xfId="128" applyFont="1" applyFill="1" applyBorder="1" applyAlignment="1">
      <alignment horizontal="center" vertical="center" wrapText="1"/>
    </xf>
    <xf numFmtId="0" fontId="50" fillId="28" borderId="16" xfId="128" applyFont="1" applyFill="1" applyBorder="1" applyAlignment="1">
      <alignment horizontal="center" vertical="center" wrapText="1"/>
    </xf>
    <xf numFmtId="0" fontId="50" fillId="28" borderId="17" xfId="128" applyFont="1" applyFill="1" applyBorder="1" applyAlignment="1">
      <alignment horizontal="center" vertical="center" wrapText="1"/>
    </xf>
    <xf numFmtId="0" fontId="50" fillId="28" borderId="21" xfId="128" applyFont="1" applyFill="1" applyBorder="1" applyAlignment="1">
      <alignment horizontal="center" vertical="center"/>
    </xf>
    <xf numFmtId="0" fontId="50" fillId="28" borderId="22" xfId="128" applyFont="1" applyFill="1" applyBorder="1" applyAlignment="1">
      <alignment horizontal="center" vertical="center"/>
    </xf>
    <xf numFmtId="0" fontId="50" fillId="28" borderId="23" xfId="128" applyFont="1" applyFill="1" applyBorder="1" applyAlignment="1">
      <alignment horizontal="center" vertical="center"/>
    </xf>
    <xf numFmtId="0" fontId="50" fillId="0" borderId="66" xfId="128" applyFont="1" applyBorder="1" applyAlignment="1">
      <alignment horizontal="center" vertical="center"/>
    </xf>
    <xf numFmtId="0" fontId="50" fillId="0" borderId="76" xfId="128" applyFont="1" applyBorder="1" applyAlignment="1">
      <alignment horizontal="center" vertical="center"/>
    </xf>
    <xf numFmtId="182" fontId="48" fillId="0" borderId="79" xfId="129" applyNumberFormat="1" applyFont="1" applyBorder="1" applyAlignment="1">
      <alignment horizontal="center" vertical="center"/>
    </xf>
    <xf numFmtId="182" fontId="48" fillId="0" borderId="51" xfId="129" applyNumberFormat="1" applyFont="1" applyBorder="1" applyAlignment="1">
      <alignment horizontal="center" vertical="center"/>
    </xf>
    <xf numFmtId="0" fontId="50" fillId="0" borderId="0" xfId="130" applyFont="1" applyAlignment="1">
      <alignment horizontal="center" vertical="top"/>
    </xf>
    <xf numFmtId="4" fontId="50" fillId="25" borderId="29"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4" borderId="63" xfId="73" applyFont="1" applyFill="1" applyBorder="1" applyAlignment="1">
      <alignment horizontal="center" vertical="center" wrapText="1"/>
    </xf>
    <xf numFmtId="0" fontId="50" fillId="24" borderId="62" xfId="73" applyFont="1" applyFill="1" applyBorder="1" applyAlignment="1">
      <alignment horizontal="center" vertical="center" wrapText="1"/>
    </xf>
    <xf numFmtId="0" fontId="50" fillId="24" borderId="61" xfId="73" applyFont="1" applyFill="1" applyBorder="1" applyAlignment="1">
      <alignment horizontal="center" vertical="center" wrapText="1"/>
    </xf>
    <xf numFmtId="0" fontId="50" fillId="24" borderId="33" xfId="73" applyFont="1" applyFill="1" applyBorder="1" applyAlignment="1">
      <alignment horizontal="center" vertical="center"/>
    </xf>
    <xf numFmtId="0" fontId="50" fillId="24" borderId="18" xfId="73" applyFont="1" applyFill="1" applyBorder="1" applyAlignment="1">
      <alignment horizontal="center" vertical="center"/>
    </xf>
    <xf numFmtId="0" fontId="50" fillId="24" borderId="30" xfId="73" applyFont="1" applyFill="1" applyBorder="1" applyAlignment="1">
      <alignment horizontal="center" vertical="center"/>
    </xf>
    <xf numFmtId="0" fontId="43" fillId="0" borderId="89" xfId="0" applyFont="1" applyBorder="1" applyAlignment="1">
      <alignment horizontal="center" wrapText="1"/>
    </xf>
    <xf numFmtId="0" fontId="48" fillId="27" borderId="18" xfId="0" applyFont="1" applyFill="1" applyBorder="1" applyAlignment="1">
      <alignment horizontal="center" vertical="center" wrapText="1"/>
    </xf>
    <xf numFmtId="0" fontId="48" fillId="0" borderId="80" xfId="255" applyFont="1" applyBorder="1" applyAlignment="1">
      <alignment horizontal="center" vertical="center"/>
    </xf>
    <xf numFmtId="0" fontId="48" fillId="0" borderId="53" xfId="255" applyFont="1" applyBorder="1" applyAlignment="1">
      <alignment horizontal="center" vertical="center"/>
    </xf>
    <xf numFmtId="0" fontId="50" fillId="0" borderId="78" xfId="0" applyFont="1" applyBorder="1" applyAlignment="1">
      <alignment horizontal="center"/>
    </xf>
    <xf numFmtId="0" fontId="50" fillId="0" borderId="0" xfId="0" applyFont="1" applyAlignment="1">
      <alignment horizontal="center"/>
    </xf>
    <xf numFmtId="0" fontId="50" fillId="0" borderId="49" xfId="0" applyFont="1" applyBorder="1" applyAlignment="1">
      <alignment horizontal="center"/>
    </xf>
    <xf numFmtId="0" fontId="50" fillId="0" borderId="78" xfId="0" applyFont="1" applyBorder="1" applyAlignment="1">
      <alignment horizontal="center" vertical="center" wrapText="1"/>
    </xf>
    <xf numFmtId="0" fontId="50" fillId="0" borderId="0" xfId="0" applyFont="1" applyAlignment="1">
      <alignment horizontal="center" vertical="center" wrapText="1"/>
    </xf>
    <xf numFmtId="0" fontId="50" fillId="0" borderId="49" xfId="0" applyFont="1" applyBorder="1" applyAlignment="1">
      <alignment horizontal="center" vertical="center" wrapText="1"/>
    </xf>
    <xf numFmtId="0" fontId="50" fillId="0" borderId="45" xfId="0" applyFont="1" applyBorder="1" applyAlignment="1">
      <alignment horizontal="right"/>
    </xf>
    <xf numFmtId="0" fontId="50" fillId="0" borderId="47" xfId="0" applyFont="1" applyBorder="1" applyAlignment="1">
      <alignment horizontal="right"/>
    </xf>
    <xf numFmtId="0" fontId="50" fillId="0" borderId="48" xfId="0" applyFont="1" applyBorder="1" applyAlignment="1">
      <alignment horizontal="right"/>
    </xf>
    <xf numFmtId="0" fontId="50" fillId="24" borderId="50"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50" fillId="0" borderId="61"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xf numFmtId="0" fontId="48" fillId="0" borderId="31" xfId="0" applyFont="1" applyBorder="1"/>
    <xf numFmtId="0" fontId="48" fillId="0" borderId="28" xfId="0" applyFont="1" applyBorder="1"/>
    <xf numFmtId="0" fontId="48" fillId="0" borderId="65" xfId="0" applyFont="1" applyBorder="1" applyAlignment="1">
      <alignment horizontal="center"/>
    </xf>
    <xf numFmtId="0" fontId="48" fillId="0" borderId="28" xfId="0" applyFont="1" applyBorder="1" applyAlignment="1">
      <alignment horizontal="center"/>
    </xf>
    <xf numFmtId="174" fontId="48" fillId="0" borderId="19" xfId="34" applyFont="1" applyBorder="1" applyAlignment="1">
      <alignment horizontal="center"/>
    </xf>
    <xf numFmtId="174"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73"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61"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3" xfId="256" applyFont="1" applyBorder="1" applyAlignment="1" applyProtection="1">
      <alignment horizontal="center"/>
    </xf>
    <xf numFmtId="0" fontId="49" fillId="0" borderId="55" xfId="256" applyFont="1" applyBorder="1" applyAlignment="1" applyProtection="1">
      <alignment horizontal="center"/>
    </xf>
    <xf numFmtId="0" fontId="50" fillId="0" borderId="81" xfId="0" applyFont="1" applyBorder="1" applyAlignment="1">
      <alignment horizontal="center"/>
    </xf>
    <xf numFmtId="0" fontId="50" fillId="0" borderId="62" xfId="0" applyFont="1" applyBorder="1" applyAlignment="1">
      <alignment horizontal="center"/>
    </xf>
    <xf numFmtId="0" fontId="50" fillId="0" borderId="82"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9" xfId="255" applyFont="1" applyBorder="1" applyAlignment="1">
      <alignment horizontal="center" vertical="center"/>
    </xf>
    <xf numFmtId="0" fontId="48" fillId="0" borderId="54" xfId="255" applyFont="1" applyBorder="1" applyAlignment="1">
      <alignment horizontal="center" vertical="center"/>
    </xf>
    <xf numFmtId="0" fontId="48" fillId="0" borderId="81" xfId="255" applyFont="1" applyBorder="1" applyAlignment="1">
      <alignment horizontal="center" vertical="center"/>
    </xf>
    <xf numFmtId="0" fontId="48" fillId="0" borderId="62" xfId="255" applyFont="1" applyBorder="1" applyAlignment="1">
      <alignment horizontal="center" vertical="center"/>
    </xf>
    <xf numFmtId="0" fontId="48" fillId="0" borderId="61" xfId="255" applyFont="1" applyBorder="1" applyAlignment="1">
      <alignment horizontal="center" vertical="center"/>
    </xf>
    <xf numFmtId="0" fontId="48" fillId="0" borderId="71" xfId="255" applyFont="1" applyBorder="1" applyAlignment="1">
      <alignment horizontal="center" vertical="center"/>
    </xf>
    <xf numFmtId="0" fontId="48" fillId="0" borderId="59" xfId="255" applyFont="1" applyBorder="1" applyAlignment="1">
      <alignment horizontal="center" vertical="center"/>
    </xf>
    <xf numFmtId="0" fontId="48" fillId="0" borderId="75" xfId="255" applyFont="1" applyBorder="1" applyAlignment="1">
      <alignment horizontal="center" vertical="center"/>
    </xf>
    <xf numFmtId="0" fontId="48" fillId="0" borderId="69" xfId="255" applyFont="1" applyBorder="1" applyAlignment="1">
      <alignment horizontal="center" vertical="center"/>
    </xf>
    <xf numFmtId="0" fontId="48" fillId="0" borderId="58" xfId="255" applyFont="1" applyBorder="1" applyAlignment="1">
      <alignment horizontal="center" vertical="center"/>
    </xf>
    <xf numFmtId="0" fontId="48" fillId="0" borderId="77" xfId="255" applyFont="1" applyBorder="1" applyAlignment="1">
      <alignment horizontal="center" vertical="center"/>
    </xf>
    <xf numFmtId="0" fontId="48" fillId="0" borderId="71" xfId="0" applyFont="1" applyBorder="1" applyAlignment="1">
      <alignment horizontal="center" vertical="center"/>
    </xf>
    <xf numFmtId="0" fontId="48" fillId="0" borderId="59" xfId="0" applyFont="1" applyBorder="1" applyAlignment="1">
      <alignment horizontal="center" vertical="center"/>
    </xf>
    <xf numFmtId="0" fontId="48" fillId="0" borderId="75" xfId="0" applyFont="1" applyBorder="1" applyAlignment="1">
      <alignment horizontal="center" vertical="center"/>
    </xf>
    <xf numFmtId="0" fontId="50" fillId="24" borderId="16" xfId="0" applyFont="1" applyFill="1" applyBorder="1" applyAlignment="1">
      <alignment horizontal="center"/>
    </xf>
    <xf numFmtId="0" fontId="50" fillId="24" borderId="71" xfId="0" applyFont="1" applyFill="1" applyBorder="1" applyAlignment="1">
      <alignment horizontal="center"/>
    </xf>
    <xf numFmtId="0" fontId="50" fillId="24" borderId="70" xfId="0" applyFont="1" applyFill="1" applyBorder="1" applyAlignment="1">
      <alignment horizontal="center"/>
    </xf>
    <xf numFmtId="0" fontId="48" fillId="24" borderId="31" xfId="0" applyFont="1" applyFill="1" applyBorder="1" applyAlignment="1">
      <alignment horizontal="center" vertical="center"/>
    </xf>
    <xf numFmtId="0" fontId="48" fillId="0" borderId="65" xfId="0" applyFont="1" applyBorder="1"/>
    <xf numFmtId="2" fontId="48" fillId="0" borderId="65" xfId="0" applyNumberFormat="1" applyFont="1" applyBorder="1" applyAlignment="1">
      <alignment horizontal="center"/>
    </xf>
    <xf numFmtId="2" fontId="48" fillId="0" borderId="28" xfId="0" applyNumberFormat="1" applyFont="1" applyBorder="1" applyAlignment="1">
      <alignment horizontal="center"/>
    </xf>
    <xf numFmtId="0" fontId="50" fillId="24" borderId="45" xfId="0" applyFont="1" applyFill="1" applyBorder="1" applyAlignment="1">
      <alignment horizontal="right"/>
    </xf>
    <xf numFmtId="0" fontId="50" fillId="24" borderId="47" xfId="0" applyFont="1" applyFill="1" applyBorder="1" applyAlignment="1">
      <alignment horizontal="right"/>
    </xf>
    <xf numFmtId="0" fontId="50" fillId="24" borderId="48" xfId="0" applyFont="1" applyFill="1" applyBorder="1" applyAlignment="1">
      <alignment horizontal="right"/>
    </xf>
    <xf numFmtId="0" fontId="50" fillId="24" borderId="50"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0"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5" xfId="34" applyNumberFormat="1" applyFont="1" applyBorder="1" applyAlignment="1">
      <alignment horizontal="center"/>
    </xf>
    <xf numFmtId="43" fontId="48" fillId="0" borderId="28" xfId="34" applyNumberFormat="1" applyFont="1" applyBorder="1" applyAlignment="1">
      <alignment horizontal="center"/>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0]" xfId="257" builtinId="7"/>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2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3.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13" Type="http://schemas.openxmlformats.org/officeDocument/2006/relationships/externalLink" Target="externalLinks/externalLink111.xml"/><Relationship Id="rId118" Type="http://schemas.openxmlformats.org/officeDocument/2006/relationships/styles" Target="styles.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1.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11" Type="http://schemas.openxmlformats.org/officeDocument/2006/relationships/externalLink" Target="externalLinks/externalLink109.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14" Type="http://schemas.openxmlformats.org/officeDocument/2006/relationships/externalLink" Target="externalLinks/externalLink112.xml"/><Relationship Id="rId119" Type="http://schemas.openxmlformats.org/officeDocument/2006/relationships/sharedStrings" Target="sharedStrings.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857249</xdr:colOff>
      <xdr:row>169</xdr:row>
      <xdr:rowOff>428626</xdr:rowOff>
    </xdr:from>
    <xdr:to>
      <xdr:col>6</xdr:col>
      <xdr:colOff>1770046</xdr:colOff>
      <xdr:row>170</xdr:row>
      <xdr:rowOff>300990</xdr:rowOff>
    </xdr:to>
    <xdr:pic>
      <xdr:nvPicPr>
        <xdr:cNvPr id="2" name="0 Imagen">
          <a:extLst>
            <a:ext uri="{FF2B5EF4-FFF2-40B4-BE49-F238E27FC236}">
              <a16:creationId xmlns:a16="http://schemas.microsoft.com/office/drawing/2014/main" id="{5EF08AC8-4959-858E-ADE9-52EB6F3779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50468" y="66544032"/>
          <a:ext cx="2079609" cy="61055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O174"/>
  <sheetViews>
    <sheetView showGridLines="0" tabSelected="1" view="pageBreakPreview" topLeftCell="A96" zoomScale="80" zoomScaleNormal="100" zoomScaleSheetLayoutView="80" zoomScalePageLayoutView="55" workbookViewId="0">
      <selection activeCell="G101" sqref="G101"/>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16.42578125" style="1" bestFit="1" customWidth="1"/>
    <col min="15" max="16" width="11.42578125" style="1" customWidth="1"/>
    <col min="17"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7" customHeight="1">
      <c r="A3" s="5"/>
      <c r="B3" s="11"/>
      <c r="C3" s="284" t="s">
        <v>86</v>
      </c>
      <c r="D3" s="284"/>
      <c r="E3" s="284"/>
      <c r="F3" s="284"/>
      <c r="G3" s="5"/>
      <c r="H3" s="5"/>
      <c r="I3" s="5"/>
      <c r="J3" s="5"/>
      <c r="K3" s="5"/>
      <c r="L3" s="12"/>
      <c r="M3" s="5"/>
    </row>
    <row r="4" spans="1:13">
      <c r="A4" s="5"/>
      <c r="B4" s="11"/>
      <c r="C4" s="176" t="s">
        <v>26</v>
      </c>
      <c r="D4" s="177" t="s">
        <v>27</v>
      </c>
      <c r="E4" s="176" t="s">
        <v>28</v>
      </c>
      <c r="F4" s="177">
        <v>3</v>
      </c>
      <c r="G4" s="5"/>
      <c r="H4" s="5"/>
      <c r="I4" s="5"/>
      <c r="J4" s="5"/>
      <c r="K4" s="5"/>
      <c r="L4" s="12"/>
      <c r="M4" s="5"/>
    </row>
    <row r="5" spans="1:13">
      <c r="A5" s="5"/>
      <c r="B5" s="11"/>
      <c r="C5" s="299" t="s">
        <v>0</v>
      </c>
      <c r="D5" s="299"/>
      <c r="E5" s="299"/>
      <c r="F5" s="299"/>
      <c r="G5" s="299"/>
      <c r="H5" s="299"/>
      <c r="I5" s="299"/>
      <c r="J5" s="299"/>
      <c r="K5" s="299"/>
      <c r="L5" s="12"/>
      <c r="M5" s="5"/>
    </row>
    <row r="6" spans="1:13" ht="17.25" thickBot="1">
      <c r="A6" s="5"/>
      <c r="B6" s="11"/>
      <c r="C6" s="288" t="s">
        <v>1</v>
      </c>
      <c r="D6" s="288"/>
      <c r="E6" s="288"/>
      <c r="F6" s="288"/>
      <c r="G6" s="288"/>
      <c r="H6" s="288"/>
      <c r="I6" s="288"/>
      <c r="J6" s="288"/>
      <c r="K6" s="288"/>
      <c r="L6" s="12"/>
      <c r="M6" s="5"/>
    </row>
    <row r="7" spans="1:13" s="27" customFormat="1">
      <c r="A7" s="26"/>
      <c r="B7" s="185"/>
      <c r="C7" s="272" t="s">
        <v>87</v>
      </c>
      <c r="D7" s="273"/>
      <c r="E7" s="273"/>
      <c r="F7" s="273"/>
      <c r="G7" s="273"/>
      <c r="H7" s="273"/>
      <c r="I7" s="273"/>
      <c r="J7" s="273"/>
      <c r="K7" s="274"/>
      <c r="L7" s="28"/>
      <c r="M7" s="26"/>
    </row>
    <row r="8" spans="1:13" ht="43.5" customHeight="1">
      <c r="A8" s="5"/>
      <c r="B8" s="186"/>
      <c r="C8" s="275"/>
      <c r="D8" s="276"/>
      <c r="E8" s="276"/>
      <c r="F8" s="276"/>
      <c r="G8" s="276"/>
      <c r="H8" s="276"/>
      <c r="I8" s="276"/>
      <c r="J8" s="276"/>
      <c r="K8" s="277"/>
      <c r="L8" s="12"/>
      <c r="M8" s="5"/>
    </row>
    <row r="9" spans="1:13" ht="34.5" customHeight="1">
      <c r="A9" s="5"/>
      <c r="B9" s="186"/>
      <c r="C9" s="278" t="s">
        <v>2</v>
      </c>
      <c r="D9" s="279"/>
      <c r="E9" s="279"/>
      <c r="F9" s="279"/>
      <c r="G9" s="279"/>
      <c r="H9" s="279"/>
      <c r="I9" s="279"/>
      <c r="J9" s="279"/>
      <c r="K9" s="280"/>
      <c r="L9" s="12"/>
      <c r="M9" s="5"/>
    </row>
    <row r="10" spans="1:13" ht="30" customHeight="1" thickBot="1">
      <c r="A10" s="5"/>
      <c r="B10" s="11"/>
      <c r="C10" s="285"/>
      <c r="D10" s="286"/>
      <c r="E10" s="286"/>
      <c r="F10" s="286"/>
      <c r="G10" s="286"/>
      <c r="H10" s="286"/>
      <c r="I10" s="286"/>
      <c r="J10" s="286"/>
      <c r="K10" s="287"/>
      <c r="L10" s="12"/>
      <c r="M10" s="5"/>
    </row>
    <row r="11" spans="1:13" ht="48.75" customHeight="1" thickBot="1">
      <c r="A11" s="5"/>
      <c r="B11" s="11"/>
      <c r="C11" s="281" t="s">
        <v>283</v>
      </c>
      <c r="D11" s="282"/>
      <c r="E11" s="282"/>
      <c r="F11" s="282"/>
      <c r="G11" s="282"/>
      <c r="H11" s="282"/>
      <c r="I11" s="282"/>
      <c r="J11" s="282"/>
      <c r="K11" s="283"/>
      <c r="L11" s="12"/>
      <c r="M11" s="5"/>
    </row>
    <row r="12" spans="1:13" ht="30" customHeight="1" thickBot="1">
      <c r="A12" s="5"/>
      <c r="B12" s="11"/>
      <c r="C12" s="303" t="s">
        <v>284</v>
      </c>
      <c r="D12" s="304"/>
      <c r="E12" s="304"/>
      <c r="F12" s="304"/>
      <c r="G12" s="304"/>
      <c r="H12" s="304"/>
      <c r="I12" s="304"/>
      <c r="J12" s="304"/>
      <c r="K12" s="305"/>
      <c r="L12" s="12"/>
      <c r="M12" s="5"/>
    </row>
    <row r="13" spans="1:13" ht="30" customHeight="1">
      <c r="A13" s="5"/>
      <c r="B13" s="11"/>
      <c r="C13" s="302" t="s">
        <v>3</v>
      </c>
      <c r="D13" s="270" t="s">
        <v>4</v>
      </c>
      <c r="E13" s="271" t="s">
        <v>5</v>
      </c>
      <c r="F13" s="271"/>
      <c r="G13" s="270" t="s">
        <v>6</v>
      </c>
      <c r="H13" s="270" t="s">
        <v>7</v>
      </c>
      <c r="I13" s="270" t="s">
        <v>8</v>
      </c>
      <c r="J13" s="300" t="s">
        <v>9</v>
      </c>
      <c r="K13" s="301" t="s">
        <v>10</v>
      </c>
      <c r="L13" s="12"/>
      <c r="M13" s="5"/>
    </row>
    <row r="14" spans="1:13" ht="30" customHeight="1">
      <c r="A14" s="5"/>
      <c r="B14" s="11"/>
      <c r="C14" s="248"/>
      <c r="D14" s="242"/>
      <c r="E14" s="208" t="s">
        <v>11</v>
      </c>
      <c r="F14" s="208" t="s">
        <v>12</v>
      </c>
      <c r="G14" s="242"/>
      <c r="H14" s="242"/>
      <c r="I14" s="242"/>
      <c r="J14" s="244"/>
      <c r="K14" s="246"/>
      <c r="L14" s="12"/>
      <c r="M14" s="5"/>
    </row>
    <row r="15" spans="1:13" ht="30" customHeight="1">
      <c r="A15" s="5"/>
      <c r="B15" s="11"/>
      <c r="C15" s="151">
        <v>1</v>
      </c>
      <c r="D15" s="142">
        <v>1.1000000000000001</v>
      </c>
      <c r="E15" s="192">
        <v>200.2</v>
      </c>
      <c r="F15" s="142"/>
      <c r="G15" s="193" t="s">
        <v>94</v>
      </c>
      <c r="H15" s="194" t="s">
        <v>101</v>
      </c>
      <c r="I15" s="195">
        <v>2.48</v>
      </c>
      <c r="J15" s="196">
        <v>4169429</v>
      </c>
      <c r="K15" s="146">
        <f>ROUND(J15*I15,0)</f>
        <v>10340184</v>
      </c>
      <c r="L15" s="12"/>
      <c r="M15" s="5"/>
    </row>
    <row r="16" spans="1:13" ht="30" customHeight="1">
      <c r="A16" s="5"/>
      <c r="B16" s="11"/>
      <c r="C16" s="151">
        <v>2</v>
      </c>
      <c r="D16" s="142">
        <v>1.2</v>
      </c>
      <c r="E16" s="192" t="s">
        <v>89</v>
      </c>
      <c r="F16" s="142"/>
      <c r="G16" s="197" t="s">
        <v>95</v>
      </c>
      <c r="H16" s="194" t="s">
        <v>102</v>
      </c>
      <c r="I16" s="195">
        <v>8023.89</v>
      </c>
      <c r="J16" s="196">
        <v>128202</v>
      </c>
      <c r="K16" s="146">
        <f t="shared" ref="K16:K21" si="0">ROUND(J16*I16,0)</f>
        <v>1028678746</v>
      </c>
      <c r="L16" s="12"/>
      <c r="M16" s="5"/>
    </row>
    <row r="17" spans="1:14" ht="41.25" customHeight="1">
      <c r="A17" s="5"/>
      <c r="B17" s="11"/>
      <c r="C17" s="151">
        <v>3</v>
      </c>
      <c r="D17" s="142">
        <v>1.3</v>
      </c>
      <c r="E17" s="192" t="s">
        <v>90</v>
      </c>
      <c r="F17" s="142"/>
      <c r="G17" s="197" t="s">
        <v>96</v>
      </c>
      <c r="H17" s="194" t="s">
        <v>102</v>
      </c>
      <c r="I17" s="195">
        <v>72214.98</v>
      </c>
      <c r="J17" s="196">
        <v>19351</v>
      </c>
      <c r="K17" s="146">
        <f t="shared" si="0"/>
        <v>1397432078</v>
      </c>
      <c r="L17" s="12"/>
      <c r="M17" s="5"/>
    </row>
    <row r="18" spans="1:14" ht="30" customHeight="1">
      <c r="A18" s="5"/>
      <c r="B18" s="11"/>
      <c r="C18" s="151">
        <v>4</v>
      </c>
      <c r="D18" s="142">
        <v>1.4</v>
      </c>
      <c r="E18" s="192" t="s">
        <v>91</v>
      </c>
      <c r="F18" s="142"/>
      <c r="G18" s="197" t="s">
        <v>97</v>
      </c>
      <c r="H18" s="198" t="s">
        <v>103</v>
      </c>
      <c r="I18" s="195">
        <v>93000</v>
      </c>
      <c r="J18" s="196">
        <v>2370</v>
      </c>
      <c r="K18" s="146">
        <f t="shared" si="0"/>
        <v>220410000</v>
      </c>
      <c r="L18" s="12"/>
      <c r="M18" s="5"/>
    </row>
    <row r="19" spans="1:14" ht="30" customHeight="1">
      <c r="A19" s="5"/>
      <c r="B19" s="11"/>
      <c r="C19" s="151">
        <v>5</v>
      </c>
      <c r="D19" s="142">
        <v>1.5</v>
      </c>
      <c r="E19" s="192" t="s">
        <v>92</v>
      </c>
      <c r="F19" s="142"/>
      <c r="G19" s="193" t="s">
        <v>98</v>
      </c>
      <c r="H19" s="194" t="s">
        <v>104</v>
      </c>
      <c r="I19" s="195">
        <v>8890</v>
      </c>
      <c r="J19" s="196">
        <v>2470</v>
      </c>
      <c r="K19" s="146">
        <f t="shared" si="0"/>
        <v>21958300</v>
      </c>
      <c r="L19" s="12"/>
      <c r="M19" s="5"/>
    </row>
    <row r="20" spans="1:14" ht="30" customHeight="1">
      <c r="A20" s="5"/>
      <c r="B20" s="11"/>
      <c r="C20" s="151">
        <v>6</v>
      </c>
      <c r="D20" s="142">
        <v>1.6</v>
      </c>
      <c r="E20" s="192" t="s">
        <v>93</v>
      </c>
      <c r="F20" s="142"/>
      <c r="G20" s="197" t="s">
        <v>99</v>
      </c>
      <c r="H20" s="194" t="s">
        <v>102</v>
      </c>
      <c r="I20" s="199">
        <v>2974.22</v>
      </c>
      <c r="J20" s="196">
        <v>144592</v>
      </c>
      <c r="K20" s="146">
        <f t="shared" si="0"/>
        <v>430048418</v>
      </c>
      <c r="L20" s="12"/>
      <c r="M20" s="5"/>
    </row>
    <row r="21" spans="1:14" ht="30" customHeight="1">
      <c r="A21" s="5"/>
      <c r="B21" s="11"/>
      <c r="C21" s="151">
        <v>7</v>
      </c>
      <c r="D21" s="142">
        <v>1.7</v>
      </c>
      <c r="E21" s="192"/>
      <c r="F21" s="142"/>
      <c r="G21" s="197" t="s">
        <v>100</v>
      </c>
      <c r="H21" s="194" t="s">
        <v>102</v>
      </c>
      <c r="I21" s="199">
        <v>26767.96</v>
      </c>
      <c r="J21" s="196">
        <v>25356</v>
      </c>
      <c r="K21" s="146">
        <f t="shared" si="0"/>
        <v>678728394</v>
      </c>
      <c r="L21" s="12"/>
      <c r="M21" s="5"/>
    </row>
    <row r="22" spans="1:14" ht="30" customHeight="1">
      <c r="A22" s="5"/>
      <c r="B22" s="11"/>
      <c r="C22" s="209"/>
      <c r="D22" s="142"/>
      <c r="E22" s="142"/>
      <c r="F22" s="142"/>
      <c r="G22" s="143"/>
      <c r="H22" s="142"/>
      <c r="I22" s="144"/>
      <c r="J22" s="145" t="s">
        <v>13</v>
      </c>
      <c r="K22" s="210">
        <f>SUM(K15:K21)</f>
        <v>3787596120</v>
      </c>
      <c r="L22" s="12"/>
      <c r="M22" s="5"/>
    </row>
    <row r="23" spans="1:14" ht="30" customHeight="1">
      <c r="A23" s="5"/>
      <c r="B23" s="11"/>
      <c r="C23" s="306" t="s">
        <v>285</v>
      </c>
      <c r="D23" s="307"/>
      <c r="E23" s="307"/>
      <c r="F23" s="307"/>
      <c r="G23" s="307"/>
      <c r="H23" s="307"/>
      <c r="I23" s="307"/>
      <c r="J23" s="307"/>
      <c r="K23" s="308"/>
      <c r="L23" s="12"/>
      <c r="M23" s="5"/>
    </row>
    <row r="24" spans="1:14" ht="30" customHeight="1">
      <c r="A24" s="5"/>
      <c r="B24" s="11"/>
      <c r="C24" s="248" t="s">
        <v>3</v>
      </c>
      <c r="D24" s="242" t="s">
        <v>4</v>
      </c>
      <c r="E24" s="250" t="s">
        <v>5</v>
      </c>
      <c r="F24" s="250"/>
      <c r="G24" s="242" t="s">
        <v>6</v>
      </c>
      <c r="H24" s="242" t="s">
        <v>7</v>
      </c>
      <c r="I24" s="242" t="s">
        <v>8</v>
      </c>
      <c r="J24" s="244" t="s">
        <v>9</v>
      </c>
      <c r="K24" s="246" t="s">
        <v>10</v>
      </c>
      <c r="L24" s="12"/>
      <c r="M24" s="5"/>
    </row>
    <row r="25" spans="1:14" ht="30" customHeight="1">
      <c r="A25" s="5"/>
      <c r="B25" s="11"/>
      <c r="C25" s="248"/>
      <c r="D25" s="242"/>
      <c r="E25" s="208" t="s">
        <v>11</v>
      </c>
      <c r="F25" s="208" t="s">
        <v>12</v>
      </c>
      <c r="G25" s="242"/>
      <c r="H25" s="242"/>
      <c r="I25" s="242"/>
      <c r="J25" s="244"/>
      <c r="K25" s="246"/>
      <c r="L25" s="12"/>
      <c r="M25" s="5"/>
    </row>
    <row r="26" spans="1:14" ht="30" customHeight="1">
      <c r="A26" s="5"/>
      <c r="B26" s="11"/>
      <c r="C26" s="151">
        <v>8</v>
      </c>
      <c r="D26" s="192" t="s">
        <v>105</v>
      </c>
      <c r="E26" s="192" t="s">
        <v>106</v>
      </c>
      <c r="F26" s="142"/>
      <c r="G26" s="193" t="s">
        <v>117</v>
      </c>
      <c r="H26" s="194" t="s">
        <v>102</v>
      </c>
      <c r="I26" s="195">
        <v>520.72</v>
      </c>
      <c r="J26" s="145">
        <v>128202</v>
      </c>
      <c r="K26" s="146">
        <f>ROUND(J26*I26,0)</f>
        <v>66757345</v>
      </c>
      <c r="L26" s="12"/>
      <c r="M26" s="5"/>
    </row>
    <row r="27" spans="1:14" s="5" customFormat="1" ht="30" customHeight="1">
      <c r="B27" s="11"/>
      <c r="C27" s="151">
        <v>9</v>
      </c>
      <c r="D27" s="192" t="s">
        <v>107</v>
      </c>
      <c r="E27" s="192" t="s">
        <v>108</v>
      </c>
      <c r="F27" s="147"/>
      <c r="G27" s="197" t="s">
        <v>118</v>
      </c>
      <c r="H27" s="194" t="s">
        <v>102</v>
      </c>
      <c r="I27" s="195">
        <v>4686.4799999999996</v>
      </c>
      <c r="J27" s="145">
        <v>37381</v>
      </c>
      <c r="K27" s="146">
        <f t="shared" ref="K27:K31" si="1">ROUND(J27*I27,0)</f>
        <v>175185309</v>
      </c>
      <c r="L27" s="12"/>
      <c r="N27" s="1"/>
    </row>
    <row r="28" spans="1:14" ht="30" customHeight="1">
      <c r="B28" s="23"/>
      <c r="C28" s="151">
        <v>10</v>
      </c>
      <c r="D28" s="192" t="s">
        <v>109</v>
      </c>
      <c r="E28" s="192" t="s">
        <v>110</v>
      </c>
      <c r="F28" s="142"/>
      <c r="G28" s="197" t="s">
        <v>119</v>
      </c>
      <c r="H28" s="198" t="s">
        <v>103</v>
      </c>
      <c r="I28" s="195">
        <v>37894.449999999997</v>
      </c>
      <c r="J28" s="145">
        <v>9353</v>
      </c>
      <c r="K28" s="146">
        <f t="shared" si="1"/>
        <v>354426791</v>
      </c>
      <c r="L28" s="24"/>
    </row>
    <row r="29" spans="1:14" ht="30" customHeight="1">
      <c r="A29" s="5"/>
      <c r="B29" s="11"/>
      <c r="C29" s="151">
        <v>11</v>
      </c>
      <c r="D29" s="192" t="s">
        <v>111</v>
      </c>
      <c r="E29" s="192" t="s">
        <v>112</v>
      </c>
      <c r="F29" s="142"/>
      <c r="G29" s="197" t="s">
        <v>120</v>
      </c>
      <c r="H29" s="194" t="s">
        <v>102</v>
      </c>
      <c r="I29" s="195">
        <v>5207.2</v>
      </c>
      <c r="J29" s="145">
        <v>209507</v>
      </c>
      <c r="K29" s="146">
        <f t="shared" si="1"/>
        <v>1090944850</v>
      </c>
      <c r="L29" s="12"/>
      <c r="M29" s="5"/>
    </row>
    <row r="30" spans="1:14" s="5" customFormat="1" ht="30" customHeight="1">
      <c r="B30" s="11"/>
      <c r="C30" s="151">
        <v>12</v>
      </c>
      <c r="D30" s="192" t="s">
        <v>113</v>
      </c>
      <c r="E30" s="192" t="s">
        <v>114</v>
      </c>
      <c r="F30" s="147"/>
      <c r="G30" s="197" t="s">
        <v>121</v>
      </c>
      <c r="H30" s="194" t="s">
        <v>104</v>
      </c>
      <c r="I30" s="195">
        <v>13018</v>
      </c>
      <c r="J30" s="145">
        <v>36113</v>
      </c>
      <c r="K30" s="146">
        <f t="shared" si="1"/>
        <v>470119034</v>
      </c>
      <c r="L30" s="12"/>
      <c r="N30" s="1"/>
    </row>
    <row r="31" spans="1:14" ht="30" customHeight="1">
      <c r="B31" s="23"/>
      <c r="C31" s="151">
        <v>13</v>
      </c>
      <c r="D31" s="192" t="s">
        <v>115</v>
      </c>
      <c r="E31" s="192" t="s">
        <v>116</v>
      </c>
      <c r="F31" s="142"/>
      <c r="G31" s="200" t="s">
        <v>122</v>
      </c>
      <c r="H31" s="194" t="s">
        <v>102</v>
      </c>
      <c r="I31" s="195">
        <v>1952.7</v>
      </c>
      <c r="J31" s="145">
        <v>184207</v>
      </c>
      <c r="K31" s="146">
        <f t="shared" si="1"/>
        <v>359701009</v>
      </c>
      <c r="L31" s="24"/>
    </row>
    <row r="32" spans="1:14" ht="30" customHeight="1" thickBot="1">
      <c r="A32" s="5"/>
      <c r="B32" s="11"/>
      <c r="C32" s="219" t="s">
        <v>13</v>
      </c>
      <c r="D32" s="220"/>
      <c r="E32" s="221"/>
      <c r="F32" s="220"/>
      <c r="G32" s="220"/>
      <c r="H32" s="220"/>
      <c r="I32" s="222"/>
      <c r="J32" s="223" t="s">
        <v>13</v>
      </c>
      <c r="K32" s="224">
        <f>SUM(K26:K31)</f>
        <v>2517134338</v>
      </c>
      <c r="L32" s="12"/>
      <c r="M32" s="5"/>
    </row>
    <row r="33" spans="1:14" ht="30" customHeight="1" thickBot="1">
      <c r="A33" s="5"/>
      <c r="B33" s="11"/>
      <c r="C33" s="251" t="s">
        <v>286</v>
      </c>
      <c r="D33" s="252"/>
      <c r="E33" s="252"/>
      <c r="F33" s="252"/>
      <c r="G33" s="252"/>
      <c r="H33" s="252"/>
      <c r="I33" s="252"/>
      <c r="J33" s="252"/>
      <c r="K33" s="253"/>
      <c r="L33" s="12"/>
      <c r="M33" s="5"/>
    </row>
    <row r="34" spans="1:14" ht="30" customHeight="1">
      <c r="A34" s="5"/>
      <c r="B34" s="11"/>
      <c r="C34" s="247" t="s">
        <v>3</v>
      </c>
      <c r="D34" s="241" t="s">
        <v>4</v>
      </c>
      <c r="E34" s="249" t="s">
        <v>5</v>
      </c>
      <c r="F34" s="249"/>
      <c r="G34" s="241" t="s">
        <v>6</v>
      </c>
      <c r="H34" s="241" t="s">
        <v>7</v>
      </c>
      <c r="I34" s="241" t="s">
        <v>8</v>
      </c>
      <c r="J34" s="243" t="s">
        <v>9</v>
      </c>
      <c r="K34" s="245" t="s">
        <v>10</v>
      </c>
      <c r="L34" s="12"/>
      <c r="M34" s="5"/>
    </row>
    <row r="35" spans="1:14" ht="30" customHeight="1">
      <c r="A35" s="5"/>
      <c r="B35" s="11"/>
      <c r="C35" s="248"/>
      <c r="D35" s="242"/>
      <c r="E35" s="208" t="s">
        <v>11</v>
      </c>
      <c r="F35" s="208" t="s">
        <v>12</v>
      </c>
      <c r="G35" s="242"/>
      <c r="H35" s="242"/>
      <c r="I35" s="242"/>
      <c r="J35" s="244"/>
      <c r="K35" s="246"/>
      <c r="L35" s="12"/>
      <c r="M35" s="5"/>
    </row>
    <row r="36" spans="1:14" ht="30" customHeight="1">
      <c r="A36" s="5"/>
      <c r="B36" s="11"/>
      <c r="C36" s="151">
        <v>1</v>
      </c>
      <c r="D36" s="192" t="s">
        <v>139</v>
      </c>
      <c r="E36" s="192" t="s">
        <v>123</v>
      </c>
      <c r="F36" s="148"/>
      <c r="G36" s="201" t="s">
        <v>130</v>
      </c>
      <c r="H36" s="194" t="s">
        <v>104</v>
      </c>
      <c r="I36" s="195">
        <v>476.31</v>
      </c>
      <c r="J36" s="196">
        <v>171261</v>
      </c>
      <c r="K36" s="146">
        <f>ROUND(I36*J36,0)</f>
        <v>81573327</v>
      </c>
      <c r="L36" s="12"/>
      <c r="M36" s="5"/>
    </row>
    <row r="37" spans="1:14" ht="30" customHeight="1">
      <c r="A37" s="5"/>
      <c r="B37" s="11"/>
      <c r="C37" s="151">
        <v>2</v>
      </c>
      <c r="D37" s="192" t="s">
        <v>140</v>
      </c>
      <c r="E37" s="192" t="s">
        <v>124</v>
      </c>
      <c r="F37" s="150"/>
      <c r="G37" s="200" t="s">
        <v>131</v>
      </c>
      <c r="H37" s="194" t="s">
        <v>102</v>
      </c>
      <c r="I37" s="195">
        <v>2812.4</v>
      </c>
      <c r="J37" s="196">
        <v>236870</v>
      </c>
      <c r="K37" s="146">
        <f t="shared" ref="K37:K44" si="2">ROUND(I37*J37,0)</f>
        <v>666173188</v>
      </c>
      <c r="L37" s="12"/>
      <c r="M37" s="5"/>
    </row>
    <row r="38" spans="1:14" ht="30" customHeight="1">
      <c r="A38" s="5"/>
      <c r="B38" s="11"/>
      <c r="C38" s="151">
        <v>3</v>
      </c>
      <c r="D38" s="192" t="s">
        <v>141</v>
      </c>
      <c r="E38" s="192" t="s">
        <v>106</v>
      </c>
      <c r="F38" s="148"/>
      <c r="G38" s="193" t="s">
        <v>117</v>
      </c>
      <c r="H38" s="194" t="s">
        <v>102</v>
      </c>
      <c r="I38" s="195">
        <v>369.6</v>
      </c>
      <c r="J38" s="196">
        <v>128202</v>
      </c>
      <c r="K38" s="146">
        <f t="shared" si="2"/>
        <v>47383459</v>
      </c>
      <c r="L38" s="12"/>
      <c r="M38" s="5"/>
    </row>
    <row r="39" spans="1:14" s="5" customFormat="1" ht="30" customHeight="1">
      <c r="B39" s="11"/>
      <c r="C39" s="151">
        <v>4</v>
      </c>
      <c r="D39" s="192" t="s">
        <v>142</v>
      </c>
      <c r="E39" s="192" t="s">
        <v>108</v>
      </c>
      <c r="F39" s="147"/>
      <c r="G39" s="197" t="s">
        <v>132</v>
      </c>
      <c r="H39" s="194" t="s">
        <v>102</v>
      </c>
      <c r="I39" s="195">
        <v>3326.4</v>
      </c>
      <c r="J39" s="196">
        <v>37381</v>
      </c>
      <c r="K39" s="146">
        <f t="shared" si="2"/>
        <v>124344158</v>
      </c>
      <c r="L39" s="12"/>
      <c r="N39" s="1"/>
    </row>
    <row r="40" spans="1:14" ht="30" customHeight="1">
      <c r="A40" s="5"/>
      <c r="B40" s="11"/>
      <c r="C40" s="151">
        <v>5</v>
      </c>
      <c r="D40" s="192" t="s">
        <v>143</v>
      </c>
      <c r="E40" s="192" t="s">
        <v>125</v>
      </c>
      <c r="F40" s="148"/>
      <c r="G40" s="200" t="s">
        <v>133</v>
      </c>
      <c r="H40" s="198" t="s">
        <v>134</v>
      </c>
      <c r="I40" s="195">
        <v>49135.06</v>
      </c>
      <c r="J40" s="196">
        <v>8856</v>
      </c>
      <c r="K40" s="146">
        <f t="shared" si="2"/>
        <v>435140091</v>
      </c>
      <c r="L40" s="12"/>
      <c r="M40" s="5"/>
    </row>
    <row r="41" spans="1:14" s="5" customFormat="1" ht="36" customHeight="1">
      <c r="B41" s="11"/>
      <c r="C41" s="151">
        <v>6</v>
      </c>
      <c r="D41" s="192" t="s">
        <v>144</v>
      </c>
      <c r="E41" s="192" t="s">
        <v>126</v>
      </c>
      <c r="F41" s="147"/>
      <c r="G41" s="200" t="s">
        <v>135</v>
      </c>
      <c r="H41" s="194" t="s">
        <v>104</v>
      </c>
      <c r="I41" s="195">
        <v>588</v>
      </c>
      <c r="J41" s="196">
        <v>579145</v>
      </c>
      <c r="K41" s="146">
        <f t="shared" si="2"/>
        <v>340537260</v>
      </c>
      <c r="L41" s="12"/>
      <c r="N41" s="1"/>
    </row>
    <row r="42" spans="1:14" ht="36" customHeight="1">
      <c r="A42" s="5"/>
      <c r="B42" s="11"/>
      <c r="C42" s="151">
        <v>7</v>
      </c>
      <c r="D42" s="192" t="s">
        <v>145</v>
      </c>
      <c r="E42" s="192" t="s">
        <v>127</v>
      </c>
      <c r="F42" s="148"/>
      <c r="G42" s="200" t="s">
        <v>136</v>
      </c>
      <c r="H42" s="194" t="s">
        <v>102</v>
      </c>
      <c r="I42" s="195">
        <v>67.2</v>
      </c>
      <c r="J42" s="196">
        <v>750597</v>
      </c>
      <c r="K42" s="146">
        <f t="shared" si="2"/>
        <v>50440118</v>
      </c>
      <c r="L42" s="12"/>
      <c r="M42" s="5"/>
    </row>
    <row r="43" spans="1:14" ht="36" customHeight="1">
      <c r="A43" s="5"/>
      <c r="B43" s="11"/>
      <c r="C43" s="151">
        <v>8</v>
      </c>
      <c r="D43" s="192" t="s">
        <v>146</v>
      </c>
      <c r="E43" s="192" t="s">
        <v>128</v>
      </c>
      <c r="F43" s="148"/>
      <c r="G43" s="200" t="s">
        <v>137</v>
      </c>
      <c r="H43" s="194" t="s">
        <v>102</v>
      </c>
      <c r="I43" s="195">
        <v>655.20000000000005</v>
      </c>
      <c r="J43" s="196">
        <v>989614</v>
      </c>
      <c r="K43" s="146">
        <f t="shared" si="2"/>
        <v>648395093</v>
      </c>
      <c r="L43" s="12"/>
      <c r="M43" s="5"/>
    </row>
    <row r="44" spans="1:14" ht="30" customHeight="1">
      <c r="A44" s="5"/>
      <c r="B44" s="11"/>
      <c r="C44" s="151">
        <v>9</v>
      </c>
      <c r="D44" s="192" t="s">
        <v>147</v>
      </c>
      <c r="E44" s="192" t="s">
        <v>129</v>
      </c>
      <c r="F44" s="148"/>
      <c r="G44" s="200" t="s">
        <v>138</v>
      </c>
      <c r="H44" s="194" t="s">
        <v>102</v>
      </c>
      <c r="I44" s="195">
        <v>151.19999999999999</v>
      </c>
      <c r="J44" s="196">
        <v>32000</v>
      </c>
      <c r="K44" s="146">
        <f t="shared" si="2"/>
        <v>4838400</v>
      </c>
      <c r="L44" s="12"/>
      <c r="M44" s="5"/>
    </row>
    <row r="45" spans="1:14" ht="30" customHeight="1" thickBot="1">
      <c r="A45" s="5"/>
      <c r="B45" s="11"/>
      <c r="C45" s="225"/>
      <c r="D45" s="226"/>
      <c r="E45" s="226"/>
      <c r="F45" s="226"/>
      <c r="G45" s="227"/>
      <c r="H45" s="226"/>
      <c r="I45" s="222"/>
      <c r="J45" s="223" t="s">
        <v>13</v>
      </c>
      <c r="K45" s="224">
        <f>SUM(K36:K44)</f>
        <v>2398825094</v>
      </c>
      <c r="L45" s="12"/>
      <c r="M45" s="5"/>
    </row>
    <row r="46" spans="1:14" ht="30" customHeight="1" thickBot="1">
      <c r="A46" s="5"/>
      <c r="B46" s="11"/>
      <c r="C46" s="251" t="s">
        <v>287</v>
      </c>
      <c r="D46" s="252"/>
      <c r="E46" s="252"/>
      <c r="F46" s="252"/>
      <c r="G46" s="252"/>
      <c r="H46" s="252"/>
      <c r="I46" s="252"/>
      <c r="J46" s="252"/>
      <c r="K46" s="253"/>
      <c r="L46" s="12"/>
      <c r="M46" s="5"/>
    </row>
    <row r="47" spans="1:14" ht="30" customHeight="1">
      <c r="A47" s="5"/>
      <c r="B47" s="11"/>
      <c r="C47" s="247" t="s">
        <v>3</v>
      </c>
      <c r="D47" s="241" t="s">
        <v>4</v>
      </c>
      <c r="E47" s="249" t="s">
        <v>5</v>
      </c>
      <c r="F47" s="249"/>
      <c r="G47" s="241" t="s">
        <v>6</v>
      </c>
      <c r="H47" s="241" t="s">
        <v>7</v>
      </c>
      <c r="I47" s="241" t="s">
        <v>8</v>
      </c>
      <c r="J47" s="243" t="s">
        <v>9</v>
      </c>
      <c r="K47" s="245" t="s">
        <v>10</v>
      </c>
      <c r="L47" s="12"/>
      <c r="M47" s="5"/>
    </row>
    <row r="48" spans="1:14" ht="30" customHeight="1">
      <c r="A48" s="5"/>
      <c r="B48" s="11"/>
      <c r="C48" s="248"/>
      <c r="D48" s="242"/>
      <c r="E48" s="208" t="s">
        <v>11</v>
      </c>
      <c r="F48" s="208" t="s">
        <v>12</v>
      </c>
      <c r="G48" s="242"/>
      <c r="H48" s="242"/>
      <c r="I48" s="242"/>
      <c r="J48" s="244"/>
      <c r="K48" s="246"/>
      <c r="L48" s="12"/>
      <c r="M48" s="5"/>
    </row>
    <row r="49" spans="1:13" ht="30" customHeight="1">
      <c r="A49" s="5"/>
      <c r="B49" s="11"/>
      <c r="C49" s="151">
        <v>10</v>
      </c>
      <c r="D49" s="148" t="s">
        <v>148</v>
      </c>
      <c r="E49" s="148"/>
      <c r="F49" s="148"/>
      <c r="G49" s="149" t="s">
        <v>169</v>
      </c>
      <c r="H49" s="148" t="s">
        <v>104</v>
      </c>
      <c r="I49" s="144">
        <v>84</v>
      </c>
      <c r="J49" s="145">
        <v>60100</v>
      </c>
      <c r="K49" s="146">
        <f>ROUND(J49*I49,0)</f>
        <v>5048400</v>
      </c>
      <c r="L49" s="12"/>
      <c r="M49" s="5"/>
    </row>
    <row r="50" spans="1:13" ht="30" customHeight="1">
      <c r="A50" s="5"/>
      <c r="B50" s="11"/>
      <c r="C50" s="151">
        <v>11</v>
      </c>
      <c r="D50" s="148" t="s">
        <v>149</v>
      </c>
      <c r="E50" s="148"/>
      <c r="F50" s="148"/>
      <c r="G50" s="149" t="s">
        <v>131</v>
      </c>
      <c r="H50" s="148" t="s">
        <v>102</v>
      </c>
      <c r="I50" s="144">
        <v>100.42</v>
      </c>
      <c r="J50" s="145">
        <v>236870</v>
      </c>
      <c r="K50" s="146">
        <f t="shared" ref="K50:K68" si="3">ROUND(J50*I50,0)</f>
        <v>23786485</v>
      </c>
      <c r="L50" s="12"/>
      <c r="M50" s="5"/>
    </row>
    <row r="51" spans="1:13" ht="30" customHeight="1">
      <c r="A51" s="5"/>
      <c r="B51" s="11"/>
      <c r="C51" s="151">
        <v>12</v>
      </c>
      <c r="D51" s="148" t="s">
        <v>150</v>
      </c>
      <c r="E51" s="148" t="s">
        <v>106</v>
      </c>
      <c r="F51" s="148"/>
      <c r="G51" s="149" t="s">
        <v>117</v>
      </c>
      <c r="H51" s="148" t="s">
        <v>102</v>
      </c>
      <c r="I51" s="144">
        <v>417.44</v>
      </c>
      <c r="J51" s="145">
        <v>128202</v>
      </c>
      <c r="K51" s="146">
        <f t="shared" si="3"/>
        <v>53516643</v>
      </c>
      <c r="L51" s="12"/>
      <c r="M51" s="5"/>
    </row>
    <row r="52" spans="1:13" ht="30" customHeight="1">
      <c r="A52" s="5"/>
      <c r="B52" s="11"/>
      <c r="C52" s="151">
        <v>13</v>
      </c>
      <c r="D52" s="148" t="s">
        <v>151</v>
      </c>
      <c r="E52" s="148" t="s">
        <v>108</v>
      </c>
      <c r="F52" s="148"/>
      <c r="G52" s="149" t="s">
        <v>132</v>
      </c>
      <c r="H52" s="148" t="s">
        <v>102</v>
      </c>
      <c r="I52" s="144">
        <v>3757</v>
      </c>
      <c r="J52" s="145">
        <v>37381</v>
      </c>
      <c r="K52" s="146">
        <f t="shared" si="3"/>
        <v>140440417</v>
      </c>
      <c r="L52" s="12"/>
      <c r="M52" s="5"/>
    </row>
    <row r="53" spans="1:13" ht="36.75" customHeight="1">
      <c r="A53" s="5"/>
      <c r="B53" s="11"/>
      <c r="C53" s="151">
        <v>14</v>
      </c>
      <c r="D53" s="148" t="s">
        <v>152</v>
      </c>
      <c r="E53" s="148" t="s">
        <v>127</v>
      </c>
      <c r="F53" s="148"/>
      <c r="G53" s="149" t="s">
        <v>170</v>
      </c>
      <c r="H53" s="148" t="s">
        <v>102</v>
      </c>
      <c r="I53" s="144">
        <v>20.170000000000002</v>
      </c>
      <c r="J53" s="145">
        <v>879527</v>
      </c>
      <c r="K53" s="146">
        <f t="shared" si="3"/>
        <v>17740060</v>
      </c>
      <c r="L53" s="12"/>
      <c r="M53" s="5"/>
    </row>
    <row r="54" spans="1:13" ht="36.75" customHeight="1">
      <c r="A54" s="5"/>
      <c r="B54" s="11"/>
      <c r="C54" s="151">
        <v>15</v>
      </c>
      <c r="D54" s="148" t="s">
        <v>153</v>
      </c>
      <c r="E54" s="148" t="s">
        <v>168</v>
      </c>
      <c r="F54" s="148"/>
      <c r="G54" s="149" t="s">
        <v>171</v>
      </c>
      <c r="H54" s="148" t="s">
        <v>102</v>
      </c>
      <c r="I54" s="144">
        <v>55.31</v>
      </c>
      <c r="J54" s="145">
        <v>1284352</v>
      </c>
      <c r="K54" s="146">
        <f t="shared" si="3"/>
        <v>71037509</v>
      </c>
      <c r="L54" s="12"/>
      <c r="M54" s="5"/>
    </row>
    <row r="55" spans="1:13" ht="36.75" customHeight="1">
      <c r="A55" s="5"/>
      <c r="B55" s="11"/>
      <c r="C55" s="151">
        <v>16</v>
      </c>
      <c r="D55" s="148" t="s">
        <v>154</v>
      </c>
      <c r="E55" s="148" t="s">
        <v>128</v>
      </c>
      <c r="F55" s="148"/>
      <c r="G55" s="149" t="s">
        <v>172</v>
      </c>
      <c r="H55" s="148" t="s">
        <v>102</v>
      </c>
      <c r="I55" s="144">
        <v>773.32</v>
      </c>
      <c r="J55" s="145">
        <v>989614</v>
      </c>
      <c r="K55" s="146">
        <f t="shared" si="3"/>
        <v>765288298</v>
      </c>
      <c r="L55" s="12"/>
      <c r="M55" s="5"/>
    </row>
    <row r="56" spans="1:13" ht="30" customHeight="1">
      <c r="A56" s="5"/>
      <c r="B56" s="11"/>
      <c r="C56" s="151">
        <v>17</v>
      </c>
      <c r="D56" s="148" t="s">
        <v>155</v>
      </c>
      <c r="E56" s="148" t="s">
        <v>125</v>
      </c>
      <c r="F56" s="148"/>
      <c r="G56" s="149" t="s">
        <v>133</v>
      </c>
      <c r="H56" s="148" t="s">
        <v>134</v>
      </c>
      <c r="I56" s="144">
        <v>60923</v>
      </c>
      <c r="J56" s="145">
        <v>8856</v>
      </c>
      <c r="K56" s="146">
        <f t="shared" si="3"/>
        <v>539534088</v>
      </c>
      <c r="L56" s="12"/>
      <c r="M56" s="5"/>
    </row>
    <row r="57" spans="1:13" ht="30" customHeight="1">
      <c r="A57" s="5"/>
      <c r="B57" s="11"/>
      <c r="C57" s="151">
        <v>18</v>
      </c>
      <c r="D57" s="148" t="s">
        <v>156</v>
      </c>
      <c r="E57" s="148"/>
      <c r="F57" s="148"/>
      <c r="G57" s="149" t="s">
        <v>173</v>
      </c>
      <c r="H57" s="148" t="s">
        <v>104</v>
      </c>
      <c r="I57" s="144">
        <v>61.5</v>
      </c>
      <c r="J57" s="145">
        <v>3215350</v>
      </c>
      <c r="K57" s="146">
        <f t="shared" si="3"/>
        <v>197744025</v>
      </c>
      <c r="L57" s="12"/>
      <c r="M57" s="5"/>
    </row>
    <row r="58" spans="1:13" ht="30" customHeight="1">
      <c r="A58" s="5"/>
      <c r="B58" s="11"/>
      <c r="C58" s="151">
        <v>19</v>
      </c>
      <c r="D58" s="148" t="s">
        <v>157</v>
      </c>
      <c r="E58" s="148" t="s">
        <v>116</v>
      </c>
      <c r="F58" s="148"/>
      <c r="G58" s="149" t="s">
        <v>122</v>
      </c>
      <c r="H58" s="148" t="s">
        <v>102</v>
      </c>
      <c r="I58" s="144">
        <v>3150.18</v>
      </c>
      <c r="J58" s="145">
        <v>184207</v>
      </c>
      <c r="K58" s="146">
        <f t="shared" si="3"/>
        <v>580285207</v>
      </c>
      <c r="L58" s="12"/>
      <c r="M58" s="5"/>
    </row>
    <row r="59" spans="1:13" ht="43.5" customHeight="1">
      <c r="A59" s="5"/>
      <c r="B59" s="11"/>
      <c r="C59" s="151">
        <v>20</v>
      </c>
      <c r="D59" s="148" t="s">
        <v>158</v>
      </c>
      <c r="E59" s="148"/>
      <c r="F59" s="148"/>
      <c r="G59" s="149" t="s">
        <v>174</v>
      </c>
      <c r="H59" s="148" t="s">
        <v>104</v>
      </c>
      <c r="I59" s="144">
        <v>48.64</v>
      </c>
      <c r="J59" s="145">
        <v>594388</v>
      </c>
      <c r="K59" s="146">
        <f t="shared" si="3"/>
        <v>28911032</v>
      </c>
      <c r="L59" s="12"/>
      <c r="M59" s="5"/>
    </row>
    <row r="60" spans="1:13" ht="30" customHeight="1">
      <c r="A60" s="5"/>
      <c r="B60" s="11"/>
      <c r="C60" s="151">
        <v>21</v>
      </c>
      <c r="D60" s="148" t="s">
        <v>159</v>
      </c>
      <c r="E60" s="148"/>
      <c r="F60" s="148"/>
      <c r="G60" s="149" t="s">
        <v>175</v>
      </c>
      <c r="H60" s="148" t="s">
        <v>104</v>
      </c>
      <c r="I60" s="144">
        <v>48</v>
      </c>
      <c r="J60" s="145">
        <v>2499759</v>
      </c>
      <c r="K60" s="146">
        <f t="shared" si="3"/>
        <v>119988432</v>
      </c>
      <c r="L60" s="12"/>
      <c r="M60" s="5"/>
    </row>
    <row r="61" spans="1:13" ht="30" customHeight="1">
      <c r="A61" s="5"/>
      <c r="B61" s="11"/>
      <c r="C61" s="151">
        <v>22</v>
      </c>
      <c r="D61" s="148" t="s">
        <v>160</v>
      </c>
      <c r="E61" s="148"/>
      <c r="F61" s="148"/>
      <c r="G61" s="149" t="s">
        <v>176</v>
      </c>
      <c r="H61" s="148" t="s">
        <v>177</v>
      </c>
      <c r="I61" s="144">
        <v>18</v>
      </c>
      <c r="J61" s="145">
        <v>279793</v>
      </c>
      <c r="K61" s="146">
        <f t="shared" si="3"/>
        <v>5036274</v>
      </c>
      <c r="L61" s="12"/>
      <c r="M61" s="5"/>
    </row>
    <row r="62" spans="1:13" ht="30" customHeight="1">
      <c r="A62" s="5"/>
      <c r="B62" s="11"/>
      <c r="C62" s="151">
        <v>23</v>
      </c>
      <c r="D62" s="148" t="s">
        <v>161</v>
      </c>
      <c r="E62" s="148"/>
      <c r="F62" s="148"/>
      <c r="G62" s="149" t="s">
        <v>178</v>
      </c>
      <c r="H62" s="148" t="s">
        <v>177</v>
      </c>
      <c r="I62" s="144">
        <v>12</v>
      </c>
      <c r="J62" s="145">
        <v>169544</v>
      </c>
      <c r="K62" s="146">
        <f t="shared" si="3"/>
        <v>2034528</v>
      </c>
      <c r="L62" s="12"/>
      <c r="M62" s="5"/>
    </row>
    <row r="63" spans="1:13" ht="30" customHeight="1">
      <c r="A63" s="5"/>
      <c r="B63" s="11"/>
      <c r="C63" s="151">
        <v>24</v>
      </c>
      <c r="D63" s="148" t="s">
        <v>162</v>
      </c>
      <c r="E63" s="148"/>
      <c r="F63" s="148"/>
      <c r="G63" s="149" t="s">
        <v>121</v>
      </c>
      <c r="H63" s="148" t="s">
        <v>177</v>
      </c>
      <c r="I63" s="144">
        <v>36</v>
      </c>
      <c r="J63" s="145">
        <v>110016</v>
      </c>
      <c r="K63" s="146">
        <f t="shared" si="3"/>
        <v>3960576</v>
      </c>
      <c r="L63" s="12"/>
      <c r="M63" s="5"/>
    </row>
    <row r="64" spans="1:13" ht="30" customHeight="1">
      <c r="A64" s="5"/>
      <c r="B64" s="11"/>
      <c r="C64" s="151">
        <v>25</v>
      </c>
      <c r="D64" s="148" t="s">
        <v>163</v>
      </c>
      <c r="E64" s="148"/>
      <c r="F64" s="148"/>
      <c r="G64" s="149" t="s">
        <v>179</v>
      </c>
      <c r="H64" s="148" t="s">
        <v>177</v>
      </c>
      <c r="I64" s="144">
        <v>82</v>
      </c>
      <c r="J64" s="145">
        <v>39854</v>
      </c>
      <c r="K64" s="146">
        <f t="shared" si="3"/>
        <v>3268028</v>
      </c>
      <c r="L64" s="12"/>
      <c r="M64" s="5"/>
    </row>
    <row r="65" spans="1:13" ht="37.5" customHeight="1">
      <c r="A65" s="5"/>
      <c r="B65" s="11"/>
      <c r="C65" s="151">
        <v>26</v>
      </c>
      <c r="D65" s="148" t="s">
        <v>164</v>
      </c>
      <c r="E65" s="148"/>
      <c r="F65" s="148"/>
      <c r="G65" s="149" t="s">
        <v>180</v>
      </c>
      <c r="H65" s="148" t="s">
        <v>177</v>
      </c>
      <c r="I65" s="144">
        <v>12</v>
      </c>
      <c r="J65" s="145">
        <v>631228</v>
      </c>
      <c r="K65" s="146">
        <f t="shared" si="3"/>
        <v>7574736</v>
      </c>
      <c r="L65" s="12"/>
      <c r="M65" s="5"/>
    </row>
    <row r="66" spans="1:13" ht="37.5" customHeight="1">
      <c r="A66" s="5"/>
      <c r="B66" s="11"/>
      <c r="C66" s="151">
        <v>27</v>
      </c>
      <c r="D66" s="148" t="s">
        <v>165</v>
      </c>
      <c r="E66" s="148"/>
      <c r="F66" s="148"/>
      <c r="G66" s="149" t="s">
        <v>181</v>
      </c>
      <c r="H66" s="148" t="s">
        <v>177</v>
      </c>
      <c r="I66" s="144">
        <v>6</v>
      </c>
      <c r="J66" s="145">
        <v>778074</v>
      </c>
      <c r="K66" s="146">
        <f t="shared" si="3"/>
        <v>4668444</v>
      </c>
      <c r="L66" s="12"/>
      <c r="M66" s="5"/>
    </row>
    <row r="67" spans="1:13" ht="30" customHeight="1">
      <c r="A67" s="5"/>
      <c r="B67" s="11"/>
      <c r="C67" s="151">
        <v>28</v>
      </c>
      <c r="D67" s="148" t="s">
        <v>166</v>
      </c>
      <c r="E67" s="148"/>
      <c r="F67" s="148"/>
      <c r="G67" s="149" t="s">
        <v>182</v>
      </c>
      <c r="H67" s="148" t="s">
        <v>104</v>
      </c>
      <c r="I67" s="144">
        <v>102</v>
      </c>
      <c r="J67" s="145">
        <v>427722</v>
      </c>
      <c r="K67" s="146">
        <f t="shared" si="3"/>
        <v>43627644</v>
      </c>
      <c r="L67" s="12"/>
      <c r="M67" s="5"/>
    </row>
    <row r="68" spans="1:13" ht="30" customHeight="1">
      <c r="A68" s="5"/>
      <c r="B68" s="11"/>
      <c r="C68" s="151">
        <v>29</v>
      </c>
      <c r="D68" s="148" t="s">
        <v>167</v>
      </c>
      <c r="E68" s="148"/>
      <c r="F68" s="148"/>
      <c r="G68" s="149" t="s">
        <v>183</v>
      </c>
      <c r="H68" s="148" t="s">
        <v>177</v>
      </c>
      <c r="I68" s="144">
        <v>20.5</v>
      </c>
      <c r="J68" s="145">
        <v>23705</v>
      </c>
      <c r="K68" s="146">
        <f t="shared" si="3"/>
        <v>485953</v>
      </c>
      <c r="L68" s="12"/>
      <c r="M68" s="5"/>
    </row>
    <row r="69" spans="1:13" ht="30" customHeight="1" thickBot="1">
      <c r="A69" s="5"/>
      <c r="B69" s="11"/>
      <c r="C69" s="225"/>
      <c r="D69" s="228"/>
      <c r="E69" s="228"/>
      <c r="F69" s="228"/>
      <c r="G69" s="223"/>
      <c r="H69" s="226"/>
      <c r="I69" s="222"/>
      <c r="J69" s="223" t="s">
        <v>13</v>
      </c>
      <c r="K69" s="224">
        <f>SUM(K49:K68)</f>
        <v>2613976779</v>
      </c>
      <c r="L69" s="12"/>
      <c r="M69" s="5"/>
    </row>
    <row r="70" spans="1:13" ht="30" customHeight="1" thickBot="1">
      <c r="A70" s="5"/>
      <c r="B70" s="11"/>
      <c r="C70" s="251" t="s">
        <v>288</v>
      </c>
      <c r="D70" s="252"/>
      <c r="E70" s="252"/>
      <c r="F70" s="252"/>
      <c r="G70" s="252"/>
      <c r="H70" s="252"/>
      <c r="I70" s="252"/>
      <c r="J70" s="252"/>
      <c r="K70" s="253"/>
      <c r="L70" s="12"/>
      <c r="M70" s="5"/>
    </row>
    <row r="71" spans="1:13" ht="30" customHeight="1">
      <c r="A71" s="5"/>
      <c r="B71" s="11"/>
      <c r="C71" s="247" t="s">
        <v>3</v>
      </c>
      <c r="D71" s="241" t="s">
        <v>4</v>
      </c>
      <c r="E71" s="249" t="s">
        <v>5</v>
      </c>
      <c r="F71" s="249"/>
      <c r="G71" s="241" t="s">
        <v>6</v>
      </c>
      <c r="H71" s="241" t="s">
        <v>7</v>
      </c>
      <c r="I71" s="241" t="s">
        <v>8</v>
      </c>
      <c r="J71" s="243" t="s">
        <v>9</v>
      </c>
      <c r="K71" s="245" t="s">
        <v>10</v>
      </c>
      <c r="L71" s="12"/>
      <c r="M71" s="5"/>
    </row>
    <row r="72" spans="1:13" ht="30" customHeight="1">
      <c r="A72" s="5"/>
      <c r="B72" s="11"/>
      <c r="C72" s="248"/>
      <c r="D72" s="242"/>
      <c r="E72" s="208" t="s">
        <v>11</v>
      </c>
      <c r="F72" s="208" t="s">
        <v>12</v>
      </c>
      <c r="G72" s="242"/>
      <c r="H72" s="242"/>
      <c r="I72" s="242"/>
      <c r="J72" s="244"/>
      <c r="K72" s="246"/>
      <c r="L72" s="12"/>
      <c r="M72" s="5"/>
    </row>
    <row r="73" spans="1:13" ht="30" customHeight="1">
      <c r="A73" s="5"/>
      <c r="B73" s="11"/>
      <c r="C73" s="151">
        <v>30</v>
      </c>
      <c r="D73" s="148" t="s">
        <v>184</v>
      </c>
      <c r="E73" s="148"/>
      <c r="F73" s="148"/>
      <c r="G73" s="201" t="s">
        <v>169</v>
      </c>
      <c r="H73" s="194" t="s">
        <v>104</v>
      </c>
      <c r="I73" s="195">
        <v>60</v>
      </c>
      <c r="J73" s="145">
        <v>60100</v>
      </c>
      <c r="K73" s="146">
        <f>ROUND(J73*I73,0)</f>
        <v>3606000</v>
      </c>
      <c r="L73" s="12"/>
      <c r="M73" s="5"/>
    </row>
    <row r="74" spans="1:13" ht="30" customHeight="1">
      <c r="A74" s="5"/>
      <c r="B74" s="11"/>
      <c r="C74" s="151">
        <v>31</v>
      </c>
      <c r="D74" s="148" t="s">
        <v>185</v>
      </c>
      <c r="E74" s="148"/>
      <c r="F74" s="148"/>
      <c r="G74" s="200" t="s">
        <v>131</v>
      </c>
      <c r="H74" s="194" t="s">
        <v>102</v>
      </c>
      <c r="I74" s="195">
        <v>29.51</v>
      </c>
      <c r="J74" s="145">
        <v>236870</v>
      </c>
      <c r="K74" s="146">
        <f t="shared" ref="K74:K84" si="4">ROUND(J74*I74,0)</f>
        <v>6990034</v>
      </c>
      <c r="L74" s="12"/>
      <c r="M74" s="5"/>
    </row>
    <row r="75" spans="1:13" ht="30" customHeight="1">
      <c r="A75" s="5"/>
      <c r="B75" s="11"/>
      <c r="C75" s="151">
        <v>32</v>
      </c>
      <c r="D75" s="148" t="s">
        <v>186</v>
      </c>
      <c r="E75" s="192" t="s">
        <v>106</v>
      </c>
      <c r="F75" s="148"/>
      <c r="G75" s="193" t="s">
        <v>117</v>
      </c>
      <c r="H75" s="194" t="s">
        <v>102</v>
      </c>
      <c r="I75" s="195">
        <v>90.31</v>
      </c>
      <c r="J75" s="145">
        <v>128202</v>
      </c>
      <c r="K75" s="146">
        <f t="shared" si="4"/>
        <v>11577923</v>
      </c>
      <c r="L75" s="12"/>
      <c r="M75" s="5"/>
    </row>
    <row r="76" spans="1:13" ht="30" customHeight="1">
      <c r="A76" s="5"/>
      <c r="B76" s="11"/>
      <c r="C76" s="151">
        <v>33</v>
      </c>
      <c r="D76" s="148" t="s">
        <v>187</v>
      </c>
      <c r="E76" s="192" t="s">
        <v>108</v>
      </c>
      <c r="F76" s="148"/>
      <c r="G76" s="197" t="s">
        <v>132</v>
      </c>
      <c r="H76" s="194" t="s">
        <v>102</v>
      </c>
      <c r="I76" s="195">
        <v>812.77</v>
      </c>
      <c r="J76" s="145">
        <v>37381</v>
      </c>
      <c r="K76" s="146">
        <f t="shared" si="4"/>
        <v>30382155</v>
      </c>
      <c r="L76" s="12"/>
      <c r="M76" s="5"/>
    </row>
    <row r="77" spans="1:13" ht="30" customHeight="1">
      <c r="A77" s="5"/>
      <c r="B77" s="11"/>
      <c r="C77" s="151">
        <v>34</v>
      </c>
      <c r="D77" s="148" t="s">
        <v>188</v>
      </c>
      <c r="E77" s="192"/>
      <c r="F77" s="148"/>
      <c r="G77" s="200" t="s">
        <v>196</v>
      </c>
      <c r="H77" s="194" t="s">
        <v>102</v>
      </c>
      <c r="I77" s="195">
        <v>54</v>
      </c>
      <c r="J77" s="145">
        <v>214824</v>
      </c>
      <c r="K77" s="146">
        <f t="shared" si="4"/>
        <v>11600496</v>
      </c>
      <c r="L77" s="12"/>
      <c r="M77" s="5"/>
    </row>
    <row r="78" spans="1:13" ht="37.5" customHeight="1">
      <c r="A78" s="5"/>
      <c r="B78" s="11"/>
      <c r="C78" s="151">
        <v>35</v>
      </c>
      <c r="D78" s="148" t="s">
        <v>189</v>
      </c>
      <c r="E78" s="192" t="s">
        <v>168</v>
      </c>
      <c r="F78" s="148"/>
      <c r="G78" s="200" t="s">
        <v>171</v>
      </c>
      <c r="H78" s="194" t="s">
        <v>102</v>
      </c>
      <c r="I78" s="195">
        <v>113.6</v>
      </c>
      <c r="J78" s="145">
        <v>1284352</v>
      </c>
      <c r="K78" s="146">
        <f t="shared" si="4"/>
        <v>145902387</v>
      </c>
      <c r="L78" s="12"/>
      <c r="M78" s="5"/>
    </row>
    <row r="79" spans="1:13" ht="37.5" customHeight="1">
      <c r="A79" s="5"/>
      <c r="B79" s="11"/>
      <c r="C79" s="151">
        <v>36</v>
      </c>
      <c r="D79" s="148" t="s">
        <v>190</v>
      </c>
      <c r="E79" s="192" t="s">
        <v>128</v>
      </c>
      <c r="F79" s="148"/>
      <c r="G79" s="200" t="s">
        <v>197</v>
      </c>
      <c r="H79" s="194" t="s">
        <v>102</v>
      </c>
      <c r="I79" s="195">
        <v>9.9700000000000006</v>
      </c>
      <c r="J79" s="145">
        <v>879527</v>
      </c>
      <c r="K79" s="146">
        <f t="shared" si="4"/>
        <v>8768884</v>
      </c>
      <c r="L79" s="12"/>
      <c r="M79" s="5"/>
    </row>
    <row r="80" spans="1:13" ht="30" customHeight="1">
      <c r="A80" s="5"/>
      <c r="B80" s="11"/>
      <c r="C80" s="151">
        <v>37</v>
      </c>
      <c r="D80" s="148" t="s">
        <v>191</v>
      </c>
      <c r="E80" s="192" t="s">
        <v>125</v>
      </c>
      <c r="F80" s="148"/>
      <c r="G80" s="200" t="s">
        <v>133</v>
      </c>
      <c r="H80" s="194" t="s">
        <v>134</v>
      </c>
      <c r="I80" s="195">
        <v>10713.78</v>
      </c>
      <c r="J80" s="145">
        <v>8856</v>
      </c>
      <c r="K80" s="146">
        <f t="shared" si="4"/>
        <v>94881236</v>
      </c>
      <c r="L80" s="12"/>
      <c r="M80" s="5"/>
    </row>
    <row r="81" spans="1:13" ht="30" customHeight="1">
      <c r="A81" s="5"/>
      <c r="B81" s="11"/>
      <c r="C81" s="151">
        <v>38</v>
      </c>
      <c r="D81" s="148" t="s">
        <v>192</v>
      </c>
      <c r="E81" s="192"/>
      <c r="F81" s="148"/>
      <c r="G81" s="200" t="s">
        <v>198</v>
      </c>
      <c r="H81" s="198" t="s">
        <v>104</v>
      </c>
      <c r="I81" s="195">
        <v>49.7</v>
      </c>
      <c r="J81" s="145">
        <v>46734</v>
      </c>
      <c r="K81" s="146">
        <f t="shared" si="4"/>
        <v>2322680</v>
      </c>
      <c r="L81" s="12"/>
      <c r="M81" s="5"/>
    </row>
    <row r="82" spans="1:13" ht="30" customHeight="1">
      <c r="A82" s="5"/>
      <c r="B82" s="11"/>
      <c r="C82" s="151">
        <v>39</v>
      </c>
      <c r="D82" s="148" t="s">
        <v>193</v>
      </c>
      <c r="E82" s="192" t="s">
        <v>116</v>
      </c>
      <c r="F82" s="148"/>
      <c r="G82" s="200" t="s">
        <v>122</v>
      </c>
      <c r="H82" s="194" t="s">
        <v>102</v>
      </c>
      <c r="I82" s="202">
        <v>239.18</v>
      </c>
      <c r="J82" s="145">
        <v>184207</v>
      </c>
      <c r="K82" s="146">
        <f t="shared" si="4"/>
        <v>44058630</v>
      </c>
      <c r="L82" s="12"/>
      <c r="M82" s="5"/>
    </row>
    <row r="83" spans="1:13" ht="30" customHeight="1">
      <c r="A83" s="5"/>
      <c r="B83" s="11"/>
      <c r="C83" s="151">
        <v>40</v>
      </c>
      <c r="D83" s="148" t="s">
        <v>194</v>
      </c>
      <c r="E83" s="148"/>
      <c r="F83" s="148"/>
      <c r="G83" s="200" t="s">
        <v>199</v>
      </c>
      <c r="H83" s="194" t="s">
        <v>104</v>
      </c>
      <c r="I83" s="195">
        <v>26.4</v>
      </c>
      <c r="J83" s="145">
        <v>41795</v>
      </c>
      <c r="K83" s="146">
        <f t="shared" si="4"/>
        <v>1103388</v>
      </c>
      <c r="L83" s="12"/>
      <c r="M83" s="5"/>
    </row>
    <row r="84" spans="1:13" ht="30" customHeight="1">
      <c r="A84" s="5"/>
      <c r="B84" s="11"/>
      <c r="C84" s="151">
        <v>41</v>
      </c>
      <c r="D84" s="148" t="s">
        <v>195</v>
      </c>
      <c r="E84" s="148"/>
      <c r="F84" s="148"/>
      <c r="G84" s="200" t="s">
        <v>179</v>
      </c>
      <c r="H84" s="198" t="s">
        <v>177</v>
      </c>
      <c r="I84" s="195">
        <v>43.2</v>
      </c>
      <c r="J84" s="145">
        <v>39854</v>
      </c>
      <c r="K84" s="146">
        <f t="shared" si="4"/>
        <v>1721693</v>
      </c>
      <c r="L84" s="12"/>
      <c r="M84" s="5"/>
    </row>
    <row r="85" spans="1:13" ht="30" customHeight="1" thickBot="1">
      <c r="A85" s="5"/>
      <c r="B85" s="11"/>
      <c r="C85" s="225"/>
      <c r="D85" s="228"/>
      <c r="E85" s="228"/>
      <c r="F85" s="228"/>
      <c r="G85" s="227"/>
      <c r="H85" s="226"/>
      <c r="I85" s="222"/>
      <c r="J85" s="223" t="s">
        <v>13</v>
      </c>
      <c r="K85" s="224">
        <f>SUM(K73:K84)</f>
        <v>362915506</v>
      </c>
      <c r="L85" s="12"/>
      <c r="M85" s="5"/>
    </row>
    <row r="86" spans="1:13" ht="30" customHeight="1" thickBot="1">
      <c r="A86" s="5"/>
      <c r="B86" s="11"/>
      <c r="C86" s="251" t="s">
        <v>289</v>
      </c>
      <c r="D86" s="252"/>
      <c r="E86" s="252"/>
      <c r="F86" s="252"/>
      <c r="G86" s="252"/>
      <c r="H86" s="252"/>
      <c r="I86" s="252"/>
      <c r="J86" s="252"/>
      <c r="K86" s="253"/>
      <c r="L86" s="12"/>
      <c r="M86" s="5"/>
    </row>
    <row r="87" spans="1:13" ht="30" customHeight="1">
      <c r="A87" s="5"/>
      <c r="B87" s="11"/>
      <c r="C87" s="247" t="s">
        <v>3</v>
      </c>
      <c r="D87" s="241" t="s">
        <v>4</v>
      </c>
      <c r="E87" s="249" t="s">
        <v>5</v>
      </c>
      <c r="F87" s="249"/>
      <c r="G87" s="241" t="s">
        <v>6</v>
      </c>
      <c r="H87" s="241" t="s">
        <v>7</v>
      </c>
      <c r="I87" s="241" t="s">
        <v>8</v>
      </c>
      <c r="J87" s="243" t="s">
        <v>9</v>
      </c>
      <c r="K87" s="245" t="s">
        <v>10</v>
      </c>
      <c r="L87" s="12"/>
      <c r="M87" s="5"/>
    </row>
    <row r="88" spans="1:13" ht="30" customHeight="1">
      <c r="A88" s="5"/>
      <c r="B88" s="11"/>
      <c r="C88" s="248"/>
      <c r="D88" s="242"/>
      <c r="E88" s="208" t="s">
        <v>11</v>
      </c>
      <c r="F88" s="208" t="s">
        <v>12</v>
      </c>
      <c r="G88" s="242"/>
      <c r="H88" s="242"/>
      <c r="I88" s="242"/>
      <c r="J88" s="244"/>
      <c r="K88" s="246"/>
      <c r="L88" s="12"/>
      <c r="M88" s="5"/>
    </row>
    <row r="89" spans="1:13" ht="30" customHeight="1">
      <c r="A89" s="5"/>
      <c r="B89" s="11"/>
      <c r="C89" s="151">
        <v>30</v>
      </c>
      <c r="D89" s="148" t="s">
        <v>200</v>
      </c>
      <c r="E89" s="192" t="s">
        <v>106</v>
      </c>
      <c r="F89" s="148"/>
      <c r="G89" s="193" t="s">
        <v>117</v>
      </c>
      <c r="H89" s="194" t="s">
        <v>102</v>
      </c>
      <c r="I89" s="195">
        <v>2365.64</v>
      </c>
      <c r="J89" s="145">
        <v>128202</v>
      </c>
      <c r="K89" s="146">
        <f>ROUND(J89*I89,0)</f>
        <v>303279779</v>
      </c>
      <c r="L89" s="12"/>
      <c r="M89" s="5"/>
    </row>
    <row r="90" spans="1:13" ht="30" customHeight="1">
      <c r="A90" s="5"/>
      <c r="B90" s="11"/>
      <c r="C90" s="151">
        <v>31</v>
      </c>
      <c r="D90" s="148" t="s">
        <v>201</v>
      </c>
      <c r="E90" s="192" t="s">
        <v>108</v>
      </c>
      <c r="F90" s="148"/>
      <c r="G90" s="197" t="s">
        <v>132</v>
      </c>
      <c r="H90" s="194" t="s">
        <v>102</v>
      </c>
      <c r="I90" s="195">
        <v>21290.46</v>
      </c>
      <c r="J90" s="145">
        <v>37381</v>
      </c>
      <c r="K90" s="146">
        <f t="shared" ref="K90:K101" si="5">ROUND(J90*I90,0)</f>
        <v>795858685</v>
      </c>
      <c r="L90" s="12"/>
      <c r="M90" s="5"/>
    </row>
    <row r="91" spans="1:13" ht="30" customHeight="1">
      <c r="A91" s="5"/>
      <c r="B91" s="11"/>
      <c r="C91" s="151">
        <v>32</v>
      </c>
      <c r="D91" s="148" t="s">
        <v>202</v>
      </c>
      <c r="E91" s="192"/>
      <c r="F91" s="148"/>
      <c r="G91" s="200" t="s">
        <v>131</v>
      </c>
      <c r="H91" s="194" t="s">
        <v>102</v>
      </c>
      <c r="I91" s="195">
        <v>54</v>
      </c>
      <c r="J91" s="145">
        <v>236870</v>
      </c>
      <c r="K91" s="146">
        <f t="shared" si="5"/>
        <v>12790980</v>
      </c>
      <c r="L91" s="12"/>
      <c r="M91" s="5"/>
    </row>
    <row r="92" spans="1:13" ht="36.75" customHeight="1">
      <c r="A92" s="5"/>
      <c r="B92" s="11"/>
      <c r="C92" s="151">
        <v>33</v>
      </c>
      <c r="D92" s="148" t="s">
        <v>203</v>
      </c>
      <c r="E92" s="192" t="s">
        <v>127</v>
      </c>
      <c r="F92" s="148"/>
      <c r="G92" s="200" t="s">
        <v>213</v>
      </c>
      <c r="H92" s="194" t="s">
        <v>102</v>
      </c>
      <c r="I92" s="195">
        <v>231.93</v>
      </c>
      <c r="J92" s="145">
        <v>750597</v>
      </c>
      <c r="K92" s="146">
        <f t="shared" si="5"/>
        <v>174085962</v>
      </c>
      <c r="L92" s="12"/>
      <c r="M92" s="5"/>
    </row>
    <row r="93" spans="1:13" ht="36.75" customHeight="1">
      <c r="A93" s="5"/>
      <c r="B93" s="11"/>
      <c r="C93" s="151">
        <v>34</v>
      </c>
      <c r="D93" s="148" t="s">
        <v>204</v>
      </c>
      <c r="E93" s="192" t="s">
        <v>128</v>
      </c>
      <c r="F93" s="148"/>
      <c r="G93" s="200" t="s">
        <v>214</v>
      </c>
      <c r="H93" s="194" t="s">
        <v>102</v>
      </c>
      <c r="I93" s="195">
        <v>1565.75</v>
      </c>
      <c r="J93" s="145">
        <v>989614</v>
      </c>
      <c r="K93" s="146">
        <f t="shared" si="5"/>
        <v>1549488121</v>
      </c>
      <c r="L93" s="12"/>
      <c r="M93" s="5"/>
    </row>
    <row r="94" spans="1:13" ht="36.75" customHeight="1">
      <c r="A94" s="5"/>
      <c r="B94" s="11"/>
      <c r="C94" s="151">
        <v>35</v>
      </c>
      <c r="D94" s="148" t="s">
        <v>205</v>
      </c>
      <c r="E94" s="192" t="s">
        <v>128</v>
      </c>
      <c r="F94" s="148"/>
      <c r="G94" s="200" t="s">
        <v>171</v>
      </c>
      <c r="H94" s="194" t="s">
        <v>102</v>
      </c>
      <c r="I94" s="195">
        <v>2603.48</v>
      </c>
      <c r="J94" s="145">
        <v>1284352</v>
      </c>
      <c r="K94" s="146">
        <f t="shared" si="5"/>
        <v>3343784745</v>
      </c>
      <c r="L94" s="12"/>
      <c r="M94" s="5"/>
    </row>
    <row r="95" spans="1:13" ht="30" customHeight="1">
      <c r="A95" s="5"/>
      <c r="B95" s="11"/>
      <c r="C95" s="151">
        <v>36</v>
      </c>
      <c r="D95" s="148" t="s">
        <v>206</v>
      </c>
      <c r="E95" s="192" t="s">
        <v>125</v>
      </c>
      <c r="F95" s="148"/>
      <c r="G95" s="203" t="s">
        <v>133</v>
      </c>
      <c r="H95" s="194" t="s">
        <v>134</v>
      </c>
      <c r="I95" s="195">
        <v>355004.59</v>
      </c>
      <c r="J95" s="145">
        <v>8856</v>
      </c>
      <c r="K95" s="146">
        <f t="shared" si="5"/>
        <v>3143920649</v>
      </c>
      <c r="L95" s="12"/>
      <c r="M95" s="5"/>
    </row>
    <row r="96" spans="1:13" ht="30" customHeight="1">
      <c r="A96" s="5"/>
      <c r="B96" s="11"/>
      <c r="C96" s="151">
        <v>37</v>
      </c>
      <c r="D96" s="148" t="s">
        <v>207</v>
      </c>
      <c r="E96" s="192" t="s">
        <v>116</v>
      </c>
      <c r="F96" s="148"/>
      <c r="G96" s="200" t="s">
        <v>122</v>
      </c>
      <c r="H96" s="194" t="s">
        <v>102</v>
      </c>
      <c r="I96" s="195">
        <v>15685.7</v>
      </c>
      <c r="J96" s="145">
        <v>184207</v>
      </c>
      <c r="K96" s="146">
        <f t="shared" si="5"/>
        <v>2889415740</v>
      </c>
      <c r="L96" s="12"/>
      <c r="M96" s="5"/>
    </row>
    <row r="97" spans="1:13" ht="30" customHeight="1">
      <c r="A97" s="5"/>
      <c r="B97" s="11"/>
      <c r="C97" s="151">
        <v>38</v>
      </c>
      <c r="D97" s="148" t="s">
        <v>208</v>
      </c>
      <c r="E97" s="192"/>
      <c r="F97" s="148"/>
      <c r="G97" s="200" t="s">
        <v>182</v>
      </c>
      <c r="H97" s="198" t="s">
        <v>104</v>
      </c>
      <c r="I97" s="195">
        <v>1051</v>
      </c>
      <c r="J97" s="145">
        <v>427722</v>
      </c>
      <c r="K97" s="146">
        <f t="shared" si="5"/>
        <v>449535822</v>
      </c>
      <c r="L97" s="12"/>
      <c r="M97" s="5"/>
    </row>
    <row r="98" spans="1:13" ht="30" customHeight="1">
      <c r="A98" s="5"/>
      <c r="B98" s="11"/>
      <c r="C98" s="151">
        <v>39</v>
      </c>
      <c r="D98" s="148" t="s">
        <v>209</v>
      </c>
      <c r="E98" s="192"/>
      <c r="F98" s="148"/>
      <c r="G98" s="200" t="s">
        <v>198</v>
      </c>
      <c r="H98" s="198" t="s">
        <v>104</v>
      </c>
      <c r="I98" s="195">
        <v>1051</v>
      </c>
      <c r="J98" s="145">
        <v>46734</v>
      </c>
      <c r="K98" s="146">
        <f t="shared" si="5"/>
        <v>49117434</v>
      </c>
      <c r="L98" s="12"/>
      <c r="M98" s="5"/>
    </row>
    <row r="99" spans="1:13" ht="30" customHeight="1">
      <c r="A99" s="5"/>
      <c r="B99" s="11"/>
      <c r="C99" s="151">
        <v>40</v>
      </c>
      <c r="D99" s="148" t="s">
        <v>210</v>
      </c>
      <c r="E99" s="192"/>
      <c r="F99" s="148"/>
      <c r="G99" s="200" t="s">
        <v>179</v>
      </c>
      <c r="H99" s="198" t="s">
        <v>177</v>
      </c>
      <c r="I99" s="195">
        <v>2686.5</v>
      </c>
      <c r="J99" s="145">
        <v>39854</v>
      </c>
      <c r="K99" s="146">
        <f t="shared" si="5"/>
        <v>107067771</v>
      </c>
      <c r="L99" s="12"/>
      <c r="M99" s="5"/>
    </row>
    <row r="100" spans="1:13" ht="38.25" customHeight="1">
      <c r="A100" s="5"/>
      <c r="B100" s="11"/>
      <c r="C100" s="151">
        <v>41</v>
      </c>
      <c r="D100" s="148" t="s">
        <v>211</v>
      </c>
      <c r="E100" s="192"/>
      <c r="F100" s="148"/>
      <c r="G100" s="200" t="s">
        <v>215</v>
      </c>
      <c r="H100" s="198" t="s">
        <v>104</v>
      </c>
      <c r="I100" s="195">
        <v>10800</v>
      </c>
      <c r="J100" s="145">
        <v>526569</v>
      </c>
      <c r="K100" s="146">
        <f t="shared" si="5"/>
        <v>5686945200</v>
      </c>
      <c r="L100" s="12"/>
      <c r="M100" s="5"/>
    </row>
    <row r="101" spans="1:13" ht="30" customHeight="1">
      <c r="A101" s="5"/>
      <c r="B101" s="11"/>
      <c r="C101" s="151">
        <v>42</v>
      </c>
      <c r="D101" s="148" t="s">
        <v>212</v>
      </c>
      <c r="E101" s="192"/>
      <c r="F101" s="148"/>
      <c r="G101" s="200" t="s">
        <v>216</v>
      </c>
      <c r="H101" s="198" t="s">
        <v>177</v>
      </c>
      <c r="I101" s="195">
        <v>720</v>
      </c>
      <c r="J101" s="145">
        <v>2604610</v>
      </c>
      <c r="K101" s="146">
        <f t="shared" si="5"/>
        <v>1875319200</v>
      </c>
      <c r="L101" s="12"/>
      <c r="M101" s="5"/>
    </row>
    <row r="102" spans="1:13" ht="30" customHeight="1" thickBot="1">
      <c r="A102" s="5"/>
      <c r="B102" s="11"/>
      <c r="C102" s="225"/>
      <c r="D102" s="228"/>
      <c r="E102" s="228"/>
      <c r="F102" s="228"/>
      <c r="G102" s="227"/>
      <c r="H102" s="226"/>
      <c r="I102" s="222"/>
      <c r="J102" s="223" t="s">
        <v>13</v>
      </c>
      <c r="K102" s="224">
        <f>SUM(K89:K101)</f>
        <v>20380610088</v>
      </c>
      <c r="L102" s="12"/>
      <c r="M102" s="5"/>
    </row>
    <row r="103" spans="1:13" ht="30" customHeight="1" thickBot="1">
      <c r="A103" s="5"/>
      <c r="B103" s="11"/>
      <c r="C103" s="251" t="s">
        <v>290</v>
      </c>
      <c r="D103" s="252"/>
      <c r="E103" s="252"/>
      <c r="F103" s="252"/>
      <c r="G103" s="252"/>
      <c r="H103" s="252"/>
      <c r="I103" s="252"/>
      <c r="J103" s="252"/>
      <c r="K103" s="253"/>
      <c r="L103" s="12"/>
      <c r="M103" s="5"/>
    </row>
    <row r="104" spans="1:13" ht="30" customHeight="1">
      <c r="A104" s="5"/>
      <c r="B104" s="11"/>
      <c r="C104" s="247" t="s">
        <v>3</v>
      </c>
      <c r="D104" s="241" t="s">
        <v>4</v>
      </c>
      <c r="E104" s="249" t="s">
        <v>5</v>
      </c>
      <c r="F104" s="249"/>
      <c r="G104" s="241" t="s">
        <v>6</v>
      </c>
      <c r="H104" s="241" t="s">
        <v>7</v>
      </c>
      <c r="I104" s="241" t="s">
        <v>8</v>
      </c>
      <c r="J104" s="243" t="s">
        <v>9</v>
      </c>
      <c r="K104" s="245" t="s">
        <v>10</v>
      </c>
      <c r="L104" s="12"/>
      <c r="M104" s="5"/>
    </row>
    <row r="105" spans="1:13" ht="30" customHeight="1">
      <c r="A105" s="5"/>
      <c r="B105" s="11"/>
      <c r="C105" s="248"/>
      <c r="D105" s="242"/>
      <c r="E105" s="208" t="s">
        <v>11</v>
      </c>
      <c r="F105" s="208" t="s">
        <v>12</v>
      </c>
      <c r="G105" s="242"/>
      <c r="H105" s="242"/>
      <c r="I105" s="242"/>
      <c r="J105" s="244"/>
      <c r="K105" s="246"/>
      <c r="L105" s="12"/>
      <c r="M105" s="5"/>
    </row>
    <row r="106" spans="1:13" ht="30" customHeight="1">
      <c r="A106" s="5"/>
      <c r="B106" s="11"/>
      <c r="C106" s="151">
        <v>43</v>
      </c>
      <c r="D106" s="192" t="s">
        <v>217</v>
      </c>
      <c r="E106" s="192" t="s">
        <v>218</v>
      </c>
      <c r="F106" s="148"/>
      <c r="G106" s="201" t="s">
        <v>225</v>
      </c>
      <c r="H106" s="194" t="s">
        <v>102</v>
      </c>
      <c r="I106" s="195">
        <v>23537.64</v>
      </c>
      <c r="J106" s="145">
        <v>198220</v>
      </c>
      <c r="K106" s="146">
        <f>ROUND(J106*I106,0)</f>
        <v>4665631001</v>
      </c>
      <c r="L106" s="12"/>
      <c r="M106" s="5"/>
    </row>
    <row r="107" spans="1:13" ht="30" customHeight="1">
      <c r="A107" s="5"/>
      <c r="B107" s="11"/>
      <c r="C107" s="151">
        <v>44</v>
      </c>
      <c r="D107" s="192" t="s">
        <v>219</v>
      </c>
      <c r="E107" s="192" t="s">
        <v>220</v>
      </c>
      <c r="F107" s="148"/>
      <c r="G107" s="200" t="s">
        <v>226</v>
      </c>
      <c r="H107" s="194" t="s">
        <v>102</v>
      </c>
      <c r="I107" s="195">
        <v>12279.39</v>
      </c>
      <c r="J107" s="145">
        <v>210106</v>
      </c>
      <c r="K107" s="146">
        <f t="shared" ref="K107:K109" si="6">ROUND(J107*I107,0)</f>
        <v>2579973515</v>
      </c>
      <c r="L107" s="12"/>
      <c r="M107" s="5"/>
    </row>
    <row r="108" spans="1:13" ht="30" customHeight="1">
      <c r="A108" s="5"/>
      <c r="B108" s="11"/>
      <c r="C108" s="151">
        <v>45</v>
      </c>
      <c r="D108" s="192" t="s">
        <v>221</v>
      </c>
      <c r="E108" s="192" t="s">
        <v>222</v>
      </c>
      <c r="F108" s="148"/>
      <c r="G108" s="200" t="s">
        <v>227</v>
      </c>
      <c r="H108" s="194" t="s">
        <v>103</v>
      </c>
      <c r="I108" s="195">
        <v>75888</v>
      </c>
      <c r="J108" s="145">
        <v>3596</v>
      </c>
      <c r="K108" s="146">
        <f t="shared" si="6"/>
        <v>272893248</v>
      </c>
      <c r="L108" s="12"/>
      <c r="M108" s="5"/>
    </row>
    <row r="109" spans="1:13" ht="30" customHeight="1">
      <c r="A109" s="5"/>
      <c r="B109" s="11"/>
      <c r="C109" s="151">
        <v>46</v>
      </c>
      <c r="D109" s="192" t="s">
        <v>223</v>
      </c>
      <c r="E109" s="192" t="s">
        <v>224</v>
      </c>
      <c r="F109" s="148"/>
      <c r="G109" s="200" t="s">
        <v>228</v>
      </c>
      <c r="H109" s="194" t="s">
        <v>102</v>
      </c>
      <c r="I109" s="195">
        <v>6834.82</v>
      </c>
      <c r="J109" s="145">
        <v>1070881</v>
      </c>
      <c r="K109" s="146">
        <f t="shared" si="6"/>
        <v>7319278876</v>
      </c>
      <c r="L109" s="12"/>
      <c r="M109" s="5"/>
    </row>
    <row r="110" spans="1:13" ht="30" customHeight="1" thickBot="1">
      <c r="A110" s="5"/>
      <c r="B110" s="11"/>
      <c r="C110" s="225"/>
      <c r="D110" s="228"/>
      <c r="E110" s="228"/>
      <c r="F110" s="228"/>
      <c r="G110" s="227"/>
      <c r="H110" s="226"/>
      <c r="I110" s="222"/>
      <c r="J110" s="223" t="s">
        <v>13</v>
      </c>
      <c r="K110" s="224">
        <f>SUM(K106:K109)</f>
        <v>14837776640</v>
      </c>
      <c r="L110" s="12"/>
      <c r="M110" s="5"/>
    </row>
    <row r="111" spans="1:13" ht="30" customHeight="1" thickBot="1">
      <c r="A111" s="5"/>
      <c r="B111" s="11"/>
      <c r="C111" s="251" t="s">
        <v>291</v>
      </c>
      <c r="D111" s="252"/>
      <c r="E111" s="252"/>
      <c r="F111" s="252"/>
      <c r="G111" s="252"/>
      <c r="H111" s="252"/>
      <c r="I111" s="252"/>
      <c r="J111" s="252"/>
      <c r="K111" s="253"/>
      <c r="L111" s="12"/>
      <c r="M111" s="5"/>
    </row>
    <row r="112" spans="1:13" ht="30" customHeight="1">
      <c r="A112" s="5"/>
      <c r="B112" s="11"/>
      <c r="C112" s="247" t="s">
        <v>3</v>
      </c>
      <c r="D112" s="241" t="s">
        <v>4</v>
      </c>
      <c r="E112" s="249" t="s">
        <v>5</v>
      </c>
      <c r="F112" s="249"/>
      <c r="G112" s="241" t="s">
        <v>6</v>
      </c>
      <c r="H112" s="241" t="s">
        <v>7</v>
      </c>
      <c r="I112" s="241" t="s">
        <v>8</v>
      </c>
      <c r="J112" s="243" t="s">
        <v>9</v>
      </c>
      <c r="K112" s="245" t="s">
        <v>10</v>
      </c>
      <c r="L112" s="12"/>
      <c r="M112" s="5"/>
    </row>
    <row r="113" spans="1:13" ht="30" customHeight="1">
      <c r="A113" s="5"/>
      <c r="B113" s="11"/>
      <c r="C113" s="248"/>
      <c r="D113" s="242"/>
      <c r="E113" s="208" t="s">
        <v>11</v>
      </c>
      <c r="F113" s="208" t="s">
        <v>12</v>
      </c>
      <c r="G113" s="242"/>
      <c r="H113" s="242"/>
      <c r="I113" s="242"/>
      <c r="J113" s="244"/>
      <c r="K113" s="246"/>
      <c r="L113" s="12"/>
      <c r="M113" s="5"/>
    </row>
    <row r="114" spans="1:13" ht="45" customHeight="1">
      <c r="A114" s="5"/>
      <c r="B114" s="11"/>
      <c r="C114" s="151">
        <v>47</v>
      </c>
      <c r="D114" s="148" t="s">
        <v>229</v>
      </c>
      <c r="E114" s="192" t="s">
        <v>231</v>
      </c>
      <c r="F114" s="148"/>
      <c r="G114" s="201" t="s">
        <v>232</v>
      </c>
      <c r="H114" s="194" t="s">
        <v>102</v>
      </c>
      <c r="I114" s="195">
        <v>3003.63</v>
      </c>
      <c r="J114" s="145">
        <v>1014298</v>
      </c>
      <c r="K114" s="146">
        <f>ROUND(J114*I114,0)</f>
        <v>3046575902</v>
      </c>
      <c r="L114" s="12"/>
      <c r="M114" s="5"/>
    </row>
    <row r="115" spans="1:13" ht="30" customHeight="1">
      <c r="A115" s="5"/>
      <c r="B115" s="11"/>
      <c r="C115" s="151">
        <v>48</v>
      </c>
      <c r="D115" s="148" t="s">
        <v>230</v>
      </c>
      <c r="E115" s="192" t="s">
        <v>125</v>
      </c>
      <c r="F115" s="148"/>
      <c r="G115" s="200" t="s">
        <v>133</v>
      </c>
      <c r="H115" s="194" t="s">
        <v>134</v>
      </c>
      <c r="I115" s="195">
        <v>149527.85999999999</v>
      </c>
      <c r="J115" s="145">
        <v>8856</v>
      </c>
      <c r="K115" s="146">
        <f>ROUND(J115*I115,0)</f>
        <v>1324218728</v>
      </c>
      <c r="L115" s="12"/>
      <c r="M115" s="5"/>
    </row>
    <row r="116" spans="1:13" ht="30" customHeight="1" thickBot="1">
      <c r="A116" s="5"/>
      <c r="B116" s="11"/>
      <c r="C116" s="225"/>
      <c r="D116" s="228"/>
      <c r="E116" s="228"/>
      <c r="F116" s="228"/>
      <c r="G116" s="227"/>
      <c r="H116" s="226"/>
      <c r="I116" s="222"/>
      <c r="J116" s="223" t="s">
        <v>13</v>
      </c>
      <c r="K116" s="224">
        <f>SUM(K114:K115)</f>
        <v>4370794630</v>
      </c>
      <c r="L116" s="12"/>
      <c r="M116" s="5"/>
    </row>
    <row r="117" spans="1:13" ht="30" customHeight="1" thickBot="1">
      <c r="A117" s="5"/>
      <c r="B117" s="11"/>
      <c r="C117" s="251" t="s">
        <v>292</v>
      </c>
      <c r="D117" s="252"/>
      <c r="E117" s="252"/>
      <c r="F117" s="252"/>
      <c r="G117" s="252"/>
      <c r="H117" s="252"/>
      <c r="I117" s="252"/>
      <c r="J117" s="252"/>
      <c r="K117" s="253"/>
      <c r="L117" s="12"/>
      <c r="M117" s="5"/>
    </row>
    <row r="118" spans="1:13" ht="30" customHeight="1">
      <c r="A118" s="5"/>
      <c r="B118" s="11"/>
      <c r="C118" s="247" t="s">
        <v>3</v>
      </c>
      <c r="D118" s="241" t="s">
        <v>4</v>
      </c>
      <c r="E118" s="249" t="s">
        <v>5</v>
      </c>
      <c r="F118" s="249"/>
      <c r="G118" s="241" t="s">
        <v>6</v>
      </c>
      <c r="H118" s="241" t="s">
        <v>7</v>
      </c>
      <c r="I118" s="241" t="s">
        <v>8</v>
      </c>
      <c r="J118" s="243" t="s">
        <v>9</v>
      </c>
      <c r="K118" s="245" t="s">
        <v>10</v>
      </c>
      <c r="L118" s="12"/>
      <c r="M118" s="5"/>
    </row>
    <row r="119" spans="1:13" ht="30" customHeight="1">
      <c r="A119" s="5"/>
      <c r="B119" s="11"/>
      <c r="C119" s="248"/>
      <c r="D119" s="242"/>
      <c r="E119" s="208" t="s">
        <v>11</v>
      </c>
      <c r="F119" s="208" t="s">
        <v>12</v>
      </c>
      <c r="G119" s="242"/>
      <c r="H119" s="242"/>
      <c r="I119" s="242"/>
      <c r="J119" s="244"/>
      <c r="K119" s="246"/>
      <c r="L119" s="12"/>
      <c r="M119" s="5"/>
    </row>
    <row r="120" spans="1:13" ht="30" customHeight="1">
      <c r="A120" s="5"/>
      <c r="B120" s="11"/>
      <c r="C120" s="151">
        <v>49</v>
      </c>
      <c r="D120" s="192" t="s">
        <v>234</v>
      </c>
      <c r="E120" s="192" t="s">
        <v>106</v>
      </c>
      <c r="F120" s="148"/>
      <c r="G120" s="203" t="s">
        <v>117</v>
      </c>
      <c r="H120" s="194" t="s">
        <v>102</v>
      </c>
      <c r="I120" s="195">
        <v>21.11</v>
      </c>
      <c r="J120" s="145">
        <v>128202</v>
      </c>
      <c r="K120" s="146">
        <f>ROUND(I120*J120,0)</f>
        <v>2706344</v>
      </c>
      <c r="L120" s="12"/>
      <c r="M120" s="5"/>
    </row>
    <row r="121" spans="1:13" ht="30" customHeight="1">
      <c r="A121" s="5"/>
      <c r="B121" s="11"/>
      <c r="C121" s="151">
        <v>50</v>
      </c>
      <c r="D121" s="192" t="s">
        <v>235</v>
      </c>
      <c r="E121" s="192" t="s">
        <v>108</v>
      </c>
      <c r="F121" s="148"/>
      <c r="G121" s="197" t="s">
        <v>132</v>
      </c>
      <c r="H121" s="194" t="s">
        <v>102</v>
      </c>
      <c r="I121" s="195">
        <v>189.98</v>
      </c>
      <c r="J121" s="145">
        <v>37381</v>
      </c>
      <c r="K121" s="146">
        <f t="shared" ref="K121:K124" si="7">ROUND(I121*J121,0)</f>
        <v>7101642</v>
      </c>
      <c r="L121" s="12"/>
      <c r="M121" s="5"/>
    </row>
    <row r="122" spans="1:13" ht="38.25" customHeight="1">
      <c r="A122" s="5"/>
      <c r="B122" s="11"/>
      <c r="C122" s="151">
        <v>51</v>
      </c>
      <c r="D122" s="192" t="s">
        <v>236</v>
      </c>
      <c r="E122" s="192" t="s">
        <v>168</v>
      </c>
      <c r="F122" s="148"/>
      <c r="G122" s="200" t="s">
        <v>233</v>
      </c>
      <c r="H122" s="194" t="s">
        <v>102</v>
      </c>
      <c r="I122" s="195">
        <v>221.96</v>
      </c>
      <c r="J122" s="145">
        <v>564068</v>
      </c>
      <c r="K122" s="146">
        <f t="shared" si="7"/>
        <v>125200533</v>
      </c>
      <c r="L122" s="12"/>
      <c r="M122" s="5"/>
    </row>
    <row r="123" spans="1:13" ht="38.25" customHeight="1">
      <c r="A123" s="5"/>
      <c r="B123" s="11"/>
      <c r="C123" s="151">
        <v>52</v>
      </c>
      <c r="D123" s="192" t="s">
        <v>237</v>
      </c>
      <c r="E123" s="192" t="s">
        <v>128</v>
      </c>
      <c r="F123" s="148"/>
      <c r="G123" s="203" t="s">
        <v>172</v>
      </c>
      <c r="H123" s="194" t="s">
        <v>102</v>
      </c>
      <c r="I123" s="195">
        <v>29.66</v>
      </c>
      <c r="J123" s="145">
        <v>989614</v>
      </c>
      <c r="K123" s="146">
        <f t="shared" si="7"/>
        <v>29351951</v>
      </c>
      <c r="L123" s="12"/>
      <c r="M123" s="5"/>
    </row>
    <row r="124" spans="1:13" ht="30" customHeight="1">
      <c r="A124" s="5"/>
      <c r="B124" s="11"/>
      <c r="C124" s="151">
        <v>53</v>
      </c>
      <c r="D124" s="192" t="s">
        <v>238</v>
      </c>
      <c r="E124" s="192" t="s">
        <v>125</v>
      </c>
      <c r="F124" s="148"/>
      <c r="G124" s="203" t="s">
        <v>133</v>
      </c>
      <c r="H124" s="194" t="s">
        <v>134</v>
      </c>
      <c r="I124" s="195">
        <v>2747.61</v>
      </c>
      <c r="J124" s="145">
        <v>8856</v>
      </c>
      <c r="K124" s="146">
        <f t="shared" si="7"/>
        <v>24332834</v>
      </c>
      <c r="L124" s="12"/>
      <c r="M124" s="5"/>
    </row>
    <row r="125" spans="1:13" ht="30" customHeight="1">
      <c r="A125" s="5"/>
      <c r="B125" s="11"/>
      <c r="C125" s="211"/>
      <c r="D125" s="204"/>
      <c r="E125" s="204"/>
      <c r="F125" s="204"/>
      <c r="G125" s="149"/>
      <c r="H125" s="148"/>
      <c r="I125" s="144"/>
      <c r="J125" s="205" t="s">
        <v>13</v>
      </c>
      <c r="K125" s="210">
        <f>SUM(K120:K124)</f>
        <v>188693304</v>
      </c>
      <c r="L125" s="12"/>
      <c r="M125" s="5"/>
    </row>
    <row r="126" spans="1:13" ht="30" customHeight="1">
      <c r="A126" s="5"/>
      <c r="B126" s="11"/>
      <c r="C126" s="306" t="s">
        <v>293</v>
      </c>
      <c r="D126" s="307"/>
      <c r="E126" s="307"/>
      <c r="F126" s="307"/>
      <c r="G126" s="307"/>
      <c r="H126" s="307"/>
      <c r="I126" s="307"/>
      <c r="J126" s="307"/>
      <c r="K126" s="308"/>
      <c r="L126" s="12"/>
      <c r="M126" s="5"/>
    </row>
    <row r="127" spans="1:13" ht="30" customHeight="1">
      <c r="A127" s="5"/>
      <c r="B127" s="11"/>
      <c r="C127" s="248" t="s">
        <v>3</v>
      </c>
      <c r="D127" s="242" t="s">
        <v>4</v>
      </c>
      <c r="E127" s="250" t="s">
        <v>5</v>
      </c>
      <c r="F127" s="250"/>
      <c r="G127" s="242" t="s">
        <v>6</v>
      </c>
      <c r="H127" s="242" t="s">
        <v>7</v>
      </c>
      <c r="I127" s="242" t="s">
        <v>8</v>
      </c>
      <c r="J127" s="244" t="s">
        <v>9</v>
      </c>
      <c r="K127" s="246" t="s">
        <v>10</v>
      </c>
      <c r="L127" s="12"/>
      <c r="M127" s="5"/>
    </row>
    <row r="128" spans="1:13" ht="30" customHeight="1">
      <c r="A128" s="5"/>
      <c r="B128" s="11"/>
      <c r="C128" s="248"/>
      <c r="D128" s="242"/>
      <c r="E128" s="208" t="s">
        <v>11</v>
      </c>
      <c r="F128" s="208" t="s">
        <v>12</v>
      </c>
      <c r="G128" s="242"/>
      <c r="H128" s="242"/>
      <c r="I128" s="242"/>
      <c r="J128" s="244"/>
      <c r="K128" s="246"/>
      <c r="L128" s="12"/>
      <c r="M128" s="5"/>
    </row>
    <row r="129" spans="1:13" ht="30" customHeight="1">
      <c r="A129" s="5"/>
      <c r="B129" s="11"/>
      <c r="C129" s="151">
        <v>54</v>
      </c>
      <c r="D129" s="192" t="s">
        <v>239</v>
      </c>
      <c r="E129" s="192" t="s">
        <v>240</v>
      </c>
      <c r="F129" s="148"/>
      <c r="G129" s="149" t="s">
        <v>250</v>
      </c>
      <c r="H129" s="148" t="s">
        <v>104</v>
      </c>
      <c r="I129" s="144">
        <v>49660</v>
      </c>
      <c r="J129" s="145">
        <v>2445</v>
      </c>
      <c r="K129" s="146">
        <f>ROUND(J129*I129,0)</f>
        <v>121418700</v>
      </c>
      <c r="L129" s="12"/>
      <c r="M129" s="5"/>
    </row>
    <row r="130" spans="1:13" ht="36.75" customHeight="1">
      <c r="A130" s="5"/>
      <c r="B130" s="11"/>
      <c r="C130" s="151">
        <v>55</v>
      </c>
      <c r="D130" s="192" t="s">
        <v>241</v>
      </c>
      <c r="E130" s="192" t="s">
        <v>242</v>
      </c>
      <c r="F130" s="148"/>
      <c r="G130" s="149" t="s">
        <v>251</v>
      </c>
      <c r="H130" s="148" t="s">
        <v>177</v>
      </c>
      <c r="I130" s="144">
        <v>176</v>
      </c>
      <c r="J130" s="145">
        <v>608909</v>
      </c>
      <c r="K130" s="146">
        <f t="shared" ref="K130:K134" si="8">ROUND(J130*I130,0)</f>
        <v>107167984</v>
      </c>
      <c r="L130" s="12"/>
      <c r="M130" s="5"/>
    </row>
    <row r="131" spans="1:13" ht="30" customHeight="1">
      <c r="A131" s="5"/>
      <c r="B131" s="11"/>
      <c r="C131" s="151">
        <v>56</v>
      </c>
      <c r="D131" s="192" t="s">
        <v>243</v>
      </c>
      <c r="E131" s="192" t="s">
        <v>242</v>
      </c>
      <c r="F131" s="148"/>
      <c r="G131" s="149" t="s">
        <v>252</v>
      </c>
      <c r="H131" s="148" t="s">
        <v>177</v>
      </c>
      <c r="I131" s="144">
        <v>684</v>
      </c>
      <c r="J131" s="145">
        <v>608909</v>
      </c>
      <c r="K131" s="146">
        <f t="shared" si="8"/>
        <v>416493756</v>
      </c>
      <c r="L131" s="12"/>
      <c r="M131" s="5"/>
    </row>
    <row r="132" spans="1:13" ht="30" customHeight="1">
      <c r="A132" s="5"/>
      <c r="B132" s="11"/>
      <c r="C132" s="151">
        <v>57</v>
      </c>
      <c r="D132" s="192" t="s">
        <v>244</v>
      </c>
      <c r="E132" s="192" t="s">
        <v>245</v>
      </c>
      <c r="F132" s="148"/>
      <c r="G132" s="149" t="s">
        <v>253</v>
      </c>
      <c r="H132" s="148" t="s">
        <v>104</v>
      </c>
      <c r="I132" s="144">
        <v>1454</v>
      </c>
      <c r="J132" s="145">
        <v>236140</v>
      </c>
      <c r="K132" s="146">
        <f t="shared" si="8"/>
        <v>343347560</v>
      </c>
      <c r="L132" s="12"/>
      <c r="M132" s="5"/>
    </row>
    <row r="133" spans="1:13" ht="30" customHeight="1">
      <c r="A133" s="5"/>
      <c r="B133" s="11"/>
      <c r="C133" s="151">
        <v>58</v>
      </c>
      <c r="D133" s="192" t="s">
        <v>246</v>
      </c>
      <c r="E133" s="192" t="s">
        <v>247</v>
      </c>
      <c r="F133" s="148"/>
      <c r="G133" s="149" t="s">
        <v>254</v>
      </c>
      <c r="H133" s="148" t="s">
        <v>177</v>
      </c>
      <c r="I133" s="144">
        <v>4650</v>
      </c>
      <c r="J133" s="145">
        <v>17026</v>
      </c>
      <c r="K133" s="146">
        <f t="shared" si="8"/>
        <v>79170900</v>
      </c>
      <c r="L133" s="12"/>
      <c r="M133" s="5"/>
    </row>
    <row r="134" spans="1:13" ht="30" customHeight="1">
      <c r="A134" s="5"/>
      <c r="B134" s="11"/>
      <c r="C134" s="151">
        <v>59</v>
      </c>
      <c r="D134" s="192" t="s">
        <v>248</v>
      </c>
      <c r="E134" s="192" t="s">
        <v>249</v>
      </c>
      <c r="F134" s="148"/>
      <c r="G134" s="149" t="s">
        <v>255</v>
      </c>
      <c r="H134" s="148" t="s">
        <v>177</v>
      </c>
      <c r="I134" s="144">
        <v>33</v>
      </c>
      <c r="J134" s="145">
        <v>619201</v>
      </c>
      <c r="K134" s="146">
        <f t="shared" si="8"/>
        <v>20433633</v>
      </c>
      <c r="L134" s="12"/>
      <c r="M134" s="5"/>
    </row>
    <row r="135" spans="1:13" ht="30" customHeight="1" thickBot="1">
      <c r="A135" s="5"/>
      <c r="B135" s="11"/>
      <c r="C135" s="225"/>
      <c r="D135" s="228"/>
      <c r="E135" s="228"/>
      <c r="F135" s="228"/>
      <c r="G135" s="227"/>
      <c r="H135" s="226"/>
      <c r="I135" s="222"/>
      <c r="J135" s="223" t="s">
        <v>13</v>
      </c>
      <c r="K135" s="224">
        <f>SUM(K129:K134)</f>
        <v>1088032533</v>
      </c>
      <c r="L135" s="12"/>
      <c r="M135" s="5"/>
    </row>
    <row r="136" spans="1:13" ht="30" customHeight="1" thickBot="1">
      <c r="A136" s="5"/>
      <c r="B136" s="11"/>
      <c r="C136" s="251" t="s">
        <v>294</v>
      </c>
      <c r="D136" s="252"/>
      <c r="E136" s="252"/>
      <c r="F136" s="252"/>
      <c r="G136" s="252"/>
      <c r="H136" s="252"/>
      <c r="I136" s="252"/>
      <c r="J136" s="252"/>
      <c r="K136" s="253"/>
      <c r="L136" s="12"/>
      <c r="M136" s="5"/>
    </row>
    <row r="137" spans="1:13" ht="30" customHeight="1">
      <c r="A137" s="5"/>
      <c r="B137" s="11"/>
      <c r="C137" s="247" t="s">
        <v>3</v>
      </c>
      <c r="D137" s="241" t="s">
        <v>4</v>
      </c>
      <c r="E137" s="249" t="s">
        <v>5</v>
      </c>
      <c r="F137" s="249"/>
      <c r="G137" s="241" t="s">
        <v>6</v>
      </c>
      <c r="H137" s="241" t="s">
        <v>7</v>
      </c>
      <c r="I137" s="241" t="s">
        <v>8</v>
      </c>
      <c r="J137" s="243" t="s">
        <v>9</v>
      </c>
      <c r="K137" s="245" t="s">
        <v>10</v>
      </c>
      <c r="L137" s="12"/>
      <c r="M137" s="5"/>
    </row>
    <row r="138" spans="1:13" ht="30" customHeight="1">
      <c r="A138" s="5"/>
      <c r="B138" s="11"/>
      <c r="C138" s="248"/>
      <c r="D138" s="242"/>
      <c r="E138" s="208" t="s">
        <v>11</v>
      </c>
      <c r="F138" s="208" t="s">
        <v>12</v>
      </c>
      <c r="G138" s="242"/>
      <c r="H138" s="242"/>
      <c r="I138" s="242"/>
      <c r="J138" s="244"/>
      <c r="K138" s="246"/>
      <c r="L138" s="12"/>
      <c r="M138" s="5"/>
    </row>
    <row r="139" spans="1:13" ht="30" customHeight="1">
      <c r="A139" s="5"/>
      <c r="B139" s="11"/>
      <c r="C139" s="151">
        <v>60</v>
      </c>
      <c r="D139" s="192" t="s">
        <v>256</v>
      </c>
      <c r="E139" s="192" t="s">
        <v>106</v>
      </c>
      <c r="F139" s="148"/>
      <c r="G139" s="193" t="s">
        <v>117</v>
      </c>
      <c r="H139" s="194" t="s">
        <v>102</v>
      </c>
      <c r="I139" s="195">
        <v>93</v>
      </c>
      <c r="J139" s="145">
        <v>128202</v>
      </c>
      <c r="K139" s="146">
        <f>ROUND(I139*J139,0)</f>
        <v>11922786</v>
      </c>
      <c r="L139" s="12"/>
      <c r="M139" s="5"/>
    </row>
    <row r="140" spans="1:13" ht="30" customHeight="1">
      <c r="A140" s="5"/>
      <c r="B140" s="11"/>
      <c r="C140" s="151">
        <v>61</v>
      </c>
      <c r="D140" s="192" t="s">
        <v>257</v>
      </c>
      <c r="E140" s="192" t="s">
        <v>108</v>
      </c>
      <c r="F140" s="148"/>
      <c r="G140" s="197" t="s">
        <v>132</v>
      </c>
      <c r="H140" s="194" t="s">
        <v>102</v>
      </c>
      <c r="I140" s="195">
        <v>837</v>
      </c>
      <c r="J140" s="145">
        <v>37381</v>
      </c>
      <c r="K140" s="146">
        <f t="shared" ref="K140:K147" si="9">ROUND(I140*J140,0)</f>
        <v>31287897</v>
      </c>
      <c r="L140" s="12"/>
      <c r="M140" s="5"/>
    </row>
    <row r="141" spans="1:13" ht="41.25" customHeight="1">
      <c r="A141" s="5"/>
      <c r="B141" s="11"/>
      <c r="C141" s="151">
        <v>62</v>
      </c>
      <c r="D141" s="192" t="s">
        <v>258</v>
      </c>
      <c r="E141" s="192" t="s">
        <v>259</v>
      </c>
      <c r="F141" s="148"/>
      <c r="G141" s="203" t="s">
        <v>170</v>
      </c>
      <c r="H141" s="194" t="s">
        <v>102</v>
      </c>
      <c r="I141" s="195">
        <v>39</v>
      </c>
      <c r="J141" s="145">
        <v>879527</v>
      </c>
      <c r="K141" s="146">
        <f t="shared" si="9"/>
        <v>34301553</v>
      </c>
      <c r="L141" s="12"/>
      <c r="M141" s="5"/>
    </row>
    <row r="142" spans="1:13" ht="30" customHeight="1">
      <c r="A142" s="5"/>
      <c r="B142" s="11"/>
      <c r="C142" s="151">
        <v>63</v>
      </c>
      <c r="D142" s="192" t="s">
        <v>260</v>
      </c>
      <c r="E142" s="192" t="s">
        <v>116</v>
      </c>
      <c r="F142" s="148"/>
      <c r="G142" s="200" t="s">
        <v>122</v>
      </c>
      <c r="H142" s="194" t="s">
        <v>102</v>
      </c>
      <c r="I142" s="195">
        <v>90</v>
      </c>
      <c r="J142" s="145">
        <v>184207</v>
      </c>
      <c r="K142" s="146">
        <f t="shared" si="9"/>
        <v>16578630</v>
      </c>
      <c r="L142" s="12"/>
      <c r="M142" s="5"/>
    </row>
    <row r="143" spans="1:13" ht="30" customHeight="1">
      <c r="A143" s="5"/>
      <c r="B143" s="11"/>
      <c r="C143" s="151">
        <v>64</v>
      </c>
      <c r="D143" s="192" t="s">
        <v>261</v>
      </c>
      <c r="E143" s="192" t="s">
        <v>129</v>
      </c>
      <c r="F143" s="148"/>
      <c r="G143" s="200" t="s">
        <v>138</v>
      </c>
      <c r="H143" s="194" t="s">
        <v>102</v>
      </c>
      <c r="I143" s="195">
        <v>210</v>
      </c>
      <c r="J143" s="145">
        <v>32443</v>
      </c>
      <c r="K143" s="146">
        <f t="shared" si="9"/>
        <v>6813030</v>
      </c>
      <c r="L143" s="12"/>
      <c r="M143" s="5"/>
    </row>
    <row r="144" spans="1:13" ht="30" customHeight="1">
      <c r="A144" s="5"/>
      <c r="B144" s="11"/>
      <c r="C144" s="151">
        <v>65</v>
      </c>
      <c r="D144" s="192" t="s">
        <v>262</v>
      </c>
      <c r="E144" s="192" t="s">
        <v>263</v>
      </c>
      <c r="F144" s="148"/>
      <c r="G144" s="203" t="s">
        <v>119</v>
      </c>
      <c r="H144" s="194" t="s">
        <v>103</v>
      </c>
      <c r="I144" s="195">
        <v>793.5</v>
      </c>
      <c r="J144" s="145">
        <v>9353</v>
      </c>
      <c r="K144" s="146">
        <f t="shared" si="9"/>
        <v>7421606</v>
      </c>
      <c r="L144" s="12"/>
      <c r="M144" s="5"/>
    </row>
    <row r="145" spans="1:13" ht="30" customHeight="1">
      <c r="A145" s="5"/>
      <c r="B145" s="11"/>
      <c r="C145" s="151">
        <v>66</v>
      </c>
      <c r="D145" s="192" t="s">
        <v>264</v>
      </c>
      <c r="E145" s="192">
        <v>681.07</v>
      </c>
      <c r="F145" s="148"/>
      <c r="G145" s="203" t="s">
        <v>267</v>
      </c>
      <c r="H145" s="194" t="s">
        <v>102</v>
      </c>
      <c r="I145" s="195">
        <v>930</v>
      </c>
      <c r="J145" s="145">
        <v>369343</v>
      </c>
      <c r="K145" s="146">
        <f t="shared" si="9"/>
        <v>343488990</v>
      </c>
      <c r="L145" s="12"/>
      <c r="M145" s="5"/>
    </row>
    <row r="146" spans="1:13" ht="30" customHeight="1">
      <c r="A146" s="5"/>
      <c r="B146" s="11"/>
      <c r="C146" s="151">
        <v>67</v>
      </c>
      <c r="D146" s="192" t="s">
        <v>265</v>
      </c>
      <c r="E146" s="192" t="s">
        <v>114</v>
      </c>
      <c r="F146" s="148"/>
      <c r="G146" s="197" t="s">
        <v>121</v>
      </c>
      <c r="H146" s="194" t="s">
        <v>104</v>
      </c>
      <c r="I146" s="195">
        <v>90</v>
      </c>
      <c r="J146" s="145">
        <v>36113</v>
      </c>
      <c r="K146" s="146">
        <f t="shared" si="9"/>
        <v>3250170</v>
      </c>
      <c r="L146" s="12"/>
      <c r="M146" s="5"/>
    </row>
    <row r="147" spans="1:13" ht="30" customHeight="1">
      <c r="A147" s="5"/>
      <c r="B147" s="11"/>
      <c r="C147" s="151">
        <v>68</v>
      </c>
      <c r="D147" s="192" t="s">
        <v>266</v>
      </c>
      <c r="E147" s="192" t="s">
        <v>112</v>
      </c>
      <c r="F147" s="204"/>
      <c r="G147" s="203" t="s">
        <v>268</v>
      </c>
      <c r="H147" s="194" t="s">
        <v>102</v>
      </c>
      <c r="I147" s="202">
        <v>90</v>
      </c>
      <c r="J147" s="145">
        <v>209507</v>
      </c>
      <c r="K147" s="146">
        <f t="shared" si="9"/>
        <v>18855630</v>
      </c>
      <c r="L147" s="12"/>
      <c r="M147" s="5"/>
    </row>
    <row r="148" spans="1:13" ht="30" customHeight="1" thickBot="1">
      <c r="A148" s="5"/>
      <c r="B148" s="11"/>
      <c r="C148" s="225"/>
      <c r="D148" s="229"/>
      <c r="E148" s="229"/>
      <c r="F148" s="228"/>
      <c r="G148" s="230"/>
      <c r="H148" s="231"/>
      <c r="I148" s="232"/>
      <c r="J148" s="223" t="s">
        <v>13</v>
      </c>
      <c r="K148" s="233">
        <f>SUM(K139:K147)</f>
        <v>473920292</v>
      </c>
      <c r="L148" s="12"/>
      <c r="M148" s="5"/>
    </row>
    <row r="149" spans="1:13" ht="30" customHeight="1" thickBot="1">
      <c r="A149" s="5"/>
      <c r="B149" s="11"/>
      <c r="C149" s="251" t="s">
        <v>295</v>
      </c>
      <c r="D149" s="252"/>
      <c r="E149" s="252"/>
      <c r="F149" s="252"/>
      <c r="G149" s="252"/>
      <c r="H149" s="252"/>
      <c r="I149" s="252"/>
      <c r="J149" s="252"/>
      <c r="K149" s="253"/>
      <c r="L149" s="12"/>
      <c r="M149" s="5"/>
    </row>
    <row r="150" spans="1:13" ht="30" customHeight="1">
      <c r="A150" s="5"/>
      <c r="B150" s="11"/>
      <c r="C150" s="247" t="s">
        <v>3</v>
      </c>
      <c r="D150" s="241" t="s">
        <v>4</v>
      </c>
      <c r="E150" s="249" t="s">
        <v>5</v>
      </c>
      <c r="F150" s="249"/>
      <c r="G150" s="241" t="s">
        <v>6</v>
      </c>
      <c r="H150" s="241" t="s">
        <v>7</v>
      </c>
      <c r="I150" s="241" t="s">
        <v>8</v>
      </c>
      <c r="J150" s="243" t="s">
        <v>9</v>
      </c>
      <c r="K150" s="245" t="s">
        <v>10</v>
      </c>
      <c r="L150" s="12"/>
      <c r="M150" s="5"/>
    </row>
    <row r="151" spans="1:13" ht="30" customHeight="1">
      <c r="A151" s="5"/>
      <c r="B151" s="11"/>
      <c r="C151" s="248"/>
      <c r="D151" s="242"/>
      <c r="E151" s="208" t="s">
        <v>11</v>
      </c>
      <c r="F151" s="208" t="s">
        <v>12</v>
      </c>
      <c r="G151" s="242"/>
      <c r="H151" s="242"/>
      <c r="I151" s="242"/>
      <c r="J151" s="244"/>
      <c r="K151" s="246"/>
      <c r="L151" s="12"/>
      <c r="M151" s="5"/>
    </row>
    <row r="152" spans="1:13" ht="63.75" customHeight="1">
      <c r="A152" s="5"/>
      <c r="B152" s="11"/>
      <c r="C152" s="151">
        <v>69</v>
      </c>
      <c r="D152" s="192" t="s">
        <v>275</v>
      </c>
      <c r="E152" s="192" t="s">
        <v>269</v>
      </c>
      <c r="F152" s="148"/>
      <c r="G152" s="203" t="s">
        <v>271</v>
      </c>
      <c r="H152" s="194" t="s">
        <v>272</v>
      </c>
      <c r="I152" s="195">
        <v>92248.82</v>
      </c>
      <c r="J152" s="145">
        <v>1482</v>
      </c>
      <c r="K152" s="146">
        <f>ROUND(J152*I152,0)</f>
        <v>136712751</v>
      </c>
      <c r="L152" s="12"/>
      <c r="M152" s="5"/>
    </row>
    <row r="153" spans="1:13" ht="30" customHeight="1">
      <c r="A153" s="5"/>
      <c r="B153" s="11"/>
      <c r="C153" s="151">
        <v>70</v>
      </c>
      <c r="D153" s="192" t="s">
        <v>276</v>
      </c>
      <c r="E153" s="192" t="s">
        <v>270</v>
      </c>
      <c r="F153" s="148"/>
      <c r="G153" s="203" t="s">
        <v>273</v>
      </c>
      <c r="H153" s="194" t="s">
        <v>104</v>
      </c>
      <c r="I153" s="195">
        <v>8890</v>
      </c>
      <c r="J153" s="145">
        <v>32872</v>
      </c>
      <c r="K153" s="146">
        <f t="shared" ref="K153:K154" si="10">ROUND(J153*I153,0)</f>
        <v>292232080</v>
      </c>
      <c r="L153" s="12"/>
      <c r="M153" s="5"/>
    </row>
    <row r="154" spans="1:13" ht="30" customHeight="1">
      <c r="A154" s="5"/>
      <c r="B154" s="11"/>
      <c r="C154" s="151">
        <v>71</v>
      </c>
      <c r="D154" s="148" t="s">
        <v>277</v>
      </c>
      <c r="E154" s="148"/>
      <c r="F154" s="148"/>
      <c r="G154" s="203" t="s">
        <v>274</v>
      </c>
      <c r="H154" s="194" t="s">
        <v>103</v>
      </c>
      <c r="I154" s="195">
        <v>7866.2</v>
      </c>
      <c r="J154" s="145">
        <v>12988</v>
      </c>
      <c r="K154" s="146">
        <f t="shared" si="10"/>
        <v>102166206</v>
      </c>
      <c r="L154" s="12"/>
      <c r="M154" s="5"/>
    </row>
    <row r="155" spans="1:13" ht="30" customHeight="1" thickBot="1">
      <c r="A155" s="5"/>
      <c r="B155" s="11"/>
      <c r="C155" s="212"/>
      <c r="D155" s="213"/>
      <c r="E155" s="213"/>
      <c r="F155" s="213"/>
      <c r="G155" s="214"/>
      <c r="H155" s="215"/>
      <c r="I155" s="216"/>
      <c r="J155" s="217" t="s">
        <v>13</v>
      </c>
      <c r="K155" s="218">
        <f>SUM(K152:K154)</f>
        <v>531111037</v>
      </c>
      <c r="L155" s="12"/>
      <c r="M155" s="5"/>
    </row>
    <row r="156" spans="1:13" s="3" customFormat="1" thickBot="1">
      <c r="A156" s="13"/>
      <c r="B156" s="14"/>
      <c r="C156" s="153"/>
      <c r="D156" s="153"/>
      <c r="E156" s="153"/>
      <c r="F156" s="153"/>
      <c r="G156" s="153"/>
      <c r="H156" s="153"/>
      <c r="I156" s="153"/>
      <c r="J156" s="153"/>
      <c r="K156" s="154"/>
      <c r="L156" s="15"/>
      <c r="M156" s="13"/>
    </row>
    <row r="157" spans="1:13" s="3" customFormat="1" ht="30" customHeight="1">
      <c r="A157" s="13"/>
      <c r="B157" s="14"/>
      <c r="C157" s="155"/>
      <c r="D157" s="156"/>
      <c r="E157" s="155"/>
      <c r="F157" s="155"/>
      <c r="G157" s="289" t="s">
        <v>278</v>
      </c>
      <c r="H157" s="290"/>
      <c r="I157" s="290"/>
      <c r="J157" s="291"/>
      <c r="K157" s="157">
        <v>306184000</v>
      </c>
      <c r="L157" s="15"/>
      <c r="M157" s="13"/>
    </row>
    <row r="158" spans="1:13" s="3" customFormat="1" ht="30" customHeight="1">
      <c r="A158" s="13"/>
      <c r="B158" s="14"/>
      <c r="C158" s="155"/>
      <c r="D158" s="156"/>
      <c r="E158" s="155"/>
      <c r="F158" s="155"/>
      <c r="G158" s="292" t="s">
        <v>279</v>
      </c>
      <c r="H158" s="293"/>
      <c r="I158" s="293"/>
      <c r="J158" s="294"/>
      <c r="K158" s="158">
        <v>273975220</v>
      </c>
      <c r="L158" s="15"/>
      <c r="M158" s="13"/>
    </row>
    <row r="159" spans="1:13" s="3" customFormat="1" ht="30" customHeight="1">
      <c r="A159" s="13"/>
      <c r="B159" s="14"/>
      <c r="C159" s="155"/>
      <c r="D159" s="156"/>
      <c r="E159" s="155"/>
      <c r="F159" s="155"/>
      <c r="G159" s="295" t="s">
        <v>280</v>
      </c>
      <c r="H159" s="239" t="s">
        <v>281</v>
      </c>
      <c r="I159" s="239"/>
      <c r="J159" s="188" t="s">
        <v>282</v>
      </c>
      <c r="K159" s="297">
        <f>ROUND(J160*H160,0)</f>
        <v>31294847</v>
      </c>
      <c r="L159" s="15"/>
      <c r="M159" s="13"/>
    </row>
    <row r="160" spans="1:13" s="3" customFormat="1" ht="30" customHeight="1">
      <c r="A160" s="13"/>
      <c r="B160" s="14"/>
      <c r="C160" s="155"/>
      <c r="D160" s="159"/>
      <c r="E160" s="159"/>
      <c r="F160" s="159"/>
      <c r="G160" s="296"/>
      <c r="H160" s="240">
        <v>953646</v>
      </c>
      <c r="I160" s="240"/>
      <c r="J160" s="188">
        <v>32.816000000000003</v>
      </c>
      <c r="K160" s="298"/>
      <c r="L160" s="15"/>
      <c r="M160" s="13"/>
    </row>
    <row r="161" spans="1:15" s="3" customFormat="1" ht="30" customHeight="1">
      <c r="A161" s="13"/>
      <c r="B161" s="14"/>
      <c r="C161" s="155"/>
      <c r="D161" s="159"/>
      <c r="E161" s="159"/>
      <c r="F161" s="159"/>
      <c r="G161" s="163" t="s">
        <v>14</v>
      </c>
      <c r="H161" s="160"/>
      <c r="I161" s="161"/>
      <c r="J161" s="162"/>
      <c r="K161" s="164">
        <f>K155+K148+K135+K125+K116+K110+K102+K85+K69+K45+K32+K22+K157+K158+K159</f>
        <v>54162840428</v>
      </c>
      <c r="L161" s="15"/>
      <c r="M161" s="13"/>
    </row>
    <row r="162" spans="1:15" s="3" customFormat="1" ht="30" customHeight="1">
      <c r="A162" s="13"/>
      <c r="B162" s="14"/>
      <c r="C162" s="155"/>
      <c r="D162" s="156"/>
      <c r="E162" s="155"/>
      <c r="F162" s="165"/>
      <c r="G162" s="235" t="s">
        <v>296</v>
      </c>
      <c r="H162" s="236" t="s">
        <v>297</v>
      </c>
      <c r="I162" s="236"/>
      <c r="J162" s="236"/>
      <c r="K162" s="237">
        <f>ROUND(H163*(J163+K161),0)</f>
        <v>224796280</v>
      </c>
      <c r="L162" s="15"/>
      <c r="M162" s="13"/>
    </row>
    <row r="163" spans="1:15" s="3" customFormat="1" ht="30" customHeight="1" thickBot="1">
      <c r="A163" s="13"/>
      <c r="B163" s="14"/>
      <c r="C163" s="155"/>
      <c r="D163" s="156"/>
      <c r="E163" s="155"/>
      <c r="F163" s="165"/>
      <c r="G163" s="235"/>
      <c r="H163" s="189">
        <v>4.0000000000000001E-3</v>
      </c>
      <c r="I163" s="190" t="s">
        <v>298</v>
      </c>
      <c r="J163" s="191">
        <v>2036229520</v>
      </c>
      <c r="K163" s="238"/>
      <c r="L163" s="15"/>
      <c r="M163" s="13"/>
      <c r="N163" s="207"/>
      <c r="O163" s="187"/>
    </row>
    <row r="164" spans="1:15" s="3" customFormat="1" ht="30" customHeight="1" thickBot="1">
      <c r="A164" s="13"/>
      <c r="B164" s="14"/>
      <c r="C164" s="155"/>
      <c r="D164" s="156"/>
      <c r="E164" s="155"/>
      <c r="F164" s="155"/>
      <c r="G164" s="166" t="s">
        <v>15</v>
      </c>
      <c r="H164" s="167"/>
      <c r="I164" s="168"/>
      <c r="J164" s="169"/>
      <c r="K164" s="152">
        <f>K161+K162</f>
        <v>54387636708</v>
      </c>
      <c r="L164" s="15"/>
      <c r="M164" s="13"/>
      <c r="N164" s="207"/>
      <c r="O164" s="206"/>
    </row>
    <row r="165" spans="1:15" s="3" customFormat="1" thickBot="1">
      <c r="A165" s="13"/>
      <c r="B165" s="14"/>
      <c r="C165" s="155"/>
      <c r="D165" s="156"/>
      <c r="E165" s="156"/>
      <c r="F165" s="156"/>
      <c r="G165" s="155"/>
      <c r="H165" s="155"/>
      <c r="I165" s="170"/>
      <c r="J165" s="171"/>
      <c r="K165" s="172"/>
      <c r="L165" s="15"/>
      <c r="M165" s="13"/>
      <c r="N165" s="207"/>
    </row>
    <row r="166" spans="1:15" s="3" customFormat="1" ht="15.75">
      <c r="A166" s="13"/>
      <c r="B166" s="14"/>
      <c r="C166" s="173"/>
      <c r="D166" s="264"/>
      <c r="E166" s="264"/>
      <c r="F166" s="264"/>
      <c r="G166" s="264"/>
      <c r="H166" s="264"/>
      <c r="I166" s="264"/>
      <c r="J166" s="264"/>
      <c r="K166" s="265"/>
      <c r="L166" s="16"/>
      <c r="M166" s="13"/>
    </row>
    <row r="167" spans="1:15" s="3" customFormat="1" ht="46.5" customHeight="1">
      <c r="A167" s="13"/>
      <c r="B167" s="14"/>
      <c r="C167" s="256" t="s">
        <v>84</v>
      </c>
      <c r="D167" s="262"/>
      <c r="E167" s="262"/>
      <c r="F167" s="262"/>
      <c r="G167" s="262"/>
      <c r="H167" s="263" t="s">
        <v>16</v>
      </c>
      <c r="I167" s="263"/>
      <c r="J167" s="263"/>
      <c r="K167" s="174" t="s">
        <v>17</v>
      </c>
      <c r="L167" s="17"/>
      <c r="M167" s="13"/>
    </row>
    <row r="168" spans="1:15" s="3" customFormat="1" ht="32.25" customHeight="1">
      <c r="A168" s="13"/>
      <c r="B168" s="14"/>
      <c r="C168" s="256" t="s">
        <v>88</v>
      </c>
      <c r="D168" s="262"/>
      <c r="E168" s="262"/>
      <c r="F168" s="262"/>
      <c r="G168" s="262"/>
      <c r="H168" s="261" t="s">
        <v>18</v>
      </c>
      <c r="I168" s="261"/>
      <c r="J168" s="175" t="s">
        <v>19</v>
      </c>
      <c r="K168" s="234">
        <v>0.28999999999999998</v>
      </c>
      <c r="L168" s="17"/>
      <c r="M168" s="13"/>
    </row>
    <row r="169" spans="1:15" s="3" customFormat="1" ht="30" customHeight="1">
      <c r="A169" s="13"/>
      <c r="B169" s="14"/>
      <c r="C169" s="256" t="s">
        <v>85</v>
      </c>
      <c r="D169" s="257"/>
      <c r="E169" s="257"/>
      <c r="F169" s="257"/>
      <c r="G169" s="257"/>
      <c r="H169" s="258" t="s">
        <v>20</v>
      </c>
      <c r="I169" s="259"/>
      <c r="J169" s="175" t="s">
        <v>21</v>
      </c>
      <c r="K169" s="234">
        <v>0.01</v>
      </c>
      <c r="L169" s="17"/>
      <c r="M169" s="13"/>
    </row>
    <row r="170" spans="1:15" s="4" customFormat="1" ht="58.5" customHeight="1">
      <c r="A170" s="13"/>
      <c r="B170" s="14"/>
      <c r="C170" s="180"/>
      <c r="D170" s="266" t="s">
        <v>299</v>
      </c>
      <c r="E170" s="267"/>
      <c r="F170" s="267"/>
      <c r="G170" s="267"/>
      <c r="H170" s="260" t="s">
        <v>22</v>
      </c>
      <c r="I170" s="261"/>
      <c r="J170" s="175" t="s">
        <v>23</v>
      </c>
      <c r="K170" s="234">
        <v>0.05</v>
      </c>
      <c r="L170" s="15"/>
      <c r="M170" s="13"/>
    </row>
    <row r="171" spans="1:15" ht="57" customHeight="1">
      <c r="A171" s="5"/>
      <c r="B171" s="11"/>
      <c r="C171" s="181"/>
      <c r="D171" s="268"/>
      <c r="E171" s="269"/>
      <c r="F171" s="269"/>
      <c r="G171" s="269"/>
      <c r="H171" s="261" t="s">
        <v>24</v>
      </c>
      <c r="I171" s="261"/>
      <c r="J171" s="175" t="s">
        <v>25</v>
      </c>
      <c r="K171" s="234">
        <f>+SUM(K168:K170)</f>
        <v>0.35</v>
      </c>
      <c r="L171" s="12"/>
      <c r="M171" s="5"/>
    </row>
    <row r="172" spans="1:15" ht="17.25" thickBot="1">
      <c r="A172" s="5"/>
      <c r="B172" s="11"/>
      <c r="C172" s="184"/>
      <c r="D172" s="182"/>
      <c r="E172" s="182"/>
      <c r="F172" s="182"/>
      <c r="G172" s="183"/>
      <c r="H172" s="254"/>
      <c r="I172" s="254"/>
      <c r="J172" s="254"/>
      <c r="K172" s="255"/>
      <c r="L172" s="12"/>
      <c r="M172" s="5"/>
    </row>
    <row r="173" spans="1:15" ht="17.25" thickBot="1">
      <c r="A173" s="5"/>
      <c r="B173" s="18"/>
      <c r="C173" s="19"/>
      <c r="D173" s="19"/>
      <c r="E173" s="20"/>
      <c r="F173" s="19"/>
      <c r="G173" s="21"/>
      <c r="H173" s="19"/>
      <c r="I173" s="19"/>
      <c r="J173" s="19"/>
      <c r="K173" s="19"/>
      <c r="L173" s="22"/>
      <c r="M173" s="5"/>
    </row>
    <row r="174" spans="1:15" ht="17.25" thickTop="1">
      <c r="A174" s="5"/>
      <c r="B174" s="5"/>
      <c r="C174" s="5"/>
      <c r="D174" s="5"/>
      <c r="E174" s="6"/>
      <c r="F174" s="5"/>
      <c r="G174" s="5"/>
      <c r="H174" s="5"/>
      <c r="I174" s="5"/>
      <c r="J174" s="5"/>
      <c r="K174" s="5"/>
      <c r="L174" s="5"/>
      <c r="M174" s="5"/>
    </row>
  </sheetData>
  <mergeCells count="135">
    <mergeCell ref="C149:K149"/>
    <mergeCell ref="C23:K23"/>
    <mergeCell ref="C33:K33"/>
    <mergeCell ref="C46:K46"/>
    <mergeCell ref="C70:K70"/>
    <mergeCell ref="C86:K86"/>
    <mergeCell ref="C103:K103"/>
    <mergeCell ref="C111:K111"/>
    <mergeCell ref="C117:K117"/>
    <mergeCell ref="C126:K126"/>
    <mergeCell ref="C34:C35"/>
    <mergeCell ref="D34:D35"/>
    <mergeCell ref="E34:F34"/>
    <mergeCell ref="G34:G35"/>
    <mergeCell ref="H34:H35"/>
    <mergeCell ref="I34:I35"/>
    <mergeCell ref="J34:J35"/>
    <mergeCell ref="K34:K35"/>
    <mergeCell ref="C24:C25"/>
    <mergeCell ref="D24:D25"/>
    <mergeCell ref="E24:F24"/>
    <mergeCell ref="G24:G25"/>
    <mergeCell ref="H24:H25"/>
    <mergeCell ref="I47:I48"/>
    <mergeCell ref="H13:H14"/>
    <mergeCell ref="E13:F13"/>
    <mergeCell ref="C7:K8"/>
    <mergeCell ref="C9:K9"/>
    <mergeCell ref="C11:K11"/>
    <mergeCell ref="C3:F3"/>
    <mergeCell ref="C168:G168"/>
    <mergeCell ref="C10:K10"/>
    <mergeCell ref="C6:K6"/>
    <mergeCell ref="I13:I14"/>
    <mergeCell ref="G157:J157"/>
    <mergeCell ref="G158:J158"/>
    <mergeCell ref="G159:G160"/>
    <mergeCell ref="K159:K160"/>
    <mergeCell ref="C5:K5"/>
    <mergeCell ref="J13:J14"/>
    <mergeCell ref="K13:K14"/>
    <mergeCell ref="C13:C14"/>
    <mergeCell ref="D13:D14"/>
    <mergeCell ref="G13:G14"/>
    <mergeCell ref="I24:I25"/>
    <mergeCell ref="J24:J25"/>
    <mergeCell ref="K24:K25"/>
    <mergeCell ref="C12:K12"/>
    <mergeCell ref="H172:K172"/>
    <mergeCell ref="C169:G169"/>
    <mergeCell ref="H169:I169"/>
    <mergeCell ref="H170:I170"/>
    <mergeCell ref="H171:I171"/>
    <mergeCell ref="C167:G167"/>
    <mergeCell ref="H167:J167"/>
    <mergeCell ref="H168:I168"/>
    <mergeCell ref="D166:K166"/>
    <mergeCell ref="D170:G171"/>
    <mergeCell ref="J47:J48"/>
    <mergeCell ref="K47:K48"/>
    <mergeCell ref="C71:C72"/>
    <mergeCell ref="D71:D72"/>
    <mergeCell ref="E71:F71"/>
    <mergeCell ref="G71:G72"/>
    <mergeCell ref="H71:H72"/>
    <mergeCell ref="I71:I72"/>
    <mergeCell ref="J71:J72"/>
    <mergeCell ref="K71:K72"/>
    <mergeCell ref="C47:C48"/>
    <mergeCell ref="D47:D48"/>
    <mergeCell ref="E47:F47"/>
    <mergeCell ref="G47:G48"/>
    <mergeCell ref="H47:H48"/>
    <mergeCell ref="I87:I88"/>
    <mergeCell ref="J87:J88"/>
    <mergeCell ref="K87:K88"/>
    <mergeCell ref="C104:C105"/>
    <mergeCell ref="D104:D105"/>
    <mergeCell ref="E104:F104"/>
    <mergeCell ref="G104:G105"/>
    <mergeCell ref="H104:H105"/>
    <mergeCell ref="I104:I105"/>
    <mergeCell ref="J104:J105"/>
    <mergeCell ref="K104:K105"/>
    <mergeCell ref="C87:C88"/>
    <mergeCell ref="D87:D88"/>
    <mergeCell ref="E87:F87"/>
    <mergeCell ref="G87:G88"/>
    <mergeCell ref="H87:H88"/>
    <mergeCell ref="I112:I113"/>
    <mergeCell ref="J112:J113"/>
    <mergeCell ref="K112:K113"/>
    <mergeCell ref="C118:C119"/>
    <mergeCell ref="D118:D119"/>
    <mergeCell ref="E118:F118"/>
    <mergeCell ref="G118:G119"/>
    <mergeCell ref="H118:H119"/>
    <mergeCell ref="I118:I119"/>
    <mergeCell ref="J118:J119"/>
    <mergeCell ref="K118:K119"/>
    <mergeCell ref="C112:C113"/>
    <mergeCell ref="D112:D113"/>
    <mergeCell ref="E112:F112"/>
    <mergeCell ref="G112:G113"/>
    <mergeCell ref="H112:H113"/>
    <mergeCell ref="I127:I128"/>
    <mergeCell ref="J127:J128"/>
    <mergeCell ref="K127:K128"/>
    <mergeCell ref="C137:C138"/>
    <mergeCell ref="D137:D138"/>
    <mergeCell ref="E137:F137"/>
    <mergeCell ref="G137:G138"/>
    <mergeCell ref="H137:H138"/>
    <mergeCell ref="I137:I138"/>
    <mergeCell ref="J137:J138"/>
    <mergeCell ref="K137:K138"/>
    <mergeCell ref="C127:C128"/>
    <mergeCell ref="D127:D128"/>
    <mergeCell ref="E127:F127"/>
    <mergeCell ref="G127:G128"/>
    <mergeCell ref="H127:H128"/>
    <mergeCell ref="C136:K136"/>
    <mergeCell ref="G162:G163"/>
    <mergeCell ref="H162:J162"/>
    <mergeCell ref="K162:K163"/>
    <mergeCell ref="H159:I159"/>
    <mergeCell ref="H160:I160"/>
    <mergeCell ref="I150:I151"/>
    <mergeCell ref="J150:J151"/>
    <mergeCell ref="K150:K151"/>
    <mergeCell ref="C150:C151"/>
    <mergeCell ref="D150:D151"/>
    <mergeCell ref="E150:F150"/>
    <mergeCell ref="G150:G151"/>
    <mergeCell ref="H150:H151"/>
  </mergeCells>
  <phoneticPr fontId="6" type="noConversion"/>
  <conditionalFormatting sqref="I16:I19">
    <cfRule type="cellIs" dxfId="21" priority="22" operator="equal">
      <formula>0</formula>
    </cfRule>
  </conditionalFormatting>
  <conditionalFormatting sqref="I20:I21">
    <cfRule type="cellIs" dxfId="20" priority="21" operator="equal">
      <formula>0</formula>
    </cfRule>
  </conditionalFormatting>
  <conditionalFormatting sqref="I15">
    <cfRule type="cellIs" dxfId="19" priority="20" operator="equal">
      <formula>0</formula>
    </cfRule>
  </conditionalFormatting>
  <conditionalFormatting sqref="I26:I30">
    <cfRule type="cellIs" dxfId="18" priority="19" operator="equal">
      <formula>0</formula>
    </cfRule>
  </conditionalFormatting>
  <conditionalFormatting sqref="I31">
    <cfRule type="cellIs" dxfId="17" priority="18" operator="equal">
      <formula>0</formula>
    </cfRule>
  </conditionalFormatting>
  <conditionalFormatting sqref="I36:I37">
    <cfRule type="cellIs" dxfId="16" priority="17" operator="equal">
      <formula>0</formula>
    </cfRule>
  </conditionalFormatting>
  <conditionalFormatting sqref="I38:I42">
    <cfRule type="cellIs" dxfId="15" priority="16" operator="equal">
      <formula>0</formula>
    </cfRule>
  </conditionalFormatting>
  <conditionalFormatting sqref="I43:I44">
    <cfRule type="cellIs" dxfId="14" priority="15" operator="equal">
      <formula>0</formula>
    </cfRule>
  </conditionalFormatting>
  <conditionalFormatting sqref="I75:I84">
    <cfRule type="cellIs" dxfId="13" priority="14" operator="equal">
      <formula>0</formula>
    </cfRule>
  </conditionalFormatting>
  <conditionalFormatting sqref="I73:I74">
    <cfRule type="cellIs" dxfId="12" priority="13" operator="equal">
      <formula>0</formula>
    </cfRule>
  </conditionalFormatting>
  <conditionalFormatting sqref="I99:I101">
    <cfRule type="cellIs" dxfId="11" priority="12" operator="equal">
      <formula>0</formula>
    </cfRule>
  </conditionalFormatting>
  <conditionalFormatting sqref="I92:I95">
    <cfRule type="cellIs" dxfId="10" priority="11" operator="equal">
      <formula>0</formula>
    </cfRule>
  </conditionalFormatting>
  <conditionalFormatting sqref="I89:I91">
    <cfRule type="cellIs" dxfId="9" priority="10" operator="equal">
      <formula>0</formula>
    </cfRule>
  </conditionalFormatting>
  <conditionalFormatting sqref="I96">
    <cfRule type="cellIs" dxfId="8" priority="9" operator="equal">
      <formula>0</formula>
    </cfRule>
  </conditionalFormatting>
  <conditionalFormatting sqref="I97">
    <cfRule type="cellIs" dxfId="7" priority="8" operator="equal">
      <formula>0</formula>
    </cfRule>
  </conditionalFormatting>
  <conditionalFormatting sqref="I98">
    <cfRule type="cellIs" dxfId="6" priority="7" operator="equal">
      <formula>0</formula>
    </cfRule>
  </conditionalFormatting>
  <conditionalFormatting sqref="I106:I109">
    <cfRule type="cellIs" dxfId="5" priority="6" operator="equal">
      <formula>0</formula>
    </cfRule>
  </conditionalFormatting>
  <conditionalFormatting sqref="I115">
    <cfRule type="cellIs" dxfId="4" priority="5" operator="equal">
      <formula>0</formula>
    </cfRule>
  </conditionalFormatting>
  <conditionalFormatting sqref="I114">
    <cfRule type="cellIs" dxfId="3" priority="4" operator="equal">
      <formula>0</formula>
    </cfRule>
  </conditionalFormatting>
  <conditionalFormatting sqref="I120:I124">
    <cfRule type="cellIs" dxfId="2" priority="3" operator="equal">
      <formula>0</formula>
    </cfRule>
  </conditionalFormatting>
  <conditionalFormatting sqref="I139:I148">
    <cfRule type="cellIs" dxfId="1" priority="2" operator="equal">
      <formula>0</formula>
    </cfRule>
  </conditionalFormatting>
  <conditionalFormatting sqref="I152:I155">
    <cfRule type="cellIs" dxfId="0" priority="1" operator="equal">
      <formula>0</formula>
    </cfRule>
  </conditionalFormatting>
  <pageMargins left="0.11811023622047245" right="0.11811023622047245" top="0.15748031496062992" bottom="0.15748031496062992" header="0.31496062992125984" footer="0.31496062992125984"/>
  <pageSetup scale="44" orientation="portrait" horizontalDpi="1200" verticalDpi="1200" r:id="rId1"/>
  <rowBreaks count="1" manualBreakCount="1">
    <brk id="68"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70" zoomScaleNormal="80" zoomScaleSheetLayoutView="70" workbookViewId="0">
      <selection activeCell="H4" sqref="H4"/>
    </sheetView>
  </sheetViews>
  <sheetFormatPr baseColWidth="10" defaultColWidth="11.42578125" defaultRowHeight="12.75"/>
  <cols>
    <col min="1" max="2" width="3.42578125" style="25" customWidth="1"/>
    <col min="3" max="3" width="12.5703125" style="25" customWidth="1"/>
    <col min="4" max="4" width="18" style="25" customWidth="1"/>
    <col min="5" max="11" width="11.42578125" style="25"/>
    <col min="12" max="12" width="17.5703125" style="25" customWidth="1"/>
    <col min="13" max="14" width="11.42578125" style="25"/>
    <col min="15" max="15" width="20" style="25" customWidth="1"/>
    <col min="16" max="17" width="3.42578125" style="25" customWidth="1"/>
    <col min="18" max="16384" width="11.42578125" style="25"/>
  </cols>
  <sheetData>
    <row r="1" spans="2:16" ht="13.5" thickBot="1"/>
    <row r="2" spans="2:16" ht="13.5" thickTop="1">
      <c r="B2" s="29"/>
      <c r="C2" s="30"/>
      <c r="D2" s="30"/>
      <c r="E2" s="30"/>
      <c r="F2" s="30"/>
      <c r="G2" s="30"/>
      <c r="H2" s="30"/>
      <c r="I2" s="30"/>
      <c r="J2" s="30"/>
      <c r="K2" s="30"/>
      <c r="L2" s="30"/>
      <c r="M2" s="30"/>
      <c r="N2" s="30"/>
      <c r="O2" s="30"/>
      <c r="P2" s="31"/>
    </row>
    <row r="3" spans="2:16" ht="36.75" customHeight="1">
      <c r="B3" s="32"/>
      <c r="C3" s="309" t="s">
        <v>86</v>
      </c>
      <c r="D3" s="309"/>
      <c r="E3" s="309"/>
      <c r="F3" s="309"/>
      <c r="P3" s="33"/>
    </row>
    <row r="4" spans="2:16">
      <c r="B4" s="32"/>
      <c r="C4" s="178" t="s">
        <v>26</v>
      </c>
      <c r="D4" s="179" t="s">
        <v>27</v>
      </c>
      <c r="E4" s="178" t="s">
        <v>28</v>
      </c>
      <c r="F4" s="179">
        <v>3</v>
      </c>
      <c r="P4" s="33"/>
    </row>
    <row r="5" spans="2:16">
      <c r="B5" s="32"/>
      <c r="C5" s="140"/>
      <c r="D5" s="141"/>
      <c r="E5" s="140"/>
      <c r="F5" s="141"/>
      <c r="P5" s="33"/>
    </row>
    <row r="6" spans="2:16" ht="48" customHeight="1">
      <c r="B6" s="32"/>
      <c r="C6" s="310" t="s">
        <v>29</v>
      </c>
      <c r="D6" s="310"/>
      <c r="E6" s="310"/>
      <c r="F6" s="310"/>
      <c r="G6" s="310"/>
      <c r="H6" s="310"/>
      <c r="I6" s="310"/>
      <c r="J6" s="310"/>
      <c r="K6" s="310"/>
      <c r="L6" s="310"/>
      <c r="M6" s="310"/>
      <c r="N6" s="310"/>
      <c r="O6" s="310"/>
      <c r="P6" s="34"/>
    </row>
    <row r="7" spans="2:16" ht="15" thickBot="1">
      <c r="B7" s="32"/>
      <c r="C7" s="59"/>
      <c r="D7" s="59"/>
      <c r="E7" s="59"/>
      <c r="F7" s="59"/>
      <c r="G7" s="59"/>
      <c r="H7" s="59"/>
      <c r="I7" s="59"/>
      <c r="J7" s="59"/>
      <c r="K7" s="59"/>
      <c r="L7" s="59"/>
      <c r="M7" s="59"/>
      <c r="N7" s="59"/>
      <c r="O7" s="59"/>
      <c r="P7" s="33"/>
    </row>
    <row r="8" spans="2:16" ht="15">
      <c r="B8" s="32"/>
      <c r="C8" s="356"/>
      <c r="D8" s="358"/>
      <c r="E8" s="359"/>
      <c r="F8" s="359"/>
      <c r="G8" s="359"/>
      <c r="H8" s="359"/>
      <c r="I8" s="359"/>
      <c r="J8" s="359"/>
      <c r="K8" s="360"/>
      <c r="L8" s="367"/>
      <c r="M8" s="368"/>
      <c r="N8" s="368"/>
      <c r="O8" s="369"/>
      <c r="P8" s="35"/>
    </row>
    <row r="9" spans="2:16" ht="15">
      <c r="B9" s="32"/>
      <c r="C9" s="357"/>
      <c r="D9" s="313" t="s">
        <v>30</v>
      </c>
      <c r="E9" s="314"/>
      <c r="F9" s="314"/>
      <c r="G9" s="314"/>
      <c r="H9" s="314"/>
      <c r="I9" s="314"/>
      <c r="J9" s="314"/>
      <c r="K9" s="315"/>
      <c r="L9" s="370"/>
      <c r="M9" s="371"/>
      <c r="N9" s="371"/>
      <c r="O9" s="372"/>
      <c r="P9" s="35"/>
    </row>
    <row r="10" spans="2:16" ht="15">
      <c r="B10" s="32"/>
      <c r="C10" s="357"/>
      <c r="D10" s="313"/>
      <c r="E10" s="314"/>
      <c r="F10" s="314"/>
      <c r="G10" s="314"/>
      <c r="H10" s="314"/>
      <c r="I10" s="314"/>
      <c r="J10" s="314"/>
      <c r="K10" s="315"/>
      <c r="L10" s="311" t="s">
        <v>31</v>
      </c>
      <c r="M10" s="373"/>
      <c r="N10" s="374"/>
      <c r="O10" s="375"/>
      <c r="P10" s="35"/>
    </row>
    <row r="11" spans="2:16" ht="15">
      <c r="B11" s="32"/>
      <c r="C11" s="357"/>
      <c r="D11" s="313" t="s">
        <v>32</v>
      </c>
      <c r="E11" s="314"/>
      <c r="F11" s="314"/>
      <c r="G11" s="314"/>
      <c r="H11" s="314"/>
      <c r="I11" s="314"/>
      <c r="J11" s="314"/>
      <c r="K11" s="315"/>
      <c r="L11" s="361"/>
      <c r="M11" s="376"/>
      <c r="N11" s="377"/>
      <c r="O11" s="378"/>
      <c r="P11" s="36"/>
    </row>
    <row r="12" spans="2:16" ht="12.75" customHeight="1">
      <c r="B12" s="32"/>
      <c r="C12" s="357"/>
      <c r="D12" s="316"/>
      <c r="E12" s="317"/>
      <c r="F12" s="317"/>
      <c r="G12" s="317"/>
      <c r="H12" s="317"/>
      <c r="I12" s="317"/>
      <c r="J12" s="317"/>
      <c r="K12" s="318"/>
      <c r="L12" s="311" t="s">
        <v>33</v>
      </c>
      <c r="M12" s="311">
        <v>1</v>
      </c>
      <c r="N12" s="311" t="s">
        <v>34</v>
      </c>
      <c r="O12" s="365">
        <v>1</v>
      </c>
      <c r="P12" s="35"/>
    </row>
    <row r="13" spans="2:16" ht="13.5">
      <c r="B13" s="32"/>
      <c r="C13" s="357"/>
      <c r="D13" s="316"/>
      <c r="E13" s="317"/>
      <c r="F13" s="317"/>
      <c r="G13" s="317"/>
      <c r="H13" s="317"/>
      <c r="I13" s="317"/>
      <c r="J13" s="317"/>
      <c r="K13" s="318"/>
      <c r="L13" s="312"/>
      <c r="M13" s="312"/>
      <c r="N13" s="312"/>
      <c r="O13" s="366"/>
      <c r="P13" s="35"/>
    </row>
    <row r="14" spans="2:16" ht="15">
      <c r="B14" s="32"/>
      <c r="C14" s="357"/>
      <c r="D14" s="313" t="s">
        <v>35</v>
      </c>
      <c r="E14" s="314"/>
      <c r="F14" s="314"/>
      <c r="G14" s="314"/>
      <c r="H14" s="314"/>
      <c r="I14" s="314"/>
      <c r="J14" s="314"/>
      <c r="K14" s="315"/>
      <c r="L14" s="312"/>
      <c r="M14" s="312"/>
      <c r="N14" s="312"/>
      <c r="O14" s="366"/>
      <c r="P14" s="35"/>
    </row>
    <row r="15" spans="2:16" ht="15.75" thickBot="1">
      <c r="B15" s="32"/>
      <c r="C15" s="60"/>
      <c r="D15" s="61"/>
      <c r="E15" s="61"/>
      <c r="F15" s="61"/>
      <c r="G15" s="61"/>
      <c r="H15" s="61"/>
      <c r="I15" s="61"/>
      <c r="J15" s="61"/>
      <c r="K15" s="61"/>
      <c r="L15" s="61"/>
      <c r="M15" s="62"/>
      <c r="N15" s="62"/>
      <c r="O15" s="63"/>
      <c r="P15" s="37"/>
    </row>
    <row r="16" spans="2:16" ht="15">
      <c r="B16" s="32"/>
      <c r="C16" s="64"/>
      <c r="D16" s="65"/>
      <c r="E16" s="65"/>
      <c r="F16" s="65"/>
      <c r="G16" s="65"/>
      <c r="H16" s="65"/>
      <c r="I16" s="65"/>
      <c r="J16" s="65"/>
      <c r="K16" s="65"/>
      <c r="L16" s="66" t="s">
        <v>36</v>
      </c>
      <c r="M16" s="67" t="s">
        <v>37</v>
      </c>
      <c r="N16" s="67" t="s">
        <v>38</v>
      </c>
      <c r="O16" s="68" t="s">
        <v>39</v>
      </c>
      <c r="P16" s="36"/>
    </row>
    <row r="17" spans="2:16" ht="15">
      <c r="B17" s="32"/>
      <c r="C17" s="69"/>
      <c r="D17" s="70"/>
      <c r="E17" s="70"/>
      <c r="F17" s="70"/>
      <c r="G17" s="70"/>
      <c r="H17" s="70"/>
      <c r="I17" s="70"/>
      <c r="J17" s="70"/>
      <c r="K17" s="70"/>
      <c r="L17" s="71"/>
      <c r="M17" s="72"/>
      <c r="N17" s="72"/>
      <c r="O17" s="73"/>
      <c r="P17" s="38"/>
    </row>
    <row r="18" spans="2:16" ht="18" customHeight="1">
      <c r="B18" s="32"/>
      <c r="C18" s="401" t="s">
        <v>40</v>
      </c>
      <c r="D18" s="402"/>
      <c r="E18" s="402"/>
      <c r="F18" s="402"/>
      <c r="G18" s="70"/>
      <c r="H18" s="70"/>
      <c r="I18" s="70" t="s">
        <v>41</v>
      </c>
      <c r="J18" s="59"/>
      <c r="K18" s="70"/>
      <c r="L18" s="71"/>
      <c r="M18" s="59"/>
      <c r="N18" s="59"/>
      <c r="O18" s="74"/>
      <c r="P18" s="38"/>
    </row>
    <row r="19" spans="2:16" ht="15">
      <c r="B19" s="32"/>
      <c r="C19" s="75"/>
      <c r="D19" s="76"/>
      <c r="E19" s="76"/>
      <c r="F19" s="76"/>
      <c r="G19" s="76"/>
      <c r="H19" s="76"/>
      <c r="I19" s="76"/>
      <c r="J19" s="76"/>
      <c r="K19" s="76"/>
      <c r="L19" s="76"/>
      <c r="M19" s="76"/>
      <c r="N19" s="76"/>
      <c r="O19" s="77"/>
      <c r="P19" s="39"/>
    </row>
    <row r="20" spans="2:16" ht="15" thickBot="1">
      <c r="B20" s="32"/>
      <c r="C20" s="78"/>
      <c r="D20" s="79"/>
      <c r="E20" s="79"/>
      <c r="F20" s="79"/>
      <c r="G20" s="79"/>
      <c r="H20" s="79"/>
      <c r="I20" s="79"/>
      <c r="J20" s="79"/>
      <c r="K20" s="79"/>
      <c r="L20" s="79"/>
      <c r="M20" s="79"/>
      <c r="N20" s="79"/>
      <c r="O20" s="80"/>
      <c r="P20" s="33"/>
    </row>
    <row r="21" spans="2:16" ht="15" thickBot="1">
      <c r="B21" s="32"/>
      <c r="C21" s="81"/>
      <c r="D21" s="82"/>
      <c r="E21" s="82"/>
      <c r="F21" s="82"/>
      <c r="G21" s="82"/>
      <c r="H21" s="82"/>
      <c r="I21" s="59"/>
      <c r="J21" s="59"/>
      <c r="K21" s="82"/>
      <c r="L21" s="82"/>
      <c r="M21" s="82"/>
      <c r="N21" s="82"/>
      <c r="O21" s="83"/>
      <c r="P21" s="33"/>
    </row>
    <row r="22" spans="2:16" ht="15">
      <c r="B22" s="32"/>
      <c r="C22" s="326" t="s">
        <v>42</v>
      </c>
      <c r="D22" s="327"/>
      <c r="E22" s="327"/>
      <c r="F22" s="327"/>
      <c r="G22" s="327"/>
      <c r="H22" s="327"/>
      <c r="I22" s="327"/>
      <c r="J22" s="327"/>
      <c r="K22" s="327"/>
      <c r="L22" s="327"/>
      <c r="M22" s="327"/>
      <c r="N22" s="327"/>
      <c r="O22" s="328"/>
      <c r="P22" s="40"/>
    </row>
    <row r="23" spans="2:16" ht="15" thickBot="1">
      <c r="B23" s="32"/>
      <c r="C23" s="84"/>
      <c r="D23" s="59"/>
      <c r="E23" s="59"/>
      <c r="F23" s="59"/>
      <c r="G23" s="59"/>
      <c r="H23" s="59"/>
      <c r="I23" s="59"/>
      <c r="J23" s="59"/>
      <c r="K23" s="59"/>
      <c r="L23" s="59"/>
      <c r="M23" s="59"/>
      <c r="N23" s="59"/>
      <c r="O23" s="85"/>
      <c r="P23" s="33"/>
    </row>
    <row r="24" spans="2:16" ht="15">
      <c r="B24" s="32"/>
      <c r="C24" s="86" t="s">
        <v>43</v>
      </c>
      <c r="D24" s="362" t="s">
        <v>6</v>
      </c>
      <c r="E24" s="363"/>
      <c r="F24" s="363"/>
      <c r="G24" s="363"/>
      <c r="H24" s="363"/>
      <c r="I24" s="363"/>
      <c r="J24" s="363"/>
      <c r="K24" s="363"/>
      <c r="L24" s="364"/>
      <c r="M24" s="324" t="s">
        <v>44</v>
      </c>
      <c r="N24" s="325"/>
      <c r="O24" s="86" t="s">
        <v>8</v>
      </c>
      <c r="P24" s="41"/>
    </row>
    <row r="25" spans="2:16" ht="15" thickBot="1">
      <c r="B25" s="32"/>
      <c r="C25" s="87"/>
      <c r="D25" s="342"/>
      <c r="E25" s="382"/>
      <c r="F25" s="382"/>
      <c r="G25" s="382"/>
      <c r="H25" s="382"/>
      <c r="I25" s="382"/>
      <c r="J25" s="382"/>
      <c r="K25" s="382"/>
      <c r="L25" s="343"/>
      <c r="M25" s="342"/>
      <c r="N25" s="343"/>
      <c r="O25" s="88"/>
      <c r="P25" s="42"/>
    </row>
    <row r="26" spans="2:16">
      <c r="B26" s="32"/>
      <c r="C26" s="347" t="s">
        <v>45</v>
      </c>
      <c r="D26" s="348"/>
      <c r="E26" s="348"/>
      <c r="F26" s="348"/>
      <c r="G26" s="348"/>
      <c r="H26" s="348"/>
      <c r="I26" s="348"/>
      <c r="J26" s="348"/>
      <c r="K26" s="348"/>
      <c r="L26" s="348"/>
      <c r="M26" s="348"/>
      <c r="N26" s="348"/>
      <c r="O26" s="349"/>
      <c r="P26" s="43"/>
    </row>
    <row r="27" spans="2:16">
      <c r="B27" s="32"/>
      <c r="C27" s="350"/>
      <c r="D27" s="351"/>
      <c r="E27" s="351"/>
      <c r="F27" s="351"/>
      <c r="G27" s="351"/>
      <c r="H27" s="351"/>
      <c r="I27" s="351"/>
      <c r="J27" s="351"/>
      <c r="K27" s="351"/>
      <c r="L27" s="351"/>
      <c r="M27" s="351"/>
      <c r="N27" s="351"/>
      <c r="O27" s="352"/>
      <c r="P27" s="43"/>
    </row>
    <row r="28" spans="2:16" ht="13.5" thickBot="1">
      <c r="B28" s="32"/>
      <c r="C28" s="353"/>
      <c r="D28" s="354"/>
      <c r="E28" s="354"/>
      <c r="F28" s="354"/>
      <c r="G28" s="354"/>
      <c r="H28" s="354"/>
      <c r="I28" s="354"/>
      <c r="J28" s="354"/>
      <c r="K28" s="354"/>
      <c r="L28" s="354"/>
      <c r="M28" s="354"/>
      <c r="N28" s="354"/>
      <c r="O28" s="355"/>
      <c r="P28" s="43"/>
    </row>
    <row r="29" spans="2:16" ht="15">
      <c r="B29" s="32"/>
      <c r="C29" s="344" t="s">
        <v>6</v>
      </c>
      <c r="D29" s="345"/>
      <c r="E29" s="345"/>
      <c r="F29" s="345"/>
      <c r="G29" s="346"/>
      <c r="H29" s="322" t="s">
        <v>46</v>
      </c>
      <c r="I29" s="345"/>
      <c r="J29" s="380" t="s">
        <v>47</v>
      </c>
      <c r="K29" s="381"/>
      <c r="L29" s="89" t="s">
        <v>48</v>
      </c>
      <c r="M29" s="322" t="s">
        <v>49</v>
      </c>
      <c r="N29" s="323"/>
      <c r="O29" s="90" t="s">
        <v>50</v>
      </c>
      <c r="P29" s="44"/>
    </row>
    <row r="30" spans="2:16" ht="14.25">
      <c r="B30" s="32"/>
      <c r="C30" s="329"/>
      <c r="D30" s="330"/>
      <c r="E30" s="330"/>
      <c r="F30" s="330"/>
      <c r="G30" s="331"/>
      <c r="H30" s="332"/>
      <c r="I30" s="331"/>
      <c r="J30" s="332"/>
      <c r="K30" s="331"/>
      <c r="L30" s="91"/>
      <c r="M30" s="333"/>
      <c r="N30" s="334"/>
      <c r="O30" s="92"/>
      <c r="P30" s="45"/>
    </row>
    <row r="31" spans="2:16" ht="14.25">
      <c r="B31" s="32"/>
      <c r="C31" s="93"/>
      <c r="D31" s="94"/>
      <c r="E31" s="94"/>
      <c r="F31" s="94"/>
      <c r="G31" s="95"/>
      <c r="H31" s="96"/>
      <c r="I31" s="95"/>
      <c r="J31" s="96"/>
      <c r="K31" s="95"/>
      <c r="L31" s="91"/>
      <c r="M31" s="333"/>
      <c r="N31" s="334"/>
      <c r="O31" s="92"/>
      <c r="P31" s="45"/>
    </row>
    <row r="32" spans="2:16" ht="15" thickBot="1">
      <c r="B32" s="32"/>
      <c r="C32" s="335"/>
      <c r="D32" s="336"/>
      <c r="E32" s="336"/>
      <c r="F32" s="336"/>
      <c r="G32" s="337"/>
      <c r="H32" s="383"/>
      <c r="I32" s="337"/>
      <c r="J32" s="383"/>
      <c r="K32" s="337"/>
      <c r="L32" s="97"/>
      <c r="M32" s="384"/>
      <c r="N32" s="385"/>
      <c r="O32" s="92"/>
      <c r="P32" s="45"/>
    </row>
    <row r="33" spans="2:16" ht="15.75" thickBot="1">
      <c r="B33" s="32"/>
      <c r="C33" s="319" t="s">
        <v>51</v>
      </c>
      <c r="D33" s="320"/>
      <c r="E33" s="320"/>
      <c r="F33" s="320"/>
      <c r="G33" s="320"/>
      <c r="H33" s="320"/>
      <c r="I33" s="320"/>
      <c r="J33" s="320"/>
      <c r="K33" s="320"/>
      <c r="L33" s="320"/>
      <c r="M33" s="320"/>
      <c r="N33" s="321"/>
      <c r="O33" s="98"/>
      <c r="P33" s="46"/>
    </row>
    <row r="34" spans="2:16" ht="13.5" customHeight="1">
      <c r="B34" s="32"/>
      <c r="C34" s="347" t="s">
        <v>52</v>
      </c>
      <c r="D34" s="348"/>
      <c r="E34" s="348"/>
      <c r="F34" s="348"/>
      <c r="G34" s="348"/>
      <c r="H34" s="348"/>
      <c r="I34" s="348"/>
      <c r="J34" s="348"/>
      <c r="K34" s="348"/>
      <c r="L34" s="348"/>
      <c r="M34" s="348"/>
      <c r="N34" s="348"/>
      <c r="O34" s="349"/>
      <c r="P34" s="43"/>
    </row>
    <row r="35" spans="2:16">
      <c r="B35" s="32"/>
      <c r="C35" s="350"/>
      <c r="D35" s="351"/>
      <c r="E35" s="351"/>
      <c r="F35" s="351"/>
      <c r="G35" s="351"/>
      <c r="H35" s="351"/>
      <c r="I35" s="351"/>
      <c r="J35" s="351"/>
      <c r="K35" s="351"/>
      <c r="L35" s="351"/>
      <c r="M35" s="351"/>
      <c r="N35" s="351"/>
      <c r="O35" s="352"/>
      <c r="P35" s="43"/>
    </row>
    <row r="36" spans="2:16" ht="13.5" thickBot="1">
      <c r="B36" s="32"/>
      <c r="C36" s="353"/>
      <c r="D36" s="354"/>
      <c r="E36" s="354"/>
      <c r="F36" s="354"/>
      <c r="G36" s="354"/>
      <c r="H36" s="354"/>
      <c r="I36" s="354"/>
      <c r="J36" s="354"/>
      <c r="K36" s="354"/>
      <c r="L36" s="354"/>
      <c r="M36" s="354"/>
      <c r="N36" s="354"/>
      <c r="O36" s="355"/>
      <c r="P36" s="43"/>
    </row>
    <row r="37" spans="2:16" ht="15">
      <c r="B37" s="32"/>
      <c r="C37" s="344" t="s">
        <v>6</v>
      </c>
      <c r="D37" s="379"/>
      <c r="E37" s="379"/>
      <c r="F37" s="379"/>
      <c r="G37" s="379"/>
      <c r="H37" s="379"/>
      <c r="I37" s="379"/>
      <c r="J37" s="323"/>
      <c r="K37" s="99" t="s">
        <v>44</v>
      </c>
      <c r="L37" s="89" t="s">
        <v>8</v>
      </c>
      <c r="M37" s="322" t="s">
        <v>53</v>
      </c>
      <c r="N37" s="323"/>
      <c r="O37" s="90" t="s">
        <v>50</v>
      </c>
      <c r="P37" s="44"/>
    </row>
    <row r="38" spans="2:16" ht="14.25">
      <c r="B38" s="32"/>
      <c r="C38" s="329"/>
      <c r="D38" s="330"/>
      <c r="E38" s="330"/>
      <c r="F38" s="330"/>
      <c r="G38" s="330"/>
      <c r="H38" s="330"/>
      <c r="I38" s="330"/>
      <c r="J38" s="331"/>
      <c r="K38" s="100"/>
      <c r="L38" s="101"/>
      <c r="M38" s="340"/>
      <c r="N38" s="341"/>
      <c r="O38" s="92"/>
      <c r="P38" s="45"/>
    </row>
    <row r="39" spans="2:16" ht="15" thickBot="1">
      <c r="B39" s="32"/>
      <c r="C39" s="335"/>
      <c r="D39" s="336"/>
      <c r="E39" s="336"/>
      <c r="F39" s="336"/>
      <c r="G39" s="336"/>
      <c r="H39" s="336"/>
      <c r="I39" s="336"/>
      <c r="J39" s="337"/>
      <c r="K39" s="94"/>
      <c r="L39" s="102"/>
      <c r="M39" s="338"/>
      <c r="N39" s="339"/>
      <c r="O39" s="103"/>
      <c r="P39" s="45"/>
    </row>
    <row r="40" spans="2:16" ht="15.75" thickBot="1">
      <c r="B40" s="32"/>
      <c r="C40" s="319" t="s">
        <v>51</v>
      </c>
      <c r="D40" s="320"/>
      <c r="E40" s="320"/>
      <c r="F40" s="320"/>
      <c r="G40" s="320"/>
      <c r="H40" s="320"/>
      <c r="I40" s="320"/>
      <c r="J40" s="320"/>
      <c r="K40" s="320"/>
      <c r="L40" s="320"/>
      <c r="M40" s="320"/>
      <c r="N40" s="321"/>
      <c r="O40" s="104">
        <v>0</v>
      </c>
      <c r="P40" s="45"/>
    </row>
    <row r="41" spans="2:16">
      <c r="B41" s="32"/>
      <c r="C41" s="347" t="s">
        <v>54</v>
      </c>
      <c r="D41" s="348"/>
      <c r="E41" s="348"/>
      <c r="F41" s="348"/>
      <c r="G41" s="348"/>
      <c r="H41" s="348"/>
      <c r="I41" s="348"/>
      <c r="J41" s="348"/>
      <c r="K41" s="348"/>
      <c r="L41" s="348"/>
      <c r="M41" s="348"/>
      <c r="N41" s="348"/>
      <c r="O41" s="349"/>
      <c r="P41" s="43"/>
    </row>
    <row r="42" spans="2:16">
      <c r="B42" s="32"/>
      <c r="C42" s="350"/>
      <c r="D42" s="351"/>
      <c r="E42" s="351"/>
      <c r="F42" s="351"/>
      <c r="G42" s="351"/>
      <c r="H42" s="351"/>
      <c r="I42" s="351"/>
      <c r="J42" s="351"/>
      <c r="K42" s="351"/>
      <c r="L42" s="351"/>
      <c r="M42" s="351"/>
      <c r="N42" s="351"/>
      <c r="O42" s="352"/>
      <c r="P42" s="43"/>
    </row>
    <row r="43" spans="2:16" ht="13.5" thickBot="1">
      <c r="B43" s="32"/>
      <c r="C43" s="353"/>
      <c r="D43" s="354"/>
      <c r="E43" s="354"/>
      <c r="F43" s="354"/>
      <c r="G43" s="354"/>
      <c r="H43" s="354"/>
      <c r="I43" s="354"/>
      <c r="J43" s="354"/>
      <c r="K43" s="354"/>
      <c r="L43" s="354"/>
      <c r="M43" s="354"/>
      <c r="N43" s="354"/>
      <c r="O43" s="355"/>
      <c r="P43" s="43"/>
    </row>
    <row r="44" spans="2:16" ht="17.25">
      <c r="B44" s="32"/>
      <c r="C44" s="344" t="s">
        <v>55</v>
      </c>
      <c r="D44" s="379"/>
      <c r="E44" s="379"/>
      <c r="F44" s="379"/>
      <c r="G44" s="379"/>
      <c r="H44" s="379"/>
      <c r="I44" s="379"/>
      <c r="J44" s="89" t="s">
        <v>56</v>
      </c>
      <c r="K44" s="105" t="s">
        <v>57</v>
      </c>
      <c r="L44" s="106" t="s">
        <v>83</v>
      </c>
      <c r="M44" s="322" t="s">
        <v>58</v>
      </c>
      <c r="N44" s="323"/>
      <c r="O44" s="90" t="s">
        <v>50</v>
      </c>
      <c r="P44" s="44"/>
    </row>
    <row r="45" spans="2:16" ht="14.25">
      <c r="B45" s="32"/>
      <c r="C45" s="329"/>
      <c r="D45" s="330"/>
      <c r="E45" s="330"/>
      <c r="F45" s="330"/>
      <c r="G45" s="330"/>
      <c r="H45" s="330"/>
      <c r="I45" s="330"/>
      <c r="J45" s="107"/>
      <c r="K45" s="108"/>
      <c r="L45" s="107"/>
      <c r="M45" s="391"/>
      <c r="N45" s="392"/>
      <c r="O45" s="92"/>
      <c r="P45" s="45"/>
    </row>
    <row r="46" spans="2:16" ht="15" thickBot="1">
      <c r="B46" s="32"/>
      <c r="C46" s="335"/>
      <c r="D46" s="336"/>
      <c r="E46" s="336"/>
      <c r="F46" s="336"/>
      <c r="G46" s="336"/>
      <c r="H46" s="336"/>
      <c r="I46" s="336"/>
      <c r="J46" s="109"/>
      <c r="K46" s="110"/>
      <c r="L46" s="109"/>
      <c r="M46" s="338"/>
      <c r="N46" s="339"/>
      <c r="O46" s="111"/>
      <c r="P46" s="45"/>
    </row>
    <row r="47" spans="2:16" ht="15.75" thickBot="1">
      <c r="B47" s="32"/>
      <c r="C47" s="319" t="s">
        <v>51</v>
      </c>
      <c r="D47" s="320"/>
      <c r="E47" s="320"/>
      <c r="F47" s="320"/>
      <c r="G47" s="320"/>
      <c r="H47" s="320"/>
      <c r="I47" s="320"/>
      <c r="J47" s="320"/>
      <c r="K47" s="320"/>
      <c r="L47" s="320"/>
      <c r="M47" s="320"/>
      <c r="N47" s="321"/>
      <c r="O47" s="98"/>
      <c r="P47" s="46"/>
    </row>
    <row r="48" spans="2:16">
      <c r="B48" s="32"/>
      <c r="C48" s="347" t="s">
        <v>59</v>
      </c>
      <c r="D48" s="348"/>
      <c r="E48" s="348"/>
      <c r="F48" s="348"/>
      <c r="G48" s="348"/>
      <c r="H48" s="348"/>
      <c r="I48" s="348"/>
      <c r="J48" s="348"/>
      <c r="K48" s="348"/>
      <c r="L48" s="348"/>
      <c r="M48" s="348"/>
      <c r="N48" s="348"/>
      <c r="O48" s="349"/>
      <c r="P48" s="43"/>
    </row>
    <row r="49" spans="2:16">
      <c r="B49" s="32"/>
      <c r="C49" s="350"/>
      <c r="D49" s="351"/>
      <c r="E49" s="351"/>
      <c r="F49" s="351"/>
      <c r="G49" s="351"/>
      <c r="H49" s="351"/>
      <c r="I49" s="351"/>
      <c r="J49" s="351"/>
      <c r="K49" s="351"/>
      <c r="L49" s="351"/>
      <c r="M49" s="351"/>
      <c r="N49" s="351"/>
      <c r="O49" s="352"/>
      <c r="P49" s="43"/>
    </row>
    <row r="50" spans="2:16" ht="13.5" thickBot="1">
      <c r="B50" s="32"/>
      <c r="C50" s="353"/>
      <c r="D50" s="354"/>
      <c r="E50" s="354"/>
      <c r="F50" s="354"/>
      <c r="G50" s="354"/>
      <c r="H50" s="354"/>
      <c r="I50" s="354"/>
      <c r="J50" s="354"/>
      <c r="K50" s="354"/>
      <c r="L50" s="354"/>
      <c r="M50" s="354"/>
      <c r="N50" s="354"/>
      <c r="O50" s="355"/>
      <c r="P50" s="43"/>
    </row>
    <row r="51" spans="2:16" ht="30">
      <c r="B51" s="32"/>
      <c r="C51" s="344" t="s">
        <v>60</v>
      </c>
      <c r="D51" s="379"/>
      <c r="E51" s="379"/>
      <c r="F51" s="379"/>
      <c r="G51" s="379"/>
      <c r="H51" s="379"/>
      <c r="I51" s="379"/>
      <c r="J51" s="89" t="s">
        <v>61</v>
      </c>
      <c r="K51" s="112" t="s">
        <v>62</v>
      </c>
      <c r="L51" s="113" t="s">
        <v>63</v>
      </c>
      <c r="M51" s="389" t="s">
        <v>49</v>
      </c>
      <c r="N51" s="390"/>
      <c r="O51" s="114" t="s">
        <v>50</v>
      </c>
      <c r="P51" s="47"/>
    </row>
    <row r="52" spans="2:16" ht="14.25">
      <c r="B52" s="32"/>
      <c r="C52" s="115"/>
      <c r="D52" s="116"/>
      <c r="E52" s="116"/>
      <c r="F52" s="116"/>
      <c r="G52" s="116"/>
      <c r="H52" s="116"/>
      <c r="I52" s="116"/>
      <c r="J52" s="117"/>
      <c r="K52" s="118"/>
      <c r="L52" s="119"/>
      <c r="M52" s="393"/>
      <c r="N52" s="394"/>
      <c r="O52" s="120"/>
      <c r="P52" s="48"/>
    </row>
    <row r="53" spans="2:16" ht="14.25">
      <c r="B53" s="32"/>
      <c r="C53" s="115"/>
      <c r="D53" s="116"/>
      <c r="E53" s="116"/>
      <c r="F53" s="116"/>
      <c r="G53" s="116"/>
      <c r="H53" s="116"/>
      <c r="I53" s="116"/>
      <c r="J53" s="117"/>
      <c r="K53" s="118"/>
      <c r="L53" s="119"/>
      <c r="M53" s="393"/>
      <c r="N53" s="394"/>
      <c r="O53" s="120"/>
      <c r="P53" s="48"/>
    </row>
    <row r="54" spans="2:16" ht="14.25">
      <c r="B54" s="32"/>
      <c r="C54" s="115"/>
      <c r="D54" s="116"/>
      <c r="E54" s="116"/>
      <c r="F54" s="116"/>
      <c r="G54" s="116"/>
      <c r="H54" s="116"/>
      <c r="I54" s="116"/>
      <c r="J54" s="117"/>
      <c r="K54" s="118"/>
      <c r="L54" s="119"/>
      <c r="M54" s="391"/>
      <c r="N54" s="392"/>
      <c r="O54" s="120"/>
      <c r="P54" s="48"/>
    </row>
    <row r="55" spans="2:16" ht="15" thickBot="1">
      <c r="B55" s="32"/>
      <c r="C55" s="335"/>
      <c r="D55" s="336"/>
      <c r="E55" s="336"/>
      <c r="F55" s="336"/>
      <c r="G55" s="336"/>
      <c r="H55" s="336"/>
      <c r="I55" s="336"/>
      <c r="J55" s="109"/>
      <c r="K55" s="110"/>
      <c r="L55" s="109"/>
      <c r="M55" s="338"/>
      <c r="N55" s="339"/>
      <c r="O55" s="111"/>
      <c r="P55" s="45"/>
    </row>
    <row r="56" spans="2:16" ht="15.75" thickBot="1">
      <c r="B56" s="32"/>
      <c r="C56" s="319" t="s">
        <v>51</v>
      </c>
      <c r="D56" s="320"/>
      <c r="E56" s="320"/>
      <c r="F56" s="320"/>
      <c r="G56" s="320"/>
      <c r="H56" s="320"/>
      <c r="I56" s="320"/>
      <c r="J56" s="320"/>
      <c r="K56" s="320"/>
      <c r="L56" s="320"/>
      <c r="M56" s="320"/>
      <c r="N56" s="321"/>
      <c r="O56" s="104"/>
      <c r="P56" s="45"/>
    </row>
    <row r="57" spans="2:16" ht="15" thickBot="1">
      <c r="B57" s="32"/>
      <c r="C57" s="84"/>
      <c r="D57" s="59"/>
      <c r="E57" s="59"/>
      <c r="F57" s="59"/>
      <c r="G57" s="59"/>
      <c r="H57" s="59"/>
      <c r="I57" s="59"/>
      <c r="J57" s="59"/>
      <c r="K57" s="59"/>
      <c r="L57" s="59"/>
      <c r="M57" s="59"/>
      <c r="N57" s="59"/>
      <c r="O57" s="85"/>
      <c r="P57" s="33"/>
    </row>
    <row r="58" spans="2:16" ht="15.75" thickBot="1">
      <c r="B58" s="32"/>
      <c r="C58" s="386" t="s">
        <v>64</v>
      </c>
      <c r="D58" s="387"/>
      <c r="E58" s="387"/>
      <c r="F58" s="387"/>
      <c r="G58" s="387"/>
      <c r="H58" s="387"/>
      <c r="I58" s="387"/>
      <c r="J58" s="387"/>
      <c r="K58" s="387"/>
      <c r="L58" s="387"/>
      <c r="M58" s="387"/>
      <c r="N58" s="388"/>
      <c r="O58" s="121"/>
      <c r="P58" s="49"/>
    </row>
    <row r="59" spans="2:16">
      <c r="B59" s="32"/>
      <c r="C59" s="347" t="s">
        <v>65</v>
      </c>
      <c r="D59" s="348"/>
      <c r="E59" s="348"/>
      <c r="F59" s="348"/>
      <c r="G59" s="348"/>
      <c r="H59" s="348"/>
      <c r="I59" s="348"/>
      <c r="J59" s="348"/>
      <c r="K59" s="348"/>
      <c r="L59" s="348"/>
      <c r="M59" s="348"/>
      <c r="N59" s="348"/>
      <c r="O59" s="349"/>
      <c r="P59" s="43"/>
    </row>
    <row r="60" spans="2:16">
      <c r="B60" s="32"/>
      <c r="C60" s="350"/>
      <c r="D60" s="351"/>
      <c r="E60" s="351"/>
      <c r="F60" s="351"/>
      <c r="G60" s="351"/>
      <c r="H60" s="351"/>
      <c r="I60" s="351"/>
      <c r="J60" s="351"/>
      <c r="K60" s="351"/>
      <c r="L60" s="351"/>
      <c r="M60" s="351"/>
      <c r="N60" s="351"/>
      <c r="O60" s="352"/>
      <c r="P60" s="43"/>
    </row>
    <row r="61" spans="2:16" ht="13.5" thickBot="1">
      <c r="B61" s="32"/>
      <c r="C61" s="353"/>
      <c r="D61" s="354"/>
      <c r="E61" s="354"/>
      <c r="F61" s="354"/>
      <c r="G61" s="354"/>
      <c r="H61" s="354"/>
      <c r="I61" s="354"/>
      <c r="J61" s="354"/>
      <c r="K61" s="354"/>
      <c r="L61" s="354"/>
      <c r="M61" s="354"/>
      <c r="N61" s="354"/>
      <c r="O61" s="355"/>
      <c r="P61" s="43"/>
    </row>
    <row r="62" spans="2:16" ht="15">
      <c r="B62" s="32"/>
      <c r="C62" s="344" t="s">
        <v>66</v>
      </c>
      <c r="D62" s="379"/>
      <c r="E62" s="379"/>
      <c r="F62" s="379"/>
      <c r="G62" s="379"/>
      <c r="H62" s="379"/>
      <c r="I62" s="379"/>
      <c r="J62" s="105"/>
      <c r="K62" s="122"/>
      <c r="L62" s="113" t="s">
        <v>67</v>
      </c>
      <c r="M62" s="389" t="s">
        <v>68</v>
      </c>
      <c r="N62" s="390"/>
      <c r="O62" s="114"/>
      <c r="P62" s="47"/>
    </row>
    <row r="63" spans="2:16" ht="14.25">
      <c r="B63" s="32"/>
      <c r="C63" s="329" t="s">
        <v>69</v>
      </c>
      <c r="D63" s="330"/>
      <c r="E63" s="330"/>
      <c r="F63" s="330"/>
      <c r="G63" s="330"/>
      <c r="H63" s="330"/>
      <c r="I63" s="330"/>
      <c r="J63" s="123"/>
      <c r="K63" s="124"/>
      <c r="L63" s="125"/>
      <c r="M63" s="409"/>
      <c r="N63" s="410"/>
      <c r="O63" s="126"/>
      <c r="P63" s="50"/>
    </row>
    <row r="64" spans="2:16" ht="14.25">
      <c r="B64" s="32"/>
      <c r="C64" s="93" t="s">
        <v>70</v>
      </c>
      <c r="D64" s="94"/>
      <c r="E64" s="94"/>
      <c r="F64" s="94"/>
      <c r="G64" s="94"/>
      <c r="H64" s="94"/>
      <c r="I64" s="94"/>
      <c r="J64" s="123"/>
      <c r="K64" s="124"/>
      <c r="L64" s="125"/>
      <c r="M64" s="409"/>
      <c r="N64" s="410"/>
      <c r="O64" s="126"/>
      <c r="P64" s="50"/>
    </row>
    <row r="65" spans="2:16" ht="15" thickBot="1">
      <c r="B65" s="32"/>
      <c r="C65" s="78" t="s">
        <v>71</v>
      </c>
      <c r="D65" s="79"/>
      <c r="E65" s="79"/>
      <c r="F65" s="79"/>
      <c r="G65" s="79"/>
      <c r="H65" s="79"/>
      <c r="I65" s="79"/>
      <c r="J65" s="127"/>
      <c r="K65" s="128"/>
      <c r="L65" s="125"/>
      <c r="M65" s="411"/>
      <c r="N65" s="412"/>
      <c r="O65" s="126"/>
      <c r="P65" s="50"/>
    </row>
    <row r="66" spans="2:16" ht="15.75" thickBot="1">
      <c r="B66" s="32"/>
      <c r="C66" s="319" t="s">
        <v>51</v>
      </c>
      <c r="D66" s="320"/>
      <c r="E66" s="320"/>
      <c r="F66" s="320"/>
      <c r="G66" s="320"/>
      <c r="H66" s="320"/>
      <c r="I66" s="320"/>
      <c r="J66" s="320"/>
      <c r="K66" s="320"/>
      <c r="L66" s="320"/>
      <c r="M66" s="320"/>
      <c r="N66" s="321"/>
      <c r="O66" s="129"/>
      <c r="P66" s="51"/>
    </row>
    <row r="67" spans="2:16" ht="15" thickBot="1">
      <c r="B67" s="32"/>
      <c r="C67" s="84"/>
      <c r="D67" s="59"/>
      <c r="E67" s="59"/>
      <c r="F67" s="59"/>
      <c r="G67" s="59"/>
      <c r="H67" s="59"/>
      <c r="I67" s="59"/>
      <c r="J67" s="59"/>
      <c r="K67" s="59"/>
      <c r="L67" s="59"/>
      <c r="M67" s="59"/>
      <c r="N67" s="59"/>
      <c r="O67" s="85"/>
      <c r="P67" s="33"/>
    </row>
    <row r="68" spans="2:16" ht="15.75" thickBot="1">
      <c r="B68" s="32"/>
      <c r="C68" s="386" t="s">
        <v>72</v>
      </c>
      <c r="D68" s="387"/>
      <c r="E68" s="387"/>
      <c r="F68" s="387"/>
      <c r="G68" s="387"/>
      <c r="H68" s="387"/>
      <c r="I68" s="387"/>
      <c r="J68" s="387"/>
      <c r="K68" s="387"/>
      <c r="L68" s="387"/>
      <c r="M68" s="387"/>
      <c r="N68" s="388"/>
      <c r="O68" s="130"/>
      <c r="P68" s="51"/>
    </row>
    <row r="69" spans="2:16" ht="14.25">
      <c r="B69" s="32"/>
      <c r="C69" s="81"/>
      <c r="D69" s="82"/>
      <c r="E69" s="82"/>
      <c r="F69" s="82"/>
      <c r="G69" s="82"/>
      <c r="H69" s="82"/>
      <c r="I69" s="82"/>
      <c r="J69" s="82"/>
      <c r="K69" s="82"/>
      <c r="L69" s="82"/>
      <c r="M69" s="82"/>
      <c r="N69" s="82"/>
      <c r="O69" s="83"/>
      <c r="P69" s="33"/>
    </row>
    <row r="70" spans="2:16" ht="14.25">
      <c r="B70" s="32"/>
      <c r="C70" s="84"/>
      <c r="D70" s="59"/>
      <c r="E70" s="59"/>
      <c r="F70" s="59"/>
      <c r="G70" s="59"/>
      <c r="H70" s="59"/>
      <c r="I70" s="59"/>
      <c r="J70" s="59"/>
      <c r="K70" s="59"/>
      <c r="L70" s="59"/>
      <c r="M70" s="59"/>
      <c r="N70" s="59"/>
      <c r="O70" s="85"/>
      <c r="P70" s="33"/>
    </row>
    <row r="71" spans="2:16" ht="14.25">
      <c r="B71" s="32"/>
      <c r="C71" s="84"/>
      <c r="D71" s="59"/>
      <c r="E71" s="59"/>
      <c r="F71" s="59"/>
      <c r="G71" s="59"/>
      <c r="H71" s="59"/>
      <c r="I71" s="59"/>
      <c r="J71" s="59"/>
      <c r="K71" s="59"/>
      <c r="L71" s="59"/>
      <c r="M71" s="59"/>
      <c r="N71" s="59"/>
      <c r="O71" s="85"/>
      <c r="P71" s="33"/>
    </row>
    <row r="72" spans="2:16" ht="14.25">
      <c r="B72" s="32"/>
      <c r="C72" s="84"/>
      <c r="D72" s="59"/>
      <c r="E72" s="59"/>
      <c r="F72" s="59"/>
      <c r="G72" s="59"/>
      <c r="H72" s="131" t="s">
        <v>73</v>
      </c>
      <c r="I72" s="131"/>
      <c r="J72" s="131"/>
      <c r="K72" s="131"/>
      <c r="L72" s="59"/>
      <c r="M72" s="59"/>
      <c r="N72" s="59"/>
      <c r="O72" s="85"/>
      <c r="P72" s="33"/>
    </row>
    <row r="73" spans="2:16" ht="15">
      <c r="B73" s="32"/>
      <c r="C73" s="84"/>
      <c r="D73" s="59"/>
      <c r="E73" s="59"/>
      <c r="F73" s="59"/>
      <c r="G73" s="59"/>
      <c r="H73" s="131" t="s">
        <v>74</v>
      </c>
      <c r="I73" s="59"/>
      <c r="J73" s="59"/>
      <c r="K73" s="59"/>
      <c r="L73" s="59"/>
      <c r="M73" s="59"/>
      <c r="N73" s="59"/>
      <c r="O73" s="85"/>
      <c r="P73" s="52"/>
    </row>
    <row r="74" spans="2:16" ht="15">
      <c r="B74" s="32"/>
      <c r="C74" s="84"/>
      <c r="D74" s="59"/>
      <c r="E74" s="59"/>
      <c r="F74" s="59"/>
      <c r="G74" s="59"/>
      <c r="H74" s="131" t="s">
        <v>75</v>
      </c>
      <c r="I74" s="59"/>
      <c r="J74" s="59"/>
      <c r="K74" s="59"/>
      <c r="L74" s="59"/>
      <c r="M74" s="59"/>
      <c r="N74" s="59"/>
      <c r="O74" s="85"/>
      <c r="P74" s="52"/>
    </row>
    <row r="75" spans="2:16" ht="14.25">
      <c r="B75" s="32"/>
      <c r="C75" s="69"/>
      <c r="D75" s="132"/>
      <c r="E75" s="132"/>
      <c r="F75" s="132"/>
      <c r="G75" s="132"/>
      <c r="H75" s="131" t="s">
        <v>76</v>
      </c>
      <c r="I75" s="132"/>
      <c r="J75" s="132"/>
      <c r="K75" s="132"/>
      <c r="L75" s="132"/>
      <c r="M75" s="132"/>
      <c r="N75" s="132"/>
      <c r="O75" s="133"/>
      <c r="P75" s="53"/>
    </row>
    <row r="76" spans="2:16" ht="14.25">
      <c r="B76" s="32"/>
      <c r="C76" s="84"/>
      <c r="D76" s="59"/>
      <c r="E76" s="59"/>
      <c r="F76" s="59"/>
      <c r="G76" s="59"/>
      <c r="H76" s="59" t="s">
        <v>77</v>
      </c>
      <c r="I76" s="59"/>
      <c r="J76" s="59"/>
      <c r="K76" s="59"/>
      <c r="L76" s="59"/>
      <c r="M76" s="59"/>
      <c r="N76" s="59"/>
      <c r="O76" s="85"/>
      <c r="P76" s="33"/>
    </row>
    <row r="77" spans="2:16" ht="15">
      <c r="B77" s="32"/>
      <c r="C77" s="134" t="s">
        <v>78</v>
      </c>
      <c r="D77" s="135"/>
      <c r="E77" s="135"/>
      <c r="F77" s="135"/>
      <c r="G77" s="135"/>
      <c r="H77" s="135"/>
      <c r="I77" s="135"/>
      <c r="J77" s="135"/>
      <c r="K77" s="135"/>
      <c r="L77" s="135"/>
      <c r="M77" s="135"/>
      <c r="N77" s="135"/>
      <c r="O77" s="136"/>
      <c r="P77" s="33"/>
    </row>
    <row r="78" spans="2:16" ht="14.25">
      <c r="B78" s="32"/>
      <c r="C78" s="406"/>
      <c r="D78" s="407"/>
      <c r="E78" s="407"/>
      <c r="F78" s="407"/>
      <c r="G78" s="407"/>
      <c r="H78" s="407"/>
      <c r="I78" s="407"/>
      <c r="J78" s="407"/>
      <c r="K78" s="407"/>
      <c r="L78" s="407"/>
      <c r="M78" s="407"/>
      <c r="N78" s="407"/>
      <c r="O78" s="408"/>
      <c r="P78" s="53"/>
    </row>
    <row r="79" spans="2:16" ht="14.25">
      <c r="B79" s="32"/>
      <c r="C79" s="406"/>
      <c r="D79" s="407"/>
      <c r="E79" s="407"/>
      <c r="F79" s="407"/>
      <c r="G79" s="407"/>
      <c r="H79" s="407"/>
      <c r="I79" s="407"/>
      <c r="J79" s="407"/>
      <c r="K79" s="407"/>
      <c r="L79" s="407"/>
      <c r="M79" s="407"/>
      <c r="N79" s="407"/>
      <c r="O79" s="408"/>
      <c r="P79" s="53"/>
    </row>
    <row r="80" spans="2:16" ht="14.25">
      <c r="B80" s="32"/>
      <c r="C80" s="69"/>
      <c r="D80" s="132"/>
      <c r="E80" s="132"/>
      <c r="F80" s="132"/>
      <c r="G80" s="132"/>
      <c r="H80" s="132"/>
      <c r="I80" s="132"/>
      <c r="J80" s="132"/>
      <c r="K80" s="132"/>
      <c r="L80" s="132"/>
      <c r="M80" s="132"/>
      <c r="N80" s="132"/>
      <c r="O80" s="133"/>
      <c r="P80" s="53"/>
    </row>
    <row r="81" spans="2:16" ht="15">
      <c r="B81" s="32"/>
      <c r="C81" s="137" t="s">
        <v>79</v>
      </c>
      <c r="D81" s="132"/>
      <c r="E81" s="132"/>
      <c r="F81" s="132"/>
      <c r="G81" s="132"/>
      <c r="H81" s="132"/>
      <c r="I81" s="132"/>
      <c r="J81" s="132"/>
      <c r="K81" s="132"/>
      <c r="L81" s="132"/>
      <c r="M81" s="132"/>
      <c r="N81" s="132"/>
      <c r="O81" s="133"/>
      <c r="P81" s="53"/>
    </row>
    <row r="82" spans="2:16" ht="12.75" customHeight="1">
      <c r="B82" s="32"/>
      <c r="C82" s="403" t="s">
        <v>80</v>
      </c>
      <c r="D82" s="404"/>
      <c r="E82" s="404"/>
      <c r="F82" s="404"/>
      <c r="G82" s="404"/>
      <c r="H82" s="404"/>
      <c r="I82" s="404"/>
      <c r="J82" s="404"/>
      <c r="K82" s="404"/>
      <c r="L82" s="404"/>
      <c r="M82" s="404"/>
      <c r="N82" s="404"/>
      <c r="O82" s="405"/>
      <c r="P82" s="54"/>
    </row>
    <row r="83" spans="2:16">
      <c r="B83" s="32"/>
      <c r="C83" s="403"/>
      <c r="D83" s="404"/>
      <c r="E83" s="404"/>
      <c r="F83" s="404"/>
      <c r="G83" s="404"/>
      <c r="H83" s="404"/>
      <c r="I83" s="404"/>
      <c r="J83" s="404"/>
      <c r="K83" s="404"/>
      <c r="L83" s="404"/>
      <c r="M83" s="404"/>
      <c r="N83" s="404"/>
      <c r="O83" s="405"/>
      <c r="P83" s="54"/>
    </row>
    <row r="84" spans="2:16" ht="12.95" customHeight="1">
      <c r="B84" s="32"/>
      <c r="C84" s="403" t="s">
        <v>81</v>
      </c>
      <c r="D84" s="404"/>
      <c r="E84" s="404"/>
      <c r="F84" s="404"/>
      <c r="G84" s="404"/>
      <c r="H84" s="404"/>
      <c r="I84" s="404"/>
      <c r="J84" s="404"/>
      <c r="K84" s="404"/>
      <c r="L84" s="404"/>
      <c r="M84" s="404"/>
      <c r="N84" s="404"/>
      <c r="O84" s="405"/>
      <c r="P84" s="54"/>
    </row>
    <row r="85" spans="2:16">
      <c r="B85" s="32"/>
      <c r="C85" s="403"/>
      <c r="D85" s="404"/>
      <c r="E85" s="404"/>
      <c r="F85" s="404"/>
      <c r="G85" s="404"/>
      <c r="H85" s="404"/>
      <c r="I85" s="404"/>
      <c r="J85" s="404"/>
      <c r="K85" s="404"/>
      <c r="L85" s="404"/>
      <c r="M85" s="404"/>
      <c r="N85" s="404"/>
      <c r="O85" s="405"/>
      <c r="P85" s="54"/>
    </row>
    <row r="86" spans="2:16" ht="14.25">
      <c r="B86" s="32"/>
      <c r="C86" s="69"/>
      <c r="D86" s="132"/>
      <c r="E86" s="132"/>
      <c r="F86" s="132"/>
      <c r="G86" s="132"/>
      <c r="H86" s="132"/>
      <c r="I86" s="132"/>
      <c r="J86" s="132"/>
      <c r="K86" s="132"/>
      <c r="L86" s="132"/>
      <c r="M86" s="132"/>
      <c r="N86" s="132"/>
      <c r="O86" s="133"/>
      <c r="P86" s="53"/>
    </row>
    <row r="87" spans="2:16" ht="14.25">
      <c r="B87" s="32"/>
      <c r="C87" s="84"/>
      <c r="D87" s="59"/>
      <c r="E87" s="59"/>
      <c r="F87" s="59"/>
      <c r="G87" s="59"/>
      <c r="H87" s="131" t="s">
        <v>73</v>
      </c>
      <c r="I87" s="59"/>
      <c r="J87" s="59"/>
      <c r="K87" s="59"/>
      <c r="L87" s="59"/>
      <c r="M87" s="59"/>
      <c r="N87" s="59"/>
      <c r="O87" s="85"/>
      <c r="P87" s="33"/>
    </row>
    <row r="88" spans="2:16" ht="14.25">
      <c r="B88" s="32"/>
      <c r="C88" s="84"/>
      <c r="D88" s="59"/>
      <c r="E88" s="59"/>
      <c r="F88" s="59"/>
      <c r="G88" s="59"/>
      <c r="H88" s="59" t="s">
        <v>74</v>
      </c>
      <c r="I88" s="94"/>
      <c r="J88" s="94"/>
      <c r="K88" s="94"/>
      <c r="L88" s="59"/>
      <c r="M88" s="59"/>
      <c r="N88" s="59"/>
      <c r="O88" s="85"/>
      <c r="P88" s="33"/>
    </row>
    <row r="89" spans="2:16" ht="14.25">
      <c r="B89" s="32"/>
      <c r="C89" s="84"/>
      <c r="D89" s="59"/>
      <c r="E89" s="59"/>
      <c r="F89" s="59"/>
      <c r="G89" s="59"/>
      <c r="H89" s="59" t="s">
        <v>82</v>
      </c>
      <c r="I89" s="138"/>
      <c r="J89" s="138"/>
      <c r="K89" s="138"/>
      <c r="L89" s="59"/>
      <c r="M89" s="59"/>
      <c r="N89" s="59"/>
      <c r="O89" s="85"/>
      <c r="P89" s="33"/>
    </row>
    <row r="90" spans="2:16" ht="14.25">
      <c r="B90" s="32"/>
      <c r="C90" s="139"/>
      <c r="D90" s="132"/>
      <c r="E90" s="132"/>
      <c r="F90" s="132"/>
      <c r="G90" s="132"/>
      <c r="H90" s="59" t="s">
        <v>76</v>
      </c>
      <c r="I90" s="59"/>
      <c r="J90" s="59"/>
      <c r="K90" s="59"/>
      <c r="L90" s="132"/>
      <c r="M90" s="132"/>
      <c r="N90" s="132"/>
      <c r="O90" s="133"/>
      <c r="P90" s="53"/>
    </row>
    <row r="91" spans="2:16" ht="17.25" customHeight="1">
      <c r="B91" s="32"/>
      <c r="C91" s="139"/>
      <c r="D91" s="138"/>
      <c r="E91" s="138"/>
      <c r="F91" s="59"/>
      <c r="G91" s="59"/>
      <c r="H91" s="59"/>
      <c r="I91" s="59"/>
      <c r="J91" s="59"/>
      <c r="K91" s="395"/>
      <c r="L91" s="395"/>
      <c r="M91" s="395"/>
      <c r="N91" s="395"/>
      <c r="O91" s="396"/>
      <c r="P91" s="55"/>
    </row>
    <row r="92" spans="2:16" ht="18.75" customHeight="1" thickBot="1">
      <c r="B92" s="32"/>
      <c r="C92" s="399"/>
      <c r="D92" s="400"/>
      <c r="E92" s="400"/>
      <c r="F92" s="110"/>
      <c r="G92" s="110"/>
      <c r="H92" s="110"/>
      <c r="I92" s="110"/>
      <c r="J92" s="110"/>
      <c r="K92" s="397"/>
      <c r="L92" s="397"/>
      <c r="M92" s="397"/>
      <c r="N92" s="397"/>
      <c r="O92" s="398"/>
      <c r="P92" s="55"/>
    </row>
    <row r="93" spans="2:16" ht="13.5" thickBot="1">
      <c r="B93" s="56"/>
      <c r="C93" s="57"/>
      <c r="D93" s="57"/>
      <c r="E93" s="57"/>
      <c r="F93" s="57"/>
      <c r="G93" s="57"/>
      <c r="H93" s="57"/>
      <c r="I93" s="57"/>
      <c r="J93" s="57"/>
      <c r="K93" s="57"/>
      <c r="L93" s="57"/>
      <c r="M93" s="57"/>
      <c r="N93" s="57"/>
      <c r="O93" s="57"/>
      <c r="P93" s="58"/>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 (proponent)</vt:lpstr>
      <vt:lpstr>INDICAR CÓDIGO DEL ITEM DE PAGO</vt:lpstr>
      <vt:lpstr>_GoBack</vt:lpstr>
      <vt:lpstr>'INDICAR CÓDIGO DEL ITEM DE PAGO'!Área_de_impresión</vt:lpstr>
      <vt:lpstr>'PROPUESTA ECONOMICA (proponent)'!Área_de_impresión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 1</cp:lastModifiedBy>
  <cp:revision/>
  <cp:lastPrinted>2020-02-14T16:18:13Z</cp:lastPrinted>
  <dcterms:created xsi:type="dcterms:W3CDTF">2006-06-27T16:47:25Z</dcterms:created>
  <dcterms:modified xsi:type="dcterms:W3CDTF">2022-11-11T11:37:33Z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