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ia Isabel.salgado\MISC ADRES2017\DESIGNACION SUPERVISION CONTRATO 227-220 DATA TOOLS S.A\ANALISIS Y SOLICITUDES INFO\MODIFICACION DICIEMBRE 2022\anexos\"/>
    </mc:Choice>
  </mc:AlternateContent>
  <xr:revisionPtr revIDLastSave="0" documentId="13_ncr:1_{7F053938-BDC7-487A-A69D-4AA254679C9C}" xr6:coauthVersionLast="47" xr6:coauthVersionMax="47" xr10:uidLastSave="{00000000-0000-0000-0000-000000000000}"/>
  <bookViews>
    <workbookView xWindow="-120" yWindow="-120" windowWidth="29040" windowHeight="15720" xr2:uid="{F40D1062-DBCF-4D38-BC46-FE619DCEFAFA}"/>
  </bookViews>
  <sheets>
    <sheet name="Contrato 227 de 2020" sheetId="1" r:id="rId1"/>
  </sheets>
  <definedNames>
    <definedName name="AmountMod" localSheetId="0">'Contrato 227 de 2020'!#REF!</definedName>
    <definedName name="DateMod" localSheetId="0">'Contrato 227 de 2020'!#REF!</definedName>
    <definedName name="Modification" localSheetId="0">'Contrato 227 de 2020'!#REF!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7" i="1" l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H69" i="1"/>
  <c r="H71" i="1" s="1"/>
  <c r="I71" i="1" s="1"/>
  <c r="H48" i="1"/>
  <c r="H18" i="1"/>
  <c r="D70" i="1"/>
  <c r="I38" i="1"/>
  <c r="I39" i="1" s="1"/>
  <c r="I40" i="1" s="1"/>
  <c r="I41" i="1" s="1"/>
  <c r="I42" i="1" s="1"/>
  <c r="I43" i="1" s="1"/>
  <c r="I44" i="1" s="1"/>
  <c r="I45" i="1" s="1"/>
  <c r="I46" i="1" s="1"/>
  <c r="I47" i="1" s="1"/>
  <c r="D51" i="1" s="1"/>
  <c r="I51" i="1" s="1"/>
  <c r="I52" i="1" s="1"/>
  <c r="I53" i="1" s="1"/>
  <c r="I54" i="1" s="1"/>
  <c r="I55" i="1" s="1"/>
  <c r="I56" i="1" s="1"/>
  <c r="I21" i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9" i="1"/>
  <c r="I10" i="1" s="1"/>
  <c r="I11" i="1" s="1"/>
  <c r="I12" i="1" s="1"/>
  <c r="I13" i="1" s="1"/>
  <c r="I14" i="1" s="1"/>
  <c r="I15" i="1" s="1"/>
  <c r="I16" i="1" s="1"/>
  <c r="I17" i="1" s="1"/>
</calcChain>
</file>

<file path=xl/sharedStrings.xml><?xml version="1.0" encoding="utf-8"?>
<sst xmlns="http://schemas.openxmlformats.org/spreadsheetml/2006/main" count="32" uniqueCount="31">
  <si>
    <t>REPORTE EJECUCIÓN DE RP POR CONTRATO</t>
  </si>
  <si>
    <t>Nombre Tercero</t>
  </si>
  <si>
    <t>Nit Beneficiario</t>
  </si>
  <si>
    <t>DATA TOOLS SA</t>
  </si>
  <si>
    <t>No. Contrato RP</t>
  </si>
  <si>
    <t>No. RP</t>
  </si>
  <si>
    <t>Fecha RP</t>
  </si>
  <si>
    <t>Valor total RP</t>
  </si>
  <si>
    <t>No. Obligacion</t>
  </si>
  <si>
    <t>No. OG/AG</t>
  </si>
  <si>
    <t>Fecha OGAG</t>
  </si>
  <si>
    <t xml:space="preserve">Valor OG/AG              </t>
  </si>
  <si>
    <t>Saldo por ejecutar y/o Liberar</t>
  </si>
  <si>
    <t>Vigencia 2020</t>
  </si>
  <si>
    <t>227-2020</t>
  </si>
  <si>
    <t>LIBERACION RP</t>
  </si>
  <si>
    <t>Vigencia 2021</t>
  </si>
  <si>
    <t>227-2020 CXP 2021</t>
  </si>
  <si>
    <t>227-2020 VF 2021</t>
  </si>
  <si>
    <t>Vigencia 2022</t>
  </si>
  <si>
    <t>227-2020 CXP Y VF 2022</t>
  </si>
  <si>
    <t>3 - 409</t>
  </si>
  <si>
    <t>3/01/2022 - 07/01/2022</t>
  </si>
  <si>
    <t>2382</t>
  </si>
  <si>
    <t>2414</t>
  </si>
  <si>
    <t>3243</t>
  </si>
  <si>
    <t>TOTAL RP CONTRATO</t>
  </si>
  <si>
    <t xml:space="preserve">                                                        Total  Ejecutado Contrato 227 de 2020 a Diciembre 5 de 2022</t>
  </si>
  <si>
    <t>PAGOS VIGENCIA 2020</t>
  </si>
  <si>
    <t>PAGOS VIGENCIA 2021</t>
  </si>
  <si>
    <t>PAGOS VIGENCIA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</si>
</sst>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3" fillId="0" borderId="3" xfId="0" applyFont="1" applyBorder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4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8" xfId="0" applyFont="1" applyBorder="1"/>
    <xf numFmtId="0" fontId="3" fillId="0" borderId="9" xfId="0" applyFont="1" applyBorder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/>
    </xf>
    <xf numFmtId="43" fontId="4" fillId="0" borderId="14" xfId="1" applyFont="1" applyBorder="1" applyAlignment="1">
      <alignment horizontal="right" vertical="center"/>
    </xf>
    <xf numFmtId="0" fontId="4" fillId="0" borderId="14" xfId="0" applyFont="1" applyBorder="1" applyAlignment="1">
      <alignment horizontal="center"/>
    </xf>
    <xf numFmtId="14" fontId="4" fillId="0" borderId="14" xfId="0" applyNumberFormat="1" applyFont="1" applyBorder="1"/>
    <xf numFmtId="4" fontId="4" fillId="0" borderId="14" xfId="0" applyNumberFormat="1" applyFont="1" applyBorder="1"/>
    <xf numFmtId="43" fontId="4" fillId="0" borderId="15" xfId="0" applyNumberFormat="1" applyFont="1" applyBorder="1" applyAlignment="1">
      <alignment horizontal="center" vertical="center"/>
    </xf>
    <xf numFmtId="0" fontId="2" fillId="0" borderId="0" xfId="0" applyFont="1"/>
    <xf numFmtId="0" fontId="4" fillId="0" borderId="13" xfId="0" applyFont="1" applyBorder="1" applyAlignment="1">
      <alignment horizontal="center" vertical="center"/>
    </xf>
    <xf numFmtId="43" fontId="4" fillId="0" borderId="14" xfId="1" applyFont="1" applyFill="1" applyBorder="1" applyAlignment="1">
      <alignment horizontal="center" vertical="center"/>
    </xf>
    <xf numFmtId="4" fontId="3" fillId="0" borderId="15" xfId="0" applyNumberFormat="1" applyFont="1" applyBorder="1" applyAlignment="1">
      <alignment horizontal="right" vertical="center"/>
    </xf>
    <xf numFmtId="4" fontId="5" fillId="0" borderId="14" xfId="0" applyNumberFormat="1" applyFont="1" applyBorder="1"/>
    <xf numFmtId="4" fontId="4" fillId="0" borderId="15" xfId="0" applyNumberFormat="1" applyFont="1" applyBorder="1"/>
    <xf numFmtId="43" fontId="3" fillId="0" borderId="14" xfId="1" applyFont="1" applyBorder="1" applyAlignment="1">
      <alignment horizontal="right" vertical="center"/>
    </xf>
    <xf numFmtId="4" fontId="4" fillId="0" borderId="15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14" fontId="3" fillId="0" borderId="14" xfId="0" applyNumberFormat="1" applyFont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43" fontId="4" fillId="4" borderId="14" xfId="1" applyFont="1" applyFill="1" applyBorder="1" applyAlignment="1">
      <alignment horizontal="center" vertical="center"/>
    </xf>
    <xf numFmtId="0" fontId="4" fillId="0" borderId="13" xfId="0" applyFont="1" applyBorder="1"/>
    <xf numFmtId="4" fontId="3" fillId="0" borderId="14" xfId="0" applyNumberFormat="1" applyFont="1" applyBorder="1"/>
    <xf numFmtId="4" fontId="3" fillId="0" borderId="19" xfId="0" applyNumberFormat="1" applyFont="1" applyBorder="1"/>
    <xf numFmtId="4" fontId="3" fillId="0" borderId="20" xfId="0" applyNumberFormat="1" applyFont="1" applyBorder="1"/>
    <xf numFmtId="0" fontId="0" fillId="0" borderId="0" xfId="0" applyAlignment="1">
      <alignment horizontal="center"/>
    </xf>
    <xf numFmtId="4" fontId="0" fillId="0" borderId="0" xfId="0" applyNumberFormat="1"/>
    <xf numFmtId="14" fontId="0" fillId="0" borderId="0" xfId="0" applyNumberFormat="1"/>
    <xf numFmtId="4" fontId="0" fillId="0" borderId="0" xfId="0" applyNumberFormat="1" applyAlignment="1">
      <alignment horizontal="center"/>
    </xf>
    <xf numFmtId="3" fontId="0" fillId="0" borderId="0" xfId="0" applyNumberFormat="1"/>
    <xf numFmtId="43" fontId="3" fillId="0" borderId="14" xfId="1" applyFont="1" applyFill="1" applyBorder="1" applyAlignment="1">
      <alignment horizontal="center" vertical="center"/>
    </xf>
    <xf numFmtId="43" fontId="5" fillId="4" borderId="14" xfId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6C72E-8549-4AA7-899B-153C2486C6F4}">
  <dimension ref="A1:K77"/>
  <sheetViews>
    <sheetView tabSelected="1" zoomScale="130" zoomScaleNormal="130" workbookViewId="0">
      <selection sqref="A1:I1"/>
    </sheetView>
  </sheetViews>
  <sheetFormatPr baseColWidth="10" defaultRowHeight="15" x14ac:dyDescent="0.25"/>
  <cols>
    <col min="1" max="1" width="20.7109375" customWidth="1"/>
    <col min="2" max="2" width="12.7109375" style="48" bestFit="1" customWidth="1"/>
    <col min="3" max="3" width="17.140625" bestFit="1" customWidth="1"/>
    <col min="4" max="4" width="17.85546875" bestFit="1" customWidth="1"/>
    <col min="5" max="5" width="14" style="48" bestFit="1" customWidth="1"/>
    <col min="6" max="6" width="16.5703125" style="48" customWidth="1"/>
    <col min="7" max="7" width="11.42578125" customWidth="1"/>
    <col min="8" max="8" width="16.7109375" customWidth="1"/>
    <col min="9" max="9" width="18.7109375" customWidth="1"/>
    <col min="11" max="11" width="20.28515625" customWidth="1"/>
    <col min="257" max="257" width="20.7109375" customWidth="1"/>
    <col min="258" max="258" width="12.7109375" bestFit="1" customWidth="1"/>
    <col min="259" max="259" width="17.140625" bestFit="1" customWidth="1"/>
    <col min="260" max="260" width="17.85546875" bestFit="1" customWidth="1"/>
    <col min="261" max="261" width="14" bestFit="1" customWidth="1"/>
    <col min="262" max="262" width="16.5703125" customWidth="1"/>
    <col min="264" max="264" width="16.7109375" customWidth="1"/>
    <col min="265" max="265" width="18.7109375" customWidth="1"/>
    <col min="513" max="513" width="20.7109375" customWidth="1"/>
    <col min="514" max="514" width="12.7109375" bestFit="1" customWidth="1"/>
    <col min="515" max="515" width="17.140625" bestFit="1" customWidth="1"/>
    <col min="516" max="516" width="17.85546875" bestFit="1" customWidth="1"/>
    <col min="517" max="517" width="14" bestFit="1" customWidth="1"/>
    <col min="518" max="518" width="16.5703125" customWidth="1"/>
    <col min="520" max="520" width="16.7109375" customWidth="1"/>
    <col min="521" max="521" width="18.7109375" customWidth="1"/>
    <col min="769" max="769" width="20.7109375" customWidth="1"/>
    <col min="770" max="770" width="12.7109375" bestFit="1" customWidth="1"/>
    <col min="771" max="771" width="17.140625" bestFit="1" customWidth="1"/>
    <col min="772" max="772" width="17.85546875" bestFit="1" customWidth="1"/>
    <col min="773" max="773" width="14" bestFit="1" customWidth="1"/>
    <col min="774" max="774" width="16.5703125" customWidth="1"/>
    <col min="776" max="776" width="16.7109375" customWidth="1"/>
    <col min="777" max="777" width="18.7109375" customWidth="1"/>
    <col min="1025" max="1025" width="20.7109375" customWidth="1"/>
    <col min="1026" max="1026" width="12.7109375" bestFit="1" customWidth="1"/>
    <col min="1027" max="1027" width="17.140625" bestFit="1" customWidth="1"/>
    <col min="1028" max="1028" width="17.85546875" bestFit="1" customWidth="1"/>
    <col min="1029" max="1029" width="14" bestFit="1" customWidth="1"/>
    <col min="1030" max="1030" width="16.5703125" customWidth="1"/>
    <col min="1032" max="1032" width="16.7109375" customWidth="1"/>
    <col min="1033" max="1033" width="18.7109375" customWidth="1"/>
    <col min="1281" max="1281" width="20.7109375" customWidth="1"/>
    <col min="1282" max="1282" width="12.7109375" bestFit="1" customWidth="1"/>
    <col min="1283" max="1283" width="17.140625" bestFit="1" customWidth="1"/>
    <col min="1284" max="1284" width="17.85546875" bestFit="1" customWidth="1"/>
    <col min="1285" max="1285" width="14" bestFit="1" customWidth="1"/>
    <col min="1286" max="1286" width="16.5703125" customWidth="1"/>
    <col min="1288" max="1288" width="16.7109375" customWidth="1"/>
    <col min="1289" max="1289" width="18.7109375" customWidth="1"/>
    <col min="1537" max="1537" width="20.7109375" customWidth="1"/>
    <col min="1538" max="1538" width="12.7109375" bestFit="1" customWidth="1"/>
    <col min="1539" max="1539" width="17.140625" bestFit="1" customWidth="1"/>
    <col min="1540" max="1540" width="17.85546875" bestFit="1" customWidth="1"/>
    <col min="1541" max="1541" width="14" bestFit="1" customWidth="1"/>
    <col min="1542" max="1542" width="16.5703125" customWidth="1"/>
    <col min="1544" max="1544" width="16.7109375" customWidth="1"/>
    <col min="1545" max="1545" width="18.7109375" customWidth="1"/>
    <col min="1793" max="1793" width="20.7109375" customWidth="1"/>
    <col min="1794" max="1794" width="12.7109375" bestFit="1" customWidth="1"/>
    <col min="1795" max="1795" width="17.140625" bestFit="1" customWidth="1"/>
    <col min="1796" max="1796" width="17.85546875" bestFit="1" customWidth="1"/>
    <col min="1797" max="1797" width="14" bestFit="1" customWidth="1"/>
    <col min="1798" max="1798" width="16.5703125" customWidth="1"/>
    <col min="1800" max="1800" width="16.7109375" customWidth="1"/>
    <col min="1801" max="1801" width="18.7109375" customWidth="1"/>
    <col min="2049" max="2049" width="20.7109375" customWidth="1"/>
    <col min="2050" max="2050" width="12.7109375" bestFit="1" customWidth="1"/>
    <col min="2051" max="2051" width="17.140625" bestFit="1" customWidth="1"/>
    <col min="2052" max="2052" width="17.85546875" bestFit="1" customWidth="1"/>
    <col min="2053" max="2053" width="14" bestFit="1" customWidth="1"/>
    <col min="2054" max="2054" width="16.5703125" customWidth="1"/>
    <col min="2056" max="2056" width="16.7109375" customWidth="1"/>
    <col min="2057" max="2057" width="18.7109375" customWidth="1"/>
    <col min="2305" max="2305" width="20.7109375" customWidth="1"/>
    <col min="2306" max="2306" width="12.7109375" bestFit="1" customWidth="1"/>
    <col min="2307" max="2307" width="17.140625" bestFit="1" customWidth="1"/>
    <col min="2308" max="2308" width="17.85546875" bestFit="1" customWidth="1"/>
    <col min="2309" max="2309" width="14" bestFit="1" customWidth="1"/>
    <col min="2310" max="2310" width="16.5703125" customWidth="1"/>
    <col min="2312" max="2312" width="16.7109375" customWidth="1"/>
    <col min="2313" max="2313" width="18.7109375" customWidth="1"/>
    <col min="2561" max="2561" width="20.7109375" customWidth="1"/>
    <col min="2562" max="2562" width="12.7109375" bestFit="1" customWidth="1"/>
    <col min="2563" max="2563" width="17.140625" bestFit="1" customWidth="1"/>
    <col min="2564" max="2564" width="17.85546875" bestFit="1" customWidth="1"/>
    <col min="2565" max="2565" width="14" bestFit="1" customWidth="1"/>
    <col min="2566" max="2566" width="16.5703125" customWidth="1"/>
    <col min="2568" max="2568" width="16.7109375" customWidth="1"/>
    <col min="2569" max="2569" width="18.7109375" customWidth="1"/>
    <col min="2817" max="2817" width="20.7109375" customWidth="1"/>
    <col min="2818" max="2818" width="12.7109375" bestFit="1" customWidth="1"/>
    <col min="2819" max="2819" width="17.140625" bestFit="1" customWidth="1"/>
    <col min="2820" max="2820" width="17.85546875" bestFit="1" customWidth="1"/>
    <col min="2821" max="2821" width="14" bestFit="1" customWidth="1"/>
    <col min="2822" max="2822" width="16.5703125" customWidth="1"/>
    <col min="2824" max="2824" width="16.7109375" customWidth="1"/>
    <col min="2825" max="2825" width="18.7109375" customWidth="1"/>
    <col min="3073" max="3073" width="20.7109375" customWidth="1"/>
    <col min="3074" max="3074" width="12.7109375" bestFit="1" customWidth="1"/>
    <col min="3075" max="3075" width="17.140625" bestFit="1" customWidth="1"/>
    <col min="3076" max="3076" width="17.85546875" bestFit="1" customWidth="1"/>
    <col min="3077" max="3077" width="14" bestFit="1" customWidth="1"/>
    <col min="3078" max="3078" width="16.5703125" customWidth="1"/>
    <col min="3080" max="3080" width="16.7109375" customWidth="1"/>
    <col min="3081" max="3081" width="18.7109375" customWidth="1"/>
    <col min="3329" max="3329" width="20.7109375" customWidth="1"/>
    <col min="3330" max="3330" width="12.7109375" bestFit="1" customWidth="1"/>
    <col min="3331" max="3331" width="17.140625" bestFit="1" customWidth="1"/>
    <col min="3332" max="3332" width="17.85546875" bestFit="1" customWidth="1"/>
    <col min="3333" max="3333" width="14" bestFit="1" customWidth="1"/>
    <col min="3334" max="3334" width="16.5703125" customWidth="1"/>
    <col min="3336" max="3336" width="16.7109375" customWidth="1"/>
    <col min="3337" max="3337" width="18.7109375" customWidth="1"/>
    <col min="3585" max="3585" width="20.7109375" customWidth="1"/>
    <col min="3586" max="3586" width="12.7109375" bestFit="1" customWidth="1"/>
    <col min="3587" max="3587" width="17.140625" bestFit="1" customWidth="1"/>
    <col min="3588" max="3588" width="17.85546875" bestFit="1" customWidth="1"/>
    <col min="3589" max="3589" width="14" bestFit="1" customWidth="1"/>
    <col min="3590" max="3590" width="16.5703125" customWidth="1"/>
    <col min="3592" max="3592" width="16.7109375" customWidth="1"/>
    <col min="3593" max="3593" width="18.7109375" customWidth="1"/>
    <col min="3841" max="3841" width="20.7109375" customWidth="1"/>
    <col min="3842" max="3842" width="12.7109375" bestFit="1" customWidth="1"/>
    <col min="3843" max="3843" width="17.140625" bestFit="1" customWidth="1"/>
    <col min="3844" max="3844" width="17.85546875" bestFit="1" customWidth="1"/>
    <col min="3845" max="3845" width="14" bestFit="1" customWidth="1"/>
    <col min="3846" max="3846" width="16.5703125" customWidth="1"/>
    <col min="3848" max="3848" width="16.7109375" customWidth="1"/>
    <col min="3849" max="3849" width="18.7109375" customWidth="1"/>
    <col min="4097" max="4097" width="20.7109375" customWidth="1"/>
    <col min="4098" max="4098" width="12.7109375" bestFit="1" customWidth="1"/>
    <col min="4099" max="4099" width="17.140625" bestFit="1" customWidth="1"/>
    <col min="4100" max="4100" width="17.85546875" bestFit="1" customWidth="1"/>
    <col min="4101" max="4101" width="14" bestFit="1" customWidth="1"/>
    <col min="4102" max="4102" width="16.5703125" customWidth="1"/>
    <col min="4104" max="4104" width="16.7109375" customWidth="1"/>
    <col min="4105" max="4105" width="18.7109375" customWidth="1"/>
    <col min="4353" max="4353" width="20.7109375" customWidth="1"/>
    <col min="4354" max="4354" width="12.7109375" bestFit="1" customWidth="1"/>
    <col min="4355" max="4355" width="17.140625" bestFit="1" customWidth="1"/>
    <col min="4356" max="4356" width="17.85546875" bestFit="1" customWidth="1"/>
    <col min="4357" max="4357" width="14" bestFit="1" customWidth="1"/>
    <col min="4358" max="4358" width="16.5703125" customWidth="1"/>
    <col min="4360" max="4360" width="16.7109375" customWidth="1"/>
    <col min="4361" max="4361" width="18.7109375" customWidth="1"/>
    <col min="4609" max="4609" width="20.7109375" customWidth="1"/>
    <col min="4610" max="4610" width="12.7109375" bestFit="1" customWidth="1"/>
    <col min="4611" max="4611" width="17.140625" bestFit="1" customWidth="1"/>
    <col min="4612" max="4612" width="17.85546875" bestFit="1" customWidth="1"/>
    <col min="4613" max="4613" width="14" bestFit="1" customWidth="1"/>
    <col min="4614" max="4614" width="16.5703125" customWidth="1"/>
    <col min="4616" max="4616" width="16.7109375" customWidth="1"/>
    <col min="4617" max="4617" width="18.7109375" customWidth="1"/>
    <col min="4865" max="4865" width="20.7109375" customWidth="1"/>
    <col min="4866" max="4866" width="12.7109375" bestFit="1" customWidth="1"/>
    <col min="4867" max="4867" width="17.140625" bestFit="1" customWidth="1"/>
    <col min="4868" max="4868" width="17.85546875" bestFit="1" customWidth="1"/>
    <col min="4869" max="4869" width="14" bestFit="1" customWidth="1"/>
    <col min="4870" max="4870" width="16.5703125" customWidth="1"/>
    <col min="4872" max="4872" width="16.7109375" customWidth="1"/>
    <col min="4873" max="4873" width="18.7109375" customWidth="1"/>
    <col min="5121" max="5121" width="20.7109375" customWidth="1"/>
    <col min="5122" max="5122" width="12.7109375" bestFit="1" customWidth="1"/>
    <col min="5123" max="5123" width="17.140625" bestFit="1" customWidth="1"/>
    <col min="5124" max="5124" width="17.85546875" bestFit="1" customWidth="1"/>
    <col min="5125" max="5125" width="14" bestFit="1" customWidth="1"/>
    <col min="5126" max="5126" width="16.5703125" customWidth="1"/>
    <col min="5128" max="5128" width="16.7109375" customWidth="1"/>
    <col min="5129" max="5129" width="18.7109375" customWidth="1"/>
    <col min="5377" max="5377" width="20.7109375" customWidth="1"/>
    <col min="5378" max="5378" width="12.7109375" bestFit="1" customWidth="1"/>
    <col min="5379" max="5379" width="17.140625" bestFit="1" customWidth="1"/>
    <col min="5380" max="5380" width="17.85546875" bestFit="1" customWidth="1"/>
    <col min="5381" max="5381" width="14" bestFit="1" customWidth="1"/>
    <col min="5382" max="5382" width="16.5703125" customWidth="1"/>
    <col min="5384" max="5384" width="16.7109375" customWidth="1"/>
    <col min="5385" max="5385" width="18.7109375" customWidth="1"/>
    <col min="5633" max="5633" width="20.7109375" customWidth="1"/>
    <col min="5634" max="5634" width="12.7109375" bestFit="1" customWidth="1"/>
    <col min="5635" max="5635" width="17.140625" bestFit="1" customWidth="1"/>
    <col min="5636" max="5636" width="17.85546875" bestFit="1" customWidth="1"/>
    <col min="5637" max="5637" width="14" bestFit="1" customWidth="1"/>
    <col min="5638" max="5638" width="16.5703125" customWidth="1"/>
    <col min="5640" max="5640" width="16.7109375" customWidth="1"/>
    <col min="5641" max="5641" width="18.7109375" customWidth="1"/>
    <col min="5889" max="5889" width="20.7109375" customWidth="1"/>
    <col min="5890" max="5890" width="12.7109375" bestFit="1" customWidth="1"/>
    <col min="5891" max="5891" width="17.140625" bestFit="1" customWidth="1"/>
    <col min="5892" max="5892" width="17.85546875" bestFit="1" customWidth="1"/>
    <col min="5893" max="5893" width="14" bestFit="1" customWidth="1"/>
    <col min="5894" max="5894" width="16.5703125" customWidth="1"/>
    <col min="5896" max="5896" width="16.7109375" customWidth="1"/>
    <col min="5897" max="5897" width="18.7109375" customWidth="1"/>
    <col min="6145" max="6145" width="20.7109375" customWidth="1"/>
    <col min="6146" max="6146" width="12.7109375" bestFit="1" customWidth="1"/>
    <col min="6147" max="6147" width="17.140625" bestFit="1" customWidth="1"/>
    <col min="6148" max="6148" width="17.85546875" bestFit="1" customWidth="1"/>
    <col min="6149" max="6149" width="14" bestFit="1" customWidth="1"/>
    <col min="6150" max="6150" width="16.5703125" customWidth="1"/>
    <col min="6152" max="6152" width="16.7109375" customWidth="1"/>
    <col min="6153" max="6153" width="18.7109375" customWidth="1"/>
    <col min="6401" max="6401" width="20.7109375" customWidth="1"/>
    <col min="6402" max="6402" width="12.7109375" bestFit="1" customWidth="1"/>
    <col min="6403" max="6403" width="17.140625" bestFit="1" customWidth="1"/>
    <col min="6404" max="6404" width="17.85546875" bestFit="1" customWidth="1"/>
    <col min="6405" max="6405" width="14" bestFit="1" customWidth="1"/>
    <col min="6406" max="6406" width="16.5703125" customWidth="1"/>
    <col min="6408" max="6408" width="16.7109375" customWidth="1"/>
    <col min="6409" max="6409" width="18.7109375" customWidth="1"/>
    <col min="6657" max="6657" width="20.7109375" customWidth="1"/>
    <col min="6658" max="6658" width="12.7109375" bestFit="1" customWidth="1"/>
    <col min="6659" max="6659" width="17.140625" bestFit="1" customWidth="1"/>
    <col min="6660" max="6660" width="17.85546875" bestFit="1" customWidth="1"/>
    <col min="6661" max="6661" width="14" bestFit="1" customWidth="1"/>
    <col min="6662" max="6662" width="16.5703125" customWidth="1"/>
    <col min="6664" max="6664" width="16.7109375" customWidth="1"/>
    <col min="6665" max="6665" width="18.7109375" customWidth="1"/>
    <col min="6913" max="6913" width="20.7109375" customWidth="1"/>
    <col min="6914" max="6914" width="12.7109375" bestFit="1" customWidth="1"/>
    <col min="6915" max="6915" width="17.140625" bestFit="1" customWidth="1"/>
    <col min="6916" max="6916" width="17.85546875" bestFit="1" customWidth="1"/>
    <col min="6917" max="6917" width="14" bestFit="1" customWidth="1"/>
    <col min="6918" max="6918" width="16.5703125" customWidth="1"/>
    <col min="6920" max="6920" width="16.7109375" customWidth="1"/>
    <col min="6921" max="6921" width="18.7109375" customWidth="1"/>
    <col min="7169" max="7169" width="20.7109375" customWidth="1"/>
    <col min="7170" max="7170" width="12.7109375" bestFit="1" customWidth="1"/>
    <col min="7171" max="7171" width="17.140625" bestFit="1" customWidth="1"/>
    <col min="7172" max="7172" width="17.85546875" bestFit="1" customWidth="1"/>
    <col min="7173" max="7173" width="14" bestFit="1" customWidth="1"/>
    <col min="7174" max="7174" width="16.5703125" customWidth="1"/>
    <col min="7176" max="7176" width="16.7109375" customWidth="1"/>
    <col min="7177" max="7177" width="18.7109375" customWidth="1"/>
    <col min="7425" max="7425" width="20.7109375" customWidth="1"/>
    <col min="7426" max="7426" width="12.7109375" bestFit="1" customWidth="1"/>
    <col min="7427" max="7427" width="17.140625" bestFit="1" customWidth="1"/>
    <col min="7428" max="7428" width="17.85546875" bestFit="1" customWidth="1"/>
    <col min="7429" max="7429" width="14" bestFit="1" customWidth="1"/>
    <col min="7430" max="7430" width="16.5703125" customWidth="1"/>
    <col min="7432" max="7432" width="16.7109375" customWidth="1"/>
    <col min="7433" max="7433" width="18.7109375" customWidth="1"/>
    <col min="7681" max="7681" width="20.7109375" customWidth="1"/>
    <col min="7682" max="7682" width="12.7109375" bestFit="1" customWidth="1"/>
    <col min="7683" max="7683" width="17.140625" bestFit="1" customWidth="1"/>
    <col min="7684" max="7684" width="17.85546875" bestFit="1" customWidth="1"/>
    <col min="7685" max="7685" width="14" bestFit="1" customWidth="1"/>
    <col min="7686" max="7686" width="16.5703125" customWidth="1"/>
    <col min="7688" max="7688" width="16.7109375" customWidth="1"/>
    <col min="7689" max="7689" width="18.7109375" customWidth="1"/>
    <col min="7937" max="7937" width="20.7109375" customWidth="1"/>
    <col min="7938" max="7938" width="12.7109375" bestFit="1" customWidth="1"/>
    <col min="7939" max="7939" width="17.140625" bestFit="1" customWidth="1"/>
    <col min="7940" max="7940" width="17.85546875" bestFit="1" customWidth="1"/>
    <col min="7941" max="7941" width="14" bestFit="1" customWidth="1"/>
    <col min="7942" max="7942" width="16.5703125" customWidth="1"/>
    <col min="7944" max="7944" width="16.7109375" customWidth="1"/>
    <col min="7945" max="7945" width="18.7109375" customWidth="1"/>
    <col min="8193" max="8193" width="20.7109375" customWidth="1"/>
    <col min="8194" max="8194" width="12.7109375" bestFit="1" customWidth="1"/>
    <col min="8195" max="8195" width="17.140625" bestFit="1" customWidth="1"/>
    <col min="8196" max="8196" width="17.85546875" bestFit="1" customWidth="1"/>
    <col min="8197" max="8197" width="14" bestFit="1" customWidth="1"/>
    <col min="8198" max="8198" width="16.5703125" customWidth="1"/>
    <col min="8200" max="8200" width="16.7109375" customWidth="1"/>
    <col min="8201" max="8201" width="18.7109375" customWidth="1"/>
    <col min="8449" max="8449" width="20.7109375" customWidth="1"/>
    <col min="8450" max="8450" width="12.7109375" bestFit="1" customWidth="1"/>
    <col min="8451" max="8451" width="17.140625" bestFit="1" customWidth="1"/>
    <col min="8452" max="8452" width="17.85546875" bestFit="1" customWidth="1"/>
    <col min="8453" max="8453" width="14" bestFit="1" customWidth="1"/>
    <col min="8454" max="8454" width="16.5703125" customWidth="1"/>
    <col min="8456" max="8456" width="16.7109375" customWidth="1"/>
    <col min="8457" max="8457" width="18.7109375" customWidth="1"/>
    <col min="8705" max="8705" width="20.7109375" customWidth="1"/>
    <col min="8706" max="8706" width="12.7109375" bestFit="1" customWidth="1"/>
    <col min="8707" max="8707" width="17.140625" bestFit="1" customWidth="1"/>
    <col min="8708" max="8708" width="17.85546875" bestFit="1" customWidth="1"/>
    <col min="8709" max="8709" width="14" bestFit="1" customWidth="1"/>
    <col min="8710" max="8710" width="16.5703125" customWidth="1"/>
    <col min="8712" max="8712" width="16.7109375" customWidth="1"/>
    <col min="8713" max="8713" width="18.7109375" customWidth="1"/>
    <col min="8961" max="8961" width="20.7109375" customWidth="1"/>
    <col min="8962" max="8962" width="12.7109375" bestFit="1" customWidth="1"/>
    <col min="8963" max="8963" width="17.140625" bestFit="1" customWidth="1"/>
    <col min="8964" max="8964" width="17.85546875" bestFit="1" customWidth="1"/>
    <col min="8965" max="8965" width="14" bestFit="1" customWidth="1"/>
    <col min="8966" max="8966" width="16.5703125" customWidth="1"/>
    <col min="8968" max="8968" width="16.7109375" customWidth="1"/>
    <col min="8969" max="8969" width="18.7109375" customWidth="1"/>
    <col min="9217" max="9217" width="20.7109375" customWidth="1"/>
    <col min="9218" max="9218" width="12.7109375" bestFit="1" customWidth="1"/>
    <col min="9219" max="9219" width="17.140625" bestFit="1" customWidth="1"/>
    <col min="9220" max="9220" width="17.85546875" bestFit="1" customWidth="1"/>
    <col min="9221" max="9221" width="14" bestFit="1" customWidth="1"/>
    <col min="9222" max="9222" width="16.5703125" customWidth="1"/>
    <col min="9224" max="9224" width="16.7109375" customWidth="1"/>
    <col min="9225" max="9225" width="18.7109375" customWidth="1"/>
    <col min="9473" max="9473" width="20.7109375" customWidth="1"/>
    <col min="9474" max="9474" width="12.7109375" bestFit="1" customWidth="1"/>
    <col min="9475" max="9475" width="17.140625" bestFit="1" customWidth="1"/>
    <col min="9476" max="9476" width="17.85546875" bestFit="1" customWidth="1"/>
    <col min="9477" max="9477" width="14" bestFit="1" customWidth="1"/>
    <col min="9478" max="9478" width="16.5703125" customWidth="1"/>
    <col min="9480" max="9480" width="16.7109375" customWidth="1"/>
    <col min="9481" max="9481" width="18.7109375" customWidth="1"/>
    <col min="9729" max="9729" width="20.7109375" customWidth="1"/>
    <col min="9730" max="9730" width="12.7109375" bestFit="1" customWidth="1"/>
    <col min="9731" max="9731" width="17.140625" bestFit="1" customWidth="1"/>
    <col min="9732" max="9732" width="17.85546875" bestFit="1" customWidth="1"/>
    <col min="9733" max="9733" width="14" bestFit="1" customWidth="1"/>
    <col min="9734" max="9734" width="16.5703125" customWidth="1"/>
    <col min="9736" max="9736" width="16.7109375" customWidth="1"/>
    <col min="9737" max="9737" width="18.7109375" customWidth="1"/>
    <col min="9985" max="9985" width="20.7109375" customWidth="1"/>
    <col min="9986" max="9986" width="12.7109375" bestFit="1" customWidth="1"/>
    <col min="9987" max="9987" width="17.140625" bestFit="1" customWidth="1"/>
    <col min="9988" max="9988" width="17.85546875" bestFit="1" customWidth="1"/>
    <col min="9989" max="9989" width="14" bestFit="1" customWidth="1"/>
    <col min="9990" max="9990" width="16.5703125" customWidth="1"/>
    <col min="9992" max="9992" width="16.7109375" customWidth="1"/>
    <col min="9993" max="9993" width="18.7109375" customWidth="1"/>
    <col min="10241" max="10241" width="20.7109375" customWidth="1"/>
    <col min="10242" max="10242" width="12.7109375" bestFit="1" customWidth="1"/>
    <col min="10243" max="10243" width="17.140625" bestFit="1" customWidth="1"/>
    <col min="10244" max="10244" width="17.85546875" bestFit="1" customWidth="1"/>
    <col min="10245" max="10245" width="14" bestFit="1" customWidth="1"/>
    <col min="10246" max="10246" width="16.5703125" customWidth="1"/>
    <col min="10248" max="10248" width="16.7109375" customWidth="1"/>
    <col min="10249" max="10249" width="18.7109375" customWidth="1"/>
    <col min="10497" max="10497" width="20.7109375" customWidth="1"/>
    <col min="10498" max="10498" width="12.7109375" bestFit="1" customWidth="1"/>
    <col min="10499" max="10499" width="17.140625" bestFit="1" customWidth="1"/>
    <col min="10500" max="10500" width="17.85546875" bestFit="1" customWidth="1"/>
    <col min="10501" max="10501" width="14" bestFit="1" customWidth="1"/>
    <col min="10502" max="10502" width="16.5703125" customWidth="1"/>
    <col min="10504" max="10504" width="16.7109375" customWidth="1"/>
    <col min="10505" max="10505" width="18.7109375" customWidth="1"/>
    <col min="10753" max="10753" width="20.7109375" customWidth="1"/>
    <col min="10754" max="10754" width="12.7109375" bestFit="1" customWidth="1"/>
    <col min="10755" max="10755" width="17.140625" bestFit="1" customWidth="1"/>
    <col min="10756" max="10756" width="17.85546875" bestFit="1" customWidth="1"/>
    <col min="10757" max="10757" width="14" bestFit="1" customWidth="1"/>
    <col min="10758" max="10758" width="16.5703125" customWidth="1"/>
    <col min="10760" max="10760" width="16.7109375" customWidth="1"/>
    <col min="10761" max="10761" width="18.7109375" customWidth="1"/>
    <col min="11009" max="11009" width="20.7109375" customWidth="1"/>
    <col min="11010" max="11010" width="12.7109375" bestFit="1" customWidth="1"/>
    <col min="11011" max="11011" width="17.140625" bestFit="1" customWidth="1"/>
    <col min="11012" max="11012" width="17.85546875" bestFit="1" customWidth="1"/>
    <col min="11013" max="11013" width="14" bestFit="1" customWidth="1"/>
    <col min="11014" max="11014" width="16.5703125" customWidth="1"/>
    <col min="11016" max="11016" width="16.7109375" customWidth="1"/>
    <col min="11017" max="11017" width="18.7109375" customWidth="1"/>
    <col min="11265" max="11265" width="20.7109375" customWidth="1"/>
    <col min="11266" max="11266" width="12.7109375" bestFit="1" customWidth="1"/>
    <col min="11267" max="11267" width="17.140625" bestFit="1" customWidth="1"/>
    <col min="11268" max="11268" width="17.85546875" bestFit="1" customWidth="1"/>
    <col min="11269" max="11269" width="14" bestFit="1" customWidth="1"/>
    <col min="11270" max="11270" width="16.5703125" customWidth="1"/>
    <col min="11272" max="11272" width="16.7109375" customWidth="1"/>
    <col min="11273" max="11273" width="18.7109375" customWidth="1"/>
    <col min="11521" max="11521" width="20.7109375" customWidth="1"/>
    <col min="11522" max="11522" width="12.7109375" bestFit="1" customWidth="1"/>
    <col min="11523" max="11523" width="17.140625" bestFit="1" customWidth="1"/>
    <col min="11524" max="11524" width="17.85546875" bestFit="1" customWidth="1"/>
    <col min="11525" max="11525" width="14" bestFit="1" customWidth="1"/>
    <col min="11526" max="11526" width="16.5703125" customWidth="1"/>
    <col min="11528" max="11528" width="16.7109375" customWidth="1"/>
    <col min="11529" max="11529" width="18.7109375" customWidth="1"/>
    <col min="11777" max="11777" width="20.7109375" customWidth="1"/>
    <col min="11778" max="11778" width="12.7109375" bestFit="1" customWidth="1"/>
    <col min="11779" max="11779" width="17.140625" bestFit="1" customWidth="1"/>
    <col min="11780" max="11780" width="17.85546875" bestFit="1" customWidth="1"/>
    <col min="11781" max="11781" width="14" bestFit="1" customWidth="1"/>
    <col min="11782" max="11782" width="16.5703125" customWidth="1"/>
    <col min="11784" max="11784" width="16.7109375" customWidth="1"/>
    <col min="11785" max="11785" width="18.7109375" customWidth="1"/>
    <col min="12033" max="12033" width="20.7109375" customWidth="1"/>
    <col min="12034" max="12034" width="12.7109375" bestFit="1" customWidth="1"/>
    <col min="12035" max="12035" width="17.140625" bestFit="1" customWidth="1"/>
    <col min="12036" max="12036" width="17.85546875" bestFit="1" customWidth="1"/>
    <col min="12037" max="12037" width="14" bestFit="1" customWidth="1"/>
    <col min="12038" max="12038" width="16.5703125" customWidth="1"/>
    <col min="12040" max="12040" width="16.7109375" customWidth="1"/>
    <col min="12041" max="12041" width="18.7109375" customWidth="1"/>
    <col min="12289" max="12289" width="20.7109375" customWidth="1"/>
    <col min="12290" max="12290" width="12.7109375" bestFit="1" customWidth="1"/>
    <col min="12291" max="12291" width="17.140625" bestFit="1" customWidth="1"/>
    <col min="12292" max="12292" width="17.85546875" bestFit="1" customWidth="1"/>
    <col min="12293" max="12293" width="14" bestFit="1" customWidth="1"/>
    <col min="12294" max="12294" width="16.5703125" customWidth="1"/>
    <col min="12296" max="12296" width="16.7109375" customWidth="1"/>
    <col min="12297" max="12297" width="18.7109375" customWidth="1"/>
    <col min="12545" max="12545" width="20.7109375" customWidth="1"/>
    <col min="12546" max="12546" width="12.7109375" bestFit="1" customWidth="1"/>
    <col min="12547" max="12547" width="17.140625" bestFit="1" customWidth="1"/>
    <col min="12548" max="12548" width="17.85546875" bestFit="1" customWidth="1"/>
    <col min="12549" max="12549" width="14" bestFit="1" customWidth="1"/>
    <col min="12550" max="12550" width="16.5703125" customWidth="1"/>
    <col min="12552" max="12552" width="16.7109375" customWidth="1"/>
    <col min="12553" max="12553" width="18.7109375" customWidth="1"/>
    <col min="12801" max="12801" width="20.7109375" customWidth="1"/>
    <col min="12802" max="12802" width="12.7109375" bestFit="1" customWidth="1"/>
    <col min="12803" max="12803" width="17.140625" bestFit="1" customWidth="1"/>
    <col min="12804" max="12804" width="17.85546875" bestFit="1" customWidth="1"/>
    <col min="12805" max="12805" width="14" bestFit="1" customWidth="1"/>
    <col min="12806" max="12806" width="16.5703125" customWidth="1"/>
    <col min="12808" max="12808" width="16.7109375" customWidth="1"/>
    <col min="12809" max="12809" width="18.7109375" customWidth="1"/>
    <col min="13057" max="13057" width="20.7109375" customWidth="1"/>
    <col min="13058" max="13058" width="12.7109375" bestFit="1" customWidth="1"/>
    <col min="13059" max="13059" width="17.140625" bestFit="1" customWidth="1"/>
    <col min="13060" max="13060" width="17.85546875" bestFit="1" customWidth="1"/>
    <col min="13061" max="13061" width="14" bestFit="1" customWidth="1"/>
    <col min="13062" max="13062" width="16.5703125" customWidth="1"/>
    <col min="13064" max="13064" width="16.7109375" customWidth="1"/>
    <col min="13065" max="13065" width="18.7109375" customWidth="1"/>
    <col min="13313" max="13313" width="20.7109375" customWidth="1"/>
    <col min="13314" max="13314" width="12.7109375" bestFit="1" customWidth="1"/>
    <col min="13315" max="13315" width="17.140625" bestFit="1" customWidth="1"/>
    <col min="13316" max="13316" width="17.85546875" bestFit="1" customWidth="1"/>
    <col min="13317" max="13317" width="14" bestFit="1" customWidth="1"/>
    <col min="13318" max="13318" width="16.5703125" customWidth="1"/>
    <col min="13320" max="13320" width="16.7109375" customWidth="1"/>
    <col min="13321" max="13321" width="18.7109375" customWidth="1"/>
    <col min="13569" max="13569" width="20.7109375" customWidth="1"/>
    <col min="13570" max="13570" width="12.7109375" bestFit="1" customWidth="1"/>
    <col min="13571" max="13571" width="17.140625" bestFit="1" customWidth="1"/>
    <col min="13572" max="13572" width="17.85546875" bestFit="1" customWidth="1"/>
    <col min="13573" max="13573" width="14" bestFit="1" customWidth="1"/>
    <col min="13574" max="13574" width="16.5703125" customWidth="1"/>
    <col min="13576" max="13576" width="16.7109375" customWidth="1"/>
    <col min="13577" max="13577" width="18.7109375" customWidth="1"/>
    <col min="13825" max="13825" width="20.7109375" customWidth="1"/>
    <col min="13826" max="13826" width="12.7109375" bestFit="1" customWidth="1"/>
    <col min="13827" max="13827" width="17.140625" bestFit="1" customWidth="1"/>
    <col min="13828" max="13828" width="17.85546875" bestFit="1" customWidth="1"/>
    <col min="13829" max="13829" width="14" bestFit="1" customWidth="1"/>
    <col min="13830" max="13830" width="16.5703125" customWidth="1"/>
    <col min="13832" max="13832" width="16.7109375" customWidth="1"/>
    <col min="13833" max="13833" width="18.7109375" customWidth="1"/>
    <col min="14081" max="14081" width="20.7109375" customWidth="1"/>
    <col min="14082" max="14082" width="12.7109375" bestFit="1" customWidth="1"/>
    <col min="14083" max="14083" width="17.140625" bestFit="1" customWidth="1"/>
    <col min="14084" max="14084" width="17.85546875" bestFit="1" customWidth="1"/>
    <col min="14085" max="14085" width="14" bestFit="1" customWidth="1"/>
    <col min="14086" max="14086" width="16.5703125" customWidth="1"/>
    <col min="14088" max="14088" width="16.7109375" customWidth="1"/>
    <col min="14089" max="14089" width="18.7109375" customWidth="1"/>
    <col min="14337" max="14337" width="20.7109375" customWidth="1"/>
    <col min="14338" max="14338" width="12.7109375" bestFit="1" customWidth="1"/>
    <col min="14339" max="14339" width="17.140625" bestFit="1" customWidth="1"/>
    <col min="14340" max="14340" width="17.85546875" bestFit="1" customWidth="1"/>
    <col min="14341" max="14341" width="14" bestFit="1" customWidth="1"/>
    <col min="14342" max="14342" width="16.5703125" customWidth="1"/>
    <col min="14344" max="14344" width="16.7109375" customWidth="1"/>
    <col min="14345" max="14345" width="18.7109375" customWidth="1"/>
    <col min="14593" max="14593" width="20.7109375" customWidth="1"/>
    <col min="14594" max="14594" width="12.7109375" bestFit="1" customWidth="1"/>
    <col min="14595" max="14595" width="17.140625" bestFit="1" customWidth="1"/>
    <col min="14596" max="14596" width="17.85546875" bestFit="1" customWidth="1"/>
    <col min="14597" max="14597" width="14" bestFit="1" customWidth="1"/>
    <col min="14598" max="14598" width="16.5703125" customWidth="1"/>
    <col min="14600" max="14600" width="16.7109375" customWidth="1"/>
    <col min="14601" max="14601" width="18.7109375" customWidth="1"/>
    <col min="14849" max="14849" width="20.7109375" customWidth="1"/>
    <col min="14850" max="14850" width="12.7109375" bestFit="1" customWidth="1"/>
    <col min="14851" max="14851" width="17.140625" bestFit="1" customWidth="1"/>
    <col min="14852" max="14852" width="17.85546875" bestFit="1" customWidth="1"/>
    <col min="14853" max="14853" width="14" bestFit="1" customWidth="1"/>
    <col min="14854" max="14854" width="16.5703125" customWidth="1"/>
    <col min="14856" max="14856" width="16.7109375" customWidth="1"/>
    <col min="14857" max="14857" width="18.7109375" customWidth="1"/>
    <col min="15105" max="15105" width="20.7109375" customWidth="1"/>
    <col min="15106" max="15106" width="12.7109375" bestFit="1" customWidth="1"/>
    <col min="15107" max="15107" width="17.140625" bestFit="1" customWidth="1"/>
    <col min="15108" max="15108" width="17.85546875" bestFit="1" customWidth="1"/>
    <col min="15109" max="15109" width="14" bestFit="1" customWidth="1"/>
    <col min="15110" max="15110" width="16.5703125" customWidth="1"/>
    <col min="15112" max="15112" width="16.7109375" customWidth="1"/>
    <col min="15113" max="15113" width="18.7109375" customWidth="1"/>
    <col min="15361" max="15361" width="20.7109375" customWidth="1"/>
    <col min="15362" max="15362" width="12.7109375" bestFit="1" customWidth="1"/>
    <col min="15363" max="15363" width="17.140625" bestFit="1" customWidth="1"/>
    <col min="15364" max="15364" width="17.85546875" bestFit="1" customWidth="1"/>
    <col min="15365" max="15365" width="14" bestFit="1" customWidth="1"/>
    <col min="15366" max="15366" width="16.5703125" customWidth="1"/>
    <col min="15368" max="15368" width="16.7109375" customWidth="1"/>
    <col min="15369" max="15369" width="18.7109375" customWidth="1"/>
    <col min="15617" max="15617" width="20.7109375" customWidth="1"/>
    <col min="15618" max="15618" width="12.7109375" bestFit="1" customWidth="1"/>
    <col min="15619" max="15619" width="17.140625" bestFit="1" customWidth="1"/>
    <col min="15620" max="15620" width="17.85546875" bestFit="1" customWidth="1"/>
    <col min="15621" max="15621" width="14" bestFit="1" customWidth="1"/>
    <col min="15622" max="15622" width="16.5703125" customWidth="1"/>
    <col min="15624" max="15624" width="16.7109375" customWidth="1"/>
    <col min="15625" max="15625" width="18.7109375" customWidth="1"/>
    <col min="15873" max="15873" width="20.7109375" customWidth="1"/>
    <col min="15874" max="15874" width="12.7109375" bestFit="1" customWidth="1"/>
    <col min="15875" max="15875" width="17.140625" bestFit="1" customWidth="1"/>
    <col min="15876" max="15876" width="17.85546875" bestFit="1" customWidth="1"/>
    <col min="15877" max="15877" width="14" bestFit="1" customWidth="1"/>
    <col min="15878" max="15878" width="16.5703125" customWidth="1"/>
    <col min="15880" max="15880" width="16.7109375" customWidth="1"/>
    <col min="15881" max="15881" width="18.7109375" customWidth="1"/>
    <col min="16129" max="16129" width="20.7109375" customWidth="1"/>
    <col min="16130" max="16130" width="12.7109375" bestFit="1" customWidth="1"/>
    <col min="16131" max="16131" width="17.140625" bestFit="1" customWidth="1"/>
    <col min="16132" max="16132" width="17.85546875" bestFit="1" customWidth="1"/>
    <col min="16133" max="16133" width="14" bestFit="1" customWidth="1"/>
    <col min="16134" max="16134" width="16.5703125" customWidth="1"/>
    <col min="16136" max="16136" width="16.7109375" customWidth="1"/>
    <col min="16137" max="16137" width="18.7109375" customWidth="1"/>
  </cols>
  <sheetData>
    <row r="1" spans="1:9" ht="15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</row>
    <row r="2" spans="1:9" ht="15.75" thickBot="1" x14ac:dyDescent="0.3">
      <c r="A2" s="1"/>
      <c r="B2" s="2"/>
      <c r="C2" s="1"/>
      <c r="D2" s="1"/>
      <c r="E2" s="2"/>
      <c r="F2" s="2"/>
      <c r="G2" s="1"/>
      <c r="H2" s="1"/>
      <c r="I2" s="1"/>
    </row>
    <row r="3" spans="1:9" ht="34.5" customHeight="1" x14ac:dyDescent="0.25">
      <c r="A3" s="3" t="s">
        <v>1</v>
      </c>
      <c r="B3" s="4"/>
      <c r="C3" s="5"/>
      <c r="D3" s="6" t="s">
        <v>2</v>
      </c>
      <c r="E3" s="60"/>
      <c r="F3" s="61"/>
      <c r="G3" s="61"/>
      <c r="H3" s="61"/>
      <c r="I3" s="61"/>
    </row>
    <row r="4" spans="1:9" x14ac:dyDescent="0.25">
      <c r="A4" s="7" t="s">
        <v>3</v>
      </c>
      <c r="B4" s="8"/>
      <c r="C4" s="8"/>
      <c r="D4" s="9">
        <v>830031757</v>
      </c>
      <c r="E4" s="60"/>
      <c r="F4" s="61"/>
      <c r="G4" s="61"/>
      <c r="H4" s="61"/>
      <c r="I4" s="61"/>
    </row>
    <row r="5" spans="1:9" ht="15.75" thickBot="1" x14ac:dyDescent="0.3">
      <c r="A5" s="10"/>
      <c r="B5" s="11"/>
      <c r="C5" s="12"/>
      <c r="D5" s="13"/>
      <c r="E5" s="60"/>
      <c r="F5" s="61"/>
      <c r="G5" s="61"/>
      <c r="H5" s="61"/>
      <c r="I5" s="61"/>
    </row>
    <row r="6" spans="1:9" ht="18" customHeight="1" thickBot="1" x14ac:dyDescent="0.35">
      <c r="A6" s="14"/>
      <c r="B6" s="15"/>
      <c r="C6" s="16"/>
      <c r="D6" s="14"/>
      <c r="E6" s="17"/>
      <c r="F6" s="18"/>
      <c r="G6" s="18"/>
      <c r="H6" s="18"/>
      <c r="I6" s="18"/>
    </row>
    <row r="7" spans="1:9" ht="32.25" customHeight="1" x14ac:dyDescent="0.25">
      <c r="A7" s="19" t="s">
        <v>4</v>
      </c>
      <c r="B7" s="20" t="s">
        <v>5</v>
      </c>
      <c r="C7" s="20" t="s">
        <v>6</v>
      </c>
      <c r="D7" s="20" t="s">
        <v>7</v>
      </c>
      <c r="E7" s="20" t="s">
        <v>8</v>
      </c>
      <c r="F7" s="20" t="s">
        <v>9</v>
      </c>
      <c r="G7" s="21" t="s">
        <v>10</v>
      </c>
      <c r="H7" s="21" t="s">
        <v>11</v>
      </c>
      <c r="I7" s="22" t="s">
        <v>12</v>
      </c>
    </row>
    <row r="8" spans="1:9" x14ac:dyDescent="0.25">
      <c r="A8" s="62" t="s">
        <v>13</v>
      </c>
      <c r="B8" s="63"/>
      <c r="C8" s="63"/>
      <c r="D8" s="63"/>
      <c r="E8" s="63"/>
      <c r="F8" s="63"/>
      <c r="G8" s="63"/>
      <c r="H8" s="63"/>
      <c r="I8" s="64"/>
    </row>
    <row r="9" spans="1:9" s="31" customFormat="1" x14ac:dyDescent="0.25">
      <c r="A9" s="23" t="s">
        <v>14</v>
      </c>
      <c r="B9" s="24">
        <v>12792</v>
      </c>
      <c r="C9" s="25">
        <v>43998</v>
      </c>
      <c r="D9" s="26">
        <v>86440950300</v>
      </c>
      <c r="E9" s="27">
        <v>1698</v>
      </c>
      <c r="F9" s="27">
        <v>1691</v>
      </c>
      <c r="G9" s="28">
        <v>44082</v>
      </c>
      <c r="H9" s="29">
        <v>148651200</v>
      </c>
      <c r="I9" s="30">
        <f>+D9-H9</f>
        <v>86292299100</v>
      </c>
    </row>
    <row r="10" spans="1:9" s="31" customFormat="1" x14ac:dyDescent="0.25">
      <c r="A10" s="23"/>
      <c r="B10" s="24"/>
      <c r="C10" s="25"/>
      <c r="D10" s="26"/>
      <c r="E10" s="27">
        <v>1851</v>
      </c>
      <c r="F10" s="27">
        <v>1841</v>
      </c>
      <c r="G10" s="28">
        <v>44104</v>
      </c>
      <c r="H10" s="29">
        <v>2216922081</v>
      </c>
      <c r="I10" s="30">
        <f t="shared" ref="I10:I16" si="0">+I9-H10</f>
        <v>84075377019</v>
      </c>
    </row>
    <row r="11" spans="1:9" s="31" customFormat="1" x14ac:dyDescent="0.25">
      <c r="A11" s="23"/>
      <c r="B11" s="24"/>
      <c r="C11" s="25"/>
      <c r="D11" s="26"/>
      <c r="E11" s="27">
        <v>2172</v>
      </c>
      <c r="F11" s="27">
        <v>2149</v>
      </c>
      <c r="G11" s="28">
        <v>44132</v>
      </c>
      <c r="H11" s="29">
        <v>433699200</v>
      </c>
      <c r="I11" s="30">
        <f t="shared" si="0"/>
        <v>83641677819</v>
      </c>
    </row>
    <row r="12" spans="1:9" s="31" customFormat="1" x14ac:dyDescent="0.25">
      <c r="A12" s="23"/>
      <c r="B12" s="24"/>
      <c r="C12" s="25"/>
      <c r="D12" s="26"/>
      <c r="E12" s="27">
        <v>2173</v>
      </c>
      <c r="F12" s="27">
        <v>2164</v>
      </c>
      <c r="G12" s="28">
        <v>44134</v>
      </c>
      <c r="H12" s="29">
        <v>2634499308</v>
      </c>
      <c r="I12" s="30">
        <f t="shared" si="0"/>
        <v>81007178511</v>
      </c>
    </row>
    <row r="13" spans="1:9" s="31" customFormat="1" x14ac:dyDescent="0.25">
      <c r="A13" s="23"/>
      <c r="B13" s="24"/>
      <c r="C13" s="25"/>
      <c r="D13" s="26"/>
      <c r="E13" s="27">
        <v>2563</v>
      </c>
      <c r="F13" s="27">
        <v>2552</v>
      </c>
      <c r="G13" s="28">
        <v>44165</v>
      </c>
      <c r="H13" s="29">
        <v>3740333618</v>
      </c>
      <c r="I13" s="30">
        <f t="shared" si="0"/>
        <v>77266844893</v>
      </c>
    </row>
    <row r="14" spans="1:9" s="31" customFormat="1" x14ac:dyDescent="0.25">
      <c r="A14" s="23"/>
      <c r="B14" s="24"/>
      <c r="C14" s="25"/>
      <c r="D14" s="26"/>
      <c r="E14" s="27">
        <v>2963</v>
      </c>
      <c r="F14" s="27">
        <v>2950</v>
      </c>
      <c r="G14" s="28">
        <v>44183</v>
      </c>
      <c r="H14" s="29">
        <v>3339836820</v>
      </c>
      <c r="I14" s="30">
        <f t="shared" si="0"/>
        <v>73927008073</v>
      </c>
    </row>
    <row r="15" spans="1:9" s="31" customFormat="1" x14ac:dyDescent="0.25">
      <c r="A15" s="23"/>
      <c r="B15" s="24"/>
      <c r="C15" s="25"/>
      <c r="D15" s="26"/>
      <c r="E15" s="27">
        <v>3010</v>
      </c>
      <c r="F15" s="27">
        <v>2997</v>
      </c>
      <c r="G15" s="28">
        <v>44194</v>
      </c>
      <c r="H15" s="29">
        <v>1473613403</v>
      </c>
      <c r="I15" s="30">
        <f t="shared" si="0"/>
        <v>72453394670</v>
      </c>
    </row>
    <row r="16" spans="1:9" s="31" customFormat="1" x14ac:dyDescent="0.25">
      <c r="A16" s="23"/>
      <c r="B16" s="24"/>
      <c r="C16" s="25"/>
      <c r="D16" s="26"/>
      <c r="E16" s="27">
        <v>3011</v>
      </c>
      <c r="F16" s="27">
        <v>2998</v>
      </c>
      <c r="G16" s="28">
        <v>44194</v>
      </c>
      <c r="H16" s="29">
        <v>3072434729</v>
      </c>
      <c r="I16" s="30">
        <f t="shared" si="0"/>
        <v>69380959941</v>
      </c>
    </row>
    <row r="17" spans="1:9" x14ac:dyDescent="0.25">
      <c r="A17" s="32" t="s">
        <v>15</v>
      </c>
      <c r="B17" s="27">
        <v>12792</v>
      </c>
      <c r="C17" s="25">
        <v>44196</v>
      </c>
      <c r="D17" s="26">
        <v>24967755330</v>
      </c>
      <c r="E17" s="24"/>
      <c r="F17" s="24"/>
      <c r="G17" s="28"/>
      <c r="H17" s="33"/>
      <c r="I17" s="34">
        <f>+I16-D17</f>
        <v>44413204611</v>
      </c>
    </row>
    <row r="18" spans="1:9" x14ac:dyDescent="0.25">
      <c r="A18" s="65" t="s">
        <v>28</v>
      </c>
      <c r="B18" s="66"/>
      <c r="C18" s="66"/>
      <c r="D18" s="67"/>
      <c r="E18" s="24"/>
      <c r="F18" s="24"/>
      <c r="G18" s="28"/>
      <c r="H18" s="53">
        <f>SUM(H9:H17)</f>
        <v>17059990359</v>
      </c>
      <c r="I18" s="34"/>
    </row>
    <row r="19" spans="1:9" x14ac:dyDescent="0.25">
      <c r="A19" s="23"/>
      <c r="B19" s="27"/>
      <c r="C19" s="25"/>
      <c r="D19" s="26"/>
      <c r="E19" s="27"/>
      <c r="F19" s="27"/>
      <c r="G19" s="28"/>
      <c r="H19" s="35"/>
      <c r="I19" s="36"/>
    </row>
    <row r="20" spans="1:9" x14ac:dyDescent="0.25">
      <c r="A20" s="62" t="s">
        <v>16</v>
      </c>
      <c r="B20" s="63"/>
      <c r="C20" s="63"/>
      <c r="D20" s="63"/>
      <c r="E20" s="63"/>
      <c r="F20" s="63"/>
      <c r="G20" s="63"/>
      <c r="H20" s="63"/>
      <c r="I20" s="64"/>
    </row>
    <row r="21" spans="1:9" x14ac:dyDescent="0.25">
      <c r="A21" s="32" t="s">
        <v>17</v>
      </c>
      <c r="B21" s="27">
        <v>675</v>
      </c>
      <c r="C21" s="25">
        <v>44200</v>
      </c>
      <c r="D21" s="37">
        <v>44413204611</v>
      </c>
      <c r="E21" s="24">
        <v>375</v>
      </c>
      <c r="F21" s="24">
        <v>375</v>
      </c>
      <c r="G21" s="28">
        <v>44216</v>
      </c>
      <c r="H21" s="33">
        <v>3854185290</v>
      </c>
      <c r="I21" s="38">
        <f>+D21-H21</f>
        <v>40559019321</v>
      </c>
    </row>
    <row r="22" spans="1:9" x14ac:dyDescent="0.25">
      <c r="A22" s="32"/>
      <c r="B22" s="27"/>
      <c r="C22" s="25"/>
      <c r="D22" s="26"/>
      <c r="E22" s="24">
        <v>821</v>
      </c>
      <c r="F22" s="24">
        <v>821</v>
      </c>
      <c r="G22" s="28">
        <v>44260</v>
      </c>
      <c r="H22" s="33">
        <v>39536954</v>
      </c>
      <c r="I22" s="38">
        <f t="shared" ref="I22:I37" si="1">+I21-H22</f>
        <v>40519482367</v>
      </c>
    </row>
    <row r="23" spans="1:9" x14ac:dyDescent="0.25">
      <c r="A23" s="32"/>
      <c r="B23" s="27"/>
      <c r="C23" s="25"/>
      <c r="D23" s="26"/>
      <c r="E23" s="24">
        <v>1098</v>
      </c>
      <c r="F23" s="24">
        <v>1097</v>
      </c>
      <c r="G23" s="28">
        <v>44273</v>
      </c>
      <c r="H23" s="33">
        <v>744823875</v>
      </c>
      <c r="I23" s="38">
        <f t="shared" si="1"/>
        <v>39774658492</v>
      </c>
    </row>
    <row r="24" spans="1:9" x14ac:dyDescent="0.25">
      <c r="A24" s="32"/>
      <c r="B24" s="27"/>
      <c r="C24" s="25"/>
      <c r="D24" s="26"/>
      <c r="E24" s="24">
        <v>1135</v>
      </c>
      <c r="F24" s="24">
        <v>1134</v>
      </c>
      <c r="G24" s="28">
        <v>44280</v>
      </c>
      <c r="H24" s="33">
        <v>1142014854</v>
      </c>
      <c r="I24" s="38">
        <f t="shared" si="1"/>
        <v>38632643638</v>
      </c>
    </row>
    <row r="25" spans="1:9" x14ac:dyDescent="0.25">
      <c r="A25" s="32"/>
      <c r="B25" s="27"/>
      <c r="C25" s="25"/>
      <c r="D25" s="26"/>
      <c r="E25" s="24">
        <v>1320</v>
      </c>
      <c r="F25" s="24">
        <v>1316</v>
      </c>
      <c r="G25" s="28">
        <v>44300</v>
      </c>
      <c r="H25" s="33">
        <v>1169050465</v>
      </c>
      <c r="I25" s="38">
        <f t="shared" si="1"/>
        <v>37463593173</v>
      </c>
    </row>
    <row r="26" spans="1:9" x14ac:dyDescent="0.25">
      <c r="A26" s="32"/>
      <c r="B26" s="27"/>
      <c r="C26" s="25"/>
      <c r="D26" s="26"/>
      <c r="E26" s="24">
        <v>1523</v>
      </c>
      <c r="F26" s="24">
        <v>1519</v>
      </c>
      <c r="G26" s="28">
        <v>44312</v>
      </c>
      <c r="H26" s="33">
        <v>2800231445</v>
      </c>
      <c r="I26" s="38">
        <f t="shared" si="1"/>
        <v>34663361728</v>
      </c>
    </row>
    <row r="27" spans="1:9" x14ac:dyDescent="0.25">
      <c r="A27" s="32"/>
      <c r="B27" s="27"/>
      <c r="C27" s="25"/>
      <c r="D27" s="26"/>
      <c r="E27" s="24">
        <v>1911</v>
      </c>
      <c r="F27" s="24">
        <v>1907</v>
      </c>
      <c r="G27" s="28">
        <v>44337</v>
      </c>
      <c r="H27" s="33">
        <v>1243663415</v>
      </c>
      <c r="I27" s="38">
        <f t="shared" si="1"/>
        <v>33419698313</v>
      </c>
    </row>
    <row r="28" spans="1:9" x14ac:dyDescent="0.25">
      <c r="A28" s="32"/>
      <c r="B28" s="27"/>
      <c r="C28" s="25"/>
      <c r="D28" s="26"/>
      <c r="E28" s="24">
        <v>2323</v>
      </c>
      <c r="F28" s="24">
        <v>2318</v>
      </c>
      <c r="G28" s="28">
        <v>44372</v>
      </c>
      <c r="H28" s="33">
        <v>527713366</v>
      </c>
      <c r="I28" s="38">
        <f t="shared" si="1"/>
        <v>32891984947</v>
      </c>
    </row>
    <row r="29" spans="1:9" x14ac:dyDescent="0.25">
      <c r="A29" s="32"/>
      <c r="B29" s="27"/>
      <c r="C29" s="25"/>
      <c r="D29" s="26"/>
      <c r="E29" s="24">
        <v>2341</v>
      </c>
      <c r="F29" s="24">
        <v>2336</v>
      </c>
      <c r="G29" s="28">
        <v>44376</v>
      </c>
      <c r="H29" s="33">
        <v>346451919</v>
      </c>
      <c r="I29" s="38">
        <f t="shared" si="1"/>
        <v>32545533028</v>
      </c>
    </row>
    <row r="30" spans="1:9" x14ac:dyDescent="0.25">
      <c r="A30" s="32"/>
      <c r="B30" s="27"/>
      <c r="C30" s="25"/>
      <c r="D30" s="26"/>
      <c r="E30" s="24">
        <v>2368</v>
      </c>
      <c r="F30" s="24">
        <v>2363</v>
      </c>
      <c r="G30" s="28">
        <v>44384</v>
      </c>
      <c r="H30" s="33">
        <v>2088276736</v>
      </c>
      <c r="I30" s="38">
        <f t="shared" si="1"/>
        <v>30457256292</v>
      </c>
    </row>
    <row r="31" spans="1:9" x14ac:dyDescent="0.25">
      <c r="A31" s="32"/>
      <c r="B31" s="27"/>
      <c r="C31" s="25"/>
      <c r="D31" s="26"/>
      <c r="E31" s="24">
        <v>2684</v>
      </c>
      <c r="F31" s="24">
        <v>2679</v>
      </c>
      <c r="G31" s="28">
        <v>44400</v>
      </c>
      <c r="H31" s="33">
        <v>546461769</v>
      </c>
      <c r="I31" s="38">
        <f t="shared" si="1"/>
        <v>29910794523</v>
      </c>
    </row>
    <row r="32" spans="1:9" x14ac:dyDescent="0.25">
      <c r="A32" s="32"/>
      <c r="B32" s="27"/>
      <c r="C32" s="25"/>
      <c r="D32" s="26"/>
      <c r="E32" s="24">
        <v>2712</v>
      </c>
      <c r="F32" s="24">
        <v>2716</v>
      </c>
      <c r="G32" s="28">
        <v>44410</v>
      </c>
      <c r="H32" s="33">
        <v>13758405600</v>
      </c>
      <c r="I32" s="38">
        <f t="shared" si="1"/>
        <v>16152388923</v>
      </c>
    </row>
    <row r="33" spans="1:9" x14ac:dyDescent="0.25">
      <c r="A33" s="32"/>
      <c r="B33" s="27"/>
      <c r="C33" s="25"/>
      <c r="D33" s="26"/>
      <c r="E33" s="24">
        <v>3010</v>
      </c>
      <c r="F33" s="24">
        <v>3006</v>
      </c>
      <c r="G33" s="28">
        <v>44439</v>
      </c>
      <c r="H33" s="33">
        <v>196043760</v>
      </c>
      <c r="I33" s="38">
        <f t="shared" si="1"/>
        <v>15956345163</v>
      </c>
    </row>
    <row r="34" spans="1:9" x14ac:dyDescent="0.25">
      <c r="A34" s="32"/>
      <c r="B34" s="27"/>
      <c r="C34" s="25"/>
      <c r="D34" s="26"/>
      <c r="E34" s="24">
        <v>3398</v>
      </c>
      <c r="F34" s="24">
        <v>3393</v>
      </c>
      <c r="G34" s="28">
        <v>44459</v>
      </c>
      <c r="H34" s="33">
        <v>919816485</v>
      </c>
      <c r="I34" s="38">
        <f t="shared" si="1"/>
        <v>15036528678</v>
      </c>
    </row>
    <row r="35" spans="1:9" x14ac:dyDescent="0.25">
      <c r="A35" s="32"/>
      <c r="B35" s="27"/>
      <c r="C35" s="25"/>
      <c r="D35" s="26"/>
      <c r="E35" s="24">
        <v>3450</v>
      </c>
      <c r="F35" s="24">
        <v>3445</v>
      </c>
      <c r="G35" s="28">
        <v>44469</v>
      </c>
      <c r="H35" s="33">
        <v>11213458650</v>
      </c>
      <c r="I35" s="38">
        <f t="shared" si="1"/>
        <v>3823070028</v>
      </c>
    </row>
    <row r="36" spans="1:9" x14ac:dyDescent="0.25">
      <c r="A36" s="32"/>
      <c r="B36" s="27"/>
      <c r="C36" s="25"/>
      <c r="D36" s="26"/>
      <c r="E36" s="24">
        <v>3860</v>
      </c>
      <c r="F36" s="24">
        <v>3846</v>
      </c>
      <c r="G36" s="28">
        <v>44491</v>
      </c>
      <c r="H36" s="33">
        <v>1753457454</v>
      </c>
      <c r="I36" s="38">
        <f t="shared" si="1"/>
        <v>2069612574</v>
      </c>
    </row>
    <row r="37" spans="1:9" x14ac:dyDescent="0.25">
      <c r="A37" s="32"/>
      <c r="B37" s="27"/>
      <c r="C37" s="25"/>
      <c r="D37" s="26"/>
      <c r="E37" s="24">
        <v>3874</v>
      </c>
      <c r="F37" s="24">
        <v>3858</v>
      </c>
      <c r="G37" s="28">
        <v>44497</v>
      </c>
      <c r="H37" s="33">
        <v>2069612574</v>
      </c>
      <c r="I37" s="34">
        <f t="shared" si="1"/>
        <v>0</v>
      </c>
    </row>
    <row r="38" spans="1:9" x14ac:dyDescent="0.25">
      <c r="A38" s="39" t="s">
        <v>18</v>
      </c>
      <c r="B38" s="40">
        <v>303</v>
      </c>
      <c r="C38" s="41">
        <v>44200</v>
      </c>
      <c r="D38" s="37">
        <v>24967755330</v>
      </c>
      <c r="E38" s="24">
        <v>3876</v>
      </c>
      <c r="F38" s="24">
        <v>3859</v>
      </c>
      <c r="G38" s="28">
        <v>44497</v>
      </c>
      <c r="H38" s="33">
        <v>1014734991</v>
      </c>
      <c r="I38" s="38">
        <f>+D38-H38</f>
        <v>23953020339</v>
      </c>
    </row>
    <row r="39" spans="1:9" x14ac:dyDescent="0.25">
      <c r="A39" s="39"/>
      <c r="B39" s="40"/>
      <c r="C39" s="41"/>
      <c r="D39" s="37"/>
      <c r="E39" s="24">
        <v>4218</v>
      </c>
      <c r="F39" s="24">
        <v>4201</v>
      </c>
      <c r="G39" s="28">
        <v>44512</v>
      </c>
      <c r="H39" s="33">
        <v>3905395695</v>
      </c>
      <c r="I39" s="38">
        <f t="shared" ref="I39:I44" si="2">+I38-H39</f>
        <v>20047624644</v>
      </c>
    </row>
    <row r="40" spans="1:9" x14ac:dyDescent="0.25">
      <c r="A40" s="39"/>
      <c r="B40" s="40"/>
      <c r="C40" s="41"/>
      <c r="D40" s="37"/>
      <c r="E40" s="24">
        <v>4340</v>
      </c>
      <c r="F40" s="24">
        <v>4331</v>
      </c>
      <c r="G40" s="28">
        <v>44526</v>
      </c>
      <c r="H40" s="33">
        <v>2849310757</v>
      </c>
      <c r="I40" s="38">
        <f t="shared" si="2"/>
        <v>17198313887</v>
      </c>
    </row>
    <row r="41" spans="1:9" x14ac:dyDescent="0.25">
      <c r="A41" s="39"/>
      <c r="B41" s="40"/>
      <c r="C41" s="41"/>
      <c r="D41" s="37"/>
      <c r="E41" s="24">
        <v>4341</v>
      </c>
      <c r="F41" s="24">
        <v>4332</v>
      </c>
      <c r="G41" s="28">
        <v>44526</v>
      </c>
      <c r="H41" s="33">
        <v>62912913</v>
      </c>
      <c r="I41" s="38">
        <f t="shared" si="2"/>
        <v>17135400974</v>
      </c>
    </row>
    <row r="42" spans="1:9" x14ac:dyDescent="0.25">
      <c r="A42" s="39"/>
      <c r="B42" s="40"/>
      <c r="C42" s="41"/>
      <c r="D42" s="37"/>
      <c r="E42" s="24">
        <v>4627</v>
      </c>
      <c r="F42" s="24">
        <v>4618</v>
      </c>
      <c r="G42" s="28">
        <v>44540</v>
      </c>
      <c r="H42" s="33">
        <v>60900150</v>
      </c>
      <c r="I42" s="38">
        <f t="shared" si="2"/>
        <v>17074500824</v>
      </c>
    </row>
    <row r="43" spans="1:9" x14ac:dyDescent="0.25">
      <c r="A43" s="39"/>
      <c r="B43" s="40"/>
      <c r="C43" s="41"/>
      <c r="D43" s="37"/>
      <c r="E43" s="24">
        <v>4790</v>
      </c>
      <c r="F43" s="24">
        <v>4781</v>
      </c>
      <c r="G43" s="28">
        <v>44551</v>
      </c>
      <c r="H43" s="33">
        <v>379364811</v>
      </c>
      <c r="I43" s="38">
        <f t="shared" si="2"/>
        <v>16695136013</v>
      </c>
    </row>
    <row r="44" spans="1:9" x14ac:dyDescent="0.25">
      <c r="A44" s="39"/>
      <c r="B44" s="40"/>
      <c r="C44" s="41"/>
      <c r="D44" s="37"/>
      <c r="E44" s="24">
        <v>5073</v>
      </c>
      <c r="F44" s="24">
        <v>4815</v>
      </c>
      <c r="G44" s="28">
        <v>44560</v>
      </c>
      <c r="H44" s="33">
        <v>426640599</v>
      </c>
      <c r="I44" s="34">
        <f t="shared" si="2"/>
        <v>16268495414</v>
      </c>
    </row>
    <row r="45" spans="1:9" x14ac:dyDescent="0.25">
      <c r="A45" s="39" t="s">
        <v>15</v>
      </c>
      <c r="B45" s="40">
        <v>303</v>
      </c>
      <c r="C45" s="41">
        <v>44561</v>
      </c>
      <c r="D45" s="26">
        <v>8706951</v>
      </c>
      <c r="E45" s="24"/>
      <c r="F45" s="24"/>
      <c r="G45" s="28"/>
      <c r="H45" s="33"/>
      <c r="I45" s="38">
        <f>+I44-D45</f>
        <v>16259788463</v>
      </c>
    </row>
    <row r="46" spans="1:9" x14ac:dyDescent="0.25">
      <c r="A46" s="39"/>
      <c r="B46" s="40">
        <v>303</v>
      </c>
      <c r="C46" s="41">
        <v>44561</v>
      </c>
      <c r="D46" s="26">
        <v>254782934</v>
      </c>
      <c r="E46" s="24"/>
      <c r="F46" s="24"/>
      <c r="G46" s="28"/>
      <c r="H46" s="33"/>
      <c r="I46" s="38">
        <f>+I45-D46</f>
        <v>16005005529</v>
      </c>
    </row>
    <row r="47" spans="1:9" x14ac:dyDescent="0.25">
      <c r="A47" s="39"/>
      <c r="B47" s="40">
        <v>303</v>
      </c>
      <c r="C47" s="41">
        <v>44561</v>
      </c>
      <c r="D47" s="26">
        <v>39532539</v>
      </c>
      <c r="E47" s="24"/>
      <c r="F47" s="24"/>
      <c r="G47" s="28"/>
      <c r="H47" s="33"/>
      <c r="I47" s="34">
        <f>+I46-D47</f>
        <v>15965472990</v>
      </c>
    </row>
    <row r="48" spans="1:9" x14ac:dyDescent="0.25">
      <c r="A48" s="65" t="s">
        <v>29</v>
      </c>
      <c r="B48" s="66"/>
      <c r="C48" s="66"/>
      <c r="D48" s="67"/>
      <c r="E48" s="24"/>
      <c r="F48" s="24"/>
      <c r="G48" s="28"/>
      <c r="H48" s="53">
        <f>SUM(H21:H47)</f>
        <v>53112464527</v>
      </c>
      <c r="I48" s="34"/>
    </row>
    <row r="49" spans="1:9" x14ac:dyDescent="0.25">
      <c r="A49" s="39"/>
      <c r="B49" s="40"/>
      <c r="C49" s="41"/>
      <c r="D49" s="26"/>
      <c r="E49" s="24"/>
      <c r="F49" s="24"/>
      <c r="G49" s="28"/>
      <c r="H49" s="33"/>
      <c r="I49" s="34"/>
    </row>
    <row r="50" spans="1:9" x14ac:dyDescent="0.25">
      <c r="A50" s="62" t="s">
        <v>19</v>
      </c>
      <c r="B50" s="63"/>
      <c r="C50" s="63"/>
      <c r="D50" s="63"/>
      <c r="E50" s="63"/>
      <c r="F50" s="63"/>
      <c r="G50" s="63"/>
      <c r="H50" s="63"/>
      <c r="I50" s="64"/>
    </row>
    <row r="51" spans="1:9" x14ac:dyDescent="0.25">
      <c r="A51" s="39" t="s">
        <v>20</v>
      </c>
      <c r="B51" s="42" t="s">
        <v>21</v>
      </c>
      <c r="C51" s="41" t="s">
        <v>22</v>
      </c>
      <c r="D51" s="37">
        <f>I47+18540045218</f>
        <v>34505518208</v>
      </c>
      <c r="E51" s="24">
        <v>404</v>
      </c>
      <c r="F51" s="24">
        <v>402</v>
      </c>
      <c r="G51" s="28">
        <v>44592</v>
      </c>
      <c r="H51" s="54">
        <v>1031103864</v>
      </c>
      <c r="I51" s="38">
        <f>+D51-H51</f>
        <v>33474414344</v>
      </c>
    </row>
    <row r="52" spans="1:9" x14ac:dyDescent="0.25">
      <c r="A52" s="39"/>
      <c r="B52" s="40"/>
      <c r="C52" s="41"/>
      <c r="D52" s="37"/>
      <c r="E52" s="24">
        <v>712</v>
      </c>
      <c r="F52" s="24">
        <v>708</v>
      </c>
      <c r="G52" s="28">
        <v>44610</v>
      </c>
      <c r="H52" s="54">
        <v>1146329108</v>
      </c>
      <c r="I52" s="38">
        <f>+I51-H52</f>
        <v>32328085236</v>
      </c>
    </row>
    <row r="53" spans="1:9" x14ac:dyDescent="0.25">
      <c r="A53" s="39"/>
      <c r="B53" s="40"/>
      <c r="C53" s="41"/>
      <c r="D53" s="37"/>
      <c r="E53" s="24">
        <v>1148</v>
      </c>
      <c r="F53" s="24">
        <v>1145</v>
      </c>
      <c r="G53" s="28">
        <v>44638</v>
      </c>
      <c r="H53" s="43">
        <v>4128288634.0500002</v>
      </c>
      <c r="I53" s="38">
        <f t="shared" ref="I53:I68" si="3">+I52-H53</f>
        <v>28199796601.950001</v>
      </c>
    </row>
    <row r="54" spans="1:9" x14ac:dyDescent="0.25">
      <c r="A54" s="39"/>
      <c r="B54" s="40"/>
      <c r="C54" s="41"/>
      <c r="D54" s="37"/>
      <c r="E54" s="24">
        <v>1149</v>
      </c>
      <c r="F54" s="24">
        <v>1146</v>
      </c>
      <c r="G54" s="28">
        <v>44638</v>
      </c>
      <c r="H54" s="43">
        <v>5790533392.9499998</v>
      </c>
      <c r="I54" s="38">
        <f t="shared" si="3"/>
        <v>22409263209</v>
      </c>
    </row>
    <row r="55" spans="1:9" x14ac:dyDescent="0.25">
      <c r="A55" s="39"/>
      <c r="B55" s="40"/>
      <c r="C55" s="41"/>
      <c r="D55" s="37"/>
      <c r="E55" s="24">
        <v>1601</v>
      </c>
      <c r="F55" s="24">
        <v>1596</v>
      </c>
      <c r="G55" s="28">
        <v>44680</v>
      </c>
      <c r="H55" s="43">
        <v>647603495</v>
      </c>
      <c r="I55" s="38">
        <f t="shared" si="3"/>
        <v>21761659714</v>
      </c>
    </row>
    <row r="56" spans="1:9" x14ac:dyDescent="0.25">
      <c r="A56" s="39"/>
      <c r="B56" s="40"/>
      <c r="C56" s="41"/>
      <c r="D56" s="37"/>
      <c r="E56" s="24">
        <v>1602</v>
      </c>
      <c r="F56" s="24">
        <v>1597</v>
      </c>
      <c r="G56" s="28">
        <v>44680</v>
      </c>
      <c r="H56" s="43">
        <v>169196412</v>
      </c>
      <c r="I56" s="38">
        <f t="shared" si="3"/>
        <v>21592463302</v>
      </c>
    </row>
    <row r="57" spans="1:9" x14ac:dyDescent="0.25">
      <c r="A57" s="39"/>
      <c r="B57" s="40"/>
      <c r="C57" s="41"/>
      <c r="D57" s="37"/>
      <c r="E57" s="24">
        <v>1605</v>
      </c>
      <c r="F57" s="24">
        <v>1600</v>
      </c>
      <c r="G57" s="28">
        <v>44680</v>
      </c>
      <c r="H57" s="43">
        <v>1385261947</v>
      </c>
      <c r="I57" s="38">
        <f t="shared" si="3"/>
        <v>20207201355</v>
      </c>
    </row>
    <row r="58" spans="1:9" x14ac:dyDescent="0.25">
      <c r="A58" s="39"/>
      <c r="B58" s="40"/>
      <c r="C58" s="41"/>
      <c r="D58" s="37"/>
      <c r="E58" s="24">
        <v>1959</v>
      </c>
      <c r="F58" s="24">
        <v>1952</v>
      </c>
      <c r="G58" s="28">
        <v>44697</v>
      </c>
      <c r="H58" s="43">
        <v>1832670242</v>
      </c>
      <c r="I58" s="38">
        <f t="shared" si="3"/>
        <v>18374531113</v>
      </c>
    </row>
    <row r="59" spans="1:9" x14ac:dyDescent="0.25">
      <c r="A59" s="39"/>
      <c r="B59" s="40"/>
      <c r="C59" s="41"/>
      <c r="D59" s="37"/>
      <c r="E59" s="24">
        <v>2005</v>
      </c>
      <c r="F59" s="24">
        <v>1997</v>
      </c>
      <c r="G59" s="28">
        <v>44708</v>
      </c>
      <c r="H59" s="43">
        <v>1440844056</v>
      </c>
      <c r="I59" s="38">
        <f t="shared" si="3"/>
        <v>16933687057</v>
      </c>
    </row>
    <row r="60" spans="1:9" x14ac:dyDescent="0.25">
      <c r="A60" s="39"/>
      <c r="B60" s="40"/>
      <c r="C60" s="41"/>
      <c r="D60" s="37"/>
      <c r="E60" s="24" t="s">
        <v>23</v>
      </c>
      <c r="F60" s="24">
        <v>2381</v>
      </c>
      <c r="G60" s="28">
        <v>44729</v>
      </c>
      <c r="H60" s="43">
        <v>964901264</v>
      </c>
      <c r="I60" s="38">
        <f t="shared" si="3"/>
        <v>15968785793</v>
      </c>
    </row>
    <row r="61" spans="1:9" x14ac:dyDescent="0.25">
      <c r="A61" s="39"/>
      <c r="B61" s="40"/>
      <c r="C61" s="41"/>
      <c r="D61" s="37"/>
      <c r="E61" s="24" t="s">
        <v>24</v>
      </c>
      <c r="F61" s="24">
        <v>2413</v>
      </c>
      <c r="G61" s="28">
        <v>44742</v>
      </c>
      <c r="H61" s="43">
        <v>2228108448</v>
      </c>
      <c r="I61" s="38">
        <f t="shared" si="3"/>
        <v>13740677345</v>
      </c>
    </row>
    <row r="62" spans="1:9" x14ac:dyDescent="0.25">
      <c r="A62" s="39"/>
      <c r="B62" s="40"/>
      <c r="C62" s="41"/>
      <c r="D62" s="26"/>
      <c r="E62" s="24">
        <v>3201</v>
      </c>
      <c r="F62" s="24">
        <v>3198</v>
      </c>
      <c r="G62" s="28">
        <v>44795</v>
      </c>
      <c r="H62" s="43">
        <v>1306784638</v>
      </c>
      <c r="I62" s="38">
        <f t="shared" si="3"/>
        <v>12433892707</v>
      </c>
    </row>
    <row r="63" spans="1:9" x14ac:dyDescent="0.25">
      <c r="A63" s="39"/>
      <c r="B63" s="40"/>
      <c r="C63" s="41"/>
      <c r="D63" s="26"/>
      <c r="E63" s="24" t="s">
        <v>25</v>
      </c>
      <c r="F63" s="24">
        <v>3237</v>
      </c>
      <c r="G63" s="28">
        <v>44804</v>
      </c>
      <c r="H63" s="43">
        <v>1660649076</v>
      </c>
      <c r="I63" s="38">
        <f t="shared" si="3"/>
        <v>10773243631</v>
      </c>
    </row>
    <row r="64" spans="1:9" x14ac:dyDescent="0.25">
      <c r="A64" s="39"/>
      <c r="B64" s="40"/>
      <c r="C64" s="41"/>
      <c r="D64" s="26"/>
      <c r="E64" s="24">
        <v>3622</v>
      </c>
      <c r="F64" s="24">
        <v>3616</v>
      </c>
      <c r="G64" s="28">
        <v>44831</v>
      </c>
      <c r="H64" s="43">
        <v>723541178</v>
      </c>
      <c r="I64" s="38">
        <f t="shared" si="3"/>
        <v>10049702453</v>
      </c>
    </row>
    <row r="65" spans="1:11" x14ac:dyDescent="0.25">
      <c r="A65" s="39"/>
      <c r="B65" s="40"/>
      <c r="C65" s="41"/>
      <c r="D65" s="26"/>
      <c r="E65" s="24">
        <v>3646</v>
      </c>
      <c r="F65" s="24">
        <v>3640</v>
      </c>
      <c r="G65" s="28">
        <v>44834</v>
      </c>
      <c r="H65" s="43">
        <v>1830041816</v>
      </c>
      <c r="I65" s="38">
        <f t="shared" si="3"/>
        <v>8219660637</v>
      </c>
    </row>
    <row r="66" spans="1:11" x14ac:dyDescent="0.25">
      <c r="A66" s="39"/>
      <c r="B66" s="40"/>
      <c r="C66" s="41"/>
      <c r="D66" s="26"/>
      <c r="E66" s="24">
        <v>3979</v>
      </c>
      <c r="F66" s="24">
        <v>3973</v>
      </c>
      <c r="G66" s="28">
        <v>44861</v>
      </c>
      <c r="H66" s="43">
        <v>712005626</v>
      </c>
      <c r="I66" s="38">
        <f t="shared" si="3"/>
        <v>7507655011</v>
      </c>
    </row>
    <row r="67" spans="1:11" x14ac:dyDescent="0.25">
      <c r="A67" s="39"/>
      <c r="B67" s="40"/>
      <c r="C67" s="41"/>
      <c r="D67" s="26"/>
      <c r="E67" s="24">
        <v>4307</v>
      </c>
      <c r="F67" s="24">
        <v>4299</v>
      </c>
      <c r="G67" s="28">
        <v>44881</v>
      </c>
      <c r="H67" s="43">
        <v>920446642</v>
      </c>
      <c r="I67" s="38">
        <f t="shared" si="3"/>
        <v>6587208369</v>
      </c>
    </row>
    <row r="68" spans="1:11" x14ac:dyDescent="0.25">
      <c r="A68" s="39"/>
      <c r="B68" s="40"/>
      <c r="C68" s="41"/>
      <c r="D68" s="26"/>
      <c r="E68" s="24">
        <v>4363</v>
      </c>
      <c r="F68" s="24">
        <v>4355</v>
      </c>
      <c r="G68" s="28">
        <v>44895</v>
      </c>
      <c r="H68" s="43">
        <v>972778644</v>
      </c>
      <c r="I68" s="38">
        <f t="shared" si="3"/>
        <v>5614429725</v>
      </c>
    </row>
    <row r="69" spans="1:11" x14ac:dyDescent="0.25">
      <c r="A69" s="65" t="s">
        <v>30</v>
      </c>
      <c r="B69" s="66"/>
      <c r="C69" s="66"/>
      <c r="D69" s="67"/>
      <c r="E69" s="24"/>
      <c r="F69" s="24"/>
      <c r="G69" s="28"/>
      <c r="H69" s="53">
        <f>SUM(H51:H68)</f>
        <v>28891088483</v>
      </c>
      <c r="I69" s="34"/>
    </row>
    <row r="70" spans="1:11" ht="22.5" customHeight="1" x14ac:dyDescent="0.25">
      <c r="A70" s="44"/>
      <c r="B70" s="55" t="s">
        <v>26</v>
      </c>
      <c r="C70" s="56"/>
      <c r="D70" s="45">
        <f>+D9-D17+D38+18540045218</f>
        <v>104980995518</v>
      </c>
      <c r="E70" s="27"/>
      <c r="F70" s="27"/>
      <c r="G70" s="28"/>
      <c r="H70" s="45"/>
      <c r="I70" s="36"/>
    </row>
    <row r="71" spans="1:11" ht="15.75" thickBot="1" x14ac:dyDescent="0.3">
      <c r="A71" s="57" t="s">
        <v>27</v>
      </c>
      <c r="B71" s="58"/>
      <c r="C71" s="58"/>
      <c r="D71" s="58"/>
      <c r="E71" s="58"/>
      <c r="F71" s="58"/>
      <c r="G71" s="58"/>
      <c r="H71" s="46">
        <f>+H18+H48+H69</f>
        <v>99063543369</v>
      </c>
      <c r="I71" s="47">
        <f>+D70-H71-D45-D46-D47</f>
        <v>5614429725</v>
      </c>
      <c r="K71" s="49"/>
    </row>
    <row r="72" spans="1:11" x14ac:dyDescent="0.25">
      <c r="D72" s="49"/>
      <c r="H72" s="49"/>
      <c r="I72" s="49"/>
      <c r="K72" s="49"/>
    </row>
    <row r="73" spans="1:11" x14ac:dyDescent="0.25">
      <c r="B73"/>
      <c r="C73" s="50"/>
      <c r="F73" s="51"/>
      <c r="H73" s="49"/>
      <c r="I73" s="50"/>
      <c r="K73" s="49"/>
    </row>
    <row r="74" spans="1:11" x14ac:dyDescent="0.25">
      <c r="B74" s="52"/>
      <c r="C74" s="50"/>
      <c r="F74" s="51"/>
      <c r="I74" s="50"/>
    </row>
    <row r="75" spans="1:11" x14ac:dyDescent="0.25">
      <c r="B75"/>
      <c r="C75" s="50"/>
      <c r="F75" s="51"/>
      <c r="G75" s="50"/>
      <c r="H75" s="49"/>
      <c r="I75" s="50"/>
    </row>
    <row r="76" spans="1:11" x14ac:dyDescent="0.25">
      <c r="B76"/>
      <c r="C76" s="50"/>
      <c r="F76" s="51"/>
      <c r="I76" s="50"/>
    </row>
    <row r="77" spans="1:11" x14ac:dyDescent="0.25">
      <c r="B77"/>
      <c r="C77" s="50"/>
      <c r="F77" s="51"/>
      <c r="I77" s="50"/>
    </row>
  </sheetData>
  <mergeCells count="11">
    <mergeCell ref="B70:C70"/>
    <mergeCell ref="A71:G71"/>
    <mergeCell ref="A1:I1"/>
    <mergeCell ref="E3:E5"/>
    <mergeCell ref="F3:I5"/>
    <mergeCell ref="A8:I8"/>
    <mergeCell ref="A20:I20"/>
    <mergeCell ref="A50:I50"/>
    <mergeCell ref="A18:D18"/>
    <mergeCell ref="A48:D48"/>
    <mergeCell ref="A69:D69"/>
  </mergeCells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Contrato 227 de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Gomez Gutierrez</dc:creator>
  <cp:lastModifiedBy>Maria Isabel Salgado Cardona</cp:lastModifiedBy>
  <dcterms:created xsi:type="dcterms:W3CDTF">2022-09-20T16:05:07Z</dcterms:created>
  <dcterms:modified xsi:type="dcterms:W3CDTF">2022-12-05T23:44:16Z</dcterms:modified>
</cp:coreProperties>
</file>