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uis.Gouzy\Documents\LUIS GOUZY\8 ACTIVIDADES DICIEMBRE\EVALUACION PROCESO CMA-004-2022\"/>
    </mc:Choice>
  </mc:AlternateContent>
  <bookViews>
    <workbookView xWindow="0" yWindow="0" windowWidth="28800" windowHeight="11430" tabRatio="841"/>
  </bookViews>
  <sheets>
    <sheet name="EVALUACION FINANCIERA " sheetId="1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49" i="12" l="1"/>
  <c r="E49" i="12"/>
  <c r="F49" i="12"/>
  <c r="C49" i="12"/>
  <c r="D78" i="12" l="1"/>
  <c r="E78" i="12"/>
  <c r="F78" i="12"/>
  <c r="C78" i="12"/>
  <c r="D70" i="12"/>
  <c r="E70" i="12"/>
  <c r="F70" i="12"/>
  <c r="F54" i="12"/>
  <c r="E54" i="12"/>
  <c r="D54" i="12"/>
  <c r="D52" i="12"/>
  <c r="E52" i="12"/>
  <c r="F52" i="12"/>
  <c r="D47" i="12"/>
  <c r="D77" i="12" s="1"/>
  <c r="E47" i="12"/>
  <c r="E77" i="12" s="1"/>
  <c r="F47" i="12"/>
  <c r="F77" i="12" s="1"/>
  <c r="D45" i="12"/>
  <c r="E45" i="12"/>
  <c r="F45" i="12"/>
  <c r="D76" i="12"/>
  <c r="E76" i="12"/>
  <c r="F76" i="12"/>
  <c r="D75" i="12"/>
  <c r="E75" i="12"/>
  <c r="F75" i="12"/>
  <c r="D74" i="12"/>
  <c r="E74" i="12"/>
  <c r="F74" i="12"/>
  <c r="D43" i="12"/>
  <c r="E43" i="12"/>
  <c r="F43" i="12"/>
  <c r="D34" i="12"/>
  <c r="E34" i="12"/>
  <c r="F34" i="12"/>
  <c r="D32" i="12"/>
  <c r="E32" i="12"/>
  <c r="F32" i="12"/>
  <c r="D30" i="12"/>
  <c r="D73" i="12" s="1"/>
  <c r="E30" i="12"/>
  <c r="E73" i="12" s="1"/>
  <c r="F30" i="12"/>
  <c r="F73" i="12"/>
  <c r="C73" i="12"/>
  <c r="F29" i="12"/>
  <c r="E29" i="12"/>
  <c r="D29" i="12"/>
  <c r="F28" i="12"/>
  <c r="E28" i="12"/>
  <c r="D28" i="12"/>
  <c r="C75" i="12" l="1"/>
  <c r="C71" i="12"/>
  <c r="C53" i="12"/>
  <c r="C44" i="12"/>
  <c r="C34" i="12" l="1"/>
  <c r="C45" i="12" l="1"/>
  <c r="C76" i="12" s="1"/>
  <c r="C72" i="12"/>
  <c r="C70" i="12"/>
  <c r="C54" i="12"/>
  <c r="C52" i="12"/>
  <c r="C47" i="12"/>
  <c r="C77" i="12" s="1"/>
  <c r="C43" i="12"/>
  <c r="C32" i="12"/>
  <c r="C74" i="12" s="1"/>
  <c r="C30" i="12"/>
  <c r="C29" i="12"/>
  <c r="C28" i="12"/>
</calcChain>
</file>

<file path=xl/sharedStrings.xml><?xml version="1.0" encoding="utf-8"?>
<sst xmlns="http://schemas.openxmlformats.org/spreadsheetml/2006/main" count="80" uniqueCount="63">
  <si>
    <t>SECRETARIA DE GOBIERNO DE BOGOTA, D.C.</t>
  </si>
  <si>
    <t>PLAZO DE EJECUCION</t>
  </si>
  <si>
    <t>DOCUMENTOS HABILITANTES</t>
  </si>
  <si>
    <t>PORCENTAJE DE PARTICIPACION</t>
  </si>
  <si>
    <t>REPRESENTANTE LEGAL</t>
  </si>
  <si>
    <t>INDICADORES</t>
  </si>
  <si>
    <t>INDICE DE LIQUIDEZ O SOLVENCIA 
(ACTIVO CORRIENTE / PASIVO CORRIENTE)</t>
  </si>
  <si>
    <t xml:space="preserve">INDICE DE ENDEUDAMIENTO 
(PASIVO TOTAL  / ACTIVO TOTAL) </t>
  </si>
  <si>
    <t xml:space="preserve">El no cumplimiento de estos indicadores financieros no será subsanable, y en consecuencia se rechazara la propuesta. </t>
  </si>
  <si>
    <t>RENTABILIDAD SOBRE PATRIMONIO 
(UTILIDAD OPERACIONAL / PATRIMONIO)</t>
  </si>
  <si>
    <t>RENTABILIDAD SOBRE ACTIVOS
(UTILIDAD OPERACIONAL / ACTIVO TOTAL)</t>
  </si>
  <si>
    <t>ACTIVO CORRIENTE</t>
  </si>
  <si>
    <t>ACTIVO TOTAL</t>
  </si>
  <si>
    <t>PASIVO CORRIENTE</t>
  </si>
  <si>
    <t>PASIVO TOTAL</t>
  </si>
  <si>
    <t>PATRIMONIO (ACTIVO TOTAL  - PASIVO TOTAL)</t>
  </si>
  <si>
    <t>UTILIDAD/PERDIDA OPERACIONAL (INGRESOS OPERACIONALES-GASTOS OPERACIONALES)</t>
  </si>
  <si>
    <t>GASTOS DE INTERESES</t>
  </si>
  <si>
    <r>
      <t>a. INDICE DE LIQUIDEZ</t>
    </r>
    <r>
      <rPr>
        <b/>
        <sz val="14"/>
        <rFont val="Calibri"/>
        <family val="2"/>
      </rPr>
      <t xml:space="preserve"> (IL)</t>
    </r>
  </si>
  <si>
    <r>
      <t xml:space="preserve">b. INDICE DE ENDEUDAMIENTO </t>
    </r>
    <r>
      <rPr>
        <b/>
        <sz val="14"/>
        <rFont val="Calibri"/>
        <family val="2"/>
      </rPr>
      <t>(IE)</t>
    </r>
  </si>
  <si>
    <r>
      <t xml:space="preserve">c.  RAZÓN DE COBERTURA DE INTERESES </t>
    </r>
    <r>
      <rPr>
        <b/>
        <sz val="14"/>
        <rFont val="Calibri"/>
        <family val="2"/>
      </rPr>
      <t>(RCI)</t>
    </r>
    <r>
      <rPr>
        <sz val="14"/>
        <rFont val="Calibri"/>
        <family val="2"/>
      </rPr>
      <t xml:space="preserve">: </t>
    </r>
  </si>
  <si>
    <t xml:space="preserve">4.  CAPACIDAD ORGANIZACIONAL </t>
  </si>
  <si>
    <r>
      <rPr>
        <b/>
        <sz val="14"/>
        <rFont val="Calibri"/>
        <family val="2"/>
      </rPr>
      <t>a.</t>
    </r>
    <r>
      <rPr>
        <sz val="14"/>
        <rFont val="Calibri"/>
        <family val="2"/>
      </rPr>
      <t xml:space="preserve"> RENTABILIDAD DEL PATRIMONIO</t>
    </r>
    <r>
      <rPr>
        <b/>
        <sz val="14"/>
        <rFont val="Calibri"/>
        <family val="2"/>
      </rPr>
      <t xml:space="preserve"> (ROE)</t>
    </r>
  </si>
  <si>
    <r>
      <rPr>
        <b/>
        <sz val="14"/>
        <rFont val="Calibri"/>
        <family val="2"/>
      </rPr>
      <t xml:space="preserve">b. </t>
    </r>
    <r>
      <rPr>
        <sz val="14"/>
        <rFont val="Calibri"/>
        <family val="2"/>
      </rPr>
      <t xml:space="preserve">RENTABILIDAD DEL ACTIVO </t>
    </r>
    <r>
      <rPr>
        <b/>
        <sz val="14"/>
        <rFont val="Calibri"/>
        <family val="2"/>
      </rPr>
      <t>(ROA)</t>
    </r>
  </si>
  <si>
    <t>Evaluador Financiero</t>
  </si>
  <si>
    <t>INFORMACIÓN FINANCIERA</t>
  </si>
  <si>
    <t>% participación</t>
  </si>
  <si>
    <t>EMPRESA</t>
  </si>
  <si>
    <t>FONDO DE DESARROLLO LOCAL  DE SAN CRISTOBAL</t>
  </si>
  <si>
    <t>INDICADORES FINANCIEROS</t>
  </si>
  <si>
    <t xml:space="preserve">INDICADORES FINANCIEROS TOMADOS DEL AÑO </t>
  </si>
  <si>
    <t>EVALUACION FINANCIERA</t>
  </si>
  <si>
    <t>FIRMADO POR :</t>
  </si>
  <si>
    <t xml:space="preserve">PRESUPUESTO </t>
  </si>
  <si>
    <t>Luis Javier Gouzy A.</t>
  </si>
  <si>
    <t xml:space="preserve">Para las Propuestas en Consorcio, Unión Temporal y/u otra forma de asociación, se calculará la Razón de cobertura de intereses de cada uno de sus integrantes, aplicando la fórmula descrita anteriormente. El proponente que no tiene gastos de intereses, esta habilitado respecto a la razon de Cobertura de Intereses, siempre y cuando la utilidad operacional sea igual o mayor a cero (0). En este caso, la Razón de cobertura de intereses del Proponente será la suma de los indicadores obtenidos por cada uno de ellos. </t>
  </si>
  <si>
    <t xml:space="preserve">Los Proponentes cuyos gastos de intereses sean cero (0), no podrán calcular el indicador de razón de cobertura de intereses. En este caso el Proponente cumple el indicador, salvo que la utilidad operacional sea negativa, caso en el cual no cumple con el indicador de razón de cobertura de intereses. Si el Proponente es plural el indicador sera la sumatoria de los indicadores de cada proponente individual. </t>
  </si>
  <si>
    <t>RENTABILIDAD PATRIMONIO INDIVIDUAL</t>
  </si>
  <si>
    <t>RENTABILIDAD ACTIVOS INDIVIDUAL</t>
  </si>
  <si>
    <t>RAZÓN DE COBERTURA DE INTERESES: 
(UTIL. OPERACIONAL / GASTOS INTERESES)</t>
  </si>
  <si>
    <t>INDICE DE ENDEUDAMIENTO INDIVIDUAL</t>
  </si>
  <si>
    <t>RAZON DE COBERTURA INDIVIDUAL</t>
  </si>
  <si>
    <t>INDICE DE LIQUIDEZ INDIVIDUAL</t>
  </si>
  <si>
    <t>CAPITAL DE TRABAJO  (ACTIVO CORRIENTE - PASIVO CORRIENTE)</t>
  </si>
  <si>
    <t>SEIS (6) MESES</t>
  </si>
  <si>
    <t>CAPITAL DE TRABAJO</t>
  </si>
  <si>
    <t>OBJETO: “CONTRATAR LA ELABORACIÓN DE ESTUDIOS, DISEÑOS Y OBTENCIÓN DE LA LICENCIA DE CONSTRUCCIÓN EN LA MODALIDAD QUE CORRESPONDA Y DISPONIBILIDAD DE SERVICIOS PUBLICOS PARA LA CONSTRUCCIÓN DE SALONES COMUNALES EN LA LOCALIDAD DE SAN CRISTOBAL DE LA CIUDAD DE BOGOTÁ D. C”</t>
  </si>
  <si>
    <t>Lissi Ovalle</t>
  </si>
  <si>
    <t xml:space="preserve"> FDLSC-CMA-004- 2022</t>
  </si>
  <si>
    <t>Se considerará HÁBIL el proponente que presente un IL  mayor o igual a  uno coma treinta y seis ≥ 1,36</t>
  </si>
  <si>
    <t>AMP MENDEZ &amp; ASOCIADOS PROYECTOS DE INGENIERIA SAS</t>
  </si>
  <si>
    <t>MENDEZ FLOREZ LILA GABRIELA</t>
  </si>
  <si>
    <t>Se considerará HÁBIL el proponente que presente una RCI mayor o igual  a dos coma setenta y tres  ≥ 2,73</t>
  </si>
  <si>
    <t>FELIZZOLA INGENIERIA LTDA</t>
  </si>
  <si>
    <t>ANGELA MARGARITA CUERVO MERCHAN</t>
  </si>
  <si>
    <t>GRUPO M&amp;M CONSULTORIA S A S</t>
  </si>
  <si>
    <t>RICO VARGAS JOHN ALEJANDRO</t>
  </si>
  <si>
    <t>KRIBA INGENIEROS LIMITADA</t>
  </si>
  <si>
    <t xml:space="preserve">ALEXANDER DE JESUS VALLEJO BURGOS </t>
  </si>
  <si>
    <t>Se considerará HÁBIL el proponente que presente una rentabilidad del activo  Mayor o igual a cero punto cero  cinco ≥ 0,05</t>
  </si>
  <si>
    <t>Se considerará HÁBIL el proponente que presente un IE menor o igual a cincuenta por ciento  ≤ 0,50</t>
  </si>
  <si>
    <t>Se considerará HÁBIL el proponente que presente una rentabilidad del patrimonio  Mayor o igual  a cero punto diez ≥ 0,10</t>
  </si>
  <si>
    <t>GRUPO M&amp;M CONSULTORIA       S A 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</si>
</sst>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164" formatCode="&quot;$&quot;\ #,##0_);\(&quot;$&quot;\ #,##0\)"/>
    <numFmt numFmtId="165" formatCode="_ * #,##0.00_ ;_ * \-#,##0.00_ ;_ * &quot;-&quot;??_ ;_ @_ "/>
    <numFmt numFmtId="166" formatCode="#,##0.00;[Red]#,##0.00"/>
    <numFmt numFmtId="167" formatCode="_-[$$-240A]\ * #,##0_-;\-[$$-240A]\ * #,##0_-;_-[$$-240A]\ * &quot;-&quot;??_-;_-@_-"/>
  </numFmts>
  <fonts count="28" x14ac:knownFonts="1">
    <font>
      <sz val="10"/>
      <name val="Arial"/>
      <family val="2"/>
    </font>
    <font>
      <sz val="10"/>
      <name val="Arial"/>
      <family val="2"/>
    </font>
    <font>
      <sz val="10"/>
      <name val="Calibri"/>
      <family val="2"/>
      <scheme val="minor"/>
    </font>
    <font>
      <b/>
      <sz val="7"/>
      <name val="Calibri"/>
      <family val="2"/>
      <scheme val="minor"/>
    </font>
    <font>
      <b/>
      <sz val="18"/>
      <name val="Calibri"/>
      <family val="2"/>
      <scheme val="minor"/>
    </font>
    <font>
      <sz val="18"/>
      <name val="Calibri"/>
      <family val="2"/>
      <scheme val="minor"/>
    </font>
    <font>
      <sz val="12"/>
      <name val="Calibri"/>
      <family val="2"/>
      <scheme val="minor"/>
    </font>
    <font>
      <b/>
      <sz val="14"/>
      <name val="Calibri"/>
      <family val="2"/>
      <scheme val="minor"/>
    </font>
    <font>
      <sz val="14"/>
      <name val="Calibri"/>
      <family val="2"/>
      <scheme val="minor"/>
    </font>
    <font>
      <b/>
      <sz val="12"/>
      <name val="Calibri"/>
      <family val="2"/>
      <scheme val="minor"/>
    </font>
    <font>
      <b/>
      <sz val="14"/>
      <name val="Calibri"/>
      <family val="2"/>
    </font>
    <font>
      <sz val="14"/>
      <name val="Calibri"/>
      <family val="2"/>
    </font>
    <font>
      <b/>
      <sz val="12"/>
      <color indexed="8"/>
      <name val="Calibri"/>
      <family val="2"/>
      <scheme val="minor"/>
    </font>
    <font>
      <b/>
      <sz val="14"/>
      <color indexed="8"/>
      <name val="Calibri"/>
      <family val="2"/>
      <scheme val="minor"/>
    </font>
    <font>
      <sz val="8"/>
      <name val="Calibri"/>
      <family val="2"/>
      <scheme val="minor"/>
    </font>
    <font>
      <sz val="26"/>
      <name val="Baskerville Old Face"/>
      <family val="1"/>
    </font>
    <font>
      <sz val="9"/>
      <name val="Calibri"/>
      <family val="2"/>
      <scheme val="minor"/>
    </font>
    <font>
      <b/>
      <sz val="11"/>
      <name val="Calibri"/>
      <family val="2"/>
      <scheme val="minor"/>
    </font>
    <font>
      <i/>
      <sz val="10"/>
      <name val="Arial"/>
      <family val="2"/>
    </font>
    <font>
      <i/>
      <sz val="12"/>
      <name val="Arial"/>
      <family val="2"/>
    </font>
    <font>
      <b/>
      <i/>
      <sz val="11"/>
      <name val="Arial"/>
      <family val="2"/>
    </font>
    <font>
      <sz val="11"/>
      <name val="Calibri"/>
      <family val="2"/>
      <scheme val="minor"/>
    </font>
    <font>
      <b/>
      <sz val="10"/>
      <name val="Calibri"/>
      <family val="2"/>
      <scheme val="minor"/>
    </font>
    <font>
      <sz val="11"/>
      <name val="Arial"/>
      <family val="2"/>
    </font>
    <font>
      <b/>
      <sz val="10"/>
      <name val="Arial"/>
      <family val="2"/>
    </font>
    <font>
      <sz val="24"/>
      <name val="Baskerville Old Face"/>
      <family val="1"/>
    </font>
    <font>
      <sz val="14"/>
      <name val="Arial"/>
      <family val="2"/>
    </font>
    <font>
      <sz val="9"/>
      <name val="Arial"/>
      <family val="2"/>
    </font>
  </fonts>
  <fills count="14">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C6E0B6"/>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7" tint="0.59999389629810485"/>
        <bgColor indexed="64"/>
      </patternFill>
    </fill>
  </fills>
  <borders count="43">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165" fontId="1" fillId="0" borderId="0" applyFont="0" applyFill="0" applyBorder="0" applyAlignment="0" applyProtection="0"/>
    <xf numFmtId="42" fontId="1" fillId="0" borderId="0" applyFont="0" applyFill="0" applyBorder="0" applyAlignment="0" applyProtection="0"/>
  </cellStyleXfs>
  <cellXfs count="172">
    <xf numFmtId="0" fontId="0" fillId="0" borderId="0" xfId="0"/>
    <xf numFmtId="0" fontId="2" fillId="3" borderId="0" xfId="0" applyFont="1" applyFill="1"/>
    <xf numFmtId="0" fontId="6" fillId="3" borderId="0" xfId="0" applyFont="1" applyFill="1"/>
    <xf numFmtId="0" fontId="2" fillId="3" borderId="0" xfId="0" applyFont="1" applyFill="1" applyBorder="1"/>
    <xf numFmtId="0" fontId="8" fillId="3" borderId="0" xfId="0" applyFont="1" applyFill="1"/>
    <xf numFmtId="0" fontId="2" fillId="3" borderId="0" xfId="0" applyFont="1" applyFill="1" applyAlignment="1">
      <alignment vertical="center"/>
    </xf>
    <xf numFmtId="0" fontId="2" fillId="3" borderId="0" xfId="0" applyFont="1" applyFill="1" applyBorder="1" applyAlignment="1">
      <alignment vertical="center"/>
    </xf>
    <xf numFmtId="0" fontId="5" fillId="3" borderId="0" xfId="0" applyFont="1" applyFill="1" applyBorder="1" applyAlignment="1">
      <alignment horizontal="center" vertical="center"/>
    </xf>
    <xf numFmtId="0" fontId="13" fillId="3" borderId="1" xfId="0" applyFont="1" applyFill="1" applyBorder="1" applyAlignment="1">
      <alignment vertical="center" wrapText="1"/>
    </xf>
    <xf numFmtId="0" fontId="0" fillId="3" borderId="0" xfId="0" applyFill="1"/>
    <xf numFmtId="0" fontId="2" fillId="12" borderId="0" xfId="0" applyFont="1" applyFill="1"/>
    <xf numFmtId="0" fontId="2" fillId="12" borderId="0" xfId="0" applyFont="1" applyFill="1" applyAlignment="1">
      <alignment vertical="center"/>
    </xf>
    <xf numFmtId="0" fontId="3" fillId="12" borderId="0" xfId="0" applyFont="1" applyFill="1" applyAlignment="1">
      <alignment horizontal="center" vertical="center"/>
    </xf>
    <xf numFmtId="0" fontId="2" fillId="12" borderId="0" xfId="0" applyFont="1" applyFill="1" applyAlignment="1">
      <alignment horizontal="center" vertical="center"/>
    </xf>
    <xf numFmtId="0" fontId="0" fillId="0" borderId="0" xfId="0" applyAlignment="1">
      <alignment wrapText="1"/>
    </xf>
    <xf numFmtId="0" fontId="0" fillId="3" borderId="0" xfId="0" applyFill="1" applyAlignment="1">
      <alignment wrapText="1"/>
    </xf>
    <xf numFmtId="0" fontId="0" fillId="12" borderId="0" xfId="0" applyFill="1" applyAlignment="1"/>
    <xf numFmtId="0" fontId="8" fillId="3" borderId="5" xfId="0" applyFont="1" applyFill="1" applyBorder="1" applyAlignment="1">
      <alignment vertical="center"/>
    </xf>
    <xf numFmtId="4" fontId="0" fillId="3" borderId="0" xfId="0" applyNumberFormat="1" applyFill="1"/>
    <xf numFmtId="9" fontId="9" fillId="10" borderId="12" xfId="0" applyNumberFormat="1" applyFont="1" applyFill="1" applyBorder="1" applyAlignment="1">
      <alignment horizontal="center" vertical="center" wrapText="1"/>
    </xf>
    <xf numFmtId="0" fontId="17" fillId="10" borderId="24"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0" fillId="0" borderId="0" xfId="0" applyFill="1"/>
    <xf numFmtId="0" fontId="16" fillId="10" borderId="24" xfId="0" applyFont="1" applyFill="1" applyBorder="1" applyAlignment="1">
      <alignment horizontal="center" vertical="center" wrapText="1"/>
    </xf>
    <xf numFmtId="0" fontId="0" fillId="6" borderId="32" xfId="0" applyFill="1" applyBorder="1" applyAlignment="1">
      <alignment horizontal="center" vertical="center" wrapText="1"/>
    </xf>
    <xf numFmtId="167" fontId="7" fillId="3" borderId="2" xfId="1" applyNumberFormat="1" applyFont="1" applyFill="1" applyBorder="1" applyAlignment="1">
      <alignment wrapText="1"/>
    </xf>
    <xf numFmtId="9" fontId="9" fillId="4" borderId="29" xfId="0" applyNumberFormat="1" applyFont="1" applyFill="1" applyBorder="1" applyAlignment="1">
      <alignment horizontal="center" vertical="center"/>
    </xf>
    <xf numFmtId="0" fontId="8" fillId="3" borderId="4" xfId="0" applyFont="1" applyFill="1" applyBorder="1" applyAlignment="1">
      <alignment horizontal="left" vertical="center"/>
    </xf>
    <xf numFmtId="0" fontId="11" fillId="3" borderId="4" xfId="0" applyFont="1" applyFill="1" applyBorder="1" applyAlignment="1">
      <alignment vertical="center" wrapText="1"/>
    </xf>
    <xf numFmtId="0" fontId="2" fillId="0" borderId="0" xfId="0" applyFont="1" applyFill="1" applyBorder="1" applyAlignment="1">
      <alignment vertical="center"/>
    </xf>
    <xf numFmtId="0" fontId="0" fillId="0" borderId="0" xfId="0" applyFill="1" applyBorder="1"/>
    <xf numFmtId="0" fontId="8" fillId="3" borderId="2" xfId="0" applyFont="1" applyFill="1" applyBorder="1" applyAlignment="1">
      <alignment horizontal="center" vertical="center"/>
    </xf>
    <xf numFmtId="9" fontId="6" fillId="5" borderId="8" xfId="0" applyNumberFormat="1" applyFont="1" applyFill="1" applyBorder="1" applyAlignment="1">
      <alignment horizontal="center" vertical="center"/>
    </xf>
    <xf numFmtId="0" fontId="0" fillId="0" borderId="26" xfId="0" applyBorder="1"/>
    <xf numFmtId="0" fontId="9" fillId="0" borderId="0" xfId="0" applyFont="1" applyFill="1" applyBorder="1" applyAlignment="1">
      <alignment horizontal="left" vertical="center" wrapText="1"/>
    </xf>
    <xf numFmtId="0" fontId="0" fillId="0" borderId="0" xfId="0" applyFill="1" applyBorder="1" applyAlignment="1">
      <alignment horizontal="center" vertical="center"/>
    </xf>
    <xf numFmtId="0" fontId="25" fillId="12" borderId="0" xfId="0" applyFont="1" applyFill="1" applyAlignment="1">
      <alignment horizontal="center"/>
    </xf>
    <xf numFmtId="0" fontId="5" fillId="12" borderId="0" xfId="0" applyFont="1" applyFill="1" applyAlignment="1">
      <alignment vertical="center"/>
    </xf>
    <xf numFmtId="9" fontId="9" fillId="4" borderId="35" xfId="0" applyNumberFormat="1" applyFont="1" applyFill="1" applyBorder="1" applyAlignment="1">
      <alignment horizontal="center" vertical="center" wrapText="1"/>
    </xf>
    <xf numFmtId="0" fontId="2" fillId="3" borderId="29" xfId="0" applyFont="1" applyFill="1" applyBorder="1" applyAlignment="1">
      <alignment vertical="center" wrapText="1"/>
    </xf>
    <xf numFmtId="42" fontId="0" fillId="3" borderId="0" xfId="0" applyNumberFormat="1" applyFill="1"/>
    <xf numFmtId="9" fontId="9" fillId="4" borderId="24" xfId="0" applyNumberFormat="1" applyFont="1" applyFill="1" applyBorder="1" applyAlignment="1">
      <alignment horizontal="center" vertical="center"/>
    </xf>
    <xf numFmtId="0" fontId="2" fillId="3" borderId="24" xfId="0" applyFont="1" applyFill="1" applyBorder="1" applyAlignment="1">
      <alignment horizontal="center" vertical="center"/>
    </xf>
    <xf numFmtId="0" fontId="2" fillId="3" borderId="24" xfId="0" applyFont="1" applyFill="1" applyBorder="1" applyAlignment="1">
      <alignment vertical="center"/>
    </xf>
    <xf numFmtId="42" fontId="0" fillId="3" borderId="0" xfId="0" applyNumberFormat="1" applyFill="1" applyBorder="1"/>
    <xf numFmtId="9" fontId="0" fillId="3" borderId="0" xfId="0" applyNumberFormat="1" applyFill="1"/>
    <xf numFmtId="0" fontId="6" fillId="3" borderId="0" xfId="0" applyFont="1" applyFill="1" applyAlignment="1">
      <alignment horizontal="center"/>
    </xf>
    <xf numFmtId="2" fontId="0" fillId="0" borderId="0" xfId="0" applyNumberFormat="1" applyFont="1" applyFill="1" applyBorder="1" applyAlignment="1">
      <alignment vertical="top" wrapText="1"/>
    </xf>
    <xf numFmtId="9" fontId="9" fillId="4" borderId="23" xfId="0" applyNumberFormat="1" applyFont="1" applyFill="1" applyBorder="1" applyAlignment="1">
      <alignment horizontal="center" vertical="center"/>
    </xf>
    <xf numFmtId="0" fontId="2" fillId="3" borderId="29" xfId="0" applyFont="1" applyFill="1" applyBorder="1" applyAlignment="1">
      <alignment horizontal="center" vertical="center"/>
    </xf>
    <xf numFmtId="0" fontId="22" fillId="2" borderId="25" xfId="0" applyFont="1" applyFill="1" applyBorder="1" applyAlignment="1">
      <alignment horizontal="center" vertical="center" wrapText="1"/>
    </xf>
    <xf numFmtId="0" fontId="17" fillId="9" borderId="25" xfId="0" applyFont="1" applyFill="1" applyBorder="1" applyAlignment="1">
      <alignment horizontal="center" vertical="center" wrapText="1"/>
    </xf>
    <xf numFmtId="0" fontId="17" fillId="5" borderId="25" xfId="0" applyFont="1" applyFill="1" applyBorder="1" applyAlignment="1">
      <alignment horizontal="center" vertical="center" wrapText="1"/>
    </xf>
    <xf numFmtId="0" fontId="2" fillId="9" borderId="34" xfId="0" applyFont="1" applyFill="1" applyBorder="1" applyAlignment="1">
      <alignment horizontal="center" vertical="center" wrapText="1"/>
    </xf>
    <xf numFmtId="0" fontId="2" fillId="5" borderId="25"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22" fillId="4" borderId="25" xfId="0" applyFont="1" applyFill="1" applyBorder="1" applyAlignment="1">
      <alignment horizontal="center" vertical="center" wrapText="1"/>
    </xf>
    <xf numFmtId="0" fontId="2" fillId="3" borderId="27" xfId="0" applyFont="1" applyFill="1" applyBorder="1" applyAlignment="1">
      <alignment horizontal="center" vertical="center"/>
    </xf>
    <xf numFmtId="9" fontId="6" fillId="3" borderId="0" xfId="0" applyNumberFormat="1" applyFont="1" applyFill="1" applyAlignment="1">
      <alignment vertical="center"/>
    </xf>
    <xf numFmtId="4" fontId="2" fillId="3" borderId="0" xfId="0" applyNumberFormat="1" applyFont="1" applyFill="1" applyBorder="1" applyAlignment="1">
      <alignment vertical="center"/>
    </xf>
    <xf numFmtId="0" fontId="20" fillId="3" borderId="0" xfId="0" applyFont="1" applyFill="1" applyAlignment="1"/>
    <xf numFmtId="0" fontId="18" fillId="0" borderId="0" xfId="0" applyFont="1" applyAlignment="1"/>
    <xf numFmtId="0" fontId="19" fillId="3" borderId="0" xfId="0" applyFont="1" applyFill="1" applyAlignment="1"/>
    <xf numFmtId="0" fontId="2" fillId="12" borderId="0" xfId="0" applyFont="1" applyFill="1" applyAlignment="1">
      <alignment horizontal="center"/>
    </xf>
    <xf numFmtId="167" fontId="7" fillId="3" borderId="0" xfId="1" applyNumberFormat="1" applyFont="1" applyFill="1" applyBorder="1" applyAlignment="1">
      <alignment wrapText="1"/>
    </xf>
    <xf numFmtId="0" fontId="8" fillId="3" borderId="0" xfId="0" applyFont="1" applyFill="1" applyBorder="1" applyAlignment="1">
      <alignment horizontal="center" vertical="center"/>
    </xf>
    <xf numFmtId="0" fontId="2" fillId="7" borderId="29" xfId="0" applyFont="1" applyFill="1" applyBorder="1" applyAlignment="1">
      <alignment vertical="center" wrapText="1"/>
    </xf>
    <xf numFmtId="0" fontId="21" fillId="7" borderId="29" xfId="0" applyFont="1" applyFill="1" applyBorder="1" applyAlignment="1">
      <alignment vertical="center" wrapText="1"/>
    </xf>
    <xf numFmtId="42" fontId="6" fillId="3" borderId="5" xfId="2" applyFont="1" applyFill="1" applyBorder="1" applyAlignment="1">
      <alignment horizontal="center" vertical="center"/>
    </xf>
    <xf numFmtId="0" fontId="1" fillId="0" borderId="5" xfId="0" applyFont="1" applyBorder="1" applyAlignment="1">
      <alignment horizontal="center" vertical="center"/>
    </xf>
    <xf numFmtId="42" fontId="6" fillId="3" borderId="3" xfId="2" applyFont="1" applyFill="1" applyBorder="1" applyAlignment="1">
      <alignment horizontal="center" vertical="center"/>
    </xf>
    <xf numFmtId="0" fontId="1" fillId="0" borderId="3" xfId="0" applyFont="1" applyBorder="1" applyAlignment="1">
      <alignment horizontal="center" vertical="center"/>
    </xf>
    <xf numFmtId="42" fontId="6" fillId="3" borderId="37" xfId="2" applyFont="1" applyFill="1" applyBorder="1" applyAlignment="1">
      <alignment horizontal="center" vertical="center"/>
    </xf>
    <xf numFmtId="42" fontId="6" fillId="3" borderId="38" xfId="2" applyFont="1" applyFill="1" applyBorder="1" applyAlignment="1">
      <alignment horizontal="center" vertical="center"/>
    </xf>
    <xf numFmtId="0" fontId="23" fillId="0" borderId="29" xfId="0" applyFont="1" applyBorder="1" applyAlignment="1"/>
    <xf numFmtId="42" fontId="6" fillId="3" borderId="23" xfId="2" applyFont="1" applyFill="1" applyBorder="1" applyAlignment="1">
      <alignment horizontal="center" vertical="center"/>
    </xf>
    <xf numFmtId="0" fontId="1" fillId="0" borderId="23" xfId="0" applyFont="1" applyBorder="1" applyAlignment="1">
      <alignment horizontal="center" vertical="center"/>
    </xf>
    <xf numFmtId="0" fontId="9" fillId="5" borderId="28" xfId="0" applyFont="1" applyFill="1" applyBorder="1" applyAlignment="1">
      <alignment horizontal="center" vertical="center" wrapText="1"/>
    </xf>
    <xf numFmtId="0" fontId="9" fillId="5" borderId="29" xfId="0" applyFont="1" applyFill="1" applyBorder="1" applyAlignment="1">
      <alignment horizontal="center" vertical="center" wrapText="1"/>
    </xf>
    <xf numFmtId="42" fontId="6" fillId="3" borderId="26" xfId="2" applyNumberFormat="1" applyFont="1" applyFill="1" applyBorder="1" applyAlignment="1">
      <alignment horizontal="right" vertical="center"/>
    </xf>
    <xf numFmtId="42" fontId="6" fillId="3" borderId="39" xfId="2" applyNumberFormat="1" applyFont="1" applyFill="1" applyBorder="1" applyAlignment="1">
      <alignment horizontal="right" vertical="center"/>
    </xf>
    <xf numFmtId="42" fontId="6" fillId="3" borderId="26" xfId="2" applyFont="1" applyFill="1" applyBorder="1" applyAlignment="1">
      <alignment horizontal="center" vertical="center"/>
    </xf>
    <xf numFmtId="42" fontId="6" fillId="3" borderId="39" xfId="2" applyFont="1" applyFill="1" applyBorder="1" applyAlignment="1">
      <alignment horizontal="center" vertical="center"/>
    </xf>
    <xf numFmtId="0" fontId="17" fillId="3" borderId="12" xfId="0" applyFont="1" applyFill="1" applyBorder="1" applyAlignment="1">
      <alignment horizontal="left" vertical="center" wrapText="1"/>
    </xf>
    <xf numFmtId="0" fontId="17" fillId="3" borderId="24" xfId="0" applyFont="1" applyFill="1" applyBorder="1" applyAlignment="1">
      <alignment horizontal="left" vertical="center" wrapText="1"/>
    </xf>
    <xf numFmtId="166" fontId="9" fillId="3" borderId="28" xfId="0" applyNumberFormat="1" applyFont="1" applyFill="1" applyBorder="1" applyAlignment="1">
      <alignment horizontal="center" vertical="center"/>
    </xf>
    <xf numFmtId="0" fontId="17" fillId="3" borderId="29" xfId="0" applyFont="1" applyFill="1" applyBorder="1" applyAlignment="1">
      <alignment horizontal="left" vertical="center" wrapText="1"/>
    </xf>
    <xf numFmtId="166" fontId="9" fillId="3" borderId="29" xfId="0" applyNumberFormat="1" applyFont="1" applyFill="1" applyBorder="1" applyAlignment="1">
      <alignment horizontal="center" vertical="center"/>
    </xf>
    <xf numFmtId="166" fontId="0" fillId="0" borderId="29" xfId="0" applyNumberFormat="1" applyBorder="1" applyAlignment="1">
      <alignment horizontal="center" vertical="center"/>
    </xf>
    <xf numFmtId="0" fontId="9" fillId="4" borderId="28" xfId="0" applyFont="1" applyFill="1" applyBorder="1" applyAlignment="1">
      <alignment horizontal="center" vertical="center" wrapText="1"/>
    </xf>
    <xf numFmtId="0" fontId="9" fillId="4" borderId="29" xfId="0" applyFont="1" applyFill="1" applyBorder="1" applyAlignment="1">
      <alignment horizontal="center" vertical="center" wrapText="1"/>
    </xf>
    <xf numFmtId="0" fontId="21" fillId="3" borderId="18" xfId="0" applyFont="1" applyFill="1" applyBorder="1" applyAlignment="1">
      <alignment horizontal="left" vertical="center" wrapText="1"/>
    </xf>
    <xf numFmtId="0" fontId="21" fillId="3" borderId="19" xfId="0" applyFont="1" applyFill="1" applyBorder="1" applyAlignment="1">
      <alignment horizontal="left" vertical="center" wrapText="1"/>
    </xf>
    <xf numFmtId="0" fontId="21" fillId="3" borderId="23" xfId="0" applyFont="1" applyFill="1" applyBorder="1" applyAlignment="1">
      <alignment horizontal="left" vertical="center" wrapText="1"/>
    </xf>
    <xf numFmtId="0" fontId="21" fillId="8" borderId="20" xfId="0" applyFont="1" applyFill="1" applyBorder="1" applyAlignment="1">
      <alignment horizontal="left" vertical="center" wrapText="1"/>
    </xf>
    <xf numFmtId="0" fontId="21" fillId="8" borderId="21" xfId="0" applyFont="1" applyFill="1" applyBorder="1" applyAlignment="1">
      <alignment horizontal="left" vertical="center" wrapText="1"/>
    </xf>
    <xf numFmtId="0" fontId="21" fillId="8" borderId="22" xfId="0" applyFont="1" applyFill="1" applyBorder="1" applyAlignment="1">
      <alignment horizontal="left" vertical="center" wrapText="1"/>
    </xf>
    <xf numFmtId="0" fontId="17" fillId="3" borderId="27" xfId="0" applyFont="1" applyFill="1" applyBorder="1" applyAlignment="1">
      <alignment horizontal="left" vertical="center" wrapText="1"/>
    </xf>
    <xf numFmtId="0" fontId="21" fillId="7" borderId="28" xfId="0" applyFont="1" applyFill="1" applyBorder="1" applyAlignment="1">
      <alignment vertical="center" wrapText="1"/>
    </xf>
    <xf numFmtId="42" fontId="6" fillId="3" borderId="4" xfId="2" applyFont="1" applyFill="1" applyBorder="1" applyAlignment="1">
      <alignment horizontal="center" vertical="center"/>
    </xf>
    <xf numFmtId="42" fontId="6" fillId="3" borderId="36" xfId="2" applyFont="1" applyFill="1" applyBorder="1" applyAlignment="1">
      <alignment horizontal="center" vertical="center"/>
    </xf>
    <xf numFmtId="0" fontId="17" fillId="0" borderId="6" xfId="0" applyFont="1" applyFill="1" applyBorder="1" applyAlignment="1">
      <alignment horizontal="left" vertical="center" wrapText="1"/>
    </xf>
    <xf numFmtId="0" fontId="17" fillId="0" borderId="10" xfId="0" applyFont="1" applyFill="1" applyBorder="1" applyAlignment="1">
      <alignment horizontal="left" vertical="center" wrapText="1"/>
    </xf>
    <xf numFmtId="0" fontId="7" fillId="3" borderId="17" xfId="0" applyFont="1" applyFill="1" applyBorder="1" applyAlignment="1">
      <alignment horizontal="left" vertical="center"/>
    </xf>
    <xf numFmtId="0" fontId="7" fillId="3" borderId="15" xfId="0" applyFont="1" applyFill="1" applyBorder="1" applyAlignment="1">
      <alignment horizontal="left" vertical="center"/>
    </xf>
    <xf numFmtId="0" fontId="7" fillId="3" borderId="16" xfId="0" applyFont="1" applyFill="1" applyBorder="1" applyAlignment="1">
      <alignment horizontal="left" vertical="center"/>
    </xf>
    <xf numFmtId="166" fontId="12" fillId="3" borderId="29" xfId="0" applyNumberFormat="1" applyFont="1" applyFill="1" applyBorder="1" applyAlignment="1">
      <alignment horizontal="center" vertical="center"/>
    </xf>
    <xf numFmtId="0" fontId="0" fillId="0" borderId="27" xfId="0" applyBorder="1" applyAlignment="1">
      <alignment horizontal="center" vertical="center"/>
    </xf>
    <xf numFmtId="0" fontId="9" fillId="2" borderId="1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7" fillId="3" borderId="26" xfId="0" applyFont="1" applyFill="1" applyBorder="1" applyAlignment="1">
      <alignment horizontal="left" vertical="center" wrapText="1"/>
    </xf>
    <xf numFmtId="0" fontId="17" fillId="3" borderId="30" xfId="0" applyFont="1" applyFill="1" applyBorder="1" applyAlignment="1">
      <alignment horizontal="left" vertical="center" wrapText="1"/>
    </xf>
    <xf numFmtId="0" fontId="0" fillId="0" borderId="29" xfId="0" applyBorder="1" applyAlignment="1">
      <alignment horizontal="center" vertical="center"/>
    </xf>
    <xf numFmtId="0" fontId="8" fillId="13" borderId="17" xfId="0" applyFont="1" applyFill="1" applyBorder="1" applyAlignment="1">
      <alignment horizontal="center" vertical="center" wrapText="1"/>
    </xf>
    <xf numFmtId="0" fontId="8" fillId="13" borderId="15" xfId="0" applyFont="1" applyFill="1" applyBorder="1" applyAlignment="1">
      <alignment horizontal="center" vertical="center" wrapText="1"/>
    </xf>
    <xf numFmtId="0" fontId="8" fillId="13" borderId="16" xfId="0" applyFont="1" applyFill="1" applyBorder="1" applyAlignment="1">
      <alignment horizontal="center" vertical="center" wrapText="1"/>
    </xf>
    <xf numFmtId="0" fontId="21" fillId="3" borderId="20" xfId="0" applyFont="1" applyFill="1" applyBorder="1" applyAlignment="1">
      <alignment horizontal="left" vertical="center" wrapText="1"/>
    </xf>
    <xf numFmtId="0" fontId="21" fillId="3" borderId="21" xfId="0" applyFont="1" applyFill="1" applyBorder="1" applyAlignment="1">
      <alignment horizontal="left" vertical="center" wrapText="1"/>
    </xf>
    <xf numFmtId="0" fontId="21" fillId="3" borderId="22"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3" borderId="33" xfId="0" applyFont="1" applyFill="1" applyBorder="1" applyAlignment="1">
      <alignment horizontal="left" vertical="center" wrapText="1"/>
    </xf>
    <xf numFmtId="0" fontId="11" fillId="3" borderId="5" xfId="0" applyFont="1" applyFill="1" applyBorder="1" applyAlignment="1">
      <alignment horizontal="left" vertical="center"/>
    </xf>
    <xf numFmtId="0" fontId="11" fillId="3" borderId="11" xfId="0" applyFont="1" applyFill="1" applyBorder="1" applyAlignment="1">
      <alignment horizontal="left" vertical="center"/>
    </xf>
    <xf numFmtId="0" fontId="9" fillId="9" borderId="28" xfId="0" applyFont="1" applyFill="1" applyBorder="1" applyAlignment="1">
      <alignment horizontal="center" vertical="center" wrapText="1"/>
    </xf>
    <xf numFmtId="0" fontId="2" fillId="12" borderId="0" xfId="0" applyFont="1" applyFill="1" applyAlignment="1">
      <alignment horizontal="center"/>
    </xf>
    <xf numFmtId="0" fontId="15" fillId="12" borderId="0" xfId="0" applyFont="1" applyFill="1" applyAlignment="1">
      <alignment horizontal="center"/>
    </xf>
    <xf numFmtId="0" fontId="0" fillId="12" borderId="0" xfId="0" applyFill="1" applyAlignment="1"/>
    <xf numFmtId="164" fontId="4" fillId="3" borderId="0" xfId="0" applyNumberFormat="1" applyFont="1" applyFill="1" applyBorder="1" applyAlignment="1">
      <alignment horizontal="justify" vertical="center" wrapText="1"/>
    </xf>
    <xf numFmtId="0" fontId="0" fillId="3" borderId="0" xfId="0" applyFill="1" applyBorder="1" applyAlignment="1">
      <alignment vertical="center"/>
    </xf>
    <xf numFmtId="0" fontId="4" fillId="3" borderId="0" xfId="0" applyFont="1" applyFill="1" applyBorder="1" applyAlignment="1">
      <alignment vertical="center"/>
    </xf>
    <xf numFmtId="0" fontId="9" fillId="11" borderId="10" xfId="0" applyFont="1" applyFill="1" applyBorder="1" applyAlignment="1">
      <alignment horizontal="center" vertical="center" wrapText="1"/>
    </xf>
    <xf numFmtId="0" fontId="9" fillId="11" borderId="6" xfId="0" applyFont="1" applyFill="1" applyBorder="1" applyAlignment="1">
      <alignment horizontal="center" vertical="center" wrapText="1"/>
    </xf>
    <xf numFmtId="0" fontId="7" fillId="3" borderId="17" xfId="0" applyNumberFormat="1" applyFont="1" applyFill="1" applyBorder="1" applyAlignment="1">
      <alignment horizontal="left" vertical="top" wrapText="1"/>
    </xf>
    <xf numFmtId="0" fontId="26" fillId="3" borderId="15" xfId="0" applyFont="1" applyFill="1" applyBorder="1" applyAlignment="1">
      <alignment vertical="top"/>
    </xf>
    <xf numFmtId="0" fontId="26" fillId="3" borderId="16" xfId="0" applyFont="1" applyFill="1" applyBorder="1" applyAlignment="1">
      <alignment vertical="top"/>
    </xf>
    <xf numFmtId="0" fontId="21" fillId="3" borderId="9" xfId="0" applyFont="1" applyFill="1" applyBorder="1" applyAlignment="1">
      <alignment horizontal="left" vertical="center" wrapText="1"/>
    </xf>
    <xf numFmtId="0" fontId="21" fillId="3" borderId="14" xfId="0" applyFont="1" applyFill="1" applyBorder="1" applyAlignment="1">
      <alignment horizontal="left" vertical="center" wrapText="1"/>
    </xf>
    <xf numFmtId="0" fontId="21" fillId="3" borderId="13" xfId="0" applyFont="1" applyFill="1" applyBorder="1" applyAlignment="1">
      <alignment horizontal="left" vertical="center" wrapText="1"/>
    </xf>
    <xf numFmtId="0" fontId="9" fillId="11" borderId="12" xfId="0" applyFont="1" applyFill="1" applyBorder="1" applyAlignment="1">
      <alignment horizontal="center" vertical="center" wrapText="1"/>
    </xf>
    <xf numFmtId="0" fontId="9" fillId="11" borderId="2" xfId="0" applyFont="1" applyFill="1" applyBorder="1" applyAlignment="1">
      <alignment horizontal="center"/>
    </xf>
    <xf numFmtId="9" fontId="9" fillId="0" borderId="2" xfId="0" applyNumberFormat="1" applyFont="1" applyFill="1" applyBorder="1" applyAlignment="1">
      <alignment horizontal="center" vertical="center" wrapText="1"/>
    </xf>
    <xf numFmtId="0" fontId="6" fillId="10" borderId="2" xfId="0" applyFont="1" applyFill="1" applyBorder="1" applyAlignment="1">
      <alignment horizontal="center" vertical="center" wrapText="1"/>
    </xf>
    <xf numFmtId="0" fontId="27" fillId="0" borderId="2" xfId="0" applyFont="1" applyBorder="1" applyAlignment="1">
      <alignment horizontal="center" wrapText="1"/>
    </xf>
    <xf numFmtId="0" fontId="27" fillId="0" borderId="2" xfId="0" applyFont="1" applyBorder="1" applyAlignment="1">
      <alignment horizontal="center" vertical="center" wrapText="1"/>
    </xf>
    <xf numFmtId="0" fontId="17" fillId="11" borderId="2" xfId="0" applyFont="1" applyFill="1" applyBorder="1" applyAlignment="1">
      <alignment horizontal="center" vertical="center" wrapText="1"/>
    </xf>
    <xf numFmtId="0" fontId="17" fillId="11" borderId="40" xfId="0" applyFont="1" applyFill="1" applyBorder="1" applyAlignment="1">
      <alignment horizontal="center" vertical="center" wrapText="1"/>
    </xf>
    <xf numFmtId="0" fontId="17" fillId="11" borderId="41" xfId="0" applyFont="1" applyFill="1" applyBorder="1" applyAlignment="1">
      <alignment horizontal="center" vertical="center" wrapText="1"/>
    </xf>
    <xf numFmtId="9" fontId="9" fillId="0" borderId="2" xfId="0" applyNumberFormat="1" applyFont="1" applyFill="1" applyBorder="1" applyAlignment="1">
      <alignment horizontal="center" vertical="center"/>
    </xf>
    <xf numFmtId="0" fontId="21" fillId="0" borderId="9" xfId="0" applyFont="1" applyFill="1" applyBorder="1" applyAlignment="1">
      <alignment horizontal="left" vertical="center" wrapText="1"/>
    </xf>
    <xf numFmtId="0" fontId="21" fillId="0" borderId="14" xfId="0" applyFont="1" applyFill="1" applyBorder="1" applyAlignment="1">
      <alignment horizontal="left" vertical="center" wrapText="1"/>
    </xf>
    <xf numFmtId="0" fontId="21" fillId="0" borderId="13" xfId="0" applyFont="1" applyFill="1" applyBorder="1" applyAlignment="1">
      <alignment horizontal="left" vertical="center" wrapText="1"/>
    </xf>
    <xf numFmtId="166" fontId="9" fillId="3" borderId="2" xfId="0" applyNumberFormat="1" applyFont="1" applyFill="1" applyBorder="1" applyAlignment="1">
      <alignment horizontal="center" vertical="center"/>
    </xf>
    <xf numFmtId="0" fontId="0" fillId="0" borderId="2" xfId="0" applyFont="1" applyBorder="1" applyAlignment="1">
      <alignment horizontal="center" vertical="center"/>
    </xf>
    <xf numFmtId="0" fontId="0" fillId="0" borderId="2" xfId="0" applyBorder="1" applyAlignment="1">
      <alignment horizontal="center" vertical="center"/>
    </xf>
    <xf numFmtId="3" fontId="24" fillId="0" borderId="2" xfId="0" applyNumberFormat="1" applyFont="1" applyFill="1" applyBorder="1" applyAlignment="1">
      <alignment horizontal="center" vertical="center"/>
    </xf>
    <xf numFmtId="0" fontId="0" fillId="0" borderId="5" xfId="0" applyFont="1" applyBorder="1" applyAlignment="1">
      <alignment horizontal="center" vertical="center"/>
    </xf>
    <xf numFmtId="0" fontId="0" fillId="0" borderId="3" xfId="0" applyFont="1" applyBorder="1" applyAlignment="1">
      <alignment horizontal="center" vertical="center"/>
    </xf>
    <xf numFmtId="166" fontId="9" fillId="3" borderId="5" xfId="0" applyNumberFormat="1" applyFont="1" applyFill="1" applyBorder="1" applyAlignment="1">
      <alignment horizontal="center" vertical="center"/>
    </xf>
    <xf numFmtId="166" fontId="9" fillId="3" borderId="3" xfId="0" applyNumberFormat="1" applyFont="1" applyFill="1"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3" fontId="24" fillId="0" borderId="5" xfId="0" applyNumberFormat="1" applyFont="1" applyFill="1" applyBorder="1" applyAlignment="1">
      <alignment horizontal="center" vertical="center"/>
    </xf>
    <xf numFmtId="3" fontId="24" fillId="0" borderId="11" xfId="0" applyNumberFormat="1" applyFont="1" applyFill="1" applyBorder="1" applyAlignment="1">
      <alignment horizontal="center" vertical="center"/>
    </xf>
    <xf numFmtId="0" fontId="14" fillId="4" borderId="28" xfId="0" applyFont="1" applyFill="1" applyBorder="1" applyAlignment="1">
      <alignment horizontal="center" vertical="center" wrapText="1"/>
    </xf>
    <xf numFmtId="0" fontId="2" fillId="3" borderId="32" xfId="0" applyFont="1" applyFill="1" applyBorder="1" applyAlignment="1">
      <alignment horizontal="center" vertical="center"/>
    </xf>
    <xf numFmtId="3" fontId="0" fillId="0" borderId="0" xfId="0" applyNumberFormat="1"/>
    <xf numFmtId="0" fontId="9" fillId="9" borderId="6" xfId="0" applyFont="1" applyFill="1" applyBorder="1" applyAlignment="1">
      <alignment horizontal="center" vertical="center" wrapText="1"/>
    </xf>
    <xf numFmtId="0" fontId="2" fillId="9" borderId="26" xfId="0" applyFont="1" applyFill="1" applyBorder="1" applyAlignment="1">
      <alignment horizontal="center" vertical="center" wrapText="1"/>
    </xf>
    <xf numFmtId="3" fontId="24" fillId="0" borderId="3" xfId="0" applyNumberFormat="1" applyFont="1" applyFill="1" applyBorder="1" applyAlignment="1">
      <alignment horizontal="center" vertical="center"/>
    </xf>
    <xf numFmtId="3" fontId="24" fillId="0" borderId="42" xfId="0" applyNumberFormat="1" applyFont="1" applyFill="1" applyBorder="1" applyAlignment="1">
      <alignment horizontal="center" vertical="center"/>
    </xf>
    <xf numFmtId="3" fontId="24" fillId="0" borderId="7" xfId="0" applyNumberFormat="1" applyFont="1" applyFill="1" applyBorder="1" applyAlignment="1">
      <alignment horizontal="center" vertical="center"/>
    </xf>
  </cellXfs>
  <cellStyles count="3">
    <cellStyle name="Millares" xfId="1" builtinId="3"/>
    <cellStyle name="Moneda [0]" xfId="2" builtinId="7"/>
    <cellStyle name="Normal" xfId="0" builtinId="0"/>
  </cellStyles>
  <dxfs count="0"/>
  <tableStyles count="0" defaultTableStyle="TableStyleMedium2" defaultPivotStyle="PivotStyleLight16"/>
  <colors>
    <mruColors>
      <color rgb="FFC6E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1487154</xdr:colOff>
      <xdr:row>1</xdr:row>
      <xdr:rowOff>103188</xdr:rowOff>
    </xdr:from>
    <xdr:to>
      <xdr:col>1</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1</xdr:col>
      <xdr:colOff>1487154</xdr:colOff>
      <xdr:row>1</xdr:row>
      <xdr:rowOff>103188</xdr:rowOff>
    </xdr:from>
    <xdr:to>
      <xdr:col>1</xdr:col>
      <xdr:colOff>1868154</xdr:colOff>
      <xdr:row>3</xdr:row>
      <xdr:rowOff>56696</xdr:rowOff>
    </xdr:to>
    <xdr:pic>
      <xdr:nvPicPr>
        <xdr:cNvPr id="5"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twoCellAnchor editAs="oneCell">
    <xdr:from>
      <xdr:col>1</xdr:col>
      <xdr:colOff>0</xdr:colOff>
      <xdr:row>77</xdr:row>
      <xdr:rowOff>0</xdr:rowOff>
    </xdr:from>
    <xdr:to>
      <xdr:col>1</xdr:col>
      <xdr:colOff>304800</xdr:colOff>
      <xdr:row>78</xdr:row>
      <xdr:rowOff>38101</xdr:rowOff>
    </xdr:to>
    <xdr:sp macro="" textlink="">
      <xdr:nvSpPr>
        <xdr:cNvPr id="1027" name="AutoShape 3" descr="data:image/jpeg;base64,/9j/4AAQSkZJRgABAQEA3ADcAAD/2wBDAAMCAgMCAgMDAwMEAwMEBQgFBQQEBQoHBwYIDAoMDAsKCwsNDhIQDQ4RDgsLEBYQERMUFRUVDA8XGBYUGBIUFRT/2wBDAQMEBAUEBQkFBQkUDQsNFBQUFBQUFBQUFBQUFBQUFBQUFBQUFBQUFBQUFBQUFBQUFBQUFBQUFBQUFBQUFBQUFBT/wAARCACsARUDASIAAhEBAxEB/8QAHwAAAQUBAQEBAQEAAAAAAAAAAAECAwQFBgcICQoL/8QAtRAAAgEDAwIEAwUFBAQAAAF9AQIDAAQRBRIhMUEGE1FhByJxFDKBkaEII0KxwRVS0fAkM2JyggkKFhcYGRolJicoKSo0NTY3ODk6Q0RFRkdISUpTVFVWV1hZWmNkZWZnaGlqc3R1dnd4eXqDhIWGh4iJipKTlJWWl5iZmqKjpKWmp6ipqrKztLW2t7i5usLDxMXGx8jJytLT1NXW19jZ2uHi4+Tl5ufo6erx8vP09fb3+Pn6/8QAHwEAAwEBAQEBAQEBAQAAAAAAAAECAwQFBgcICQoL/8QAtREAAgECBAQDBAcFBAQAAQJ3AAECAxEEBSExBhJBUQdhcRMiMoEIFEKRobHBCSMzUvAVYnLRChYkNOEl8RcYGRomJygpKjU2Nzg5OkNERUZHSElKU1RVVldYWVpjZGVmZ2hpanN0dXZ3eHl6goOEhYaHiImKkpOUlZaXmJmaoqOkpaanqKmqsrO0tba3uLm6wsPExcbHyMnK0tPU1dbX2Nna4uPk5ebn6Onq8vP09fb3+Pn6/9oADAMBAAIRAxEAPwD9U6KKKACiiigAooooAKKKKACiiigAooooAKKKKACiiigAooooAKKKKACiiigAooooAKKKKACiiigAooooAKKKKACikziml9vWgB9FJmigBaKKKACiiigAooooAKKKKACiiigAooooAKKKKACiiigAooooAKKKKACiiigAooooAKKKKACiiigAooooAKKQnFRSSbFySAO5Y4FADLiQRgszYUDJ5x05rxnU9c1Lx58SPCmnAzWGmeY2rC2V/mkigkUJJJjoGcrtUnpknFdzHrCeNru48gLL4etCyyXG75bmVeCqn+4pBye5A7Zqr8PbM6pqOq+KpFXbqjRxWHHK2cYIj+m4ln/4EPSgpWO9opdtFBI6iiigAooooAKKKKACiiigAooooAKKKKACiiigAooooAKKKKACkyKKiMy8nOAOpPA4oAlyKTdXIa18QLSz/c6daXWu3LNtWLT13LnvufO0Y56mucvPiprXh/VNHg8Q+Fm0yz1W/WwguYbpZ9jOQI2kUAYDHPQnpQB6pRTV+6KdQAUUUUAFFFFABSUUxjyM0AKzfKT2rzzxb9u8dakfDeny3FnpUbf8TbUI8qGXGfs0bf3mBG4joPc1veKNRvJGj0rSjt1C5Hzz8Yto+QXb3PIHuavaDoVt4Z0iCwtA3kQrhTISWPOSSe5JyaAOU8dIum+H9M8JaMBZS6qRp8Qg+U29uF/eSADptjDfiRXcadp8GmafbWlugSC3jWKNQOAqgAD9K4nwtYp4q8car4qMjS21sP7M08HO3ap/fSAf7Tjbkdkrv1G1QKAJKKKKACiikzQAtFM8znFQ3F9BZxPLPKsEa/eeQhQPfJoAnakzXlmt/tH+CrO/bT9Ou7rxPqQBxa6DayXZJGcjcgK549az7r4qfEHVI0XQ/hbfRF2ws2sX8EC4J+8VDFun9aAPY80Z968ZVfjxqEgGzwNo8W7O5nu7lwpHQqAoyP8AexVuPwP8W7rLXXxM022yeEsfDqAAY9ZJW569fagD1vfRu968sb4d/EUrj/hZ7Fscn+xLcZPr19/07Uf8K/8AiPbtI1v8SVfdyEuNGiZR6gHdkfn6/gAep7vejd715gkPxa0uMIW8L64O7u09q59OArL+RrQs/FHjSFUGo+D489C9nqKSDPfAKjjPTJoA7/d705a5618TbsfatMvrJz2eEsOuMAjNblvMs0QdDkHpQBNRSbqTcKAA9aaW6c1Dd3sNnDJLPKsUSDLMxwK5EapeeOJli0p5bPRwu+TUVwrTNnBjjHYYP3j6YxQBr634pXS3WC3tZ9SvXO1be3Uce7sThV96zpPC174iO7X7o+Vvz9hsnKwsuQQshxl+B7Dk10GjaLb6Pa+TAmwZyWJyznA+Zj6nFX6AK9rY2+n26QW0SQQoMLHGoVQB2AFeX/Fa7XWPHvw/8MRK7yHU11mdlUMI47YZUsccBpGUZHpXqdxIscRZ+EX5mP0615R8HIz4y1/xL8QpR5ialMdP0oEYKWcDMuR7SSBn9/l9KAPXl+6KWkX7tLQAUUUUAFJRSbqAEJNYniDWn00Q29vEbi9uW8uKMfdX1dz2Uf1AFWtW1AWNoz7GlkPCRL1dj0H/AOv0NRaPYzRr9qvNpvpR+82nKpjgKvsP6mgB2h6ONLstjytcXLt5k07DBdyMEgduBwB6VkeOtQvDYxaTpZxqmonyo5O0MZ4eX/gK/qRWr4h8Q2fhnTZby8k8uNSFVccyOeFRR3Yn0rG8GaHM13ceItUhCazqCgeXu3C2hB+SIH8ycdzQB0Gg6TbaHpNrp9onlW9vGsaL7AY5985/OtHbSLTqACiiigAprU6mtQB5J8TfidrWm+N9K8EeErS1uPEeoRfapJr9mWG2t/mBkH99gy/dHvV6H4N2PiL7FdeOLg+K9UiUbvMUx2e7jlYAdvBHfNTfEz4P2fjzULDW7O8n8P8AizS8/YdbswPMRTnMbj+OMgn5Se5rCbxr8SPAIji8SeFV8V2YGG1bw2+HAHeS3c5yf9kmgD1XTdFsNHt0t7CzgsoEGFit4lRR9ABVsRj1/wAK4Lw/8dfBHiBvJi8QWtpejh7K+YwTRnuGVwOmDXdRXEU0aukqOjjKsrAhgehB9PpQBNTlpgOaNw9fagCSimU+gBrdaj8sHqTUtBFAEZjyuM8fhSqoRcD9eaWq95qFvp9u89zPHbwp96SRgqj6mgCdsgVhar4qtbC4js4nS61GUlYrWMjcSB354A9ScViXmq614tufs2hl7HTF/wBbqcijMv8AsxL1/wCBHFb3hzwrY+G4ZBbx755MGa6lO6aUjJyzfUn254oAy7LQbzXAbjxNFDvH3LO3kZoguRjI7kgD8zXWQ26QKEjRUUcBVUAD2Ap4Ueg9KdwKAFqNu/OOakrB8XeKtO8F6De6xqtwLeytV3u3duyqo7sxwAOpJFAHDfHrVtRuPDdt4V0G4+z694iuFsoZFPzQQdZ5SOoCpnn/AGhXf+F9BtPC3h7TtHsUEdpYW6W0SqMDaihR+OBXnvwp8KX+sa7ffELxNbNBrepxfZ7GydiRY2AbdGhXoJG4ZyO/FergY6UAOXpS0i9KWgAoophoAVqjkYLyelc546+IGjfD/RX1PWLrybdeERAWeVuyqvck1raZfx6zptrfRK6xXESzKsqkMAwBAI7HBoAS3tTLP9pm+ZwCEU/wZ9Kg8QeI7Pw3Zm4upPnb5YoEG6WZscIi55J9qxNc8eLDfy6RodsdZ1xeGhjOIoM9GlfoAOuAc8dKf4b8FS2t4mr65df2xrnJWRx+5tcjBWBSPlGOM9T1oAr6J4dvNf1GHXfEceyeNt9jpm4lLUEcM46NJ/tEcdsV24UDnvSKo28DAqQAUAItOpKWgAooooAKaRTqKAG7aa8e9cHH4jNSUUAc14k+Hnh3xiu3WtEsNTG3YHuIFZ1B6gN1H4GuEH7PNr4fYP4Q8U674TjQ7hZ29z59r/37lzgE+jCvYKSgDzRdN+JWjqWg1bRfESqgAju4HtXOM5O5C3J4xkY61Na+PfFEGBqXgO+jAIDSWV3FOOepABzgY/UV6FtH+SaTYoOQAD9KAORh+IgaMySeHtegUckPYsSOuRgHtjtWzH4otpY/MaK5t027ibiB06Z45HXg1qGNTx2+pFHlrx19epoAxJvHWi20hSa88pwNxVo2zgjOelaWn6xaarb+bazrNH6rTNSvrTSrd57mRYo1GSTjPAzxWCsmp645TT4V0bTmGTeMqmaTnqqdh7t60AWfEni2LSFS3tYJtS1OYYhtrZd3tlj0Vfc1n2/g+58TRxXPil0nZWEi6dAxEETADgnPzkHPUdx6V0Gi6Da6LAYoEbc3zSTMxLyN6s2eT9a0wMUARw26QKFjVUReiqMCpaKy/EHiPTfC+nm+1XUbbS7NThp7uQRpnsNxPXg0AabSbeME0NINua+Mfj9+2zpMWmy23gv7Zqc4YxqxQRWt1lRgb8b9oz1TGc9RXZ/BX42eMZfh/pk/iW6s/HPjLXnM9jpGgRoi2cGCM3Eg+VEVlOWYcbgPmNBpyO1z37xd400jwTo02qazeR2VpEOWkOGY9lUfxMfQV5v4d8O3vxc8RWvi/wAS29xbaBassuiaBcrtA5ytzcJ/z0IKkKfu4/GtDQ/hLJrXiCz8U+PLiLWtfg5tbGHP2Cw7gRoR87gk/vHGenQAV6koXaOaCdthUj2tx0xj/wDVUm2kVhupdw9aCQzRupjNjP8AnvXA6p4t8U6hrDweFNJsb7T7VilzeanO8Cu/TZEVByVI5JGOfagD0HdXO+MvG2leB9HN/qtx5EbssMMeCZJpWICRovVnYnAUDPtXlPjP4w/Ebw/dW+kWvgzRbjXb5ilpBFrDTZ44Z18pdi5z8zN2qbwT8GfFl3rH/CS+PPFX2/X51x9j0+IC2sVIwYoS3T3cAFsCgCKwVrPWpfEPjq8W/wBXkkzYeHLCMztBEwwqFccuTgk/KAQeTiuvWy8T+PbcLf8AneD9HZuba3kBvp1A6M4OIgR2UE+9dR4d8F6P4aVhY2EUUj8vORulcnOcsee/rW55K+lAFDQvDtl4csUtNPgWCBecAcsf7zHqW9ya09tOooAbtp1FFABRRRQAUUUUAFFFFABRRRQAUU1qTdQA+mt1qN5Cqk8fjxXIah8SLJtXk0fSYZdY1dVy0Nup8uPk8ySH5V6ev86AOueQKpJ6Dqc8VxWqePp7y8+weGtPOsXCvse5ZilvCRwSX/iIOPlUevSki8F6j4injuvEeoygHa39m2EmyBe+C2Nzehye1dlaafBY20dvbosMMYwscagDH0/woA5W1+H8V9qdnquuXDavqNrzDuJWGEnqVTPXBPJrsl4xSqm3vS7aAFpp606sHxh4w0nwLolzrGtXkdlYW4y8jtyewVR3J7DrQBpXl1FbW8kszrHFGvmM7kBVUckk+gAr86/2n9Y+KPx+8bxQaJZ23/CtrW6QaPZXMzCTXZABm4FuB5jxq24BjtTAznvXst/4s8V/tJ+Jre107TDF4Pgmw2nzM6rJgblkvnRvlwcMturbjld3FfQng74a6V4TkfUFjN7rk6LHcancLmV1UYCLjhIx2RcAfrTRpGSj6nxFqn7KvjTwf4Xn8QeJ9R0HV9fvo1stE8P2lixMd3L8sEKuzeWAAOWKYARvrXunwo8Nx/CPwda+A/hra6d4g8aWoX+3dWuXb7NazMpZzI4GSd5+WFTxknA737rwd8Qvi18ULnU9RgbwZ4V0zzbSyeRg9+VZdrzW+0lYmcbh5h+YKQF6tXs1j4D0/wAP+EH8PeH86DbeS8UMlqFLxMwOZMsDubJLZbOT1zTByufM+n/EzxR4T+OtzpK6lr3j/wDszTmj1e3s4EEMmoSshhggTOIlRGZ2kY9x9K1Pjt4t8Z+C/Caax4l8Sto2oarcpY6NoHh+VYFgkkIXzbm4YlpVj3B22lQcfxcV7p8MfhL4f+Fujy2ukRSS3N0/nX2pXTb7m9mPWWV8ct9AAM4AFZ2ofA/Q9d+Jn/Caa1Pea3cwwrDY6bfNG9jYkNlpIowgJkYhTudmxtG3FIOYyI/Enjnx2vkeGLS30DRPLVf+Ei1eMvNc4Ay8NvwdpGcNIR9K8tvlkk/ad8J+FtJ8W67qd9pm7VNcvbq73wldu1LVUQBUJJ3FSuMHrnr9UzWiyI4DtGzAqGTAIyMZHv8AnXmnhvwb4M/Zs8H6ndpO8UVxO13f6rqLq91fXDEkGRwo3MScAAcUibnod1J9o/0RHaOWRPmKY3Kp4z9a8v1r4iXerXH/AAinw1to9Ru7eRba91Vm/wBF05c/MS2P3kgGflAPPWs3Q5fEnxl2SRm58PeEJm33M0iNHdX6EHEcJwNkWCPmIycnHrXrvhzwrpXhPR7fStHsotPsIBiOGFQAMnJJ9STzk9aCTF8B/Dew8Cw3EkU8+pardsXu9TvG3TzseeT2Uf3RwK68Y/Gl27eK4LSfFnir/hY19omp+HVOgSDzbDWrJ8oFC/cnBOQ5IPQY5HWgDvlp1NWnUAFFFFABRRRQAUUUUAFFFFABRRRQAlG6lqNm2rmgBWbmsTxF4osvDdskl0zvJNII4beBS8kjk4CgfXueB3IGTVPVPEVxc3c2maRAJ75Rh55SRBDkcFiOSf8AZB/Kn+GvBttockl7I/23Vbgf6ReyD5nOc4Xn5VHZRQBjQ6Lr/jHy59VuZNC0/OV0y1ZTJIuOTJJ6+y112kaJY6HaLbWNpFawKflSJQB0HJ9/er2On5e9PWgBoXGOOKfRRQAUUUUAFcf8Qvhf4c+KFnZWfiXTf7UtbOYXEULTSIu8DGWCsNw9myPauwooAzNF0Kx8P2Mdlp1lBYWcX+rgt0CKueuAB/Kr/lj+7UlFADNo9KMe1PprdKAG7RScU2SYRqzNwqjJYnAryfXPi/c+JNavvDXw8t49a1i2yl1qkrH7BYscj5nAO91P/LNeeMcdQDSOp+IHxQ0f4fxWyXbyXeo3b+XaadaKZJ5mIJGFGcL6seBg+lea+HfAWqfGbxVZeKPG2H0XSZGOn6FGd1s84JBlftIFx8pIxnPpUGh/DG2ufFF3YLd3Oua5J82veK5CEbaetpAAf3YwRwp4A5Jr3yxtYrO1iggQRwxqFRFGAFAwAB6AUAyVIVRAqoAAMAAYqRaVelLQISm7fan0UANWnUUUAFFFFABRRRQAUUUUAFFFFABRRRQAVBcI0ke0HB/zmp6btNAFays4rOHy4Y1jQHOFGOpyT9SetWdoHTihadQAm2loooAKKKKACiiigAooooAKKSkL4oAG61i+JvFWl+EtJm1LWL+DTrGMZaedwq8AnA9TgHis/wCIXxG0L4Z6BPrGv3f2a1j4SNFLSzN2SNRyzdOBXnnhPwt4g+LOsWvinx7Y29loVtibRvC7KWeGQ4K3FzkY81VJUKMgbj3oApJJ4m/aJkJAv/B3w8D4zjyr/WExkEf88oWBA5G49vWtS4uorFrf4b/Dm1i09bVBHfX8SHyNPjPDjPedhnGe5ya1/GXijWNc1g+E/CBVb1QBqWqv9zTYmBwUGMPKQOFzxkE11fgnwNp/gPRU07TEfYW8yaaZ98s8pOXkdj1ZjyaBvyJ/B/hSw8G6Ha6Rp0Xl2kC8ZJJZiclmPckknmt3aKAKdQIKKKKACiiigAooooAKKKKACiiigAooooAKKKKACiiigAooooAKKKKACiiigAooooAKKKKACiiigBG6VyXxI+ImmfDPw3Jq+pGSTnyrazgAaa7nPCQxr3Zj/jXVS58s44r5j8dePfDej/tLPe/EDVItK0zw1Ywnw9aTLI73V1cgiWaONELOVVQnA43CgDs/h58MdV8Q+IoPiB8Rdlx4iZT/AGbooO620aMk4Cjo023G6QjucV1niDxBceKtQl8O+GdUEF3CwN/fwrvFrHkAxq2NvnNnhT0AJPbODp3irxN8WJpY9K03UPCfhoLtbVr5fJu7kMCMwRMvyrjHzvg8/dNeg+D/AAjpvgjR4tL0qHyrWPnnlnY/edm/iYnuaAJPDvh2x8N6XFY2UXlwx9WZtzOxPLMx6sSSSTWwvCilpaACiiigAooooAKKKKACiiigAooooAKKKKACiiigAooooAKKKKACiiigAooooAKKKKACiiigAooooAKKKKAGuu9cVQuNDsru4hnntYZZ4iTHK8al0JzkqSMjr2rRooAi8kYx1p4FOooAKKKKACiiigAooooAKKKKACiiigAooooAKKKKACiiigAooooA/9k="/>
        <xdr:cNvSpPr>
          <a:spLocks noChangeAspect="1" noChangeArrowheads="1"/>
        </xdr:cNvSpPr>
      </xdr:nvSpPr>
      <xdr:spPr bwMode="auto">
        <a:xfrm>
          <a:off x="304800" y="2309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2028826</xdr:colOff>
      <xdr:row>78</xdr:row>
      <xdr:rowOff>9525</xdr:rowOff>
    </xdr:from>
    <xdr:to>
      <xdr:col>2</xdr:col>
      <xdr:colOff>857250</xdr:colOff>
      <xdr:row>84</xdr:row>
      <xdr:rowOff>123825</xdr:rowOff>
    </xdr:to>
    <xdr:pic>
      <xdr:nvPicPr>
        <xdr:cNvPr id="6"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52676" y="20373975"/>
          <a:ext cx="1733549" cy="1162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S289"/>
  <sheetViews>
    <sheetView tabSelected="1" view="pageLayout" topLeftCell="A28" zoomScaleNormal="90" workbookViewId="0">
      <selection activeCell="F74" sqref="F74"/>
    </sheetView>
  </sheetViews>
  <sheetFormatPr baseColWidth="10" defaultRowHeight="12.75" x14ac:dyDescent="0.2"/>
  <cols>
    <col min="1" max="1" width="4.5703125" customWidth="1"/>
    <col min="2" max="2" width="41.42578125" customWidth="1"/>
    <col min="3" max="6" width="28.85546875" customWidth="1"/>
    <col min="7" max="7" width="15.7109375" style="9" customWidth="1"/>
    <col min="8" max="8" width="13.5703125" style="9" customWidth="1"/>
    <col min="9" max="66" width="11.42578125" style="9"/>
  </cols>
  <sheetData>
    <row r="1" spans="2:71" ht="6.75" customHeight="1" x14ac:dyDescent="0.2"/>
    <row r="2" spans="2:71" s="1" customFormat="1" ht="20.25" customHeight="1" x14ac:dyDescent="0.2">
      <c r="B2" s="10"/>
      <c r="C2" s="125"/>
      <c r="D2" s="125"/>
      <c r="E2" s="64"/>
      <c r="F2" s="10"/>
    </row>
    <row r="3" spans="2:71" s="1" customFormat="1" ht="18" customHeight="1" x14ac:dyDescent="0.2">
      <c r="B3" s="10"/>
      <c r="C3" s="126" t="s">
        <v>31</v>
      </c>
      <c r="D3" s="127"/>
      <c r="E3" s="127"/>
      <c r="F3" s="127"/>
    </row>
    <row r="4" spans="2:71" s="1" customFormat="1" ht="9.75" customHeight="1" x14ac:dyDescent="0.2">
      <c r="B4" s="10"/>
      <c r="C4" s="127"/>
      <c r="D4" s="127"/>
      <c r="E4" s="127"/>
      <c r="F4" s="127"/>
    </row>
    <row r="5" spans="2:71" s="5" customFormat="1" ht="11.25" customHeight="1" x14ac:dyDescent="0.45">
      <c r="B5" s="12" t="s">
        <v>0</v>
      </c>
      <c r="C5" s="10"/>
      <c r="D5" s="37"/>
      <c r="E5" s="37"/>
      <c r="F5" s="16"/>
    </row>
    <row r="6" spans="2:71" s="5" customFormat="1" ht="15.75" customHeight="1" x14ac:dyDescent="0.2">
      <c r="B6" s="13" t="s">
        <v>28</v>
      </c>
      <c r="C6" s="10"/>
      <c r="D6" s="38" t="s">
        <v>48</v>
      </c>
      <c r="E6" s="38"/>
      <c r="F6" s="11"/>
    </row>
    <row r="7" spans="2:71" s="1" customFormat="1" x14ac:dyDescent="0.2">
      <c r="B7" s="10"/>
      <c r="C7" s="10"/>
      <c r="D7" s="10"/>
      <c r="E7" s="10"/>
      <c r="F7" s="10"/>
    </row>
    <row r="8" spans="2:71" s="9" customFormat="1" ht="3.75" customHeight="1" thickBot="1" x14ac:dyDescent="0.25"/>
    <row r="9" spans="2:71" s="1" customFormat="1" ht="61.5" customHeight="1" thickBot="1" x14ac:dyDescent="0.25">
      <c r="B9" s="133" t="s">
        <v>46</v>
      </c>
      <c r="C9" s="134"/>
      <c r="D9" s="134"/>
      <c r="E9" s="134"/>
      <c r="F9" s="135"/>
      <c r="H9"/>
    </row>
    <row r="10" spans="2:71" s="9" customFormat="1" ht="12" customHeight="1" x14ac:dyDescent="0.2"/>
    <row r="11" spans="2:71" s="6" customFormat="1" ht="18.75" x14ac:dyDescent="0.3">
      <c r="B11" s="128" t="s">
        <v>33</v>
      </c>
      <c r="C11" s="129"/>
      <c r="D11" s="26">
        <v>148475623</v>
      </c>
      <c r="E11" s="65"/>
      <c r="F11" s="59"/>
      <c r="G11" s="60"/>
      <c r="AW11" s="30"/>
      <c r="AX11" s="30"/>
      <c r="AY11" s="30"/>
      <c r="AZ11" s="30"/>
      <c r="BA11" s="30"/>
      <c r="BB11" s="30"/>
      <c r="BC11" s="30"/>
      <c r="BD11" s="30"/>
      <c r="BE11" s="30"/>
      <c r="BF11" s="30"/>
      <c r="BG11" s="30"/>
      <c r="BH11" s="30"/>
      <c r="BI11" s="30"/>
      <c r="BJ11" s="30"/>
      <c r="BK11" s="30"/>
      <c r="BL11" s="30"/>
      <c r="BM11" s="30"/>
      <c r="BN11" s="30"/>
      <c r="BO11" s="30"/>
      <c r="BP11" s="30"/>
      <c r="BQ11" s="30"/>
      <c r="BR11" s="30"/>
      <c r="BS11" s="30"/>
    </row>
    <row r="12" spans="2:71" s="6" customFormat="1" ht="23.25" x14ac:dyDescent="0.2">
      <c r="B12" s="130" t="s">
        <v>1</v>
      </c>
      <c r="C12" s="129"/>
      <c r="D12" s="32" t="s">
        <v>44</v>
      </c>
      <c r="E12" s="66"/>
      <c r="F12" s="7"/>
      <c r="AW12" s="30"/>
      <c r="AX12" s="30"/>
      <c r="AY12" s="30"/>
      <c r="AZ12" s="30"/>
      <c r="BA12" s="30"/>
      <c r="BB12" s="30"/>
      <c r="BC12" s="30"/>
      <c r="BD12" s="30"/>
      <c r="BE12" s="30"/>
      <c r="BF12" s="30"/>
      <c r="BG12" s="30"/>
      <c r="BH12" s="30"/>
      <c r="BI12" s="30"/>
      <c r="BJ12" s="30"/>
      <c r="BK12" s="30"/>
      <c r="BL12" s="30"/>
      <c r="BM12" s="30"/>
      <c r="BN12" s="30"/>
      <c r="BO12" s="30"/>
      <c r="BP12" s="30"/>
      <c r="BQ12" s="30"/>
      <c r="BR12" s="30"/>
      <c r="BS12" s="30"/>
    </row>
    <row r="13" spans="2:71" s="9" customFormat="1" ht="8.25" customHeight="1" thickBot="1" x14ac:dyDescent="0.25">
      <c r="AW13" s="31"/>
      <c r="AX13" s="31"/>
      <c r="AY13" s="31"/>
      <c r="AZ13" s="31"/>
      <c r="BA13" s="31"/>
      <c r="BB13" s="31"/>
      <c r="BC13" s="31"/>
      <c r="BD13" s="31"/>
      <c r="BE13" s="31"/>
      <c r="BF13" s="31"/>
      <c r="BG13" s="31"/>
      <c r="BH13" s="31"/>
      <c r="BI13" s="31"/>
      <c r="BJ13" s="31"/>
      <c r="BK13" s="31"/>
      <c r="BL13" s="31"/>
      <c r="BM13" s="31"/>
      <c r="BN13" s="31"/>
      <c r="BO13" s="31"/>
      <c r="BP13" s="31"/>
      <c r="BQ13" s="31"/>
      <c r="BR13" s="31"/>
      <c r="BS13" s="31"/>
    </row>
    <row r="14" spans="2:71" ht="15.75" customHeight="1" x14ac:dyDescent="0.25">
      <c r="B14" s="139" t="s">
        <v>2</v>
      </c>
      <c r="C14" s="140">
        <v>1</v>
      </c>
      <c r="D14" s="140">
        <v>2</v>
      </c>
      <c r="E14" s="140">
        <v>3</v>
      </c>
      <c r="F14" s="140">
        <v>4</v>
      </c>
      <c r="AW14" s="31"/>
      <c r="AX14" s="31"/>
      <c r="AY14" s="31"/>
      <c r="AZ14" s="31"/>
      <c r="BA14" s="31"/>
      <c r="BB14" s="31"/>
      <c r="BC14" s="31"/>
      <c r="BD14" s="31"/>
      <c r="BE14" s="31"/>
      <c r="BF14" s="31"/>
      <c r="BG14" s="31"/>
      <c r="BH14" s="31"/>
      <c r="BI14" s="31"/>
      <c r="BJ14" s="31"/>
      <c r="BK14" s="31"/>
      <c r="BL14" s="31"/>
      <c r="BM14" s="31"/>
      <c r="BN14" s="31"/>
      <c r="BO14" s="31"/>
      <c r="BP14" s="31"/>
      <c r="BQ14" s="31"/>
      <c r="BR14" s="31"/>
      <c r="BS14" s="31"/>
    </row>
    <row r="15" spans="2:71" ht="15" customHeight="1" x14ac:dyDescent="0.2">
      <c r="B15" s="131"/>
      <c r="C15" s="146" t="s">
        <v>50</v>
      </c>
      <c r="D15" s="146" t="s">
        <v>53</v>
      </c>
      <c r="E15" s="146" t="s">
        <v>62</v>
      </c>
      <c r="F15" s="145" t="s">
        <v>57</v>
      </c>
      <c r="AW15" s="31"/>
      <c r="AX15" s="31"/>
      <c r="AY15" s="31"/>
      <c r="AZ15" s="31"/>
      <c r="BA15" s="31"/>
      <c r="BB15" s="31"/>
      <c r="BC15" s="31"/>
      <c r="BD15" s="31"/>
      <c r="BE15" s="31"/>
      <c r="BF15" s="31"/>
      <c r="BG15" s="31"/>
      <c r="BH15" s="31"/>
      <c r="BI15" s="31"/>
      <c r="BJ15" s="31"/>
      <c r="BK15" s="31"/>
      <c r="BL15" s="31"/>
      <c r="BM15" s="31"/>
      <c r="BN15" s="31"/>
      <c r="BO15" s="31"/>
      <c r="BP15" s="31"/>
      <c r="BQ15" s="31"/>
      <c r="BR15" s="31"/>
      <c r="BS15" s="31"/>
    </row>
    <row r="16" spans="2:71" ht="17.25" customHeight="1" thickBot="1" x14ac:dyDescent="0.25">
      <c r="B16" s="132"/>
      <c r="C16" s="147"/>
      <c r="D16" s="147"/>
      <c r="E16" s="147"/>
      <c r="F16" s="145"/>
      <c r="H16" s="6"/>
      <c r="AW16" s="31"/>
      <c r="AX16" s="31"/>
      <c r="AY16" s="31"/>
      <c r="AZ16" s="31"/>
      <c r="BA16" s="31"/>
      <c r="BB16" s="31"/>
      <c r="BC16" s="31"/>
      <c r="BD16" s="31"/>
      <c r="BE16" s="31"/>
      <c r="BF16" s="31"/>
      <c r="BG16" s="31"/>
      <c r="BH16" s="31"/>
      <c r="BI16" s="31"/>
      <c r="BJ16" s="31"/>
      <c r="BK16" s="31"/>
      <c r="BL16" s="31"/>
      <c r="BM16" s="31"/>
      <c r="BN16" s="31"/>
      <c r="BO16" s="31"/>
      <c r="BP16" s="31"/>
      <c r="BQ16" s="31"/>
      <c r="BR16" s="31"/>
      <c r="BS16" s="31"/>
    </row>
    <row r="17" spans="2:71" ht="15.75" x14ac:dyDescent="0.2">
      <c r="B17" s="19" t="s">
        <v>3</v>
      </c>
      <c r="C17" s="141">
        <v>1</v>
      </c>
      <c r="D17" s="141">
        <v>1</v>
      </c>
      <c r="E17" s="148">
        <v>1</v>
      </c>
      <c r="F17" s="148">
        <v>1</v>
      </c>
      <c r="AW17" s="31"/>
      <c r="AX17" s="31"/>
      <c r="AY17" s="31"/>
      <c r="AZ17" s="31"/>
      <c r="BA17" s="31"/>
      <c r="BB17" s="31"/>
      <c r="BC17" s="31"/>
      <c r="BD17" s="31"/>
      <c r="BE17" s="31"/>
      <c r="BF17" s="31"/>
      <c r="BG17" s="31"/>
      <c r="BH17" s="31"/>
      <c r="BI17" s="31"/>
      <c r="BJ17" s="31"/>
      <c r="BK17" s="31"/>
      <c r="BL17" s="31"/>
      <c r="BM17" s="31"/>
      <c r="BN17" s="31"/>
      <c r="BO17" s="31"/>
      <c r="BP17" s="31"/>
      <c r="BQ17" s="31"/>
      <c r="BR17" s="31"/>
      <c r="BS17" s="31"/>
    </row>
    <row r="18" spans="2:71" ht="25.5" customHeight="1" x14ac:dyDescent="0.2">
      <c r="B18" s="20" t="s">
        <v>27</v>
      </c>
      <c r="C18" s="143" t="s">
        <v>50</v>
      </c>
      <c r="D18" s="144" t="s">
        <v>53</v>
      </c>
      <c r="E18" s="144" t="s">
        <v>55</v>
      </c>
      <c r="F18" s="144" t="s">
        <v>57</v>
      </c>
      <c r="AW18" s="31"/>
      <c r="AX18" s="31"/>
      <c r="AY18" s="31"/>
      <c r="AZ18" s="31"/>
      <c r="BA18" s="31"/>
      <c r="BB18" s="31"/>
      <c r="BC18" s="31"/>
      <c r="BD18" s="31"/>
      <c r="BE18" s="31"/>
      <c r="BF18" s="31"/>
      <c r="BG18" s="31"/>
      <c r="BH18" s="31"/>
      <c r="BI18" s="31"/>
      <c r="BJ18" s="31"/>
      <c r="BK18" s="31"/>
      <c r="BL18" s="31"/>
      <c r="BM18" s="31"/>
      <c r="BN18" s="31"/>
      <c r="BO18" s="31"/>
      <c r="BP18" s="31"/>
      <c r="BQ18" s="31"/>
      <c r="BR18" s="31"/>
      <c r="BS18" s="31"/>
    </row>
    <row r="19" spans="2:71" ht="27.75" customHeight="1" x14ac:dyDescent="0.2">
      <c r="B19" s="24" t="s">
        <v>30</v>
      </c>
      <c r="C19" s="142">
        <v>2021</v>
      </c>
      <c r="D19" s="142">
        <v>2021</v>
      </c>
      <c r="E19" s="142">
        <v>2021</v>
      </c>
      <c r="F19" s="142">
        <v>2021</v>
      </c>
      <c r="AW19" s="31"/>
      <c r="AX19" s="31"/>
      <c r="AY19" s="31"/>
      <c r="AZ19" s="31"/>
      <c r="BA19" s="31"/>
      <c r="BB19" s="31"/>
      <c r="BC19" s="31"/>
      <c r="BD19" s="31"/>
      <c r="BE19" s="31"/>
      <c r="BF19" s="31"/>
      <c r="BG19" s="31"/>
      <c r="BH19" s="31"/>
      <c r="BI19" s="31"/>
      <c r="BJ19" s="31"/>
      <c r="BK19" s="31"/>
      <c r="BL19" s="31"/>
      <c r="BM19" s="31"/>
      <c r="BN19" s="31"/>
      <c r="BO19" s="31"/>
      <c r="BP19" s="31"/>
      <c r="BQ19" s="31"/>
      <c r="BR19" s="31"/>
      <c r="BS19" s="31"/>
    </row>
    <row r="20" spans="2:71" ht="39" customHeight="1" thickBot="1" x14ac:dyDescent="0.25">
      <c r="B20" s="25" t="s">
        <v>4</v>
      </c>
      <c r="C20" s="144" t="s">
        <v>51</v>
      </c>
      <c r="D20" s="144" t="s">
        <v>54</v>
      </c>
      <c r="E20" s="144" t="s">
        <v>56</v>
      </c>
      <c r="F20" s="144" t="s">
        <v>58</v>
      </c>
      <c r="AW20" s="31"/>
      <c r="AX20" s="31"/>
      <c r="AY20" s="31"/>
      <c r="AZ20" s="31"/>
      <c r="BA20" s="31"/>
      <c r="BB20" s="31"/>
      <c r="BC20" s="31"/>
      <c r="BD20" s="31"/>
      <c r="BE20" s="31"/>
      <c r="BF20" s="31"/>
      <c r="BG20" s="31"/>
      <c r="BH20" s="31"/>
      <c r="BI20" s="31"/>
      <c r="BJ20" s="31"/>
      <c r="BK20" s="31"/>
      <c r="BL20" s="31"/>
      <c r="BM20" s="31"/>
      <c r="BN20" s="31"/>
      <c r="BO20" s="31"/>
      <c r="BP20" s="31"/>
      <c r="BQ20" s="31"/>
      <c r="BR20" s="31"/>
      <c r="BS20" s="31"/>
    </row>
    <row r="21" spans="2:71" ht="16.5" thickBot="1" x14ac:dyDescent="0.3">
      <c r="C21" s="47"/>
      <c r="D21" s="2"/>
      <c r="E21" s="2"/>
      <c r="F21" s="2"/>
      <c r="AW21" s="31"/>
      <c r="AX21" s="31"/>
      <c r="AY21" s="31"/>
      <c r="AZ21" s="31"/>
      <c r="BA21" s="31"/>
      <c r="BB21" s="31"/>
      <c r="BC21" s="31"/>
      <c r="BD21" s="31"/>
      <c r="BE21" s="31"/>
      <c r="BF21" s="31"/>
      <c r="BG21" s="31"/>
      <c r="BH21" s="31"/>
      <c r="BI21" s="31"/>
      <c r="BJ21" s="31"/>
      <c r="BK21" s="31"/>
      <c r="BL21" s="31"/>
      <c r="BM21" s="31"/>
      <c r="BN21" s="31"/>
      <c r="BO21" s="31"/>
      <c r="BP21" s="31"/>
      <c r="BQ21" s="31"/>
      <c r="BR21" s="31"/>
      <c r="BS21" s="31"/>
    </row>
    <row r="22" spans="2:71" ht="28.35" customHeight="1" thickBot="1" x14ac:dyDescent="0.25">
      <c r="B22" s="114" t="s">
        <v>29</v>
      </c>
      <c r="C22" s="115"/>
      <c r="D22" s="115"/>
      <c r="E22" s="115"/>
      <c r="F22" s="116"/>
      <c r="AW22" s="31"/>
      <c r="AX22" s="31"/>
      <c r="AY22" s="31"/>
      <c r="AZ22" s="31"/>
      <c r="BA22" s="31"/>
      <c r="BB22" s="31"/>
      <c r="BC22" s="31"/>
      <c r="BD22" s="31"/>
      <c r="BE22" s="31"/>
      <c r="BF22" s="31"/>
      <c r="BG22" s="31"/>
      <c r="BH22" s="31"/>
      <c r="BI22" s="31"/>
      <c r="BJ22" s="31"/>
      <c r="BK22" s="31"/>
      <c r="BL22" s="31"/>
      <c r="BM22" s="31"/>
      <c r="BN22" s="31"/>
      <c r="BO22" s="31"/>
      <c r="BP22" s="31"/>
      <c r="BQ22" s="31"/>
      <c r="BR22" s="31"/>
      <c r="BS22" s="31"/>
    </row>
    <row r="23" spans="2:71" ht="28.5" customHeight="1" x14ac:dyDescent="0.2">
      <c r="B23" s="28" t="s">
        <v>18</v>
      </c>
      <c r="C23" s="149" t="s">
        <v>49</v>
      </c>
      <c r="D23" s="150"/>
      <c r="E23" s="150"/>
      <c r="F23" s="151"/>
      <c r="AW23" s="31"/>
      <c r="AX23" s="31"/>
      <c r="AY23" s="31"/>
      <c r="AZ23" s="31"/>
      <c r="BA23" s="31"/>
      <c r="BB23" s="31"/>
      <c r="BC23" s="31"/>
      <c r="BD23" s="31"/>
      <c r="BE23" s="31"/>
      <c r="BF23" s="31"/>
      <c r="BG23" s="31"/>
      <c r="BH23" s="31"/>
      <c r="BI23" s="31"/>
      <c r="BJ23" s="31"/>
      <c r="BK23" s="31"/>
      <c r="BL23" s="31"/>
      <c r="BM23" s="31"/>
      <c r="BN23" s="31"/>
      <c r="BO23" s="31"/>
      <c r="BP23" s="31"/>
      <c r="BQ23" s="31"/>
      <c r="BR23" s="31"/>
      <c r="BS23" s="31"/>
    </row>
    <row r="24" spans="2:71" ht="24.75" customHeight="1" x14ac:dyDescent="0.2">
      <c r="B24" s="17" t="s">
        <v>19</v>
      </c>
      <c r="C24" s="92" t="s">
        <v>60</v>
      </c>
      <c r="D24" s="93"/>
      <c r="E24" s="93"/>
      <c r="F24" s="94"/>
      <c r="AW24" s="31"/>
      <c r="AX24" s="31"/>
      <c r="AY24" s="31"/>
      <c r="AZ24" s="31"/>
      <c r="BA24" s="31"/>
      <c r="BB24" s="31"/>
      <c r="BC24" s="31"/>
      <c r="BD24" s="31"/>
      <c r="BE24" s="31"/>
      <c r="BF24" s="31"/>
      <c r="BG24" s="31"/>
      <c r="BH24" s="31"/>
      <c r="BI24" s="31"/>
      <c r="BJ24" s="31"/>
      <c r="BK24" s="31"/>
      <c r="BL24" s="31"/>
      <c r="BM24" s="31"/>
      <c r="BN24" s="31"/>
      <c r="BO24" s="31"/>
      <c r="BP24" s="31"/>
      <c r="BQ24" s="31"/>
      <c r="BR24" s="31"/>
      <c r="BS24" s="31"/>
    </row>
    <row r="25" spans="2:71" ht="21" customHeight="1" x14ac:dyDescent="0.2">
      <c r="B25" s="120" t="s">
        <v>20</v>
      </c>
      <c r="C25" s="92" t="s">
        <v>52</v>
      </c>
      <c r="D25" s="93"/>
      <c r="E25" s="93"/>
      <c r="F25" s="94"/>
      <c r="AW25" s="31"/>
      <c r="AX25" s="31"/>
      <c r="AY25" s="31"/>
      <c r="AZ25" s="31"/>
      <c r="BA25" s="31"/>
      <c r="BB25" s="31"/>
      <c r="BC25" s="31"/>
      <c r="BD25" s="31"/>
      <c r="BE25" s="31"/>
      <c r="BF25" s="31"/>
      <c r="BG25" s="31"/>
      <c r="BH25" s="31"/>
      <c r="BI25" s="31"/>
      <c r="BJ25" s="31"/>
      <c r="BK25" s="31"/>
      <c r="BL25" s="31"/>
      <c r="BM25" s="31"/>
      <c r="BN25" s="31"/>
      <c r="BO25" s="31"/>
      <c r="BP25" s="31"/>
      <c r="BQ25" s="31"/>
      <c r="BR25" s="31"/>
      <c r="BS25" s="31"/>
    </row>
    <row r="26" spans="2:71" ht="63.75" customHeight="1" thickBot="1" x14ac:dyDescent="0.25">
      <c r="B26" s="121"/>
      <c r="C26" s="117" t="s">
        <v>36</v>
      </c>
      <c r="D26" s="118"/>
      <c r="E26" s="118"/>
      <c r="F26" s="119"/>
      <c r="AW26" s="31"/>
      <c r="AX26" s="31"/>
      <c r="AY26" s="31"/>
      <c r="AZ26" s="31"/>
      <c r="BA26" s="31"/>
      <c r="BB26" s="31"/>
      <c r="BC26" s="31"/>
      <c r="BD26" s="31"/>
      <c r="BE26" s="31"/>
      <c r="BF26" s="31"/>
      <c r="BG26" s="31"/>
      <c r="BH26" s="31"/>
      <c r="BI26" s="31"/>
      <c r="BJ26" s="31"/>
      <c r="BK26" s="31"/>
      <c r="BL26" s="31"/>
      <c r="BM26" s="31"/>
      <c r="BN26" s="31"/>
      <c r="BO26" s="31"/>
      <c r="BP26" s="31"/>
      <c r="BQ26" s="31"/>
      <c r="BR26" s="31"/>
      <c r="BS26" s="31"/>
    </row>
    <row r="27" spans="2:71" ht="21" customHeight="1" thickBot="1" x14ac:dyDescent="0.25">
      <c r="C27" s="3"/>
      <c r="D27" s="3"/>
      <c r="E27" s="3"/>
      <c r="F27" s="3"/>
    </row>
    <row r="28" spans="2:71" s="14" customFormat="1" ht="34.5" customHeight="1" thickBot="1" x14ac:dyDescent="0.25">
      <c r="B28" s="109" t="s">
        <v>5</v>
      </c>
      <c r="C28" s="51" t="str">
        <f t="shared" ref="C28:F28" si="0">+C15</f>
        <v>AMP MENDEZ &amp; ASOCIADOS PROYECTOS DE INGENIERIA SAS</v>
      </c>
      <c r="D28" s="51" t="str">
        <f t="shared" si="0"/>
        <v>FELIZZOLA INGENIERIA LTDA</v>
      </c>
      <c r="E28" s="51" t="str">
        <f t="shared" si="0"/>
        <v>GRUPO M&amp;M CONSULTORIA       S A S</v>
      </c>
      <c r="F28" s="51" t="str">
        <f t="shared" si="0"/>
        <v>KRIBA INGENIEROS LIMITADA</v>
      </c>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row>
    <row r="29" spans="2:71" ht="23.25" customHeight="1" thickBot="1" x14ac:dyDescent="0.25">
      <c r="B29" s="110"/>
      <c r="C29" s="22" t="str">
        <f>C20</f>
        <v>MENDEZ FLOREZ LILA GABRIELA</v>
      </c>
      <c r="D29" s="22" t="str">
        <f t="shared" ref="D29:F29" si="1">D20</f>
        <v>ANGELA MARGARITA CUERVO MERCHAN</v>
      </c>
      <c r="E29" s="22" t="str">
        <f t="shared" si="1"/>
        <v>RICO VARGAS JOHN ALEJANDRO</v>
      </c>
      <c r="F29" s="22" t="str">
        <f t="shared" si="1"/>
        <v xml:space="preserve">ALEXANDER DE JESUS VALLEJO BURGOS </v>
      </c>
      <c r="BL29"/>
      <c r="BM29"/>
      <c r="BN29"/>
    </row>
    <row r="30" spans="2:71" ht="15" customHeight="1" x14ac:dyDescent="0.2">
      <c r="B30" s="111" t="s">
        <v>6</v>
      </c>
      <c r="C30" s="86">
        <f>C55/C59</f>
        <v>4.2018727759033307</v>
      </c>
      <c r="D30" s="86">
        <f t="shared" ref="D30:F30" si="2">D55/D59</f>
        <v>5.4550946324161051</v>
      </c>
      <c r="E30" s="86">
        <f t="shared" si="2"/>
        <v>4.7283381020432582</v>
      </c>
      <c r="F30" s="86">
        <f t="shared" si="2"/>
        <v>6.5971488901439068</v>
      </c>
      <c r="BL30"/>
      <c r="BM30"/>
      <c r="BN30"/>
    </row>
    <row r="31" spans="2:71" ht="15" customHeight="1" x14ac:dyDescent="0.2">
      <c r="B31" s="112"/>
      <c r="C31" s="113"/>
      <c r="D31" s="113"/>
      <c r="E31" s="113"/>
      <c r="F31" s="113"/>
      <c r="BL31"/>
      <c r="BM31"/>
      <c r="BN31"/>
    </row>
    <row r="32" spans="2:71" ht="15" customHeight="1" x14ac:dyDescent="0.2">
      <c r="B32" s="87" t="s">
        <v>7</v>
      </c>
      <c r="C32" s="88">
        <f>C61/C57</f>
        <v>0.39283808193325959</v>
      </c>
      <c r="D32" s="88">
        <f t="shared" ref="D32:F32" si="3">D61/D57</f>
        <v>0.1827149784055371</v>
      </c>
      <c r="E32" s="88">
        <f t="shared" si="3"/>
        <v>0.49227951392668551</v>
      </c>
      <c r="F32" s="88">
        <f t="shared" si="3"/>
        <v>9.0068332707879284E-2</v>
      </c>
      <c r="BL32"/>
      <c r="BM32"/>
      <c r="BN32"/>
    </row>
    <row r="33" spans="2:66" ht="15" customHeight="1" x14ac:dyDescent="0.2">
      <c r="B33" s="87"/>
      <c r="C33" s="89"/>
      <c r="D33" s="89"/>
      <c r="E33" s="89"/>
      <c r="F33" s="89"/>
      <c r="BL33"/>
      <c r="BM33"/>
      <c r="BN33"/>
    </row>
    <row r="34" spans="2:66" ht="15" customHeight="1" x14ac:dyDescent="0.2">
      <c r="B34" s="87" t="s">
        <v>39</v>
      </c>
      <c r="C34" s="107">
        <f>(C65/C67)</f>
        <v>110.58226437770003</v>
      </c>
      <c r="D34" s="107" t="e">
        <f t="shared" ref="D34:F34" si="4">(D65/D67)</f>
        <v>#DIV/0!</v>
      </c>
      <c r="E34" s="107">
        <f t="shared" si="4"/>
        <v>6.0933629214352036</v>
      </c>
      <c r="F34" s="107" t="e">
        <f t="shared" si="4"/>
        <v>#DIV/0!</v>
      </c>
      <c r="AJ34"/>
      <c r="AK34"/>
      <c r="AL34"/>
      <c r="AM34"/>
      <c r="AN34"/>
      <c r="AO34"/>
      <c r="AP34"/>
      <c r="AQ34"/>
      <c r="AR34"/>
      <c r="AS34"/>
      <c r="AT34"/>
      <c r="AU34"/>
      <c r="AV34"/>
      <c r="AW34"/>
      <c r="AX34"/>
      <c r="AY34"/>
      <c r="AZ34"/>
      <c r="BA34"/>
      <c r="BB34"/>
      <c r="BC34"/>
      <c r="BD34"/>
      <c r="BE34"/>
      <c r="BF34"/>
      <c r="BG34"/>
      <c r="BH34"/>
      <c r="BI34"/>
      <c r="BJ34"/>
      <c r="BK34"/>
      <c r="BL34"/>
      <c r="BM34"/>
      <c r="BN34"/>
    </row>
    <row r="35" spans="2:66" ht="15" customHeight="1" thickBot="1" x14ac:dyDescent="0.25">
      <c r="B35" s="98"/>
      <c r="C35" s="108"/>
      <c r="D35" s="108"/>
      <c r="E35" s="108"/>
      <c r="F35" s="108"/>
      <c r="AJ35"/>
      <c r="AK35"/>
      <c r="AL35"/>
      <c r="AM35"/>
      <c r="AN35"/>
      <c r="AO35"/>
      <c r="AP35"/>
      <c r="AQ35"/>
      <c r="AR35"/>
      <c r="AS35"/>
      <c r="AT35"/>
      <c r="AU35"/>
      <c r="AV35"/>
      <c r="AW35"/>
      <c r="AX35"/>
      <c r="AY35"/>
      <c r="AZ35"/>
      <c r="BA35"/>
      <c r="BB35"/>
      <c r="BC35"/>
      <c r="BD35"/>
      <c r="BE35"/>
      <c r="BF35"/>
      <c r="BG35"/>
      <c r="BH35"/>
      <c r="BI35"/>
      <c r="BJ35"/>
      <c r="BK35"/>
      <c r="BL35"/>
      <c r="BM35"/>
      <c r="BN35"/>
    </row>
    <row r="36" spans="2:66" s="23" customFormat="1" ht="15" customHeight="1" thickBot="1" x14ac:dyDescent="0.25">
      <c r="B36" s="35"/>
      <c r="C36" s="36"/>
      <c r="D36" s="36"/>
      <c r="E36" s="36"/>
      <c r="F36" s="48"/>
    </row>
    <row r="37" spans="2:66" ht="25.5" customHeight="1" thickBot="1" x14ac:dyDescent="0.25">
      <c r="B37" s="104" t="s">
        <v>21</v>
      </c>
      <c r="C37" s="105"/>
      <c r="D37" s="105"/>
      <c r="E37" s="105"/>
      <c r="F37" s="106"/>
      <c r="AM37"/>
      <c r="AN37"/>
      <c r="AO37"/>
      <c r="AP37"/>
      <c r="AQ37"/>
      <c r="AR37"/>
      <c r="AS37"/>
      <c r="AT37"/>
      <c r="AU37"/>
      <c r="AV37"/>
      <c r="AW37"/>
      <c r="AX37"/>
      <c r="AY37"/>
      <c r="AZ37"/>
      <c r="BA37"/>
      <c r="BB37"/>
      <c r="BC37"/>
      <c r="BD37"/>
      <c r="BE37"/>
      <c r="BF37"/>
      <c r="BG37"/>
      <c r="BH37"/>
      <c r="BI37"/>
      <c r="BJ37"/>
      <c r="BK37"/>
      <c r="BL37"/>
      <c r="BM37"/>
      <c r="BN37"/>
    </row>
    <row r="38" spans="2:66" ht="33" customHeight="1" x14ac:dyDescent="0.2">
      <c r="B38" s="29" t="s">
        <v>22</v>
      </c>
      <c r="C38" s="136" t="s">
        <v>61</v>
      </c>
      <c r="D38" s="137"/>
      <c r="E38" s="137"/>
      <c r="F38" s="138"/>
      <c r="AM38"/>
      <c r="AN38"/>
      <c r="AO38"/>
      <c r="AP38"/>
      <c r="AQ38"/>
      <c r="AR38"/>
      <c r="AS38"/>
      <c r="AT38"/>
      <c r="AU38"/>
      <c r="AV38"/>
      <c r="AW38"/>
      <c r="AX38"/>
      <c r="AY38"/>
      <c r="AZ38"/>
      <c r="BA38"/>
      <c r="BB38"/>
      <c r="BC38"/>
      <c r="BD38"/>
      <c r="BE38"/>
      <c r="BF38"/>
      <c r="BG38"/>
      <c r="BH38"/>
      <c r="BI38"/>
      <c r="BJ38"/>
      <c r="BK38"/>
      <c r="BL38"/>
      <c r="BM38"/>
      <c r="BN38"/>
    </row>
    <row r="39" spans="2:66" ht="26.25" customHeight="1" x14ac:dyDescent="0.2">
      <c r="B39" s="122" t="s">
        <v>23</v>
      </c>
      <c r="C39" s="92" t="s">
        <v>59</v>
      </c>
      <c r="D39" s="93"/>
      <c r="E39" s="93"/>
      <c r="F39" s="94"/>
      <c r="AM39"/>
      <c r="AN39"/>
      <c r="AO39"/>
      <c r="AP39"/>
      <c r="AQ39"/>
      <c r="AR39"/>
      <c r="AS39"/>
      <c r="AT39"/>
      <c r="AU39"/>
      <c r="AV39"/>
      <c r="AW39"/>
      <c r="AX39"/>
      <c r="AY39"/>
      <c r="AZ39"/>
      <c r="BA39"/>
      <c r="BB39"/>
      <c r="BC39"/>
      <c r="BD39"/>
      <c r="BE39"/>
      <c r="BF39"/>
      <c r="BG39"/>
      <c r="BH39"/>
      <c r="BI39"/>
      <c r="BJ39"/>
      <c r="BK39"/>
      <c r="BL39"/>
      <c r="BM39"/>
      <c r="BN39"/>
    </row>
    <row r="40" spans="2:66" ht="27.75" customHeight="1" x14ac:dyDescent="0.2">
      <c r="B40" s="122"/>
      <c r="C40" s="92" t="s">
        <v>8</v>
      </c>
      <c r="D40" s="93"/>
      <c r="E40" s="93"/>
      <c r="F40" s="94"/>
      <c r="AM40"/>
      <c r="AN40"/>
      <c r="AO40"/>
      <c r="AP40"/>
      <c r="AQ40"/>
      <c r="AR40"/>
      <c r="AS40"/>
      <c r="AT40"/>
      <c r="AU40"/>
      <c r="AV40"/>
      <c r="AW40"/>
      <c r="AX40"/>
      <c r="AY40"/>
      <c r="AZ40"/>
      <c r="BA40"/>
      <c r="BB40"/>
      <c r="BC40"/>
      <c r="BD40"/>
      <c r="BE40"/>
      <c r="BF40"/>
      <c r="BG40"/>
      <c r="BH40"/>
      <c r="BI40"/>
      <c r="BJ40"/>
      <c r="BK40"/>
      <c r="BL40"/>
      <c r="BM40"/>
      <c r="BN40"/>
    </row>
    <row r="41" spans="2:66" ht="66" customHeight="1" thickBot="1" x14ac:dyDescent="0.25">
      <c r="B41" s="123"/>
      <c r="C41" s="95" t="s">
        <v>35</v>
      </c>
      <c r="D41" s="96"/>
      <c r="E41" s="96"/>
      <c r="F41" s="97"/>
      <c r="AM41"/>
      <c r="AN41"/>
      <c r="AO41"/>
      <c r="AP41"/>
      <c r="AQ41"/>
      <c r="AR41"/>
      <c r="AS41"/>
      <c r="AT41"/>
      <c r="AU41"/>
      <c r="AV41"/>
      <c r="AW41"/>
      <c r="AX41"/>
      <c r="AY41"/>
      <c r="AZ41"/>
      <c r="BA41"/>
      <c r="BB41"/>
      <c r="BC41"/>
      <c r="BD41"/>
      <c r="BE41"/>
      <c r="BF41"/>
      <c r="BG41"/>
      <c r="BH41"/>
      <c r="BI41"/>
      <c r="BJ41"/>
      <c r="BK41"/>
      <c r="BL41"/>
      <c r="BM41"/>
      <c r="BN41"/>
    </row>
    <row r="42" spans="2:66" ht="9.6" customHeight="1" thickBot="1" x14ac:dyDescent="0.25">
      <c r="B42" s="34"/>
      <c r="C42" s="3"/>
      <c r="D42" s="3"/>
      <c r="E42" s="3"/>
      <c r="F42" s="3"/>
      <c r="AM42"/>
      <c r="AN42"/>
      <c r="AO42"/>
      <c r="AP42"/>
      <c r="AQ42"/>
      <c r="AR42"/>
      <c r="AS42"/>
      <c r="AT42"/>
      <c r="AU42"/>
      <c r="AV42"/>
      <c r="AW42"/>
      <c r="AX42"/>
      <c r="AY42"/>
      <c r="AZ42"/>
      <c r="BA42"/>
      <c r="BB42"/>
      <c r="BC42"/>
      <c r="BD42"/>
      <c r="BE42"/>
      <c r="BF42"/>
      <c r="BG42"/>
      <c r="BH42"/>
      <c r="BI42"/>
      <c r="BJ42"/>
      <c r="BK42"/>
      <c r="BL42"/>
      <c r="BM42"/>
      <c r="BN42"/>
    </row>
    <row r="43" spans="2:66" s="14" customFormat="1" ht="30" customHeight="1" thickBot="1" x14ac:dyDescent="0.25">
      <c r="B43" s="124" t="s">
        <v>5</v>
      </c>
      <c r="C43" s="52" t="str">
        <f>C15</f>
        <v>AMP MENDEZ &amp; ASOCIADOS PROYECTOS DE INGENIERIA SAS</v>
      </c>
      <c r="D43" s="52" t="str">
        <f t="shared" ref="D43:F43" si="5">D15</f>
        <v>FELIZZOLA INGENIERIA LTDA</v>
      </c>
      <c r="E43" s="52" t="str">
        <f t="shared" si="5"/>
        <v>GRUPO M&amp;M CONSULTORIA       S A S</v>
      </c>
      <c r="F43" s="52" t="str">
        <f t="shared" si="5"/>
        <v>KRIBA INGENIEROS LIMITADA</v>
      </c>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row>
    <row r="44" spans="2:66" ht="28.5" customHeight="1" thickBot="1" x14ac:dyDescent="0.25">
      <c r="B44" s="167"/>
      <c r="C44" s="54" t="str">
        <f>+C20</f>
        <v>MENDEZ FLOREZ LILA GABRIELA</v>
      </c>
      <c r="D44" s="54" t="s">
        <v>54</v>
      </c>
      <c r="E44" s="54" t="s">
        <v>56</v>
      </c>
      <c r="F44" s="168" t="s">
        <v>58</v>
      </c>
      <c r="BL44"/>
      <c r="BM44"/>
      <c r="BN44"/>
    </row>
    <row r="45" spans="2:66" ht="15" customHeight="1" x14ac:dyDescent="0.2">
      <c r="B45" s="84" t="s">
        <v>9</v>
      </c>
      <c r="C45" s="158">
        <f>C65/C63</f>
        <v>0.17477663640540905</v>
      </c>
      <c r="D45" s="152">
        <f t="shared" ref="D45:F45" si="6">D65/D63</f>
        <v>0.11992722797221282</v>
      </c>
      <c r="E45" s="152">
        <f t="shared" si="6"/>
        <v>0.39398737471624273</v>
      </c>
      <c r="F45" s="159">
        <f t="shared" si="6"/>
        <v>0.27491658251068679</v>
      </c>
      <c r="BL45"/>
      <c r="BM45"/>
      <c r="BN45"/>
    </row>
    <row r="46" spans="2:66" ht="15" customHeight="1" x14ac:dyDescent="0.2">
      <c r="B46" s="85"/>
      <c r="C46" s="156"/>
      <c r="D46" s="153"/>
      <c r="E46" s="153"/>
      <c r="F46" s="157"/>
      <c r="BL46"/>
      <c r="BM46"/>
      <c r="BN46"/>
    </row>
    <row r="47" spans="2:66" ht="15" customHeight="1" x14ac:dyDescent="0.2">
      <c r="B47" s="85" t="s">
        <v>10</v>
      </c>
      <c r="C47" s="158">
        <f>C65/C57</f>
        <v>0.10611771779316145</v>
      </c>
      <c r="D47" s="152">
        <f t="shared" ref="D47:F47" si="7">D65/D57</f>
        <v>9.8014727103034022E-2</v>
      </c>
      <c r="E47" s="152">
        <f t="shared" si="7"/>
        <v>0.20003546139767989</v>
      </c>
      <c r="F47" s="159">
        <f t="shared" si="7"/>
        <v>0.25015530429020111</v>
      </c>
      <c r="BL47"/>
      <c r="BM47"/>
      <c r="BN47"/>
    </row>
    <row r="48" spans="2:66" ht="15" customHeight="1" x14ac:dyDescent="0.2">
      <c r="B48" s="85"/>
      <c r="C48" s="160"/>
      <c r="D48" s="154"/>
      <c r="E48" s="154"/>
      <c r="F48" s="161"/>
      <c r="BL48"/>
      <c r="BM48"/>
      <c r="BN48"/>
    </row>
    <row r="49" spans="2:66" ht="12.75" customHeight="1" x14ac:dyDescent="0.2">
      <c r="B49" s="102" t="s">
        <v>43</v>
      </c>
      <c r="C49" s="162">
        <f>+C55-C59</f>
        <v>1334389784</v>
      </c>
      <c r="D49" s="155">
        <f t="shared" ref="D49:F49" si="8">+D55-D59</f>
        <v>482313000</v>
      </c>
      <c r="E49" s="155">
        <f t="shared" si="8"/>
        <v>963346812</v>
      </c>
      <c r="F49" s="169">
        <f t="shared" si="8"/>
        <v>709308712</v>
      </c>
      <c r="BL49"/>
      <c r="BM49"/>
      <c r="BN49"/>
    </row>
    <row r="50" spans="2:66" ht="12.75" customHeight="1" thickBot="1" x14ac:dyDescent="0.25">
      <c r="B50" s="103"/>
      <c r="C50" s="163"/>
      <c r="D50" s="170"/>
      <c r="E50" s="170"/>
      <c r="F50" s="171"/>
      <c r="BL50"/>
      <c r="BM50"/>
      <c r="BN50"/>
    </row>
    <row r="51" spans="2:66" ht="19.5" thickBot="1" x14ac:dyDescent="0.35">
      <c r="B51" s="8"/>
      <c r="C51" s="4"/>
      <c r="D51" s="4"/>
      <c r="E51" s="4"/>
      <c r="F51" s="4"/>
    </row>
    <row r="52" spans="2:66" s="14" customFormat="1" ht="36" customHeight="1" thickBot="1" x14ac:dyDescent="0.25">
      <c r="B52" s="78" t="s">
        <v>25</v>
      </c>
      <c r="C52" s="53" t="str">
        <f>C15</f>
        <v>AMP MENDEZ &amp; ASOCIADOS PROYECTOS DE INGENIERIA SAS</v>
      </c>
      <c r="D52" s="53" t="str">
        <f t="shared" ref="D52:F52" si="9">D15</f>
        <v>FELIZZOLA INGENIERIA LTDA</v>
      </c>
      <c r="E52" s="53" t="str">
        <f t="shared" si="9"/>
        <v>GRUPO M&amp;M CONSULTORIA       S A S</v>
      </c>
      <c r="F52" s="53" t="str">
        <f t="shared" si="9"/>
        <v>KRIBA INGENIEROS LIMITADA</v>
      </c>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row>
    <row r="53" spans="2:66" ht="28.5" customHeight="1" thickBot="1" x14ac:dyDescent="0.25">
      <c r="B53" s="79"/>
      <c r="C53" s="55" t="str">
        <f>+C20</f>
        <v>MENDEZ FLOREZ LILA GABRIELA</v>
      </c>
      <c r="D53" s="55" t="s">
        <v>54</v>
      </c>
      <c r="E53" s="55" t="s">
        <v>56</v>
      </c>
      <c r="F53" s="55" t="s">
        <v>58</v>
      </c>
      <c r="BL53"/>
      <c r="BM53"/>
      <c r="BN53"/>
    </row>
    <row r="54" spans="2:66" ht="16.5" thickBot="1" x14ac:dyDescent="0.25">
      <c r="B54" s="21" t="s">
        <v>26</v>
      </c>
      <c r="C54" s="33">
        <f>C17</f>
        <v>1</v>
      </c>
      <c r="D54" s="33">
        <f t="shared" ref="D54:F54" si="10">D17</f>
        <v>1</v>
      </c>
      <c r="E54" s="33">
        <f t="shared" si="10"/>
        <v>1</v>
      </c>
      <c r="F54" s="33">
        <f t="shared" si="10"/>
        <v>1</v>
      </c>
      <c r="BL54"/>
      <c r="BM54"/>
      <c r="BN54"/>
    </row>
    <row r="55" spans="2:66" ht="12" customHeight="1" x14ac:dyDescent="0.2">
      <c r="B55" s="99" t="s">
        <v>11</v>
      </c>
      <c r="C55" s="100">
        <v>1751142690</v>
      </c>
      <c r="D55" s="101">
        <v>590574000</v>
      </c>
      <c r="E55" s="82">
        <v>1221731858</v>
      </c>
      <c r="F55" s="80">
        <v>836035502</v>
      </c>
      <c r="BL55"/>
      <c r="BM55"/>
      <c r="BN55"/>
    </row>
    <row r="56" spans="2:66" ht="12" customHeight="1" x14ac:dyDescent="0.2">
      <c r="B56" s="68"/>
      <c r="C56" s="70"/>
      <c r="D56" s="72"/>
      <c r="E56" s="83"/>
      <c r="F56" s="81"/>
      <c r="G56" s="41"/>
      <c r="I56" s="18"/>
      <c r="BL56"/>
      <c r="BM56"/>
      <c r="BN56"/>
    </row>
    <row r="57" spans="2:66" ht="12" customHeight="1" x14ac:dyDescent="0.2">
      <c r="B57" s="68" t="s">
        <v>12</v>
      </c>
      <c r="C57" s="69">
        <v>5278813978</v>
      </c>
      <c r="D57" s="71">
        <v>592513000</v>
      </c>
      <c r="E57" s="76">
        <v>1587444480</v>
      </c>
      <c r="F57" s="76">
        <v>1407007171</v>
      </c>
      <c r="BL57"/>
      <c r="BM57"/>
      <c r="BN57"/>
    </row>
    <row r="58" spans="2:66" ht="12" customHeight="1" x14ac:dyDescent="0.2">
      <c r="B58" s="75"/>
      <c r="C58" s="70"/>
      <c r="D58" s="72"/>
      <c r="E58" s="77"/>
      <c r="F58" s="77"/>
      <c r="BL58"/>
      <c r="BM58"/>
      <c r="BN58"/>
    </row>
    <row r="59" spans="2:66" ht="12" customHeight="1" x14ac:dyDescent="0.2">
      <c r="B59" s="68" t="s">
        <v>13</v>
      </c>
      <c r="C59" s="69">
        <v>416752906</v>
      </c>
      <c r="D59" s="71">
        <v>108261000</v>
      </c>
      <c r="E59" s="76">
        <v>258385046</v>
      </c>
      <c r="F59" s="76">
        <v>126726790</v>
      </c>
      <c r="AJ59"/>
      <c r="AK59"/>
      <c r="AL59"/>
      <c r="AM59"/>
      <c r="AN59"/>
      <c r="AO59"/>
      <c r="AP59"/>
      <c r="AQ59"/>
      <c r="AR59"/>
      <c r="AS59"/>
      <c r="AT59"/>
      <c r="AU59"/>
      <c r="AV59"/>
      <c r="AW59"/>
      <c r="AX59"/>
      <c r="AY59"/>
      <c r="AZ59"/>
      <c r="BA59"/>
      <c r="BB59"/>
      <c r="BC59"/>
      <c r="BD59"/>
      <c r="BE59"/>
      <c r="BF59"/>
      <c r="BG59"/>
      <c r="BH59"/>
      <c r="BI59"/>
      <c r="BJ59"/>
      <c r="BK59"/>
      <c r="BL59"/>
      <c r="BM59"/>
      <c r="BN59"/>
    </row>
    <row r="60" spans="2:66" ht="12" customHeight="1" x14ac:dyDescent="0.2">
      <c r="B60" s="68"/>
      <c r="C60" s="70"/>
      <c r="D60" s="72"/>
      <c r="E60" s="77"/>
      <c r="F60" s="77"/>
      <c r="AJ60"/>
      <c r="AK60"/>
      <c r="AL60"/>
      <c r="AM60"/>
      <c r="AN60"/>
      <c r="AO60"/>
      <c r="AP60"/>
      <c r="AQ60"/>
      <c r="AR60"/>
      <c r="AS60"/>
      <c r="AT60"/>
      <c r="AU60"/>
      <c r="AV60"/>
      <c r="AW60"/>
      <c r="AX60"/>
      <c r="AY60"/>
      <c r="AZ60"/>
      <c r="BA60"/>
      <c r="BB60"/>
      <c r="BC60"/>
      <c r="BD60"/>
      <c r="BE60"/>
      <c r="BF60"/>
      <c r="BG60"/>
      <c r="BH60"/>
      <c r="BI60"/>
      <c r="BJ60"/>
      <c r="BK60"/>
      <c r="BL60"/>
      <c r="BM60"/>
      <c r="BN60"/>
    </row>
    <row r="61" spans="2:66" ht="12" customHeight="1" x14ac:dyDescent="0.2">
      <c r="B61" s="68" t="s">
        <v>14</v>
      </c>
      <c r="C61" s="69">
        <v>2073719158</v>
      </c>
      <c r="D61" s="71">
        <v>108261000</v>
      </c>
      <c r="E61" s="76">
        <v>781466397</v>
      </c>
      <c r="F61" s="76">
        <v>126726790</v>
      </c>
      <c r="AJ61"/>
      <c r="AK61"/>
      <c r="AL61"/>
      <c r="AM61"/>
      <c r="AN61"/>
      <c r="AO61"/>
      <c r="AP61"/>
      <c r="AQ61"/>
      <c r="AR61"/>
      <c r="AS61"/>
      <c r="AT61"/>
      <c r="AU61"/>
      <c r="AV61"/>
      <c r="AW61"/>
      <c r="AX61"/>
      <c r="AY61"/>
      <c r="AZ61"/>
      <c r="BA61"/>
      <c r="BB61"/>
      <c r="BC61"/>
      <c r="BD61"/>
      <c r="BE61"/>
      <c r="BF61"/>
      <c r="BG61"/>
      <c r="BH61"/>
      <c r="BI61"/>
      <c r="BJ61"/>
      <c r="BK61"/>
      <c r="BL61"/>
      <c r="BM61"/>
      <c r="BN61"/>
    </row>
    <row r="62" spans="2:66" ht="12" customHeight="1" x14ac:dyDescent="0.2">
      <c r="B62" s="68"/>
      <c r="C62" s="70"/>
      <c r="D62" s="72"/>
      <c r="E62" s="77"/>
      <c r="F62" s="77"/>
      <c r="AJ62"/>
      <c r="AK62"/>
      <c r="AL62"/>
      <c r="AM62"/>
      <c r="AN62"/>
      <c r="AO62"/>
      <c r="AP62"/>
      <c r="AQ62"/>
      <c r="AR62"/>
      <c r="AS62"/>
      <c r="AT62"/>
      <c r="AU62"/>
      <c r="AV62"/>
      <c r="AW62"/>
      <c r="AX62"/>
      <c r="AY62"/>
      <c r="AZ62"/>
      <c r="BA62"/>
      <c r="BB62"/>
      <c r="BC62"/>
      <c r="BD62"/>
      <c r="BE62"/>
      <c r="BF62"/>
      <c r="BG62"/>
      <c r="BH62"/>
      <c r="BI62"/>
      <c r="BJ62"/>
      <c r="BK62"/>
      <c r="BL62"/>
      <c r="BM62"/>
      <c r="BN62"/>
    </row>
    <row r="63" spans="2:66" ht="12" customHeight="1" x14ac:dyDescent="0.2">
      <c r="B63" s="67" t="s">
        <v>15</v>
      </c>
      <c r="C63" s="69">
        <v>3205094820</v>
      </c>
      <c r="D63" s="71">
        <v>484252000</v>
      </c>
      <c r="E63" s="76">
        <v>805978083</v>
      </c>
      <c r="F63" s="76">
        <v>1280280381</v>
      </c>
      <c r="AJ63"/>
      <c r="AK63"/>
      <c r="AL63"/>
      <c r="AM63"/>
      <c r="AN63"/>
      <c r="AO63"/>
      <c r="AP63"/>
      <c r="AQ63"/>
      <c r="AR63"/>
      <c r="AS63"/>
      <c r="AT63"/>
      <c r="AU63"/>
      <c r="AV63"/>
      <c r="AW63"/>
      <c r="AX63"/>
      <c r="AY63"/>
      <c r="AZ63"/>
      <c r="BA63"/>
      <c r="BB63"/>
      <c r="BC63"/>
      <c r="BD63"/>
      <c r="BE63"/>
      <c r="BF63"/>
      <c r="BG63"/>
      <c r="BH63"/>
      <c r="BI63"/>
      <c r="BJ63"/>
      <c r="BK63"/>
      <c r="BL63"/>
      <c r="BM63"/>
      <c r="BN63"/>
    </row>
    <row r="64" spans="2:66" ht="12" customHeight="1" x14ac:dyDescent="0.2">
      <c r="B64" s="67"/>
      <c r="C64" s="70"/>
      <c r="D64" s="72"/>
      <c r="E64" s="77"/>
      <c r="F64" s="77"/>
      <c r="AJ64"/>
      <c r="AK64"/>
      <c r="AL64"/>
      <c r="AM64"/>
      <c r="AN64"/>
      <c r="AO64"/>
      <c r="AP64"/>
      <c r="AQ64"/>
      <c r="AR64"/>
      <c r="AS64"/>
      <c r="AT64"/>
      <c r="AU64"/>
      <c r="AV64"/>
      <c r="AW64"/>
      <c r="AX64"/>
      <c r="AY64"/>
      <c r="AZ64"/>
      <c r="BA64"/>
      <c r="BB64"/>
      <c r="BC64"/>
      <c r="BD64"/>
      <c r="BE64"/>
      <c r="BF64"/>
      <c r="BG64"/>
      <c r="BH64"/>
      <c r="BI64"/>
      <c r="BJ64"/>
      <c r="BK64"/>
      <c r="BL64"/>
      <c r="BM64"/>
      <c r="BN64"/>
    </row>
    <row r="65" spans="2:66" ht="12" customHeight="1" x14ac:dyDescent="0.2">
      <c r="B65" s="67" t="s">
        <v>16</v>
      </c>
      <c r="C65" s="69">
        <v>560175692</v>
      </c>
      <c r="D65" s="73">
        <v>58075000</v>
      </c>
      <c r="E65" s="76">
        <v>317545189</v>
      </c>
      <c r="F65" s="76">
        <v>351970307</v>
      </c>
      <c r="AJ65"/>
      <c r="AK65"/>
      <c r="AL65"/>
      <c r="AM65"/>
      <c r="AN65"/>
      <c r="AO65"/>
      <c r="AP65"/>
      <c r="AQ65"/>
      <c r="AR65"/>
      <c r="AS65"/>
      <c r="AT65"/>
      <c r="AU65"/>
      <c r="AV65"/>
      <c r="AW65"/>
      <c r="AX65"/>
      <c r="AY65"/>
      <c r="AZ65"/>
      <c r="BA65"/>
      <c r="BB65"/>
      <c r="BC65"/>
      <c r="BD65"/>
      <c r="BE65"/>
      <c r="BF65"/>
      <c r="BG65"/>
      <c r="BH65"/>
      <c r="BI65"/>
      <c r="BJ65"/>
      <c r="BK65"/>
      <c r="BL65"/>
      <c r="BM65"/>
      <c r="BN65"/>
    </row>
    <row r="66" spans="2:66" ht="12" customHeight="1" x14ac:dyDescent="0.2">
      <c r="B66" s="67"/>
      <c r="C66" s="70"/>
      <c r="D66" s="74"/>
      <c r="E66" s="77"/>
      <c r="F66" s="77"/>
      <c r="AJ66"/>
      <c r="AK66"/>
      <c r="AL66"/>
      <c r="AM66"/>
      <c r="AN66"/>
      <c r="AO66"/>
      <c r="AP66"/>
      <c r="AQ66"/>
      <c r="AR66"/>
      <c r="AS66"/>
      <c r="AT66"/>
      <c r="AU66"/>
      <c r="AV66"/>
      <c r="AW66"/>
      <c r="AX66"/>
      <c r="AY66"/>
      <c r="AZ66"/>
      <c r="BA66"/>
      <c r="BB66"/>
      <c r="BC66"/>
      <c r="BD66"/>
      <c r="BE66"/>
      <c r="BF66"/>
      <c r="BG66"/>
      <c r="BH66"/>
      <c r="BI66"/>
      <c r="BJ66"/>
      <c r="BK66"/>
      <c r="BL66"/>
      <c r="BM66"/>
      <c r="BN66"/>
    </row>
    <row r="67" spans="2:66" ht="12" customHeight="1" x14ac:dyDescent="0.2">
      <c r="B67" s="68" t="s">
        <v>17</v>
      </c>
      <c r="C67" s="69">
        <v>5065692</v>
      </c>
      <c r="D67" s="71">
        <v>0</v>
      </c>
      <c r="E67" s="76">
        <v>52113290</v>
      </c>
      <c r="F67" s="76">
        <v>0</v>
      </c>
      <c r="AJ67"/>
      <c r="AK67"/>
      <c r="AL67"/>
      <c r="AM67"/>
      <c r="AN67"/>
      <c r="AO67"/>
      <c r="AP67"/>
      <c r="AQ67"/>
      <c r="AR67"/>
      <c r="AS67"/>
      <c r="AT67"/>
      <c r="AU67"/>
      <c r="AV67"/>
      <c r="AW67"/>
      <c r="AX67"/>
      <c r="AY67"/>
      <c r="AZ67"/>
      <c r="BA67"/>
      <c r="BB67"/>
      <c r="BC67"/>
      <c r="BD67"/>
      <c r="BE67"/>
      <c r="BF67"/>
      <c r="BG67"/>
      <c r="BH67"/>
      <c r="BI67"/>
      <c r="BJ67"/>
      <c r="BK67"/>
      <c r="BL67"/>
      <c r="BM67"/>
      <c r="BN67"/>
    </row>
    <row r="68" spans="2:66" ht="12" customHeight="1" x14ac:dyDescent="0.2">
      <c r="B68" s="68"/>
      <c r="C68" s="70"/>
      <c r="D68" s="72"/>
      <c r="E68" s="77"/>
      <c r="F68" s="77"/>
      <c r="AJ68"/>
      <c r="AK68"/>
      <c r="AL68"/>
      <c r="AM68"/>
      <c r="AN68"/>
      <c r="AO68"/>
      <c r="AP68"/>
      <c r="AQ68"/>
      <c r="AR68"/>
      <c r="AS68"/>
      <c r="AT68"/>
      <c r="AU68"/>
      <c r="AV68"/>
      <c r="AW68"/>
      <c r="AX68"/>
      <c r="AY68"/>
      <c r="AZ68"/>
      <c r="BA68"/>
      <c r="BB68"/>
      <c r="BC68"/>
      <c r="BD68"/>
      <c r="BE68"/>
      <c r="BF68"/>
      <c r="BG68"/>
      <c r="BH68"/>
      <c r="BI68"/>
      <c r="BJ68"/>
      <c r="BK68"/>
      <c r="BL68"/>
      <c r="BM68"/>
      <c r="BN68"/>
    </row>
    <row r="69" spans="2:66" ht="9.75" customHeight="1" thickBot="1" x14ac:dyDescent="0.3">
      <c r="C69" s="2"/>
      <c r="D69" s="2"/>
      <c r="E69" s="2"/>
      <c r="F69" s="2"/>
      <c r="AM69"/>
      <c r="AN69"/>
      <c r="AO69"/>
      <c r="AP69"/>
      <c r="AQ69"/>
      <c r="AR69"/>
      <c r="AS69"/>
      <c r="AT69"/>
      <c r="AU69"/>
      <c r="AV69"/>
      <c r="AW69"/>
      <c r="AX69"/>
      <c r="AY69"/>
      <c r="AZ69"/>
      <c r="BA69"/>
      <c r="BB69"/>
      <c r="BC69"/>
      <c r="BD69"/>
      <c r="BE69"/>
      <c r="BF69"/>
      <c r="BG69"/>
      <c r="BH69"/>
      <c r="BI69"/>
      <c r="BJ69"/>
      <c r="BK69"/>
      <c r="BL69"/>
      <c r="BM69"/>
      <c r="BN69"/>
    </row>
    <row r="70" spans="2:66" s="14" customFormat="1" ht="28.5" customHeight="1" thickBot="1" x14ac:dyDescent="0.25">
      <c r="B70" s="90" t="s">
        <v>2</v>
      </c>
      <c r="C70" s="57" t="str">
        <f>C15</f>
        <v>AMP MENDEZ &amp; ASOCIADOS PROYECTOS DE INGENIERIA SAS</v>
      </c>
      <c r="D70" s="57" t="str">
        <f t="shared" ref="D70:F70" si="11">D15</f>
        <v>FELIZZOLA INGENIERIA LTDA</v>
      </c>
      <c r="E70" s="57" t="str">
        <f t="shared" si="11"/>
        <v>GRUPO M&amp;M CONSULTORIA       S A S</v>
      </c>
      <c r="F70" s="57" t="str">
        <f t="shared" si="11"/>
        <v>KRIBA INGENIEROS LIMITADA</v>
      </c>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row>
    <row r="71" spans="2:66" ht="25.5" customHeight="1" x14ac:dyDescent="0.2">
      <c r="B71" s="91"/>
      <c r="C71" s="56" t="str">
        <f>C20</f>
        <v>MENDEZ FLOREZ LILA GABRIELA</v>
      </c>
      <c r="D71" s="56" t="s">
        <v>54</v>
      </c>
      <c r="E71" s="56" t="s">
        <v>56</v>
      </c>
      <c r="F71" s="164" t="s">
        <v>56</v>
      </c>
      <c r="BL71"/>
      <c r="BM71"/>
      <c r="BN71"/>
    </row>
    <row r="72" spans="2:66" ht="18.75" customHeight="1" x14ac:dyDescent="0.2">
      <c r="B72" s="39" t="s">
        <v>3</v>
      </c>
      <c r="C72" s="42">
        <f>C17</f>
        <v>1</v>
      </c>
      <c r="D72" s="27">
        <v>1</v>
      </c>
      <c r="E72" s="49">
        <v>1</v>
      </c>
      <c r="F72" s="49">
        <v>1</v>
      </c>
      <c r="BL72"/>
      <c r="BM72"/>
      <c r="BN72"/>
    </row>
    <row r="73" spans="2:66" ht="19.5" customHeight="1" x14ac:dyDescent="0.2">
      <c r="B73" s="40" t="s">
        <v>42</v>
      </c>
      <c r="C73" s="43" t="str">
        <f>+IF((C30&gt;=1.36),"HABILITADO","NO HABILITADO")</f>
        <v>HABILITADO</v>
      </c>
      <c r="D73" s="43" t="str">
        <f t="shared" ref="D73:F73" si="12">+IF((D30&gt;=1.36),"HABILITADO","NO HABILITADO")</f>
        <v>HABILITADO</v>
      </c>
      <c r="E73" s="43" t="str">
        <f t="shared" si="12"/>
        <v>HABILITADO</v>
      </c>
      <c r="F73" s="50" t="str">
        <f t="shared" si="12"/>
        <v>HABILITADO</v>
      </c>
      <c r="BL73"/>
      <c r="BM73"/>
      <c r="BN73"/>
    </row>
    <row r="74" spans="2:66" ht="19.5" customHeight="1" x14ac:dyDescent="0.2">
      <c r="B74" s="44" t="s">
        <v>40</v>
      </c>
      <c r="C74" s="43" t="str">
        <f>+IF((C32&lt;=0.7),"HABILITADO","NO HABILITADO")</f>
        <v>HABILITADO</v>
      </c>
      <c r="D74" s="43" t="str">
        <f t="shared" ref="D74:F74" si="13">+IF((D32&lt;=0.7),"HABILITADO","NO HABILITADO")</f>
        <v>HABILITADO</v>
      </c>
      <c r="E74" s="43" t="str">
        <f t="shared" si="13"/>
        <v>HABILITADO</v>
      </c>
      <c r="F74" s="50" t="str">
        <f t="shared" si="13"/>
        <v>HABILITADO</v>
      </c>
      <c r="BL74"/>
      <c r="BM74"/>
      <c r="BN74"/>
    </row>
    <row r="75" spans="2:66" ht="19.5" customHeight="1" x14ac:dyDescent="0.2">
      <c r="B75" s="44" t="s">
        <v>41</v>
      </c>
      <c r="C75" s="43" t="str">
        <f>+IF((C33&lt;=1),"HABILITADO","NO HABILITADO")</f>
        <v>HABILITADO</v>
      </c>
      <c r="D75" s="43" t="str">
        <f t="shared" ref="D75:F75" si="14">+IF((D33&lt;=1),"HABILITADO","NO HABILITADO")</f>
        <v>HABILITADO</v>
      </c>
      <c r="E75" s="43" t="str">
        <f t="shared" si="14"/>
        <v>HABILITADO</v>
      </c>
      <c r="F75" s="50" t="str">
        <f t="shared" si="14"/>
        <v>HABILITADO</v>
      </c>
      <c r="BL75"/>
      <c r="BM75"/>
      <c r="BN75"/>
    </row>
    <row r="76" spans="2:66" ht="19.5" customHeight="1" x14ac:dyDescent="0.2">
      <c r="B76" s="44" t="s">
        <v>37</v>
      </c>
      <c r="C76" s="43" t="str">
        <f>+IF((C45&gt;=0),"HABILITADO","NO HABILITADO")</f>
        <v>HABILITADO</v>
      </c>
      <c r="D76" s="43" t="str">
        <f t="shared" ref="D76:F76" si="15">+IF((D45&gt;=0),"HABILITADO","NO HABILITADO")</f>
        <v>HABILITADO</v>
      </c>
      <c r="E76" s="43" t="str">
        <f t="shared" si="15"/>
        <v>HABILITADO</v>
      </c>
      <c r="F76" s="50" t="str">
        <f t="shared" si="15"/>
        <v>HABILITADO</v>
      </c>
      <c r="BL76"/>
      <c r="BM76"/>
      <c r="BN76"/>
    </row>
    <row r="77" spans="2:66" ht="19.5" customHeight="1" x14ac:dyDescent="0.2">
      <c r="B77" s="44" t="s">
        <v>38</v>
      </c>
      <c r="C77" s="43" t="str">
        <f>+IF((C47&gt;=0),"HABILITADO","NO HABILITADO")</f>
        <v>HABILITADO</v>
      </c>
      <c r="D77" s="43" t="str">
        <f t="shared" ref="D77:F77" si="16">+IF((D47&gt;=0),"HABILITADO","NO HABILITADO")</f>
        <v>HABILITADO</v>
      </c>
      <c r="E77" s="43" t="str">
        <f t="shared" si="16"/>
        <v>HABILITADO</v>
      </c>
      <c r="F77" s="50" t="str">
        <f t="shared" si="16"/>
        <v>HABILITADO</v>
      </c>
      <c r="BL77"/>
      <c r="BM77"/>
      <c r="BN77"/>
    </row>
    <row r="78" spans="2:66" ht="21" customHeight="1" thickBot="1" x14ac:dyDescent="0.25">
      <c r="B78" s="44" t="s">
        <v>45</v>
      </c>
      <c r="C78" s="165" t="str">
        <f>+IF((C49&gt;=74237812),"HABILITADO","NO HABILITADO")</f>
        <v>HABILITADO</v>
      </c>
      <c r="D78" s="165" t="str">
        <f t="shared" ref="D78:F78" si="17">+IF((D49&gt;=74237812),"HABILITADO","NO HABILITADO")</f>
        <v>HABILITADO</v>
      </c>
      <c r="E78" s="165" t="str">
        <f t="shared" si="17"/>
        <v>HABILITADO</v>
      </c>
      <c r="F78" s="58" t="str">
        <f t="shared" si="17"/>
        <v>HABILITADO</v>
      </c>
      <c r="G78" s="45"/>
      <c r="H78" s="45"/>
    </row>
    <row r="79" spans="2:66" s="9" customFormat="1" x14ac:dyDescent="0.2">
      <c r="G79" s="46"/>
      <c r="H79" s="46"/>
    </row>
    <row r="80" spans="2:66" s="9" customFormat="1" x14ac:dyDescent="0.2">
      <c r="G80" s="46"/>
      <c r="H80" s="46"/>
    </row>
    <row r="81" spans="2:8" s="9" customFormat="1" ht="14.25" x14ac:dyDescent="0.2">
      <c r="B81" s="61" t="s">
        <v>32</v>
      </c>
      <c r="C81" s="62"/>
      <c r="D81" s="61" t="s">
        <v>32</v>
      </c>
      <c r="E81" s="61"/>
      <c r="G81" s="45"/>
      <c r="H81" s="45"/>
    </row>
    <row r="82" spans="2:8" s="9" customFormat="1" ht="15" x14ac:dyDescent="0.2">
      <c r="B82" s="63" t="s">
        <v>34</v>
      </c>
      <c r="C82" s="63"/>
      <c r="D82" s="63" t="s">
        <v>47</v>
      </c>
      <c r="E82" s="63"/>
      <c r="G82" s="41"/>
    </row>
    <row r="83" spans="2:8" s="9" customFormat="1" ht="15" x14ac:dyDescent="0.2">
      <c r="B83" s="63" t="s">
        <v>24</v>
      </c>
      <c r="C83" s="62"/>
      <c r="D83" s="63" t="s">
        <v>24</v>
      </c>
      <c r="E83" s="63"/>
    </row>
    <row r="84" spans="2:8" s="9" customFormat="1" x14ac:dyDescent="0.2"/>
    <row r="85" spans="2:8" s="9" customFormat="1" x14ac:dyDescent="0.2">
      <c r="E85" s="166"/>
    </row>
    <row r="86" spans="2:8" s="9" customFormat="1" x14ac:dyDescent="0.2"/>
    <row r="87" spans="2:8" s="9" customFormat="1" x14ac:dyDescent="0.2"/>
    <row r="88" spans="2:8" s="9" customFormat="1" x14ac:dyDescent="0.2"/>
    <row r="89" spans="2:8" s="9" customFormat="1" x14ac:dyDescent="0.2"/>
    <row r="90" spans="2:8" s="9" customFormat="1" x14ac:dyDescent="0.2"/>
    <row r="91" spans="2:8" s="9" customFormat="1" x14ac:dyDescent="0.2"/>
    <row r="92" spans="2:8" s="9" customFormat="1" x14ac:dyDescent="0.2"/>
    <row r="93" spans="2:8" s="9" customFormat="1" x14ac:dyDescent="0.2"/>
    <row r="94" spans="2:8" s="9" customFormat="1" x14ac:dyDescent="0.2"/>
    <row r="95" spans="2:8" s="9" customFormat="1" x14ac:dyDescent="0.2"/>
    <row r="96" spans="2:8" s="9" customFormat="1" x14ac:dyDescent="0.2"/>
    <row r="97" s="9" customFormat="1" x14ac:dyDescent="0.2"/>
    <row r="98" s="9" customFormat="1" x14ac:dyDescent="0.2"/>
    <row r="99" s="9" customFormat="1" x14ac:dyDescent="0.2"/>
    <row r="100" s="9" customFormat="1" x14ac:dyDescent="0.2"/>
    <row r="101" s="9" customFormat="1" x14ac:dyDescent="0.2"/>
    <row r="102" s="9" customFormat="1" x14ac:dyDescent="0.2"/>
    <row r="103" s="9" customFormat="1" x14ac:dyDescent="0.2"/>
    <row r="104" s="9" customFormat="1" x14ac:dyDescent="0.2"/>
    <row r="105" s="9" customFormat="1" x14ac:dyDescent="0.2"/>
    <row r="106" s="9" customFormat="1" x14ac:dyDescent="0.2"/>
    <row r="107" s="9" customFormat="1" x14ac:dyDescent="0.2"/>
    <row r="108" s="9" customFormat="1" x14ac:dyDescent="0.2"/>
    <row r="109" s="9" customFormat="1" x14ac:dyDescent="0.2"/>
    <row r="110" s="9" customFormat="1" x14ac:dyDescent="0.2"/>
    <row r="111" s="9" customFormat="1" x14ac:dyDescent="0.2"/>
    <row r="112" s="9" customFormat="1" x14ac:dyDescent="0.2"/>
    <row r="113" s="9" customFormat="1" x14ac:dyDescent="0.2"/>
    <row r="114" s="9" customFormat="1" x14ac:dyDescent="0.2"/>
    <row r="115" s="9" customFormat="1" x14ac:dyDescent="0.2"/>
    <row r="116" s="9" customFormat="1" x14ac:dyDescent="0.2"/>
    <row r="117" s="9" customFormat="1" x14ac:dyDescent="0.2"/>
    <row r="118" s="9" customFormat="1" x14ac:dyDescent="0.2"/>
    <row r="119" s="9" customFormat="1" x14ac:dyDescent="0.2"/>
    <row r="120" s="9" customFormat="1" x14ac:dyDescent="0.2"/>
    <row r="121" s="9" customFormat="1" x14ac:dyDescent="0.2"/>
    <row r="122" s="9" customFormat="1" x14ac:dyDescent="0.2"/>
    <row r="123" s="9" customFormat="1" x14ac:dyDescent="0.2"/>
    <row r="124" s="9" customFormat="1" x14ac:dyDescent="0.2"/>
    <row r="125" s="9" customFormat="1" x14ac:dyDescent="0.2"/>
    <row r="126" s="9" customFormat="1" x14ac:dyDescent="0.2"/>
    <row r="127" s="9" customFormat="1" x14ac:dyDescent="0.2"/>
    <row r="128" s="9" customFormat="1" x14ac:dyDescent="0.2"/>
    <row r="129" s="9" customFormat="1" x14ac:dyDescent="0.2"/>
    <row r="130" s="9" customFormat="1" x14ac:dyDescent="0.2"/>
    <row r="131" s="9" customFormat="1" x14ac:dyDescent="0.2"/>
    <row r="132" s="9" customFormat="1" x14ac:dyDescent="0.2"/>
    <row r="133" s="9" customFormat="1" x14ac:dyDescent="0.2"/>
    <row r="134" s="9" customFormat="1" x14ac:dyDescent="0.2"/>
    <row r="135" s="9" customFormat="1" x14ac:dyDescent="0.2"/>
    <row r="136" s="9" customFormat="1" x14ac:dyDescent="0.2"/>
    <row r="137" s="9" customFormat="1" x14ac:dyDescent="0.2"/>
    <row r="138" s="9" customFormat="1" x14ac:dyDescent="0.2"/>
    <row r="139" s="9" customFormat="1" x14ac:dyDescent="0.2"/>
    <row r="140" s="9" customFormat="1" x14ac:dyDescent="0.2"/>
    <row r="141" s="9" customFormat="1" x14ac:dyDescent="0.2"/>
    <row r="142" s="9" customFormat="1" x14ac:dyDescent="0.2"/>
    <row r="143" s="9" customFormat="1" x14ac:dyDescent="0.2"/>
    <row r="144" s="9" customFormat="1" x14ac:dyDescent="0.2"/>
    <row r="145" s="9" customFormat="1" x14ac:dyDescent="0.2"/>
    <row r="146" s="9" customFormat="1" x14ac:dyDescent="0.2"/>
    <row r="147" s="9" customFormat="1" x14ac:dyDescent="0.2"/>
    <row r="148" s="9" customFormat="1" x14ac:dyDescent="0.2"/>
    <row r="149" s="9" customFormat="1" x14ac:dyDescent="0.2"/>
    <row r="150" s="9" customFormat="1" x14ac:dyDescent="0.2"/>
    <row r="151" s="9" customFormat="1" x14ac:dyDescent="0.2"/>
    <row r="152" s="9" customFormat="1" x14ac:dyDescent="0.2"/>
    <row r="153" s="9" customFormat="1" x14ac:dyDescent="0.2"/>
    <row r="154" s="9" customFormat="1" x14ac:dyDescent="0.2"/>
    <row r="155" s="9" customFormat="1" x14ac:dyDescent="0.2"/>
    <row r="156" s="9" customFormat="1" x14ac:dyDescent="0.2"/>
    <row r="157" s="9" customFormat="1" x14ac:dyDescent="0.2"/>
    <row r="158" s="9" customFormat="1" x14ac:dyDescent="0.2"/>
    <row r="159" s="9" customFormat="1" x14ac:dyDescent="0.2"/>
    <row r="160" s="9" customFormat="1" x14ac:dyDescent="0.2"/>
    <row r="161" s="9" customFormat="1" x14ac:dyDescent="0.2"/>
    <row r="162" s="9" customFormat="1" x14ac:dyDescent="0.2"/>
    <row r="163" s="9" customFormat="1" x14ac:dyDescent="0.2"/>
    <row r="164" s="9" customFormat="1" x14ac:dyDescent="0.2"/>
    <row r="165" s="9" customFormat="1" x14ac:dyDescent="0.2"/>
    <row r="166" s="9" customFormat="1" x14ac:dyDescent="0.2"/>
    <row r="167" s="9" customFormat="1" x14ac:dyDescent="0.2"/>
    <row r="168" s="9" customFormat="1" x14ac:dyDescent="0.2"/>
    <row r="169" s="9" customFormat="1" x14ac:dyDescent="0.2"/>
    <row r="170" s="9" customFormat="1" x14ac:dyDescent="0.2"/>
    <row r="171" s="9" customFormat="1" x14ac:dyDescent="0.2"/>
    <row r="172" s="9" customFormat="1" x14ac:dyDescent="0.2"/>
    <row r="173" s="9" customFormat="1" x14ac:dyDescent="0.2"/>
    <row r="174" s="9" customFormat="1" x14ac:dyDescent="0.2"/>
    <row r="175" s="9" customFormat="1" x14ac:dyDescent="0.2"/>
    <row r="176" s="9" customFormat="1" x14ac:dyDescent="0.2"/>
    <row r="177" s="9" customFormat="1" x14ac:dyDescent="0.2"/>
    <row r="178" s="9" customFormat="1" x14ac:dyDescent="0.2"/>
    <row r="179" s="9" customFormat="1" x14ac:dyDescent="0.2"/>
    <row r="180" s="9" customFormat="1" x14ac:dyDescent="0.2"/>
    <row r="181" s="9" customFormat="1" x14ac:dyDescent="0.2"/>
    <row r="182" s="9" customFormat="1" x14ac:dyDescent="0.2"/>
    <row r="183" s="9" customFormat="1" x14ac:dyDescent="0.2"/>
    <row r="184" s="9" customFormat="1" x14ac:dyDescent="0.2"/>
    <row r="185" s="9" customFormat="1" x14ac:dyDescent="0.2"/>
    <row r="186" s="9" customFormat="1" x14ac:dyDescent="0.2"/>
    <row r="187" s="9" customFormat="1" x14ac:dyDescent="0.2"/>
    <row r="188" s="9" customFormat="1" x14ac:dyDescent="0.2"/>
    <row r="189" s="9" customFormat="1" x14ac:dyDescent="0.2"/>
    <row r="190" s="9" customFormat="1" x14ac:dyDescent="0.2"/>
    <row r="191" s="9" customFormat="1" x14ac:dyDescent="0.2"/>
    <row r="192" s="9" customFormat="1" x14ac:dyDescent="0.2"/>
    <row r="193" s="9" customFormat="1" x14ac:dyDescent="0.2"/>
    <row r="194" s="9" customFormat="1" x14ac:dyDescent="0.2"/>
    <row r="195" s="9" customFormat="1" x14ac:dyDescent="0.2"/>
    <row r="196" s="9" customFormat="1" x14ac:dyDescent="0.2"/>
    <row r="197" s="9" customFormat="1" x14ac:dyDescent="0.2"/>
    <row r="198" s="9" customFormat="1" x14ac:dyDescent="0.2"/>
    <row r="199" s="9" customFormat="1" x14ac:dyDescent="0.2"/>
    <row r="200" s="9" customFormat="1" x14ac:dyDescent="0.2"/>
    <row r="201" s="9" customFormat="1" x14ac:dyDescent="0.2"/>
    <row r="202" s="9" customFormat="1" x14ac:dyDescent="0.2"/>
    <row r="203" s="9" customFormat="1" x14ac:dyDescent="0.2"/>
    <row r="204" s="9" customFormat="1" x14ac:dyDescent="0.2"/>
    <row r="205" s="9" customFormat="1" x14ac:dyDescent="0.2"/>
    <row r="206" s="9" customFormat="1" x14ac:dyDescent="0.2"/>
    <row r="207" s="9" customFormat="1" x14ac:dyDescent="0.2"/>
    <row r="208" s="9" customFormat="1" x14ac:dyDescent="0.2"/>
    <row r="209" s="9" customFormat="1" x14ac:dyDescent="0.2"/>
    <row r="210" s="9" customFormat="1" x14ac:dyDescent="0.2"/>
    <row r="211" s="9" customFormat="1" x14ac:dyDescent="0.2"/>
    <row r="212" s="9" customFormat="1" x14ac:dyDescent="0.2"/>
    <row r="213" s="9" customFormat="1" x14ac:dyDescent="0.2"/>
    <row r="214" s="9" customFormat="1" x14ac:dyDescent="0.2"/>
    <row r="215" s="9" customFormat="1" x14ac:dyDescent="0.2"/>
    <row r="216" s="9" customFormat="1" x14ac:dyDescent="0.2"/>
    <row r="217" s="9" customFormat="1" x14ac:dyDescent="0.2"/>
    <row r="218" s="9" customFormat="1" x14ac:dyDescent="0.2"/>
    <row r="219" s="9" customFormat="1" x14ac:dyDescent="0.2"/>
    <row r="220" s="9" customFormat="1" x14ac:dyDescent="0.2"/>
    <row r="221" s="9" customFormat="1" x14ac:dyDescent="0.2"/>
    <row r="222" s="9" customFormat="1" x14ac:dyDescent="0.2"/>
    <row r="223" s="9" customFormat="1" x14ac:dyDescent="0.2"/>
    <row r="224" s="9" customFormat="1" x14ac:dyDescent="0.2"/>
    <row r="225" s="9" customFormat="1" x14ac:dyDescent="0.2"/>
    <row r="226" s="9" customFormat="1" x14ac:dyDescent="0.2"/>
    <row r="227" s="9" customFormat="1" x14ac:dyDescent="0.2"/>
    <row r="228" s="9" customFormat="1" x14ac:dyDescent="0.2"/>
    <row r="229" s="9" customFormat="1" x14ac:dyDescent="0.2"/>
    <row r="230" s="9" customFormat="1" x14ac:dyDescent="0.2"/>
    <row r="231" s="9" customFormat="1" x14ac:dyDescent="0.2"/>
    <row r="232" s="9" customFormat="1" x14ac:dyDescent="0.2"/>
    <row r="233" s="9" customFormat="1" x14ac:dyDescent="0.2"/>
    <row r="234" s="9" customFormat="1" x14ac:dyDescent="0.2"/>
    <row r="235" s="9" customFormat="1" x14ac:dyDescent="0.2"/>
    <row r="236" s="9" customFormat="1" x14ac:dyDescent="0.2"/>
    <row r="237" s="9" customFormat="1" x14ac:dyDescent="0.2"/>
    <row r="238" s="9" customFormat="1" x14ac:dyDescent="0.2"/>
    <row r="239" s="9" customFormat="1" x14ac:dyDescent="0.2"/>
    <row r="240" s="9" customFormat="1" x14ac:dyDescent="0.2"/>
    <row r="241" spans="4:5" s="9" customFormat="1" x14ac:dyDescent="0.2"/>
    <row r="242" spans="4:5" s="9" customFormat="1" x14ac:dyDescent="0.2"/>
    <row r="243" spans="4:5" s="9" customFormat="1" x14ac:dyDescent="0.2"/>
    <row r="244" spans="4:5" s="9" customFormat="1" x14ac:dyDescent="0.2"/>
    <row r="245" spans="4:5" s="9" customFormat="1" x14ac:dyDescent="0.2"/>
    <row r="246" spans="4:5" s="9" customFormat="1" x14ac:dyDescent="0.2"/>
    <row r="247" spans="4:5" s="9" customFormat="1" x14ac:dyDescent="0.2"/>
    <row r="248" spans="4:5" s="9" customFormat="1" x14ac:dyDescent="0.2"/>
    <row r="249" spans="4:5" s="9" customFormat="1" x14ac:dyDescent="0.2"/>
    <row r="250" spans="4:5" s="9" customFormat="1" x14ac:dyDescent="0.2"/>
    <row r="251" spans="4:5" s="9" customFormat="1" x14ac:dyDescent="0.2"/>
    <row r="252" spans="4:5" s="9" customFormat="1" x14ac:dyDescent="0.2"/>
    <row r="253" spans="4:5" s="9" customFormat="1" x14ac:dyDescent="0.2"/>
    <row r="254" spans="4:5" s="9" customFormat="1" x14ac:dyDescent="0.2"/>
    <row r="255" spans="4:5" s="9" customFormat="1" x14ac:dyDescent="0.2">
      <c r="D255" s="23"/>
      <c r="E255" s="23"/>
    </row>
    <row r="256" spans="4:5" s="9" customFormat="1" x14ac:dyDescent="0.2"/>
    <row r="257" spans="2:6" s="9" customFormat="1" x14ac:dyDescent="0.2"/>
    <row r="258" spans="2:6" s="9" customFormat="1" x14ac:dyDescent="0.2"/>
    <row r="259" spans="2:6" s="9" customFormat="1" x14ac:dyDescent="0.2"/>
    <row r="260" spans="2:6" s="9" customFormat="1" x14ac:dyDescent="0.2"/>
    <row r="261" spans="2:6" s="9" customFormat="1" x14ac:dyDescent="0.2"/>
    <row r="262" spans="2:6" s="9" customFormat="1" x14ac:dyDescent="0.2"/>
    <row r="263" spans="2:6" s="9" customFormat="1" x14ac:dyDescent="0.2"/>
    <row r="264" spans="2:6" s="9" customFormat="1" x14ac:dyDescent="0.2"/>
    <row r="265" spans="2:6" s="9" customFormat="1" x14ac:dyDescent="0.2"/>
    <row r="266" spans="2:6" s="9" customFormat="1" x14ac:dyDescent="0.2"/>
    <row r="267" spans="2:6" s="9" customFormat="1" x14ac:dyDescent="0.2"/>
    <row r="268" spans="2:6" x14ac:dyDescent="0.2">
      <c r="B268" s="9"/>
      <c r="C268" s="9"/>
      <c r="D268" s="9"/>
      <c r="E268" s="9"/>
      <c r="F268" s="9"/>
    </row>
    <row r="269" spans="2:6" x14ac:dyDescent="0.2">
      <c r="B269" s="9"/>
      <c r="C269" s="9"/>
      <c r="D269" s="23"/>
      <c r="E269" s="23"/>
      <c r="F269" s="9"/>
    </row>
    <row r="270" spans="2:6" x14ac:dyDescent="0.2">
      <c r="B270" s="9"/>
      <c r="C270" s="9"/>
      <c r="D270" s="9"/>
      <c r="E270" s="9"/>
      <c r="F270" s="9"/>
    </row>
    <row r="271" spans="2:6" x14ac:dyDescent="0.2">
      <c r="B271" s="9"/>
      <c r="C271" s="9"/>
      <c r="D271" s="9"/>
      <c r="E271" s="9"/>
      <c r="F271" s="9"/>
    </row>
    <row r="272" spans="2:6" x14ac:dyDescent="0.2">
      <c r="B272" s="9"/>
      <c r="C272" s="9"/>
      <c r="D272" s="9"/>
      <c r="E272" s="9"/>
      <c r="F272" s="9"/>
    </row>
    <row r="273" spans="2:6" x14ac:dyDescent="0.2">
      <c r="B273" s="9"/>
      <c r="C273" s="9"/>
      <c r="D273" s="9"/>
      <c r="E273" s="9"/>
      <c r="F273" s="9"/>
    </row>
    <row r="274" spans="2:6" x14ac:dyDescent="0.2">
      <c r="B274" s="23"/>
      <c r="C274" s="23"/>
      <c r="D274" s="23"/>
      <c r="E274" s="23"/>
      <c r="F274" s="23"/>
    </row>
    <row r="275" spans="2:6" x14ac:dyDescent="0.2">
      <c r="B275" s="23"/>
      <c r="C275" s="23"/>
      <c r="D275" s="23"/>
      <c r="E275" s="23"/>
      <c r="F275" s="23"/>
    </row>
    <row r="276" spans="2:6" x14ac:dyDescent="0.2">
      <c r="B276" s="23"/>
      <c r="C276" s="23"/>
      <c r="D276" s="23"/>
      <c r="E276" s="23"/>
      <c r="F276" s="23"/>
    </row>
    <row r="277" spans="2:6" x14ac:dyDescent="0.2">
      <c r="B277" s="23"/>
      <c r="C277" s="23"/>
      <c r="D277" s="23"/>
      <c r="E277" s="23"/>
      <c r="F277" s="23"/>
    </row>
    <row r="278" spans="2:6" x14ac:dyDescent="0.2">
      <c r="B278" s="23"/>
      <c r="C278" s="23"/>
      <c r="D278" s="23"/>
      <c r="E278" s="23"/>
      <c r="F278" s="23"/>
    </row>
    <row r="279" spans="2:6" x14ac:dyDescent="0.2">
      <c r="B279" s="23"/>
      <c r="C279" s="23"/>
      <c r="D279" s="23"/>
      <c r="E279" s="23"/>
      <c r="F279" s="23"/>
    </row>
    <row r="280" spans="2:6" x14ac:dyDescent="0.2">
      <c r="B280" s="23"/>
      <c r="C280" s="23"/>
      <c r="D280" s="23"/>
      <c r="E280" s="23"/>
      <c r="F280" s="23"/>
    </row>
    <row r="281" spans="2:6" x14ac:dyDescent="0.2">
      <c r="B281" s="23"/>
      <c r="C281" s="23"/>
      <c r="D281" s="23"/>
      <c r="E281" s="23"/>
      <c r="F281" s="23"/>
    </row>
    <row r="282" spans="2:6" x14ac:dyDescent="0.2">
      <c r="B282" s="23"/>
      <c r="C282" s="23"/>
      <c r="D282" s="23"/>
      <c r="E282" s="23"/>
      <c r="F282" s="23"/>
    </row>
    <row r="283" spans="2:6" x14ac:dyDescent="0.2">
      <c r="B283" s="23"/>
      <c r="C283" s="23"/>
      <c r="D283" s="23"/>
      <c r="E283" s="23"/>
      <c r="F283" s="23"/>
    </row>
    <row r="284" spans="2:6" x14ac:dyDescent="0.2">
      <c r="B284" s="23"/>
      <c r="C284" s="23"/>
      <c r="D284" s="23"/>
      <c r="E284" s="23"/>
      <c r="F284" s="23"/>
    </row>
    <row r="285" spans="2:6" x14ac:dyDescent="0.2">
      <c r="B285" s="23"/>
      <c r="C285" s="23"/>
      <c r="D285" s="23"/>
      <c r="E285" s="23"/>
      <c r="F285" s="23"/>
    </row>
    <row r="286" spans="2:6" x14ac:dyDescent="0.2">
      <c r="B286" s="23"/>
      <c r="C286" s="23"/>
      <c r="D286" s="23"/>
      <c r="E286" s="23"/>
      <c r="F286" s="23"/>
    </row>
    <row r="287" spans="2:6" x14ac:dyDescent="0.2">
      <c r="B287" s="23"/>
      <c r="C287" s="23"/>
      <c r="D287" s="23"/>
      <c r="E287" s="23"/>
      <c r="F287" s="23"/>
    </row>
    <row r="288" spans="2:6" x14ac:dyDescent="0.2">
      <c r="B288" s="23"/>
      <c r="C288" s="23"/>
      <c r="D288" s="23"/>
      <c r="E288" s="23"/>
      <c r="F288" s="23"/>
    </row>
    <row r="289" spans="2:6" x14ac:dyDescent="0.2">
      <c r="B289" s="23"/>
      <c r="C289" s="23"/>
      <c r="D289" s="23"/>
      <c r="E289" s="23"/>
      <c r="F289" s="23"/>
    </row>
  </sheetData>
  <mergeCells count="91">
    <mergeCell ref="D15:D16"/>
    <mergeCell ref="E15:E16"/>
    <mergeCell ref="E45:E46"/>
    <mergeCell ref="E47:E48"/>
    <mergeCell ref="E49:E50"/>
    <mergeCell ref="C49:C50"/>
    <mergeCell ref="D49:D50"/>
    <mergeCell ref="F34:F35"/>
    <mergeCell ref="D47:D48"/>
    <mergeCell ref="D45:D46"/>
    <mergeCell ref="C47:C48"/>
    <mergeCell ref="F45:F46"/>
    <mergeCell ref="F47:F48"/>
    <mergeCell ref="F49:F50"/>
    <mergeCell ref="B39:B41"/>
    <mergeCell ref="B43:B44"/>
    <mergeCell ref="B47:B48"/>
    <mergeCell ref="C39:F39"/>
    <mergeCell ref="C2:D2"/>
    <mergeCell ref="C3:F4"/>
    <mergeCell ref="B11:C11"/>
    <mergeCell ref="B12:C12"/>
    <mergeCell ref="B14:B16"/>
    <mergeCell ref="B9:F9"/>
    <mergeCell ref="F15:F16"/>
    <mergeCell ref="C15:C16"/>
    <mergeCell ref="F30:F31"/>
    <mergeCell ref="F32:F33"/>
    <mergeCell ref="C38:F38"/>
    <mergeCell ref="D30:D31"/>
    <mergeCell ref="B22:F22"/>
    <mergeCell ref="C23:F23"/>
    <mergeCell ref="C24:F24"/>
    <mergeCell ref="C25:F25"/>
    <mergeCell ref="C26:F26"/>
    <mergeCell ref="B25:B26"/>
    <mergeCell ref="D32:D33"/>
    <mergeCell ref="B37:F37"/>
    <mergeCell ref="D34:D35"/>
    <mergeCell ref="B28:B29"/>
    <mergeCell ref="B30:B31"/>
    <mergeCell ref="C30:C31"/>
    <mergeCell ref="C34:C35"/>
    <mergeCell ref="E30:E31"/>
    <mergeCell ref="E32:E33"/>
    <mergeCell ref="E34:E35"/>
    <mergeCell ref="B45:B46"/>
    <mergeCell ref="C45:C46"/>
    <mergeCell ref="B32:B33"/>
    <mergeCell ref="C32:C33"/>
    <mergeCell ref="B70:B71"/>
    <mergeCell ref="C40:F40"/>
    <mergeCell ref="C41:F41"/>
    <mergeCell ref="B34:B35"/>
    <mergeCell ref="C59:C60"/>
    <mergeCell ref="B61:B62"/>
    <mergeCell ref="B55:B56"/>
    <mergeCell ref="C55:C56"/>
    <mergeCell ref="D55:D56"/>
    <mergeCell ref="B49:B50"/>
    <mergeCell ref="D63:D64"/>
    <mergeCell ref="B57:B58"/>
    <mergeCell ref="C57:C58"/>
    <mergeCell ref="B52:B53"/>
    <mergeCell ref="F59:F60"/>
    <mergeCell ref="F55:F56"/>
    <mergeCell ref="F57:F58"/>
    <mergeCell ref="D57:D58"/>
    <mergeCell ref="E55:E56"/>
    <mergeCell ref="E57:E58"/>
    <mergeCell ref="E59:E60"/>
    <mergeCell ref="F61:F62"/>
    <mergeCell ref="F63:F64"/>
    <mergeCell ref="F65:F66"/>
    <mergeCell ref="C61:C62"/>
    <mergeCell ref="F67:F68"/>
    <mergeCell ref="D61:D62"/>
    <mergeCell ref="E61:E62"/>
    <mergeCell ref="E63:E64"/>
    <mergeCell ref="E65:E66"/>
    <mergeCell ref="E67:E68"/>
    <mergeCell ref="B65:B66"/>
    <mergeCell ref="B67:B68"/>
    <mergeCell ref="C67:C68"/>
    <mergeCell ref="B63:B64"/>
    <mergeCell ref="D59:D60"/>
    <mergeCell ref="C65:C66"/>
    <mergeCell ref="D65:D66"/>
    <mergeCell ref="D67:D68"/>
    <mergeCell ref="B59:B60"/>
    <mergeCell ref="C63:C64"/>
  </mergeCells>
  <pageMargins left="0.23622047244094491" right="0.23622047244094491" top="0.74803149606299213" bottom="0.74803149606299213" header="0.31496062992125984" footer="0.31496062992125984"/>
  <pageSetup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EVALUACION FINANCIERA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Alberto Cuellar Sanabria</dc:creator>
  <cp:lastModifiedBy>Luis Javier Gouzy Amortegui</cp:lastModifiedBy>
  <cp:lastPrinted>2022-11-24T17:37:45Z</cp:lastPrinted>
  <dcterms:created xsi:type="dcterms:W3CDTF">2017-12-12T17:00:26Z</dcterms:created>
  <dcterms:modified xsi:type="dcterms:W3CDTF">2022-12-15T20:15:25Z</dcterms:modified>
</cp:coreProperties>
</file>