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ROCESOS INVITACION PUBLICA DIC 2017\ZULIA - ALTO DEL POZO\A PUBLICAR\"/>
    </mc:Choice>
  </mc:AlternateContent>
  <bookViews>
    <workbookView xWindow="0" yWindow="0" windowWidth="19200" windowHeight="11595"/>
  </bookViews>
  <sheets>
    <sheet name="PRESUPUESTO" sheetId="8" r:id="rId1"/>
    <sheet name="UNITARIO" sheetId="11" r:id="rId2"/>
  </sheets>
  <definedNames>
    <definedName name="inf" localSheetId="1">#REF!</definedName>
    <definedName name="inf">#REF!</definedName>
    <definedName name="LOCALIZACIÓN_Y_REPLANTEO._ESTRUCTURAS" localSheetId="1">#REF!</definedName>
    <definedName name="LOCALIZACIÓN_Y_REPLANTEO._ESTRUCTURAS">#REF!</definedName>
  </definedNames>
  <calcPr calcId="152511"/>
</workbook>
</file>

<file path=xl/calcChain.xml><?xml version="1.0" encoding="utf-8"?>
<calcChain xmlns="http://schemas.openxmlformats.org/spreadsheetml/2006/main">
  <c r="C9" i="11" l="1"/>
  <c r="F20" i="11" l="1"/>
  <c r="H14" i="11" l="1"/>
  <c r="F29" i="11" l="1"/>
  <c r="F28" i="11"/>
  <c r="I40" i="11" l="1"/>
  <c r="G29" i="11"/>
  <c r="H29" i="11" s="1"/>
  <c r="H28" i="11"/>
  <c r="H23" i="11"/>
  <c r="H22" i="11"/>
  <c r="H21" i="11"/>
  <c r="H20" i="11"/>
  <c r="H13" i="11"/>
  <c r="I25" i="11" l="1"/>
  <c r="H16" i="11"/>
  <c r="I17" i="11" s="1"/>
  <c r="I32" i="11"/>
  <c r="I42" i="11" l="1"/>
  <c r="H47" i="11" s="1"/>
  <c r="H46" i="11" l="1"/>
  <c r="H45" i="11"/>
  <c r="I48" i="11" l="1"/>
  <c r="I50" i="11" s="1"/>
  <c r="I20" i="8" s="1"/>
  <c r="J20" i="8" l="1"/>
  <c r="J22" i="8" s="1"/>
  <c r="J23" i="8" s="1"/>
  <c r="J24" i="8" s="1"/>
</calcChain>
</file>

<file path=xl/sharedStrings.xml><?xml version="1.0" encoding="utf-8"?>
<sst xmlns="http://schemas.openxmlformats.org/spreadsheetml/2006/main" count="93" uniqueCount="78">
  <si>
    <t>REPUBLICA DE COLOMBIA</t>
  </si>
  <si>
    <t>INSTITUTO NACIONAL DE VÍAS</t>
  </si>
  <si>
    <t>ANÁLISIS DE PRECIOS UNITARIOS</t>
  </si>
  <si>
    <t>TERRITORIAL NORTE DE SANTANDER</t>
  </si>
  <si>
    <t xml:space="preserve">CARRETERA : </t>
  </si>
  <si>
    <t xml:space="preserve">ITEM: </t>
  </si>
  <si>
    <t>OBJETO :</t>
  </si>
  <si>
    <t xml:space="preserve">UNIDAD  : </t>
  </si>
  <si>
    <t>M3</t>
  </si>
  <si>
    <t>FECHA :</t>
  </si>
  <si>
    <t>I. EQUIPO</t>
  </si>
  <si>
    <t>Descripción</t>
  </si>
  <si>
    <t>Tipo</t>
  </si>
  <si>
    <t>Tarifa/Hora</t>
  </si>
  <si>
    <t>Rendimiento</t>
  </si>
  <si>
    <t>Valor-Unit.</t>
  </si>
  <si>
    <t>HERRAMIENTA MENOR (10% EQUIPO)</t>
  </si>
  <si>
    <t>Sub-Total</t>
  </si>
  <si>
    <t>II. MATERIALES EN OBRA</t>
  </si>
  <si>
    <t>Unidad</t>
  </si>
  <si>
    <t>Precio-Unit.</t>
  </si>
  <si>
    <t>Cantidad</t>
  </si>
  <si>
    <t>EMULSION / LIGA</t>
  </si>
  <si>
    <t>KG</t>
  </si>
  <si>
    <t>UND</t>
  </si>
  <si>
    <t>AGUA</t>
  </si>
  <si>
    <t>LT</t>
  </si>
  <si>
    <t>III. TRANSPORTES</t>
  </si>
  <si>
    <t>Material</t>
  </si>
  <si>
    <t>Vol. Peso ó Cant.</t>
  </si>
  <si>
    <t>Distancia</t>
  </si>
  <si>
    <t>M3-Km</t>
  </si>
  <si>
    <t>Tarifa</t>
  </si>
  <si>
    <t>MEZCLA DENSA EN CALIENTE</t>
  </si>
  <si>
    <t>ACARREO MAT. DEMOLICION</t>
  </si>
  <si>
    <t>IV. MANO DE OBRA DE MICROEMPRESAS DE MANTENIMIENTO RUTINARIO</t>
  </si>
  <si>
    <t>Trabajador</t>
  </si>
  <si>
    <t>Jornal</t>
  </si>
  <si>
    <t>Prestaciones</t>
  </si>
  <si>
    <t>Jornal Total</t>
  </si>
  <si>
    <t>Total Costo Directo</t>
  </si>
  <si>
    <t>V. COSTOS INDIRECTOS</t>
  </si>
  <si>
    <t>Porcentaje</t>
  </si>
  <si>
    <t>Valor Total</t>
  </si>
  <si>
    <t>ADMINISTRACION</t>
  </si>
  <si>
    <t>IMPREVISTOS</t>
  </si>
  <si>
    <t>UTILIDAD</t>
  </si>
  <si>
    <t>Precio unitario total aproximado al peso</t>
  </si>
  <si>
    <t>GRAL</t>
  </si>
  <si>
    <t>PART</t>
  </si>
  <si>
    <t>VALOR BASICO</t>
  </si>
  <si>
    <t>MINISTERIO DE TRANSPORTE</t>
  </si>
  <si>
    <t>DIRECCION TERRITORIAL NORTE DE SANTANDER</t>
  </si>
  <si>
    <t>No.</t>
  </si>
  <si>
    <t>ITEM DE PAGO</t>
  </si>
  <si>
    <t>ESPECIFICACIONES</t>
  </si>
  <si>
    <t>DESCRIPCIÓN</t>
  </si>
  <si>
    <t>CANT</t>
  </si>
  <si>
    <t>VALOR UNITARIO</t>
  </si>
  <si>
    <t>VALOR TOTAL</t>
  </si>
  <si>
    <t>1</t>
  </si>
  <si>
    <t>450 P1 SUMINISTRO DE MEZCLA DENSA EN CALIENTE (INCLUYE ACARREO</t>
  </si>
  <si>
    <t>MATERIAL DE CORTE Y DEMOLICION)</t>
  </si>
  <si>
    <t>DISCO 3,50 mm x  25 sg Diamantado</t>
  </si>
  <si>
    <t>CORTADORA DE PAVIMENTO</t>
  </si>
  <si>
    <t>TRANSPORTE DISCONTINUO  DE LA MEZCLA ASFALTICA</t>
  </si>
  <si>
    <t>PRESUPUESTO</t>
  </si>
  <si>
    <t>VIBROCOMPACTADOR TIPO BENITIN</t>
  </si>
  <si>
    <t>TRANSPORTE DE QUIPO</t>
  </si>
  <si>
    <t>7008 VIA OCAÑA - SARDINATA, 70NSA VARIANTE DE SARDINATA Y 7009 SARDINATA - CUCUTA</t>
  </si>
  <si>
    <t>ESPECIFICACIÓN:  450 P1</t>
  </si>
  <si>
    <t>450P1</t>
  </si>
  <si>
    <t>VALOR IVA (19%)</t>
  </si>
  <si>
    <t>MEZCLA DENSA EN CALIENTE MDC10</t>
  </si>
  <si>
    <t>NOVIEMBRE DE 2017</t>
  </si>
  <si>
    <t>OBJETO:  DTNSA SOL-3156-SUMINISTRO MEZCLA ASFALTICA VIA 7008. MINIMA CUANTIA</t>
  </si>
  <si>
    <t>SUMINISTRO DE MEZCLA ASFALTICA  PARA LAS CARRETERAS 7008 OCAÑA - SARDINATA, SECTOR ALTO EL POZO PR69+0000 - SARDINATA PR128+0000 CON MANO DE OBRA DE MICROEMPRESAS CONTRATADAS POR INVIAS  EN LA DIRECCION TERRITORIAL NORTE DE SANTANDER PARA INVERTIR EN EL DEPARTAMENTO NORTE DE SANTANDER.</t>
  </si>
  <si>
    <t>INVITACION PUBLICA No.IP-MC-DT-NSA-022-2017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</si>
</sst>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* #,##0.00_);_(* \(#,##0.00\);_(* &quot;-&quot;??_);_(@_)"/>
    <numFmt numFmtId="165" formatCode="#,##0.0"/>
    <numFmt numFmtId="166" formatCode="&quot;$&quot;\ #,##0.00"/>
    <numFmt numFmtId="167" formatCode="#.##\ \K\g"/>
    <numFmt numFmtId="168" formatCode="_ &quot;$&quot;\ * #,##0_ ;_ &quot;$&quot;\ * \-#,##0_ ;_ &quot;$&quot;\ * &quot;-&quot;_ ;_ @_ "/>
    <numFmt numFmtId="169" formatCode="#.##0"/>
    <numFmt numFmtId="170" formatCode="&quot;$&quot;\ #,##0.00;[Red]&quot;$&quot;\ \-#,##0.00"/>
    <numFmt numFmtId="171" formatCode="_-* #,##0.00\ &quot;€&quot;_-;\-* #,##0.00\ &quot;€&quot;_-;_-* &quot;-&quot;??\ &quot;€&quot;_-;_-@_-"/>
    <numFmt numFmtId="172" formatCode="_-* #,##0.00\ [$€]_-;\-* #,##0.00\ [$€]_-;_-* &quot;-&quot;??\ [$€]_-;_-@_-"/>
    <numFmt numFmtId="173" formatCode="_(* #,##0_);_(* \(#,##0\);_(* &quot;-&quot;??_);_(@_)"/>
    <numFmt numFmtId="174" formatCode="_ &quot;$&quot;\ * #,##0.00_ ;_ &quot;$&quot;\ * \-#,##0.00_ ;_ &quot;$&quot;\ * &quot;-&quot;??_ ;_ @_ "/>
    <numFmt numFmtId="175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Courier"/>
      <family val="3"/>
    </font>
    <font>
      <b/>
      <sz val="11"/>
      <name val="Arial"/>
      <family val="2"/>
    </font>
    <font>
      <sz val="11"/>
      <name val="Courier"/>
      <family val="3"/>
    </font>
    <font>
      <b/>
      <sz val="12"/>
      <color theme="1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7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39" fontId="11" fillId="0" borderId="0"/>
    <xf numFmtId="0" fontId="15" fillId="0" borderId="0"/>
    <xf numFmtId="172" fontId="2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/>
  </cellStyleXfs>
  <cellXfs count="155">
    <xf numFmtId="0" fontId="0" fillId="0" borderId="0" xfId="0"/>
    <xf numFmtId="0" fontId="2" fillId="0" borderId="0" xfId="2"/>
    <xf numFmtId="0" fontId="3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2" fillId="0" borderId="3" xfId="2" applyBorder="1" applyAlignment="1">
      <alignment horizontal="centerContinuous"/>
    </xf>
    <xf numFmtId="0" fontId="2" fillId="2" borderId="2" xfId="2" applyFill="1" applyBorder="1"/>
    <xf numFmtId="0" fontId="2" fillId="2" borderId="2" xfId="2" applyFont="1" applyFill="1" applyBorder="1"/>
    <xf numFmtId="0" fontId="2" fillId="2" borderId="3" xfId="2" applyFill="1" applyBorder="1"/>
    <xf numFmtId="0" fontId="3" fillId="0" borderId="4" xfId="2" applyFont="1" applyBorder="1" applyAlignment="1">
      <alignment horizontal="centerContinuous"/>
    </xf>
    <xf numFmtId="0" fontId="4" fillId="0" borderId="0" xfId="2" applyFont="1" applyBorder="1" applyAlignment="1">
      <alignment horizontal="centerContinuous"/>
    </xf>
    <xf numFmtId="0" fontId="5" fillId="0" borderId="5" xfId="2" applyFont="1" applyBorder="1" applyAlignment="1">
      <alignment horizontal="centerContinuous"/>
    </xf>
    <xf numFmtId="0" fontId="5" fillId="2" borderId="0" xfId="2" applyFont="1" applyFill="1" applyBorder="1"/>
    <xf numFmtId="0" fontId="6" fillId="2" borderId="0" xfId="2" applyFont="1" applyFill="1" applyBorder="1"/>
    <xf numFmtId="0" fontId="5" fillId="2" borderId="5" xfId="2" applyFont="1" applyFill="1" applyBorder="1"/>
    <xf numFmtId="0" fontId="7" fillId="0" borderId="6" xfId="2" applyFont="1" applyBorder="1" applyAlignment="1">
      <alignment horizontal="centerContinuous"/>
    </xf>
    <xf numFmtId="0" fontId="5" fillId="0" borderId="7" xfId="2" applyFont="1" applyBorder="1" applyAlignment="1">
      <alignment horizontal="centerContinuous"/>
    </xf>
    <xf numFmtId="0" fontId="5" fillId="0" borderId="8" xfId="2" applyFont="1" applyBorder="1" applyAlignment="1">
      <alignment horizontal="centerContinuous"/>
    </xf>
    <xf numFmtId="0" fontId="4" fillId="0" borderId="0" xfId="2" quotePrefix="1" applyFont="1" applyAlignment="1">
      <alignment horizontal="left"/>
    </xf>
    <xf numFmtId="0" fontId="5" fillId="0" borderId="0" xfId="2" applyFont="1"/>
    <xf numFmtId="0" fontId="4" fillId="0" borderId="0" xfId="2" applyFont="1"/>
    <xf numFmtId="0" fontId="4" fillId="0" borderId="0" xfId="2" applyFont="1" applyAlignment="1">
      <alignment vertical="top"/>
    </xf>
    <xf numFmtId="0" fontId="4" fillId="0" borderId="0" xfId="2" applyFont="1" applyAlignment="1">
      <alignment horizontal="left"/>
    </xf>
    <xf numFmtId="49" fontId="4" fillId="0" borderId="0" xfId="2" applyNumberFormat="1" applyFont="1"/>
    <xf numFmtId="0" fontId="6" fillId="0" borderId="0" xfId="2" applyFont="1"/>
    <xf numFmtId="0" fontId="5" fillId="0" borderId="11" xfId="2" quotePrefix="1" applyFont="1" applyBorder="1" applyAlignment="1">
      <alignment horizontal="center"/>
    </xf>
    <xf numFmtId="0" fontId="5" fillId="0" borderId="12" xfId="2" applyFont="1" applyBorder="1"/>
    <xf numFmtId="3" fontId="5" fillId="0" borderId="16" xfId="2" applyNumberFormat="1" applyFont="1" applyBorder="1" applyAlignment="1">
      <alignment horizontal="center"/>
    </xf>
    <xf numFmtId="164" fontId="5" fillId="0" borderId="16" xfId="1" applyFont="1" applyBorder="1"/>
    <xf numFmtId="4" fontId="5" fillId="0" borderId="16" xfId="2" applyNumberFormat="1" applyFont="1" applyBorder="1"/>
    <xf numFmtId="4" fontId="5" fillId="0" borderId="17" xfId="2" applyNumberFormat="1" applyFont="1" applyBorder="1"/>
    <xf numFmtId="0" fontId="5" fillId="0" borderId="18" xfId="2" applyFont="1" applyBorder="1"/>
    <xf numFmtId="3" fontId="5" fillId="0" borderId="19" xfId="2" applyNumberFormat="1" applyFont="1" applyBorder="1" applyAlignment="1">
      <alignment horizontal="center"/>
    </xf>
    <xf numFmtId="4" fontId="5" fillId="0" borderId="17" xfId="3" applyNumberFormat="1" applyFont="1" applyBorder="1"/>
    <xf numFmtId="3" fontId="5" fillId="0" borderId="23" xfId="2" applyNumberFormat="1" applyFont="1" applyBorder="1" applyAlignment="1">
      <alignment horizontal="center"/>
    </xf>
    <xf numFmtId="3" fontId="5" fillId="0" borderId="23" xfId="2" applyNumberFormat="1" applyFont="1" applyBorder="1"/>
    <xf numFmtId="4" fontId="5" fillId="0" borderId="23" xfId="2" applyNumberFormat="1" applyFont="1" applyBorder="1"/>
    <xf numFmtId="0" fontId="5" fillId="0" borderId="24" xfId="2" applyFont="1" applyBorder="1"/>
    <xf numFmtId="0" fontId="4" fillId="0" borderId="0" xfId="2" applyFont="1" applyAlignment="1">
      <alignment horizontal="center"/>
    </xf>
    <xf numFmtId="4" fontId="5" fillId="0" borderId="25" xfId="2" applyNumberFormat="1" applyFont="1" applyBorder="1"/>
    <xf numFmtId="0" fontId="5" fillId="0" borderId="13" xfId="2" applyFont="1" applyBorder="1"/>
    <xf numFmtId="0" fontId="5" fillId="0" borderId="14" xfId="2" applyFont="1" applyBorder="1"/>
    <xf numFmtId="0" fontId="5" fillId="0" borderId="15" xfId="2" applyFont="1" applyBorder="1"/>
    <xf numFmtId="3" fontId="5" fillId="0" borderId="16" xfId="2" applyNumberFormat="1" applyFont="1" applyFill="1" applyBorder="1"/>
    <xf numFmtId="3" fontId="5" fillId="0" borderId="16" xfId="2" applyNumberFormat="1" applyFont="1" applyBorder="1"/>
    <xf numFmtId="0" fontId="5" fillId="0" borderId="6" xfId="2" applyFont="1" applyBorder="1"/>
    <xf numFmtId="0" fontId="5" fillId="0" borderId="7" xfId="2" applyFont="1" applyBorder="1"/>
    <xf numFmtId="0" fontId="5" fillId="0" borderId="26" xfId="2" applyFont="1" applyBorder="1"/>
    <xf numFmtId="4" fontId="5" fillId="0" borderId="27" xfId="2" applyNumberFormat="1" applyFont="1" applyBorder="1"/>
    <xf numFmtId="0" fontId="6" fillId="0" borderId="7" xfId="2" applyFont="1" applyBorder="1"/>
    <xf numFmtId="0" fontId="5" fillId="0" borderId="28" xfId="2" applyFont="1" applyBorder="1"/>
    <xf numFmtId="0" fontId="5" fillId="0" borderId="29" xfId="2" applyFont="1" applyBorder="1"/>
    <xf numFmtId="0" fontId="5" fillId="0" borderId="30" xfId="2" applyFont="1" applyBorder="1" applyAlignment="1"/>
    <xf numFmtId="0" fontId="5" fillId="0" borderId="31" xfId="2" applyFont="1" applyBorder="1" applyAlignment="1">
      <alignment horizontal="center"/>
    </xf>
    <xf numFmtId="4" fontId="5" fillId="0" borderId="16" xfId="2" applyNumberFormat="1" applyFont="1" applyBorder="1" applyAlignment="1">
      <alignment horizontal="center"/>
    </xf>
    <xf numFmtId="165" fontId="5" fillId="0" borderId="16" xfId="2" applyNumberFormat="1" applyFont="1" applyBorder="1" applyAlignment="1">
      <alignment horizontal="center"/>
    </xf>
    <xf numFmtId="0" fontId="5" fillId="0" borderId="20" xfId="2" applyFont="1" applyBorder="1"/>
    <xf numFmtId="0" fontId="5" fillId="0" borderId="32" xfId="2" applyFont="1" applyBorder="1" applyAlignment="1">
      <alignment horizontal="center"/>
    </xf>
    <xf numFmtId="166" fontId="5" fillId="0" borderId="16" xfId="4" applyNumberFormat="1" applyFont="1" applyBorder="1"/>
    <xf numFmtId="4" fontId="5" fillId="0" borderId="16" xfId="5" applyNumberFormat="1" applyFont="1" applyBorder="1" applyAlignment="1">
      <alignment horizontal="center"/>
    </xf>
    <xf numFmtId="4" fontId="5" fillId="0" borderId="16" xfId="3" applyNumberFormat="1" applyFont="1" applyBorder="1"/>
    <xf numFmtId="4" fontId="5" fillId="0" borderId="33" xfId="2" applyNumberFormat="1" applyFont="1" applyBorder="1"/>
    <xf numFmtId="0" fontId="5" fillId="0" borderId="21" xfId="2" applyFont="1" applyBorder="1"/>
    <xf numFmtId="0" fontId="5" fillId="0" borderId="0" xfId="2" applyFont="1" applyAlignment="1">
      <alignment horizontal="center"/>
    </xf>
    <xf numFmtId="0" fontId="5" fillId="0" borderId="0" xfId="2" applyFont="1" applyBorder="1"/>
    <xf numFmtId="0" fontId="4" fillId="0" borderId="0" xfId="2" applyFont="1" applyAlignment="1">
      <alignment horizontal="centerContinuous"/>
    </xf>
    <xf numFmtId="0" fontId="5" fillId="0" borderId="0" xfId="2" applyFont="1" applyAlignment="1">
      <alignment horizontal="centerContinuous"/>
    </xf>
    <xf numFmtId="0" fontId="5" fillId="0" borderId="34" xfId="2" applyFont="1" applyBorder="1" applyAlignment="1">
      <alignment horizontal="centerContinuous"/>
    </xf>
    <xf numFmtId="0" fontId="5" fillId="0" borderId="2" xfId="2" applyFont="1" applyBorder="1" applyAlignment="1">
      <alignment horizontal="centerContinuous"/>
    </xf>
    <xf numFmtId="0" fontId="5" fillId="0" borderId="35" xfId="2" applyFont="1" applyBorder="1" applyAlignment="1">
      <alignment horizontal="centerContinuous"/>
    </xf>
    <xf numFmtId="0" fontId="5" fillId="0" borderId="35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9" fontId="5" fillId="0" borderId="15" xfId="2" applyNumberFormat="1" applyFont="1" applyBorder="1"/>
    <xf numFmtId="4" fontId="5" fillId="0" borderId="14" xfId="2" applyNumberFormat="1" applyFont="1" applyBorder="1"/>
    <xf numFmtId="0" fontId="5" fillId="0" borderId="36" xfId="2" applyFont="1" applyBorder="1"/>
    <xf numFmtId="9" fontId="5" fillId="0" borderId="23" xfId="2" applyNumberFormat="1" applyFont="1" applyBorder="1"/>
    <xf numFmtId="4" fontId="5" fillId="0" borderId="7" xfId="2" applyNumberFormat="1" applyFont="1" applyBorder="1"/>
    <xf numFmtId="4" fontId="5" fillId="0" borderId="24" xfId="2" applyNumberFormat="1" applyFont="1" applyBorder="1"/>
    <xf numFmtId="0" fontId="9" fillId="0" borderId="0" xfId="19" applyFont="1" applyFill="1" applyBorder="1" applyAlignment="1">
      <alignment horizontal="center"/>
    </xf>
    <xf numFmtId="39" fontId="11" fillId="0" borderId="0" xfId="20"/>
    <xf numFmtId="39" fontId="13" fillId="0" borderId="0" xfId="20" applyFont="1"/>
    <xf numFmtId="39" fontId="6" fillId="0" borderId="19" xfId="20" applyFont="1" applyBorder="1" applyAlignment="1">
      <alignment horizontal="center"/>
    </xf>
    <xf numFmtId="49" fontId="2" fillId="0" borderId="34" xfId="20" applyNumberFormat="1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vertical="center" wrapText="1"/>
    </xf>
    <xf numFmtId="0" fontId="2" fillId="0" borderId="4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justify" vertical="top" wrapText="1"/>
    </xf>
    <xf numFmtId="0" fontId="2" fillId="0" borderId="23" xfId="0" applyFont="1" applyFill="1" applyBorder="1" applyAlignment="1">
      <alignment horizontal="center"/>
    </xf>
    <xf numFmtId="164" fontId="2" fillId="0" borderId="32" xfId="1" applyFont="1" applyFill="1" applyBorder="1" applyAlignment="1">
      <alignment horizontal="center" vertical="center" wrapText="1"/>
    </xf>
    <xf numFmtId="164" fontId="2" fillId="0" borderId="32" xfId="1" applyFont="1" applyFill="1" applyBorder="1" applyAlignment="1">
      <alignment horizontal="right" vertical="center" wrapText="1"/>
    </xf>
    <xf numFmtId="164" fontId="2" fillId="0" borderId="44" xfId="1" applyFont="1" applyFill="1" applyBorder="1" applyAlignment="1">
      <alignment horizontal="right" vertical="center" wrapText="1"/>
    </xf>
    <xf numFmtId="164" fontId="2" fillId="0" borderId="23" xfId="1" applyFont="1" applyFill="1" applyBorder="1" applyAlignment="1">
      <alignment horizontal="center"/>
    </xf>
    <xf numFmtId="164" fontId="2" fillId="0" borderId="23" xfId="1" applyFont="1" applyFill="1" applyBorder="1" applyAlignment="1">
      <alignment horizontal="right"/>
    </xf>
    <xf numFmtId="164" fontId="2" fillId="0" borderId="46" xfId="1" applyFont="1" applyFill="1" applyBorder="1" applyAlignment="1">
      <alignment horizontal="right"/>
    </xf>
    <xf numFmtId="164" fontId="2" fillId="0" borderId="33" xfId="1" applyFont="1" applyFill="1" applyBorder="1" applyAlignment="1">
      <alignment horizontal="right" vertical="center" wrapText="1"/>
    </xf>
    <xf numFmtId="164" fontId="2" fillId="0" borderId="46" xfId="1" applyFont="1" applyFill="1" applyBorder="1" applyAlignment="1">
      <alignment horizontal="right" vertical="center" wrapText="1"/>
    </xf>
    <xf numFmtId="4" fontId="9" fillId="0" borderId="0" xfId="19" applyNumberFormat="1" applyFont="1" applyFill="1" applyBorder="1" applyAlignment="1">
      <alignment horizontal="center"/>
    </xf>
    <xf numFmtId="4" fontId="10" fillId="0" borderId="0" xfId="1" applyNumberFormat="1" applyFont="1" applyFill="1" applyBorder="1" applyAlignment="1">
      <alignment horizontal="center"/>
    </xf>
    <xf numFmtId="4" fontId="14" fillId="0" borderId="0" xfId="0" applyNumberFormat="1" applyFont="1"/>
    <xf numFmtId="4" fontId="0" fillId="0" borderId="0" xfId="0" applyNumberFormat="1"/>
    <xf numFmtId="4" fontId="2" fillId="0" borderId="0" xfId="2" applyNumberFormat="1"/>
    <xf numFmtId="0" fontId="5" fillId="0" borderId="10" xfId="2" applyFont="1" applyBorder="1" applyAlignment="1">
      <alignment horizontal="center"/>
    </xf>
    <xf numFmtId="0" fontId="5" fillId="0" borderId="11" xfId="2" applyFont="1" applyBorder="1" applyAlignment="1">
      <alignment horizontal="center"/>
    </xf>
    <xf numFmtId="3" fontId="5" fillId="0" borderId="47" xfId="2" applyNumberFormat="1" applyFont="1" applyBorder="1" applyAlignment="1">
      <alignment horizontal="center"/>
    </xf>
    <xf numFmtId="3" fontId="5" fillId="0" borderId="47" xfId="2" applyNumberFormat="1" applyFont="1" applyBorder="1"/>
    <xf numFmtId="4" fontId="5" fillId="0" borderId="47" xfId="2" applyNumberFormat="1" applyFont="1" applyBorder="1"/>
    <xf numFmtId="4" fontId="5" fillId="0" borderId="48" xfId="2" applyNumberFormat="1" applyFont="1" applyBorder="1"/>
    <xf numFmtId="164" fontId="5" fillId="0" borderId="47" xfId="1" applyFont="1" applyBorder="1" applyAlignment="1">
      <alignment horizontal="center"/>
    </xf>
    <xf numFmtId="4" fontId="5" fillId="0" borderId="17" xfId="2" applyNumberFormat="1" applyFont="1" applyBorder="1" applyAlignment="1">
      <alignment horizontal="center"/>
    </xf>
    <xf numFmtId="164" fontId="0" fillId="0" borderId="0" xfId="1" applyFont="1"/>
    <xf numFmtId="164" fontId="0" fillId="0" borderId="0" xfId="0" applyNumberFormat="1"/>
    <xf numFmtId="164" fontId="5" fillId="0" borderId="19" xfId="1" applyFont="1" applyBorder="1"/>
    <xf numFmtId="4" fontId="5" fillId="0" borderId="46" xfId="3" applyNumberFormat="1" applyFont="1" applyBorder="1"/>
    <xf numFmtId="39" fontId="10" fillId="0" borderId="0" xfId="20" applyFont="1" applyAlignment="1">
      <alignment horizontal="center" vertical="top" wrapText="1"/>
    </xf>
    <xf numFmtId="39" fontId="8" fillId="0" borderId="0" xfId="20" applyFont="1" applyAlignment="1">
      <alignment horizontal="center"/>
    </xf>
    <xf numFmtId="0" fontId="9" fillId="0" borderId="0" xfId="19" applyFont="1" applyFill="1" applyBorder="1" applyAlignment="1">
      <alignment horizontal="center"/>
    </xf>
    <xf numFmtId="39" fontId="6" fillId="0" borderId="38" xfId="20" applyFont="1" applyBorder="1" applyAlignment="1">
      <alignment horizontal="center" vertical="center" wrapText="1"/>
    </xf>
    <xf numFmtId="39" fontId="6" fillId="0" borderId="42" xfId="20" applyFont="1" applyBorder="1" applyAlignment="1">
      <alignment horizontal="center" vertical="center" wrapText="1"/>
    </xf>
    <xf numFmtId="39" fontId="6" fillId="0" borderId="40" xfId="20" applyFont="1" applyBorder="1" applyAlignment="1">
      <alignment horizontal="center" vertical="center" wrapText="1"/>
    </xf>
    <xf numFmtId="39" fontId="6" fillId="0" borderId="43" xfId="20" applyFont="1" applyBorder="1" applyAlignment="1">
      <alignment horizontal="center" vertical="center" wrapText="1"/>
    </xf>
    <xf numFmtId="39" fontId="12" fillId="0" borderId="0" xfId="20" applyFont="1" applyAlignment="1">
      <alignment horizontal="center"/>
    </xf>
    <xf numFmtId="39" fontId="9" fillId="0" borderId="0" xfId="20" applyFont="1" applyAlignment="1">
      <alignment horizontal="center"/>
    </xf>
    <xf numFmtId="39" fontId="10" fillId="0" borderId="0" xfId="20" applyFont="1" applyAlignment="1">
      <alignment horizontal="center" vertical="top" wrapText="1"/>
    </xf>
    <xf numFmtId="0" fontId="6" fillId="0" borderId="20" xfId="0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right" vertical="center" wrapText="1"/>
    </xf>
    <xf numFmtId="0" fontId="6" fillId="0" borderId="22" xfId="0" applyFont="1" applyFill="1" applyBorder="1" applyAlignment="1">
      <alignment horizontal="right" vertical="center" wrapText="1"/>
    </xf>
    <xf numFmtId="39" fontId="6" fillId="0" borderId="37" xfId="20" applyFont="1" applyBorder="1" applyAlignment="1">
      <alignment horizontal="center" vertical="top"/>
    </xf>
    <xf numFmtId="39" fontId="6" fillId="0" borderId="41" xfId="20" applyFont="1" applyBorder="1" applyAlignment="1">
      <alignment horizontal="center" vertical="top"/>
    </xf>
    <xf numFmtId="39" fontId="6" fillId="0" borderId="38" xfId="20" applyFont="1" applyBorder="1" applyAlignment="1">
      <alignment horizontal="center" wrapText="1"/>
    </xf>
    <xf numFmtId="39" fontId="6" fillId="0" borderId="42" xfId="20" applyFont="1" applyBorder="1" applyAlignment="1">
      <alignment horizontal="center" wrapText="1"/>
    </xf>
    <xf numFmtId="39" fontId="6" fillId="0" borderId="39" xfId="20" applyFont="1" applyBorder="1" applyAlignment="1">
      <alignment horizontal="center"/>
    </xf>
    <xf numFmtId="39" fontId="6" fillId="0" borderId="11" xfId="20" applyFont="1" applyBorder="1" applyAlignment="1">
      <alignment horizontal="center"/>
    </xf>
    <xf numFmtId="0" fontId="6" fillId="0" borderId="9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right" vertical="center" wrapText="1"/>
    </xf>
    <xf numFmtId="0" fontId="5" fillId="0" borderId="13" xfId="2" applyFont="1" applyBorder="1" applyAlignment="1">
      <alignment horizontal="justify" vertical="top" wrapText="1"/>
    </xf>
    <xf numFmtId="0" fontId="2" fillId="0" borderId="14" xfId="2" applyBorder="1" applyAlignment="1">
      <alignment horizontal="justify" vertical="top" wrapText="1"/>
    </xf>
    <xf numFmtId="0" fontId="2" fillId="0" borderId="15" xfId="2" applyBorder="1" applyAlignment="1">
      <alignment horizontal="justify" vertical="top" wrapText="1"/>
    </xf>
    <xf numFmtId="0" fontId="5" fillId="0" borderId="13" xfId="2" applyFont="1" applyBorder="1" applyAlignment="1">
      <alignment horizontal="left"/>
    </xf>
    <xf numFmtId="0" fontId="5" fillId="0" borderId="14" xfId="2" applyFont="1" applyBorder="1" applyAlignment="1">
      <alignment horizontal="left"/>
    </xf>
    <xf numFmtId="0" fontId="5" fillId="0" borderId="15" xfId="2" applyFont="1" applyBorder="1" applyAlignment="1">
      <alignment horizontal="left"/>
    </xf>
    <xf numFmtId="0" fontId="5" fillId="2" borderId="6" xfId="2" applyFont="1" applyFill="1" applyBorder="1" applyAlignment="1">
      <alignment horizontal="center"/>
    </xf>
    <xf numFmtId="0" fontId="5" fillId="2" borderId="7" xfId="2" applyFont="1" applyFill="1" applyBorder="1" applyAlignment="1">
      <alignment horizontal="center"/>
    </xf>
    <xf numFmtId="0" fontId="5" fillId="2" borderId="8" xfId="2" applyFont="1" applyFill="1" applyBorder="1" applyAlignment="1">
      <alignment horizontal="center"/>
    </xf>
    <xf numFmtId="39" fontId="4" fillId="0" borderId="0" xfId="2" applyNumberFormat="1" applyFont="1" applyAlignment="1">
      <alignment horizontal="left" vertical="center" wrapText="1"/>
    </xf>
    <xf numFmtId="0" fontId="2" fillId="0" borderId="0" xfId="2" applyAlignment="1">
      <alignment horizontal="left" vertical="center" wrapText="1"/>
    </xf>
    <xf numFmtId="0" fontId="5" fillId="0" borderId="9" xfId="2" applyFont="1" applyBorder="1" applyAlignment="1">
      <alignment horizontal="center"/>
    </xf>
    <xf numFmtId="0" fontId="5" fillId="0" borderId="10" xfId="2" applyFont="1" applyBorder="1" applyAlignment="1">
      <alignment horizontal="center"/>
    </xf>
    <xf numFmtId="0" fontId="5" fillId="0" borderId="11" xfId="2" applyFont="1" applyBorder="1" applyAlignment="1">
      <alignment horizontal="center"/>
    </xf>
    <xf numFmtId="0" fontId="5" fillId="0" borderId="20" xfId="2" applyFont="1" applyBorder="1" applyAlignment="1">
      <alignment horizontal="left"/>
    </xf>
    <xf numFmtId="0" fontId="5" fillId="0" borderId="21" xfId="2" applyFont="1" applyBorder="1" applyAlignment="1">
      <alignment horizontal="left"/>
    </xf>
    <xf numFmtId="0" fontId="5" fillId="0" borderId="22" xfId="2" applyFont="1" applyBorder="1" applyAlignment="1">
      <alignment horizontal="left"/>
    </xf>
  </cellXfs>
  <cellStyles count="57">
    <cellStyle name="Euro" xfId="6"/>
    <cellStyle name="Euro 2" xfId="22"/>
    <cellStyle name="Hipervínculo 2" xfId="23"/>
    <cellStyle name="Millares" xfId="1" builtinId="3"/>
    <cellStyle name="Millares [0] 2" xfId="7"/>
    <cellStyle name="Millares 10" xfId="24"/>
    <cellStyle name="Millares 11" xfId="25"/>
    <cellStyle name="Millares 12" xfId="26"/>
    <cellStyle name="Millares 13" xfId="27"/>
    <cellStyle name="Millares 14" xfId="28"/>
    <cellStyle name="Millares 15" xfId="29"/>
    <cellStyle name="Millares 16" xfId="30"/>
    <cellStyle name="Millares 17" xfId="31"/>
    <cellStyle name="Millares 18" xfId="32"/>
    <cellStyle name="Millares 19" xfId="33"/>
    <cellStyle name="Millares 2" xfId="8"/>
    <cellStyle name="Millares 2 2" xfId="9"/>
    <cellStyle name="Millares 20" xfId="34"/>
    <cellStyle name="Millares 21" xfId="35"/>
    <cellStyle name="Millares 22" xfId="36"/>
    <cellStyle name="Millares 23" xfId="37"/>
    <cellStyle name="Millares 24" xfId="38"/>
    <cellStyle name="Millares 25" xfId="39"/>
    <cellStyle name="Millares 26" xfId="40"/>
    <cellStyle name="Millares 3" xfId="41"/>
    <cellStyle name="Millares 4" xfId="42"/>
    <cellStyle name="Millares 5" xfId="43"/>
    <cellStyle name="Millares 6" xfId="44"/>
    <cellStyle name="Millares 7" xfId="45"/>
    <cellStyle name="Millares 8" xfId="46"/>
    <cellStyle name="Millares 9" xfId="47"/>
    <cellStyle name="Moneda 2" xfId="10"/>
    <cellStyle name="Moneda 2 2" xfId="11"/>
    <cellStyle name="Moneda 2 2 2" xfId="12"/>
    <cellStyle name="Moneda 2_APU-DEFINITIVO AMV G2 THUI" xfId="48"/>
    <cellStyle name="Moneda 3" xfId="49"/>
    <cellStyle name="Moneda 3 2" xfId="50"/>
    <cellStyle name="Moneda 4" xfId="51"/>
    <cellStyle name="Moneda 5" xfId="52"/>
    <cellStyle name="Moneda 6" xfId="53"/>
    <cellStyle name="Moneda 7" xfId="54"/>
    <cellStyle name="Moneda 8" xfId="55"/>
    <cellStyle name="Moneda_Propuesta SCV-045-99 17" xfId="4"/>
    <cellStyle name="Normal" xfId="0" builtinId="0"/>
    <cellStyle name="Normal 2" xfId="3"/>
    <cellStyle name="Normal 2 10" xfId="13"/>
    <cellStyle name="Normal 2 2" xfId="14"/>
    <cellStyle name="Normal 2 2_Libro1" xfId="19"/>
    <cellStyle name="Normal 3" xfId="2"/>
    <cellStyle name="Normal 3 2" xfId="15"/>
    <cellStyle name="Normal 3 3" xfId="56"/>
    <cellStyle name="Normal 4" xfId="21"/>
    <cellStyle name="Normal_PRESUPUESTO PR 82+400" xfId="20"/>
    <cellStyle name="Porcentaje 3" xfId="16"/>
    <cellStyle name="Porcentual 2" xfId="17"/>
    <cellStyle name="Porcentual 2 10" xfId="18"/>
    <cellStyle name="Porcentual 3" xf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1838324</xdr:colOff>
      <xdr:row>2</xdr:row>
      <xdr:rowOff>0</xdr:rowOff>
    </xdr:from>
    <xdr:to>
      <xdr:col>5</xdr:col>
      <xdr:colOff>2647949</xdr:colOff>
      <xdr:row>5</xdr:row>
      <xdr:rowOff>152400</xdr:rowOff>
    </xdr:to>
    <xdr:pic>
      <xdr:nvPicPr>
        <xdr:cNvPr id="5" name="361 Imagen" descr="Logo invia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467224" y="400050"/>
          <a:ext cx="8096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2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2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2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2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3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4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5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6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7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8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79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0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1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2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3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4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5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6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7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8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89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0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1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2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3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4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5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6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7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8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99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0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1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2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3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4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5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6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6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7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8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79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80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81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82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83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84" name="Texto 88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5</xdr:col>
      <xdr:colOff>2733675</xdr:colOff>
      <xdr:row>22</xdr:row>
      <xdr:rowOff>0</xdr:rowOff>
    </xdr:from>
    <xdr:to>
      <xdr:col>6</xdr:col>
      <xdr:colOff>495300</xdr:colOff>
      <xdr:row>22</xdr:row>
      <xdr:rowOff>0</xdr:rowOff>
    </xdr:to>
    <xdr:sp macro="" textlink="">
      <xdr:nvSpPr>
        <xdr:cNvPr id="1085" name="Texto 89"/>
        <xdr:cNvSpPr txBox="1">
          <a:spLocks noChangeArrowheads="1"/>
        </xdr:cNvSpPr>
      </xdr:nvSpPr>
      <xdr:spPr bwMode="auto">
        <a:xfrm>
          <a:off x="5181600" y="5657850"/>
          <a:ext cx="1047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CO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51289</xdr:colOff>
      <xdr:row>1</xdr:row>
      <xdr:rowOff>14655</xdr:rowOff>
    </xdr:from>
    <xdr:to>
      <xdr:col>1</xdr:col>
      <xdr:colOff>340046</xdr:colOff>
      <xdr:row>2</xdr:row>
      <xdr:rowOff>117231</xdr:rowOff>
    </xdr:to>
    <xdr:pic>
      <xdr:nvPicPr>
        <xdr:cNvPr id="3" name="Picture 7" descr="LOGOINVIAS"/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clrChange>
            <a:clrFrom>
              <a:srgbClr val="F4FBFC"/>
            </a:clrFrom>
            <a:clrTo>
              <a:srgbClr val="F4FB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5847" y="183174"/>
          <a:ext cx="288757" cy="2637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showGridLines="0" tabSelected="1" workbookViewId="0">
      <selection activeCell="B14" sqref="B14"/>
    </sheetView>
  </sheetViews>
  <sheetFormatPr baseColWidth="10" defaultRowHeight="15" x14ac:dyDescent="0.25"/>
  <cols>
    <col min="1" max="2" width="5.7109375" customWidth="1"/>
    <col min="3" max="3" width="9.28515625" customWidth="1"/>
    <col min="4" max="4" width="8.85546875" customWidth="1"/>
    <col min="5" max="5" width="9.85546875" customWidth="1"/>
    <col min="6" max="6" width="49.28515625" customWidth="1"/>
    <col min="7" max="7" width="7.42578125" customWidth="1"/>
    <col min="8" max="8" width="8.140625" customWidth="1"/>
    <col min="9" max="9" width="15.5703125" customWidth="1"/>
    <col min="10" max="10" width="20.28515625" customWidth="1"/>
    <col min="11" max="11" width="3.28515625" customWidth="1"/>
    <col min="13" max="13" width="14.140625" bestFit="1" customWidth="1"/>
    <col min="14" max="14" width="25.140625" customWidth="1"/>
  </cols>
  <sheetData>
    <row r="1" spans="1:10" ht="15.75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</row>
    <row r="2" spans="1:10" ht="15.75" x14ac:dyDescent="0.25">
      <c r="A2" s="78"/>
      <c r="B2" s="78"/>
      <c r="C2" s="78"/>
      <c r="D2" s="78"/>
      <c r="E2" s="78"/>
      <c r="F2" s="78"/>
      <c r="G2" s="78"/>
      <c r="H2" s="78"/>
      <c r="I2" s="78"/>
      <c r="J2" s="78"/>
    </row>
    <row r="3" spans="1:10" ht="15.75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</row>
    <row r="4" spans="1:10" ht="15.75" x14ac:dyDescent="0.25">
      <c r="A4" s="78"/>
      <c r="B4" s="78"/>
      <c r="C4" s="78"/>
      <c r="D4" s="78"/>
      <c r="E4" s="78"/>
      <c r="F4" s="78"/>
      <c r="G4" s="78"/>
      <c r="H4" s="78"/>
      <c r="I4" s="78"/>
      <c r="J4" s="78"/>
    </row>
    <row r="5" spans="1:10" ht="15.75" x14ac:dyDescent="0.25">
      <c r="A5" s="78"/>
      <c r="B5" s="78"/>
      <c r="C5" s="78"/>
      <c r="D5" s="78"/>
      <c r="E5" s="78"/>
      <c r="F5" s="78"/>
      <c r="G5" s="78"/>
      <c r="H5" s="78"/>
      <c r="I5" s="78"/>
      <c r="J5" s="78"/>
    </row>
    <row r="6" spans="1:10" ht="15.75" x14ac:dyDescent="0.25">
      <c r="A6" s="78"/>
      <c r="B6" s="78"/>
      <c r="C6" s="78"/>
      <c r="D6" s="78"/>
      <c r="E6" s="78"/>
      <c r="F6" s="78"/>
      <c r="G6" s="78"/>
      <c r="H6" s="78"/>
      <c r="I6" s="78"/>
      <c r="J6" s="78"/>
    </row>
    <row r="7" spans="1:10" ht="15.75" x14ac:dyDescent="0.25">
      <c r="A7" s="78"/>
      <c r="B7" s="120" t="s">
        <v>51</v>
      </c>
      <c r="C7" s="120"/>
      <c r="D7" s="120"/>
      <c r="E7" s="120"/>
      <c r="F7" s="120"/>
      <c r="G7" s="120"/>
      <c r="H7" s="120"/>
      <c r="I7" s="120"/>
      <c r="J7" s="120"/>
    </row>
    <row r="8" spans="1:10" ht="18" x14ac:dyDescent="0.25">
      <c r="A8" s="78"/>
      <c r="B8" s="121" t="s">
        <v>1</v>
      </c>
      <c r="C8" s="121"/>
      <c r="D8" s="121"/>
      <c r="E8" s="121"/>
      <c r="F8" s="121"/>
      <c r="G8" s="121"/>
      <c r="H8" s="121"/>
      <c r="I8" s="121"/>
      <c r="J8" s="121"/>
    </row>
    <row r="9" spans="1:10" ht="15.75" x14ac:dyDescent="0.25">
      <c r="A9" s="78"/>
      <c r="B9" s="120" t="s">
        <v>52</v>
      </c>
      <c r="C9" s="120"/>
      <c r="D9" s="120"/>
      <c r="E9" s="120"/>
      <c r="F9" s="120"/>
      <c r="G9" s="120"/>
      <c r="H9" s="120"/>
      <c r="I9" s="120"/>
      <c r="J9" s="120"/>
    </row>
    <row r="10" spans="1:10" ht="15.75" x14ac:dyDescent="0.25">
      <c r="A10" s="78"/>
      <c r="B10" s="120"/>
      <c r="C10" s="120"/>
      <c r="D10" s="120"/>
      <c r="E10" s="120"/>
      <c r="F10" s="120"/>
      <c r="G10" s="120"/>
      <c r="H10" s="120"/>
      <c r="I10" s="120"/>
      <c r="J10" s="120"/>
    </row>
    <row r="11" spans="1:10" ht="18.75" customHeight="1" x14ac:dyDescent="0.25">
      <c r="A11" s="78"/>
      <c r="B11" s="78"/>
      <c r="C11" s="78"/>
      <c r="D11" s="78"/>
      <c r="E11" s="78"/>
      <c r="F11" s="78"/>
      <c r="G11" s="78"/>
      <c r="H11" s="78"/>
      <c r="I11" s="78"/>
      <c r="J11" s="78"/>
    </row>
    <row r="12" spans="1:10" ht="24" customHeight="1" x14ac:dyDescent="0.25">
      <c r="A12" s="78"/>
      <c r="B12" s="122" t="s">
        <v>75</v>
      </c>
      <c r="C12" s="122"/>
      <c r="D12" s="122"/>
      <c r="E12" s="122"/>
      <c r="F12" s="122"/>
      <c r="G12" s="122"/>
      <c r="H12" s="122"/>
      <c r="I12" s="122"/>
      <c r="J12" s="122"/>
    </row>
    <row r="13" spans="1:10" ht="15.75" x14ac:dyDescent="0.25">
      <c r="A13" s="78"/>
      <c r="B13" s="122" t="s">
        <v>77</v>
      </c>
      <c r="C13" s="122"/>
      <c r="D13" s="122"/>
      <c r="E13" s="122"/>
      <c r="F13" s="122"/>
      <c r="G13" s="122"/>
      <c r="H13" s="122"/>
      <c r="I13" s="122"/>
      <c r="J13" s="122"/>
    </row>
    <row r="14" spans="1:10" ht="15.75" customHeight="1" x14ac:dyDescent="0.25">
      <c r="A14" s="78"/>
      <c r="B14" s="113"/>
      <c r="C14" s="113"/>
      <c r="D14" s="113"/>
      <c r="E14" s="113"/>
      <c r="F14" s="113"/>
      <c r="G14" s="113"/>
      <c r="H14" s="113"/>
      <c r="I14" s="113"/>
      <c r="J14" s="113"/>
    </row>
    <row r="15" spans="1:10" ht="20.25" x14ac:dyDescent="0.3">
      <c r="A15" s="79"/>
      <c r="B15" s="114" t="s">
        <v>66</v>
      </c>
      <c r="C15" s="114"/>
      <c r="D15" s="114"/>
      <c r="E15" s="114"/>
      <c r="F15" s="114"/>
      <c r="G15" s="114"/>
      <c r="H15" s="114"/>
      <c r="I15" s="114"/>
      <c r="J15" s="114"/>
    </row>
    <row r="16" spans="1:10" ht="18" x14ac:dyDescent="0.25">
      <c r="B16" s="115"/>
      <c r="C16" s="115"/>
      <c r="D16" s="115"/>
      <c r="E16" s="115"/>
      <c r="F16" s="115"/>
      <c r="G16" s="115"/>
      <c r="H16" s="115"/>
      <c r="I16" s="115"/>
      <c r="J16" s="115"/>
    </row>
    <row r="17" spans="2:14" ht="18.75" thickBot="1" x14ac:dyDescent="0.3">
      <c r="B17" s="77"/>
      <c r="C17" s="77"/>
      <c r="D17" s="77"/>
      <c r="E17" s="77"/>
      <c r="F17" s="77"/>
      <c r="G17" s="77"/>
      <c r="H17" s="77"/>
      <c r="I17" s="77"/>
      <c r="J17" s="77"/>
    </row>
    <row r="18" spans="2:14" ht="18" customHeight="1" x14ac:dyDescent="0.25">
      <c r="B18" s="126" t="s">
        <v>53</v>
      </c>
      <c r="C18" s="128" t="s">
        <v>54</v>
      </c>
      <c r="D18" s="130" t="s">
        <v>55</v>
      </c>
      <c r="E18" s="131"/>
      <c r="F18" s="116" t="s">
        <v>56</v>
      </c>
      <c r="G18" s="116" t="s">
        <v>24</v>
      </c>
      <c r="H18" s="116" t="s">
        <v>57</v>
      </c>
      <c r="I18" s="116" t="s">
        <v>58</v>
      </c>
      <c r="J18" s="118" t="s">
        <v>59</v>
      </c>
    </row>
    <row r="19" spans="2:14" ht="15.75" thickBot="1" x14ac:dyDescent="0.3">
      <c r="B19" s="127"/>
      <c r="C19" s="129"/>
      <c r="D19" s="80" t="s">
        <v>48</v>
      </c>
      <c r="E19" s="80" t="s">
        <v>49</v>
      </c>
      <c r="F19" s="117"/>
      <c r="G19" s="117"/>
      <c r="H19" s="117"/>
      <c r="I19" s="117"/>
      <c r="J19" s="119"/>
    </row>
    <row r="20" spans="2:14" ht="143.25" customHeight="1" x14ac:dyDescent="0.25">
      <c r="B20" s="81" t="s">
        <v>60</v>
      </c>
      <c r="C20" s="82" t="s">
        <v>71</v>
      </c>
      <c r="D20" s="82">
        <v>450</v>
      </c>
      <c r="E20" s="82"/>
      <c r="F20" s="83" t="s">
        <v>76</v>
      </c>
      <c r="G20" s="82" t="s">
        <v>8</v>
      </c>
      <c r="H20" s="88">
        <v>82.18</v>
      </c>
      <c r="I20" s="89">
        <f>UNITARIO!I50</f>
        <v>741345</v>
      </c>
      <c r="J20" s="90">
        <f>ROUND(I20*H20,0)</f>
        <v>60923732</v>
      </c>
      <c r="N20" s="109"/>
    </row>
    <row r="21" spans="2:14" ht="15.75" thickBot="1" x14ac:dyDescent="0.3">
      <c r="B21" s="84"/>
      <c r="C21" s="85"/>
      <c r="D21" s="85"/>
      <c r="E21" s="85"/>
      <c r="F21" s="86"/>
      <c r="G21" s="87"/>
      <c r="H21" s="91"/>
      <c r="I21" s="92"/>
      <c r="J21" s="93"/>
      <c r="N21" s="110"/>
    </row>
    <row r="22" spans="2:14" ht="18" customHeight="1" x14ac:dyDescent="0.25">
      <c r="B22" s="132" t="s">
        <v>50</v>
      </c>
      <c r="C22" s="133"/>
      <c r="D22" s="133"/>
      <c r="E22" s="133"/>
      <c r="F22" s="133"/>
      <c r="G22" s="133"/>
      <c r="H22" s="133"/>
      <c r="I22" s="134"/>
      <c r="J22" s="90">
        <f>SUM(J20:J20)</f>
        <v>60923732</v>
      </c>
    </row>
    <row r="23" spans="2:14" ht="18" customHeight="1" x14ac:dyDescent="0.25">
      <c r="B23" s="135" t="s">
        <v>72</v>
      </c>
      <c r="C23" s="136"/>
      <c r="D23" s="136"/>
      <c r="E23" s="136"/>
      <c r="F23" s="136"/>
      <c r="G23" s="136"/>
      <c r="H23" s="136"/>
      <c r="I23" s="137"/>
      <c r="J23" s="94">
        <f>ROUND(J22*0.19,0)</f>
        <v>11575509</v>
      </c>
    </row>
    <row r="24" spans="2:14" ht="18.75" customHeight="1" thickBot="1" x14ac:dyDescent="0.3">
      <c r="B24" s="123" t="s">
        <v>59</v>
      </c>
      <c r="C24" s="124"/>
      <c r="D24" s="124"/>
      <c r="E24" s="124"/>
      <c r="F24" s="124"/>
      <c r="G24" s="124"/>
      <c r="H24" s="124"/>
      <c r="I24" s="125"/>
      <c r="J24" s="95">
        <f>+J22+J23</f>
        <v>72499241</v>
      </c>
      <c r="M24" s="109"/>
      <c r="N24" s="110"/>
    </row>
    <row r="25" spans="2:14" ht="18" x14ac:dyDescent="0.25">
      <c r="B25" s="77"/>
      <c r="C25" s="77"/>
      <c r="D25" s="77"/>
      <c r="E25" s="77"/>
      <c r="F25" s="77"/>
      <c r="G25" s="77"/>
      <c r="H25" s="77"/>
      <c r="I25" s="77"/>
      <c r="J25" s="77"/>
    </row>
    <row r="26" spans="2:14" ht="18" x14ac:dyDescent="0.25">
      <c r="B26" s="77"/>
      <c r="C26" s="77"/>
      <c r="D26" s="77"/>
      <c r="E26" s="77"/>
      <c r="F26" s="77"/>
      <c r="G26" s="77"/>
      <c r="H26" s="77"/>
      <c r="I26" s="96"/>
      <c r="J26" s="97"/>
    </row>
    <row r="27" spans="2:14" ht="15.75" x14ac:dyDescent="0.25">
      <c r="J27" s="98"/>
    </row>
    <row r="28" spans="2:14" ht="15.75" x14ac:dyDescent="0.25">
      <c r="J28" s="98"/>
    </row>
    <row r="29" spans="2:14" x14ac:dyDescent="0.25">
      <c r="J29" s="99"/>
    </row>
    <row r="30" spans="2:14" x14ac:dyDescent="0.25">
      <c r="H30" s="99"/>
      <c r="I30" s="99"/>
      <c r="J30" s="99"/>
    </row>
    <row r="31" spans="2:14" x14ac:dyDescent="0.25">
      <c r="H31" s="99"/>
      <c r="I31" s="99"/>
      <c r="J31" s="99"/>
      <c r="K31" s="99"/>
    </row>
    <row r="32" spans="2:14" x14ac:dyDescent="0.25">
      <c r="H32" s="99"/>
      <c r="I32" s="99"/>
      <c r="J32" s="99"/>
    </row>
    <row r="33" spans="8:10" x14ac:dyDescent="0.25">
      <c r="H33" s="99"/>
      <c r="I33" s="99"/>
      <c r="J33" s="99"/>
    </row>
  </sheetData>
  <protectedRanges>
    <protectedRange password="F692" sqref="B22:B24 F22:J24 J20:J21" name="Rango1_1_2"/>
  </protectedRanges>
  <mergeCells count="19">
    <mergeCell ref="B13:J13"/>
    <mergeCell ref="B24:I24"/>
    <mergeCell ref="B18:B19"/>
    <mergeCell ref="F18:F19"/>
    <mergeCell ref="C18:C19"/>
    <mergeCell ref="D18:E18"/>
    <mergeCell ref="B22:I22"/>
    <mergeCell ref="B23:I23"/>
    <mergeCell ref="B7:J7"/>
    <mergeCell ref="B8:J8"/>
    <mergeCell ref="B9:J9"/>
    <mergeCell ref="B10:J10"/>
    <mergeCell ref="B12:J12"/>
    <mergeCell ref="B15:J15"/>
    <mergeCell ref="B16:J16"/>
    <mergeCell ref="G18:G19"/>
    <mergeCell ref="H18:H19"/>
    <mergeCell ref="I18:I19"/>
    <mergeCell ref="J18:J19"/>
  </mergeCells>
  <pageMargins left="0.31496062992125984" right="0.31496062992125984" top="0.74803149606299213" bottom="0.74803149606299213" header="0.31496062992125984" footer="0.31496062992125984"/>
  <pageSetup scale="8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0"/>
  <sheetViews>
    <sheetView showGridLines="0" zoomScale="130" zoomScaleNormal="130" workbookViewId="0">
      <selection activeCell="N33" sqref="N33"/>
    </sheetView>
  </sheetViews>
  <sheetFormatPr baseColWidth="10" defaultRowHeight="12.75" x14ac:dyDescent="0.2"/>
  <cols>
    <col min="1" max="1" width="1.85546875" style="1" customWidth="1"/>
    <col min="2" max="2" width="11.42578125" style="1"/>
    <col min="3" max="3" width="11" style="1" customWidth="1"/>
    <col min="4" max="4" width="13" style="1" customWidth="1"/>
    <col min="5" max="6" width="11.42578125" style="1"/>
    <col min="7" max="7" width="10.42578125" style="1" customWidth="1"/>
    <col min="8" max="8" width="12.5703125" style="1" customWidth="1"/>
    <col min="9" max="9" width="12.28515625" style="1" customWidth="1"/>
    <col min="10" max="10" width="1.28515625" style="1" customWidth="1"/>
    <col min="11" max="11" width="1.85546875" style="1" customWidth="1"/>
    <col min="12" max="256" width="11.42578125" style="1"/>
    <col min="257" max="257" width="0.7109375" style="1" customWidth="1"/>
    <col min="258" max="258" width="11.42578125" style="1"/>
    <col min="259" max="259" width="11" style="1" customWidth="1"/>
    <col min="260" max="260" width="13" style="1" customWidth="1"/>
    <col min="261" max="263" width="11.42578125" style="1"/>
    <col min="264" max="264" width="13.7109375" style="1" customWidth="1"/>
    <col min="265" max="265" width="11.42578125" style="1"/>
    <col min="266" max="266" width="1.28515625" style="1" customWidth="1"/>
    <col min="267" max="512" width="11.42578125" style="1"/>
    <col min="513" max="513" width="0.7109375" style="1" customWidth="1"/>
    <col min="514" max="514" width="11.42578125" style="1"/>
    <col min="515" max="515" width="11" style="1" customWidth="1"/>
    <col min="516" max="516" width="13" style="1" customWidth="1"/>
    <col min="517" max="519" width="11.42578125" style="1"/>
    <col min="520" max="520" width="13.7109375" style="1" customWidth="1"/>
    <col min="521" max="521" width="11.42578125" style="1"/>
    <col min="522" max="522" width="1.28515625" style="1" customWidth="1"/>
    <col min="523" max="768" width="11.42578125" style="1"/>
    <col min="769" max="769" width="0.7109375" style="1" customWidth="1"/>
    <col min="770" max="770" width="11.42578125" style="1"/>
    <col min="771" max="771" width="11" style="1" customWidth="1"/>
    <col min="772" max="772" width="13" style="1" customWidth="1"/>
    <col min="773" max="775" width="11.42578125" style="1"/>
    <col min="776" max="776" width="13.7109375" style="1" customWidth="1"/>
    <col min="777" max="777" width="11.42578125" style="1"/>
    <col min="778" max="778" width="1.28515625" style="1" customWidth="1"/>
    <col min="779" max="1024" width="11.42578125" style="1"/>
    <col min="1025" max="1025" width="0.7109375" style="1" customWidth="1"/>
    <col min="1026" max="1026" width="11.42578125" style="1"/>
    <col min="1027" max="1027" width="11" style="1" customWidth="1"/>
    <col min="1028" max="1028" width="13" style="1" customWidth="1"/>
    <col min="1029" max="1031" width="11.42578125" style="1"/>
    <col min="1032" max="1032" width="13.7109375" style="1" customWidth="1"/>
    <col min="1033" max="1033" width="11.42578125" style="1"/>
    <col min="1034" max="1034" width="1.28515625" style="1" customWidth="1"/>
    <col min="1035" max="1280" width="11.42578125" style="1"/>
    <col min="1281" max="1281" width="0.7109375" style="1" customWidth="1"/>
    <col min="1282" max="1282" width="11.42578125" style="1"/>
    <col min="1283" max="1283" width="11" style="1" customWidth="1"/>
    <col min="1284" max="1284" width="13" style="1" customWidth="1"/>
    <col min="1285" max="1287" width="11.42578125" style="1"/>
    <col min="1288" max="1288" width="13.7109375" style="1" customWidth="1"/>
    <col min="1289" max="1289" width="11.42578125" style="1"/>
    <col min="1290" max="1290" width="1.28515625" style="1" customWidth="1"/>
    <col min="1291" max="1536" width="11.42578125" style="1"/>
    <col min="1537" max="1537" width="0.7109375" style="1" customWidth="1"/>
    <col min="1538" max="1538" width="11.42578125" style="1"/>
    <col min="1539" max="1539" width="11" style="1" customWidth="1"/>
    <col min="1540" max="1540" width="13" style="1" customWidth="1"/>
    <col min="1541" max="1543" width="11.42578125" style="1"/>
    <col min="1544" max="1544" width="13.7109375" style="1" customWidth="1"/>
    <col min="1545" max="1545" width="11.42578125" style="1"/>
    <col min="1546" max="1546" width="1.28515625" style="1" customWidth="1"/>
    <col min="1547" max="1792" width="11.42578125" style="1"/>
    <col min="1793" max="1793" width="0.7109375" style="1" customWidth="1"/>
    <col min="1794" max="1794" width="11.42578125" style="1"/>
    <col min="1795" max="1795" width="11" style="1" customWidth="1"/>
    <col min="1796" max="1796" width="13" style="1" customWidth="1"/>
    <col min="1797" max="1799" width="11.42578125" style="1"/>
    <col min="1800" max="1800" width="13.7109375" style="1" customWidth="1"/>
    <col min="1801" max="1801" width="11.42578125" style="1"/>
    <col min="1802" max="1802" width="1.28515625" style="1" customWidth="1"/>
    <col min="1803" max="2048" width="11.42578125" style="1"/>
    <col min="2049" max="2049" width="0.7109375" style="1" customWidth="1"/>
    <col min="2050" max="2050" width="11.42578125" style="1"/>
    <col min="2051" max="2051" width="11" style="1" customWidth="1"/>
    <col min="2052" max="2052" width="13" style="1" customWidth="1"/>
    <col min="2053" max="2055" width="11.42578125" style="1"/>
    <col min="2056" max="2056" width="13.7109375" style="1" customWidth="1"/>
    <col min="2057" max="2057" width="11.42578125" style="1"/>
    <col min="2058" max="2058" width="1.28515625" style="1" customWidth="1"/>
    <col min="2059" max="2304" width="11.42578125" style="1"/>
    <col min="2305" max="2305" width="0.7109375" style="1" customWidth="1"/>
    <col min="2306" max="2306" width="11.42578125" style="1"/>
    <col min="2307" max="2307" width="11" style="1" customWidth="1"/>
    <col min="2308" max="2308" width="13" style="1" customWidth="1"/>
    <col min="2309" max="2311" width="11.42578125" style="1"/>
    <col min="2312" max="2312" width="13.7109375" style="1" customWidth="1"/>
    <col min="2313" max="2313" width="11.42578125" style="1"/>
    <col min="2314" max="2314" width="1.28515625" style="1" customWidth="1"/>
    <col min="2315" max="2560" width="11.42578125" style="1"/>
    <col min="2561" max="2561" width="0.7109375" style="1" customWidth="1"/>
    <col min="2562" max="2562" width="11.42578125" style="1"/>
    <col min="2563" max="2563" width="11" style="1" customWidth="1"/>
    <col min="2564" max="2564" width="13" style="1" customWidth="1"/>
    <col min="2565" max="2567" width="11.42578125" style="1"/>
    <col min="2568" max="2568" width="13.7109375" style="1" customWidth="1"/>
    <col min="2569" max="2569" width="11.42578125" style="1"/>
    <col min="2570" max="2570" width="1.28515625" style="1" customWidth="1"/>
    <col min="2571" max="2816" width="11.42578125" style="1"/>
    <col min="2817" max="2817" width="0.7109375" style="1" customWidth="1"/>
    <col min="2818" max="2818" width="11.42578125" style="1"/>
    <col min="2819" max="2819" width="11" style="1" customWidth="1"/>
    <col min="2820" max="2820" width="13" style="1" customWidth="1"/>
    <col min="2821" max="2823" width="11.42578125" style="1"/>
    <col min="2824" max="2824" width="13.7109375" style="1" customWidth="1"/>
    <col min="2825" max="2825" width="11.42578125" style="1"/>
    <col min="2826" max="2826" width="1.28515625" style="1" customWidth="1"/>
    <col min="2827" max="3072" width="11.42578125" style="1"/>
    <col min="3073" max="3073" width="0.7109375" style="1" customWidth="1"/>
    <col min="3074" max="3074" width="11.42578125" style="1"/>
    <col min="3075" max="3075" width="11" style="1" customWidth="1"/>
    <col min="3076" max="3076" width="13" style="1" customWidth="1"/>
    <col min="3077" max="3079" width="11.42578125" style="1"/>
    <col min="3080" max="3080" width="13.7109375" style="1" customWidth="1"/>
    <col min="3081" max="3081" width="11.42578125" style="1"/>
    <col min="3082" max="3082" width="1.28515625" style="1" customWidth="1"/>
    <col min="3083" max="3328" width="11.42578125" style="1"/>
    <col min="3329" max="3329" width="0.7109375" style="1" customWidth="1"/>
    <col min="3330" max="3330" width="11.42578125" style="1"/>
    <col min="3331" max="3331" width="11" style="1" customWidth="1"/>
    <col min="3332" max="3332" width="13" style="1" customWidth="1"/>
    <col min="3333" max="3335" width="11.42578125" style="1"/>
    <col min="3336" max="3336" width="13.7109375" style="1" customWidth="1"/>
    <col min="3337" max="3337" width="11.42578125" style="1"/>
    <col min="3338" max="3338" width="1.28515625" style="1" customWidth="1"/>
    <col min="3339" max="3584" width="11.42578125" style="1"/>
    <col min="3585" max="3585" width="0.7109375" style="1" customWidth="1"/>
    <col min="3586" max="3586" width="11.42578125" style="1"/>
    <col min="3587" max="3587" width="11" style="1" customWidth="1"/>
    <col min="3588" max="3588" width="13" style="1" customWidth="1"/>
    <col min="3589" max="3591" width="11.42578125" style="1"/>
    <col min="3592" max="3592" width="13.7109375" style="1" customWidth="1"/>
    <col min="3593" max="3593" width="11.42578125" style="1"/>
    <col min="3594" max="3594" width="1.28515625" style="1" customWidth="1"/>
    <col min="3595" max="3840" width="11.42578125" style="1"/>
    <col min="3841" max="3841" width="0.7109375" style="1" customWidth="1"/>
    <col min="3842" max="3842" width="11.42578125" style="1"/>
    <col min="3843" max="3843" width="11" style="1" customWidth="1"/>
    <col min="3844" max="3844" width="13" style="1" customWidth="1"/>
    <col min="3845" max="3847" width="11.42578125" style="1"/>
    <col min="3848" max="3848" width="13.7109375" style="1" customWidth="1"/>
    <col min="3849" max="3849" width="11.42578125" style="1"/>
    <col min="3850" max="3850" width="1.28515625" style="1" customWidth="1"/>
    <col min="3851" max="4096" width="11.42578125" style="1"/>
    <col min="4097" max="4097" width="0.7109375" style="1" customWidth="1"/>
    <col min="4098" max="4098" width="11.42578125" style="1"/>
    <col min="4099" max="4099" width="11" style="1" customWidth="1"/>
    <col min="4100" max="4100" width="13" style="1" customWidth="1"/>
    <col min="4101" max="4103" width="11.42578125" style="1"/>
    <col min="4104" max="4104" width="13.7109375" style="1" customWidth="1"/>
    <col min="4105" max="4105" width="11.42578125" style="1"/>
    <col min="4106" max="4106" width="1.28515625" style="1" customWidth="1"/>
    <col min="4107" max="4352" width="11.42578125" style="1"/>
    <col min="4353" max="4353" width="0.7109375" style="1" customWidth="1"/>
    <col min="4354" max="4354" width="11.42578125" style="1"/>
    <col min="4355" max="4355" width="11" style="1" customWidth="1"/>
    <col min="4356" max="4356" width="13" style="1" customWidth="1"/>
    <col min="4357" max="4359" width="11.42578125" style="1"/>
    <col min="4360" max="4360" width="13.7109375" style="1" customWidth="1"/>
    <col min="4361" max="4361" width="11.42578125" style="1"/>
    <col min="4362" max="4362" width="1.28515625" style="1" customWidth="1"/>
    <col min="4363" max="4608" width="11.42578125" style="1"/>
    <col min="4609" max="4609" width="0.7109375" style="1" customWidth="1"/>
    <col min="4610" max="4610" width="11.42578125" style="1"/>
    <col min="4611" max="4611" width="11" style="1" customWidth="1"/>
    <col min="4612" max="4612" width="13" style="1" customWidth="1"/>
    <col min="4613" max="4615" width="11.42578125" style="1"/>
    <col min="4616" max="4616" width="13.7109375" style="1" customWidth="1"/>
    <col min="4617" max="4617" width="11.42578125" style="1"/>
    <col min="4618" max="4618" width="1.28515625" style="1" customWidth="1"/>
    <col min="4619" max="4864" width="11.42578125" style="1"/>
    <col min="4865" max="4865" width="0.7109375" style="1" customWidth="1"/>
    <col min="4866" max="4866" width="11.42578125" style="1"/>
    <col min="4867" max="4867" width="11" style="1" customWidth="1"/>
    <col min="4868" max="4868" width="13" style="1" customWidth="1"/>
    <col min="4869" max="4871" width="11.42578125" style="1"/>
    <col min="4872" max="4872" width="13.7109375" style="1" customWidth="1"/>
    <col min="4873" max="4873" width="11.42578125" style="1"/>
    <col min="4874" max="4874" width="1.28515625" style="1" customWidth="1"/>
    <col min="4875" max="5120" width="11.42578125" style="1"/>
    <col min="5121" max="5121" width="0.7109375" style="1" customWidth="1"/>
    <col min="5122" max="5122" width="11.42578125" style="1"/>
    <col min="5123" max="5123" width="11" style="1" customWidth="1"/>
    <col min="5124" max="5124" width="13" style="1" customWidth="1"/>
    <col min="5125" max="5127" width="11.42578125" style="1"/>
    <col min="5128" max="5128" width="13.7109375" style="1" customWidth="1"/>
    <col min="5129" max="5129" width="11.42578125" style="1"/>
    <col min="5130" max="5130" width="1.28515625" style="1" customWidth="1"/>
    <col min="5131" max="5376" width="11.42578125" style="1"/>
    <col min="5377" max="5377" width="0.7109375" style="1" customWidth="1"/>
    <col min="5378" max="5378" width="11.42578125" style="1"/>
    <col min="5379" max="5379" width="11" style="1" customWidth="1"/>
    <col min="5380" max="5380" width="13" style="1" customWidth="1"/>
    <col min="5381" max="5383" width="11.42578125" style="1"/>
    <col min="5384" max="5384" width="13.7109375" style="1" customWidth="1"/>
    <col min="5385" max="5385" width="11.42578125" style="1"/>
    <col min="5386" max="5386" width="1.28515625" style="1" customWidth="1"/>
    <col min="5387" max="5632" width="11.42578125" style="1"/>
    <col min="5633" max="5633" width="0.7109375" style="1" customWidth="1"/>
    <col min="5634" max="5634" width="11.42578125" style="1"/>
    <col min="5635" max="5635" width="11" style="1" customWidth="1"/>
    <col min="5636" max="5636" width="13" style="1" customWidth="1"/>
    <col min="5637" max="5639" width="11.42578125" style="1"/>
    <col min="5640" max="5640" width="13.7109375" style="1" customWidth="1"/>
    <col min="5641" max="5641" width="11.42578125" style="1"/>
    <col min="5642" max="5642" width="1.28515625" style="1" customWidth="1"/>
    <col min="5643" max="5888" width="11.42578125" style="1"/>
    <col min="5889" max="5889" width="0.7109375" style="1" customWidth="1"/>
    <col min="5890" max="5890" width="11.42578125" style="1"/>
    <col min="5891" max="5891" width="11" style="1" customWidth="1"/>
    <col min="5892" max="5892" width="13" style="1" customWidth="1"/>
    <col min="5893" max="5895" width="11.42578125" style="1"/>
    <col min="5896" max="5896" width="13.7109375" style="1" customWidth="1"/>
    <col min="5897" max="5897" width="11.42578125" style="1"/>
    <col min="5898" max="5898" width="1.28515625" style="1" customWidth="1"/>
    <col min="5899" max="6144" width="11.42578125" style="1"/>
    <col min="6145" max="6145" width="0.7109375" style="1" customWidth="1"/>
    <col min="6146" max="6146" width="11.42578125" style="1"/>
    <col min="6147" max="6147" width="11" style="1" customWidth="1"/>
    <col min="6148" max="6148" width="13" style="1" customWidth="1"/>
    <col min="6149" max="6151" width="11.42578125" style="1"/>
    <col min="6152" max="6152" width="13.7109375" style="1" customWidth="1"/>
    <col min="6153" max="6153" width="11.42578125" style="1"/>
    <col min="6154" max="6154" width="1.28515625" style="1" customWidth="1"/>
    <col min="6155" max="6400" width="11.42578125" style="1"/>
    <col min="6401" max="6401" width="0.7109375" style="1" customWidth="1"/>
    <col min="6402" max="6402" width="11.42578125" style="1"/>
    <col min="6403" max="6403" width="11" style="1" customWidth="1"/>
    <col min="6404" max="6404" width="13" style="1" customWidth="1"/>
    <col min="6405" max="6407" width="11.42578125" style="1"/>
    <col min="6408" max="6408" width="13.7109375" style="1" customWidth="1"/>
    <col min="6409" max="6409" width="11.42578125" style="1"/>
    <col min="6410" max="6410" width="1.28515625" style="1" customWidth="1"/>
    <col min="6411" max="6656" width="11.42578125" style="1"/>
    <col min="6657" max="6657" width="0.7109375" style="1" customWidth="1"/>
    <col min="6658" max="6658" width="11.42578125" style="1"/>
    <col min="6659" max="6659" width="11" style="1" customWidth="1"/>
    <col min="6660" max="6660" width="13" style="1" customWidth="1"/>
    <col min="6661" max="6663" width="11.42578125" style="1"/>
    <col min="6664" max="6664" width="13.7109375" style="1" customWidth="1"/>
    <col min="6665" max="6665" width="11.42578125" style="1"/>
    <col min="6666" max="6666" width="1.28515625" style="1" customWidth="1"/>
    <col min="6667" max="6912" width="11.42578125" style="1"/>
    <col min="6913" max="6913" width="0.7109375" style="1" customWidth="1"/>
    <col min="6914" max="6914" width="11.42578125" style="1"/>
    <col min="6915" max="6915" width="11" style="1" customWidth="1"/>
    <col min="6916" max="6916" width="13" style="1" customWidth="1"/>
    <col min="6917" max="6919" width="11.42578125" style="1"/>
    <col min="6920" max="6920" width="13.7109375" style="1" customWidth="1"/>
    <col min="6921" max="6921" width="11.42578125" style="1"/>
    <col min="6922" max="6922" width="1.28515625" style="1" customWidth="1"/>
    <col min="6923" max="7168" width="11.42578125" style="1"/>
    <col min="7169" max="7169" width="0.7109375" style="1" customWidth="1"/>
    <col min="7170" max="7170" width="11.42578125" style="1"/>
    <col min="7171" max="7171" width="11" style="1" customWidth="1"/>
    <col min="7172" max="7172" width="13" style="1" customWidth="1"/>
    <col min="7173" max="7175" width="11.42578125" style="1"/>
    <col min="7176" max="7176" width="13.7109375" style="1" customWidth="1"/>
    <col min="7177" max="7177" width="11.42578125" style="1"/>
    <col min="7178" max="7178" width="1.28515625" style="1" customWidth="1"/>
    <col min="7179" max="7424" width="11.42578125" style="1"/>
    <col min="7425" max="7425" width="0.7109375" style="1" customWidth="1"/>
    <col min="7426" max="7426" width="11.42578125" style="1"/>
    <col min="7427" max="7427" width="11" style="1" customWidth="1"/>
    <col min="7428" max="7428" width="13" style="1" customWidth="1"/>
    <col min="7429" max="7431" width="11.42578125" style="1"/>
    <col min="7432" max="7432" width="13.7109375" style="1" customWidth="1"/>
    <col min="7433" max="7433" width="11.42578125" style="1"/>
    <col min="7434" max="7434" width="1.28515625" style="1" customWidth="1"/>
    <col min="7435" max="7680" width="11.42578125" style="1"/>
    <col min="7681" max="7681" width="0.7109375" style="1" customWidth="1"/>
    <col min="7682" max="7682" width="11.42578125" style="1"/>
    <col min="7683" max="7683" width="11" style="1" customWidth="1"/>
    <col min="7684" max="7684" width="13" style="1" customWidth="1"/>
    <col min="7685" max="7687" width="11.42578125" style="1"/>
    <col min="7688" max="7688" width="13.7109375" style="1" customWidth="1"/>
    <col min="7689" max="7689" width="11.42578125" style="1"/>
    <col min="7690" max="7690" width="1.28515625" style="1" customWidth="1"/>
    <col min="7691" max="7936" width="11.42578125" style="1"/>
    <col min="7937" max="7937" width="0.7109375" style="1" customWidth="1"/>
    <col min="7938" max="7938" width="11.42578125" style="1"/>
    <col min="7939" max="7939" width="11" style="1" customWidth="1"/>
    <col min="7940" max="7940" width="13" style="1" customWidth="1"/>
    <col min="7941" max="7943" width="11.42578125" style="1"/>
    <col min="7944" max="7944" width="13.7109375" style="1" customWidth="1"/>
    <col min="7945" max="7945" width="11.42578125" style="1"/>
    <col min="7946" max="7946" width="1.28515625" style="1" customWidth="1"/>
    <col min="7947" max="8192" width="11.42578125" style="1"/>
    <col min="8193" max="8193" width="0.7109375" style="1" customWidth="1"/>
    <col min="8194" max="8194" width="11.42578125" style="1"/>
    <col min="8195" max="8195" width="11" style="1" customWidth="1"/>
    <col min="8196" max="8196" width="13" style="1" customWidth="1"/>
    <col min="8197" max="8199" width="11.42578125" style="1"/>
    <col min="8200" max="8200" width="13.7109375" style="1" customWidth="1"/>
    <col min="8201" max="8201" width="11.42578125" style="1"/>
    <col min="8202" max="8202" width="1.28515625" style="1" customWidth="1"/>
    <col min="8203" max="8448" width="11.42578125" style="1"/>
    <col min="8449" max="8449" width="0.7109375" style="1" customWidth="1"/>
    <col min="8450" max="8450" width="11.42578125" style="1"/>
    <col min="8451" max="8451" width="11" style="1" customWidth="1"/>
    <col min="8452" max="8452" width="13" style="1" customWidth="1"/>
    <col min="8453" max="8455" width="11.42578125" style="1"/>
    <col min="8456" max="8456" width="13.7109375" style="1" customWidth="1"/>
    <col min="8457" max="8457" width="11.42578125" style="1"/>
    <col min="8458" max="8458" width="1.28515625" style="1" customWidth="1"/>
    <col min="8459" max="8704" width="11.42578125" style="1"/>
    <col min="8705" max="8705" width="0.7109375" style="1" customWidth="1"/>
    <col min="8706" max="8706" width="11.42578125" style="1"/>
    <col min="8707" max="8707" width="11" style="1" customWidth="1"/>
    <col min="8708" max="8708" width="13" style="1" customWidth="1"/>
    <col min="8709" max="8711" width="11.42578125" style="1"/>
    <col min="8712" max="8712" width="13.7109375" style="1" customWidth="1"/>
    <col min="8713" max="8713" width="11.42578125" style="1"/>
    <col min="8714" max="8714" width="1.28515625" style="1" customWidth="1"/>
    <col min="8715" max="8960" width="11.42578125" style="1"/>
    <col min="8961" max="8961" width="0.7109375" style="1" customWidth="1"/>
    <col min="8962" max="8962" width="11.42578125" style="1"/>
    <col min="8963" max="8963" width="11" style="1" customWidth="1"/>
    <col min="8964" max="8964" width="13" style="1" customWidth="1"/>
    <col min="8965" max="8967" width="11.42578125" style="1"/>
    <col min="8968" max="8968" width="13.7109375" style="1" customWidth="1"/>
    <col min="8969" max="8969" width="11.42578125" style="1"/>
    <col min="8970" max="8970" width="1.28515625" style="1" customWidth="1"/>
    <col min="8971" max="9216" width="11.42578125" style="1"/>
    <col min="9217" max="9217" width="0.7109375" style="1" customWidth="1"/>
    <col min="9218" max="9218" width="11.42578125" style="1"/>
    <col min="9219" max="9219" width="11" style="1" customWidth="1"/>
    <col min="9220" max="9220" width="13" style="1" customWidth="1"/>
    <col min="9221" max="9223" width="11.42578125" style="1"/>
    <col min="9224" max="9224" width="13.7109375" style="1" customWidth="1"/>
    <col min="9225" max="9225" width="11.42578125" style="1"/>
    <col min="9226" max="9226" width="1.28515625" style="1" customWidth="1"/>
    <col min="9227" max="9472" width="11.42578125" style="1"/>
    <col min="9473" max="9473" width="0.7109375" style="1" customWidth="1"/>
    <col min="9474" max="9474" width="11.42578125" style="1"/>
    <col min="9475" max="9475" width="11" style="1" customWidth="1"/>
    <col min="9476" max="9476" width="13" style="1" customWidth="1"/>
    <col min="9477" max="9479" width="11.42578125" style="1"/>
    <col min="9480" max="9480" width="13.7109375" style="1" customWidth="1"/>
    <col min="9481" max="9481" width="11.42578125" style="1"/>
    <col min="9482" max="9482" width="1.28515625" style="1" customWidth="1"/>
    <col min="9483" max="9728" width="11.42578125" style="1"/>
    <col min="9729" max="9729" width="0.7109375" style="1" customWidth="1"/>
    <col min="9730" max="9730" width="11.42578125" style="1"/>
    <col min="9731" max="9731" width="11" style="1" customWidth="1"/>
    <col min="9732" max="9732" width="13" style="1" customWidth="1"/>
    <col min="9733" max="9735" width="11.42578125" style="1"/>
    <col min="9736" max="9736" width="13.7109375" style="1" customWidth="1"/>
    <col min="9737" max="9737" width="11.42578125" style="1"/>
    <col min="9738" max="9738" width="1.28515625" style="1" customWidth="1"/>
    <col min="9739" max="9984" width="11.42578125" style="1"/>
    <col min="9985" max="9985" width="0.7109375" style="1" customWidth="1"/>
    <col min="9986" max="9986" width="11.42578125" style="1"/>
    <col min="9987" max="9987" width="11" style="1" customWidth="1"/>
    <col min="9988" max="9988" width="13" style="1" customWidth="1"/>
    <col min="9989" max="9991" width="11.42578125" style="1"/>
    <col min="9992" max="9992" width="13.7109375" style="1" customWidth="1"/>
    <col min="9993" max="9993" width="11.42578125" style="1"/>
    <col min="9994" max="9994" width="1.28515625" style="1" customWidth="1"/>
    <col min="9995" max="10240" width="11.42578125" style="1"/>
    <col min="10241" max="10241" width="0.7109375" style="1" customWidth="1"/>
    <col min="10242" max="10242" width="11.42578125" style="1"/>
    <col min="10243" max="10243" width="11" style="1" customWidth="1"/>
    <col min="10244" max="10244" width="13" style="1" customWidth="1"/>
    <col min="10245" max="10247" width="11.42578125" style="1"/>
    <col min="10248" max="10248" width="13.7109375" style="1" customWidth="1"/>
    <col min="10249" max="10249" width="11.42578125" style="1"/>
    <col min="10250" max="10250" width="1.28515625" style="1" customWidth="1"/>
    <col min="10251" max="10496" width="11.42578125" style="1"/>
    <col min="10497" max="10497" width="0.7109375" style="1" customWidth="1"/>
    <col min="10498" max="10498" width="11.42578125" style="1"/>
    <col min="10499" max="10499" width="11" style="1" customWidth="1"/>
    <col min="10500" max="10500" width="13" style="1" customWidth="1"/>
    <col min="10501" max="10503" width="11.42578125" style="1"/>
    <col min="10504" max="10504" width="13.7109375" style="1" customWidth="1"/>
    <col min="10505" max="10505" width="11.42578125" style="1"/>
    <col min="10506" max="10506" width="1.28515625" style="1" customWidth="1"/>
    <col min="10507" max="10752" width="11.42578125" style="1"/>
    <col min="10753" max="10753" width="0.7109375" style="1" customWidth="1"/>
    <col min="10754" max="10754" width="11.42578125" style="1"/>
    <col min="10755" max="10755" width="11" style="1" customWidth="1"/>
    <col min="10756" max="10756" width="13" style="1" customWidth="1"/>
    <col min="10757" max="10759" width="11.42578125" style="1"/>
    <col min="10760" max="10760" width="13.7109375" style="1" customWidth="1"/>
    <col min="10761" max="10761" width="11.42578125" style="1"/>
    <col min="10762" max="10762" width="1.28515625" style="1" customWidth="1"/>
    <col min="10763" max="11008" width="11.42578125" style="1"/>
    <col min="11009" max="11009" width="0.7109375" style="1" customWidth="1"/>
    <col min="11010" max="11010" width="11.42578125" style="1"/>
    <col min="11011" max="11011" width="11" style="1" customWidth="1"/>
    <col min="11012" max="11012" width="13" style="1" customWidth="1"/>
    <col min="11013" max="11015" width="11.42578125" style="1"/>
    <col min="11016" max="11016" width="13.7109375" style="1" customWidth="1"/>
    <col min="11017" max="11017" width="11.42578125" style="1"/>
    <col min="11018" max="11018" width="1.28515625" style="1" customWidth="1"/>
    <col min="11019" max="11264" width="11.42578125" style="1"/>
    <col min="11265" max="11265" width="0.7109375" style="1" customWidth="1"/>
    <col min="11266" max="11266" width="11.42578125" style="1"/>
    <col min="11267" max="11267" width="11" style="1" customWidth="1"/>
    <col min="11268" max="11268" width="13" style="1" customWidth="1"/>
    <col min="11269" max="11271" width="11.42578125" style="1"/>
    <col min="11272" max="11272" width="13.7109375" style="1" customWidth="1"/>
    <col min="11273" max="11273" width="11.42578125" style="1"/>
    <col min="11274" max="11274" width="1.28515625" style="1" customWidth="1"/>
    <col min="11275" max="11520" width="11.42578125" style="1"/>
    <col min="11521" max="11521" width="0.7109375" style="1" customWidth="1"/>
    <col min="11522" max="11522" width="11.42578125" style="1"/>
    <col min="11523" max="11523" width="11" style="1" customWidth="1"/>
    <col min="11524" max="11524" width="13" style="1" customWidth="1"/>
    <col min="11525" max="11527" width="11.42578125" style="1"/>
    <col min="11528" max="11528" width="13.7109375" style="1" customWidth="1"/>
    <col min="11529" max="11529" width="11.42578125" style="1"/>
    <col min="11530" max="11530" width="1.28515625" style="1" customWidth="1"/>
    <col min="11531" max="11776" width="11.42578125" style="1"/>
    <col min="11777" max="11777" width="0.7109375" style="1" customWidth="1"/>
    <col min="11778" max="11778" width="11.42578125" style="1"/>
    <col min="11779" max="11779" width="11" style="1" customWidth="1"/>
    <col min="11780" max="11780" width="13" style="1" customWidth="1"/>
    <col min="11781" max="11783" width="11.42578125" style="1"/>
    <col min="11784" max="11784" width="13.7109375" style="1" customWidth="1"/>
    <col min="11785" max="11785" width="11.42578125" style="1"/>
    <col min="11786" max="11786" width="1.28515625" style="1" customWidth="1"/>
    <col min="11787" max="12032" width="11.42578125" style="1"/>
    <col min="12033" max="12033" width="0.7109375" style="1" customWidth="1"/>
    <col min="12034" max="12034" width="11.42578125" style="1"/>
    <col min="12035" max="12035" width="11" style="1" customWidth="1"/>
    <col min="12036" max="12036" width="13" style="1" customWidth="1"/>
    <col min="12037" max="12039" width="11.42578125" style="1"/>
    <col min="12040" max="12040" width="13.7109375" style="1" customWidth="1"/>
    <col min="12041" max="12041" width="11.42578125" style="1"/>
    <col min="12042" max="12042" width="1.28515625" style="1" customWidth="1"/>
    <col min="12043" max="12288" width="11.42578125" style="1"/>
    <col min="12289" max="12289" width="0.7109375" style="1" customWidth="1"/>
    <col min="12290" max="12290" width="11.42578125" style="1"/>
    <col min="12291" max="12291" width="11" style="1" customWidth="1"/>
    <col min="12292" max="12292" width="13" style="1" customWidth="1"/>
    <col min="12293" max="12295" width="11.42578125" style="1"/>
    <col min="12296" max="12296" width="13.7109375" style="1" customWidth="1"/>
    <col min="12297" max="12297" width="11.42578125" style="1"/>
    <col min="12298" max="12298" width="1.28515625" style="1" customWidth="1"/>
    <col min="12299" max="12544" width="11.42578125" style="1"/>
    <col min="12545" max="12545" width="0.7109375" style="1" customWidth="1"/>
    <col min="12546" max="12546" width="11.42578125" style="1"/>
    <col min="12547" max="12547" width="11" style="1" customWidth="1"/>
    <col min="12548" max="12548" width="13" style="1" customWidth="1"/>
    <col min="12549" max="12551" width="11.42578125" style="1"/>
    <col min="12552" max="12552" width="13.7109375" style="1" customWidth="1"/>
    <col min="12553" max="12553" width="11.42578125" style="1"/>
    <col min="12554" max="12554" width="1.28515625" style="1" customWidth="1"/>
    <col min="12555" max="12800" width="11.42578125" style="1"/>
    <col min="12801" max="12801" width="0.7109375" style="1" customWidth="1"/>
    <col min="12802" max="12802" width="11.42578125" style="1"/>
    <col min="12803" max="12803" width="11" style="1" customWidth="1"/>
    <col min="12804" max="12804" width="13" style="1" customWidth="1"/>
    <col min="12805" max="12807" width="11.42578125" style="1"/>
    <col min="12808" max="12808" width="13.7109375" style="1" customWidth="1"/>
    <col min="12809" max="12809" width="11.42578125" style="1"/>
    <col min="12810" max="12810" width="1.28515625" style="1" customWidth="1"/>
    <col min="12811" max="13056" width="11.42578125" style="1"/>
    <col min="13057" max="13057" width="0.7109375" style="1" customWidth="1"/>
    <col min="13058" max="13058" width="11.42578125" style="1"/>
    <col min="13059" max="13059" width="11" style="1" customWidth="1"/>
    <col min="13060" max="13060" width="13" style="1" customWidth="1"/>
    <col min="13061" max="13063" width="11.42578125" style="1"/>
    <col min="13064" max="13064" width="13.7109375" style="1" customWidth="1"/>
    <col min="13065" max="13065" width="11.42578125" style="1"/>
    <col min="13066" max="13066" width="1.28515625" style="1" customWidth="1"/>
    <col min="13067" max="13312" width="11.42578125" style="1"/>
    <col min="13313" max="13313" width="0.7109375" style="1" customWidth="1"/>
    <col min="13314" max="13314" width="11.42578125" style="1"/>
    <col min="13315" max="13315" width="11" style="1" customWidth="1"/>
    <col min="13316" max="13316" width="13" style="1" customWidth="1"/>
    <col min="13317" max="13319" width="11.42578125" style="1"/>
    <col min="13320" max="13320" width="13.7109375" style="1" customWidth="1"/>
    <col min="13321" max="13321" width="11.42578125" style="1"/>
    <col min="13322" max="13322" width="1.28515625" style="1" customWidth="1"/>
    <col min="13323" max="13568" width="11.42578125" style="1"/>
    <col min="13569" max="13569" width="0.7109375" style="1" customWidth="1"/>
    <col min="13570" max="13570" width="11.42578125" style="1"/>
    <col min="13571" max="13571" width="11" style="1" customWidth="1"/>
    <col min="13572" max="13572" width="13" style="1" customWidth="1"/>
    <col min="13573" max="13575" width="11.42578125" style="1"/>
    <col min="13576" max="13576" width="13.7109375" style="1" customWidth="1"/>
    <col min="13577" max="13577" width="11.42578125" style="1"/>
    <col min="13578" max="13578" width="1.28515625" style="1" customWidth="1"/>
    <col min="13579" max="13824" width="11.42578125" style="1"/>
    <col min="13825" max="13825" width="0.7109375" style="1" customWidth="1"/>
    <col min="13826" max="13826" width="11.42578125" style="1"/>
    <col min="13827" max="13827" width="11" style="1" customWidth="1"/>
    <col min="13828" max="13828" width="13" style="1" customWidth="1"/>
    <col min="13829" max="13831" width="11.42578125" style="1"/>
    <col min="13832" max="13832" width="13.7109375" style="1" customWidth="1"/>
    <col min="13833" max="13833" width="11.42578125" style="1"/>
    <col min="13834" max="13834" width="1.28515625" style="1" customWidth="1"/>
    <col min="13835" max="14080" width="11.42578125" style="1"/>
    <col min="14081" max="14081" width="0.7109375" style="1" customWidth="1"/>
    <col min="14082" max="14082" width="11.42578125" style="1"/>
    <col min="14083" max="14083" width="11" style="1" customWidth="1"/>
    <col min="14084" max="14084" width="13" style="1" customWidth="1"/>
    <col min="14085" max="14087" width="11.42578125" style="1"/>
    <col min="14088" max="14088" width="13.7109375" style="1" customWidth="1"/>
    <col min="14089" max="14089" width="11.42578125" style="1"/>
    <col min="14090" max="14090" width="1.28515625" style="1" customWidth="1"/>
    <col min="14091" max="14336" width="11.42578125" style="1"/>
    <col min="14337" max="14337" width="0.7109375" style="1" customWidth="1"/>
    <col min="14338" max="14338" width="11.42578125" style="1"/>
    <col min="14339" max="14339" width="11" style="1" customWidth="1"/>
    <col min="14340" max="14340" width="13" style="1" customWidth="1"/>
    <col min="14341" max="14343" width="11.42578125" style="1"/>
    <col min="14344" max="14344" width="13.7109375" style="1" customWidth="1"/>
    <col min="14345" max="14345" width="11.42578125" style="1"/>
    <col min="14346" max="14346" width="1.28515625" style="1" customWidth="1"/>
    <col min="14347" max="14592" width="11.42578125" style="1"/>
    <col min="14593" max="14593" width="0.7109375" style="1" customWidth="1"/>
    <col min="14594" max="14594" width="11.42578125" style="1"/>
    <col min="14595" max="14595" width="11" style="1" customWidth="1"/>
    <col min="14596" max="14596" width="13" style="1" customWidth="1"/>
    <col min="14597" max="14599" width="11.42578125" style="1"/>
    <col min="14600" max="14600" width="13.7109375" style="1" customWidth="1"/>
    <col min="14601" max="14601" width="11.42578125" style="1"/>
    <col min="14602" max="14602" width="1.28515625" style="1" customWidth="1"/>
    <col min="14603" max="14848" width="11.42578125" style="1"/>
    <col min="14849" max="14849" width="0.7109375" style="1" customWidth="1"/>
    <col min="14850" max="14850" width="11.42578125" style="1"/>
    <col min="14851" max="14851" width="11" style="1" customWidth="1"/>
    <col min="14852" max="14852" width="13" style="1" customWidth="1"/>
    <col min="14853" max="14855" width="11.42578125" style="1"/>
    <col min="14856" max="14856" width="13.7109375" style="1" customWidth="1"/>
    <col min="14857" max="14857" width="11.42578125" style="1"/>
    <col min="14858" max="14858" width="1.28515625" style="1" customWidth="1"/>
    <col min="14859" max="15104" width="11.42578125" style="1"/>
    <col min="15105" max="15105" width="0.7109375" style="1" customWidth="1"/>
    <col min="15106" max="15106" width="11.42578125" style="1"/>
    <col min="15107" max="15107" width="11" style="1" customWidth="1"/>
    <col min="15108" max="15108" width="13" style="1" customWidth="1"/>
    <col min="15109" max="15111" width="11.42578125" style="1"/>
    <col min="15112" max="15112" width="13.7109375" style="1" customWidth="1"/>
    <col min="15113" max="15113" width="11.42578125" style="1"/>
    <col min="15114" max="15114" width="1.28515625" style="1" customWidth="1"/>
    <col min="15115" max="15360" width="11.42578125" style="1"/>
    <col min="15361" max="15361" width="0.7109375" style="1" customWidth="1"/>
    <col min="15362" max="15362" width="11.42578125" style="1"/>
    <col min="15363" max="15363" width="11" style="1" customWidth="1"/>
    <col min="15364" max="15364" width="13" style="1" customWidth="1"/>
    <col min="15365" max="15367" width="11.42578125" style="1"/>
    <col min="15368" max="15368" width="13.7109375" style="1" customWidth="1"/>
    <col min="15369" max="15369" width="11.42578125" style="1"/>
    <col min="15370" max="15370" width="1.28515625" style="1" customWidth="1"/>
    <col min="15371" max="15616" width="11.42578125" style="1"/>
    <col min="15617" max="15617" width="0.7109375" style="1" customWidth="1"/>
    <col min="15618" max="15618" width="11.42578125" style="1"/>
    <col min="15619" max="15619" width="11" style="1" customWidth="1"/>
    <col min="15620" max="15620" width="13" style="1" customWidth="1"/>
    <col min="15621" max="15623" width="11.42578125" style="1"/>
    <col min="15624" max="15624" width="13.7109375" style="1" customWidth="1"/>
    <col min="15625" max="15625" width="11.42578125" style="1"/>
    <col min="15626" max="15626" width="1.28515625" style="1" customWidth="1"/>
    <col min="15627" max="15872" width="11.42578125" style="1"/>
    <col min="15873" max="15873" width="0.7109375" style="1" customWidth="1"/>
    <col min="15874" max="15874" width="11.42578125" style="1"/>
    <col min="15875" max="15875" width="11" style="1" customWidth="1"/>
    <col min="15876" max="15876" width="13" style="1" customWidth="1"/>
    <col min="15877" max="15879" width="11.42578125" style="1"/>
    <col min="15880" max="15880" width="13.7109375" style="1" customWidth="1"/>
    <col min="15881" max="15881" width="11.42578125" style="1"/>
    <col min="15882" max="15882" width="1.28515625" style="1" customWidth="1"/>
    <col min="15883" max="16128" width="11.42578125" style="1"/>
    <col min="16129" max="16129" width="0.7109375" style="1" customWidth="1"/>
    <col min="16130" max="16130" width="11.42578125" style="1"/>
    <col min="16131" max="16131" width="11" style="1" customWidth="1"/>
    <col min="16132" max="16132" width="13" style="1" customWidth="1"/>
    <col min="16133" max="16135" width="11.42578125" style="1"/>
    <col min="16136" max="16136" width="13.7109375" style="1" customWidth="1"/>
    <col min="16137" max="16137" width="11.42578125" style="1"/>
    <col min="16138" max="16138" width="1.28515625" style="1" customWidth="1"/>
    <col min="16139" max="16384" width="11.42578125" style="1"/>
  </cols>
  <sheetData>
    <row r="1" spans="2:9" ht="13.5" thickBot="1" x14ac:dyDescent="0.25"/>
    <row r="2" spans="2:9" x14ac:dyDescent="0.2">
      <c r="B2" s="2" t="s">
        <v>0</v>
      </c>
      <c r="C2" s="3"/>
      <c r="D2" s="4"/>
      <c r="E2" s="5"/>
      <c r="F2" s="6"/>
      <c r="G2" s="5"/>
      <c r="H2" s="5"/>
      <c r="I2" s="7"/>
    </row>
    <row r="3" spans="2:9" x14ac:dyDescent="0.2">
      <c r="B3" s="8" t="s">
        <v>1</v>
      </c>
      <c r="C3" s="9"/>
      <c r="D3" s="10"/>
      <c r="E3" s="11"/>
      <c r="F3" s="12" t="s">
        <v>2</v>
      </c>
      <c r="G3" s="11"/>
      <c r="H3" s="11"/>
      <c r="I3" s="13"/>
    </row>
    <row r="4" spans="2:9" ht="13.5" thickBot="1" x14ac:dyDescent="0.25">
      <c r="B4" s="14" t="s">
        <v>3</v>
      </c>
      <c r="C4" s="15"/>
      <c r="D4" s="16"/>
      <c r="E4" s="144"/>
      <c r="F4" s="145"/>
      <c r="G4" s="145"/>
      <c r="H4" s="145"/>
      <c r="I4" s="146"/>
    </row>
    <row r="5" spans="2:9" x14ac:dyDescent="0.2">
      <c r="B5" s="17"/>
      <c r="C5" s="18"/>
      <c r="D5" s="18"/>
      <c r="E5" s="18"/>
      <c r="F5" s="18"/>
      <c r="G5" s="18"/>
      <c r="H5" s="18"/>
      <c r="I5" s="18"/>
    </row>
    <row r="6" spans="2:9" x14ac:dyDescent="0.2">
      <c r="B6" s="17" t="s">
        <v>4</v>
      </c>
      <c r="C6" s="19" t="s">
        <v>69</v>
      </c>
      <c r="D6" s="18"/>
      <c r="F6" s="19"/>
      <c r="G6" s="19"/>
    </row>
    <row r="7" spans="2:9" x14ac:dyDescent="0.2">
      <c r="B7" s="17" t="s">
        <v>5</v>
      </c>
      <c r="C7" s="19" t="s">
        <v>61</v>
      </c>
      <c r="D7" s="19"/>
      <c r="E7" s="19"/>
      <c r="F7" s="19"/>
      <c r="G7" s="19"/>
      <c r="H7" s="20"/>
      <c r="I7" s="19"/>
    </row>
    <row r="8" spans="2:9" x14ac:dyDescent="0.2">
      <c r="B8" s="17"/>
      <c r="C8" s="19" t="s">
        <v>62</v>
      </c>
      <c r="D8" s="19"/>
      <c r="E8" s="19"/>
      <c r="F8" s="19"/>
      <c r="G8" s="19"/>
      <c r="H8" s="19" t="s">
        <v>70</v>
      </c>
      <c r="I8" s="19"/>
    </row>
    <row r="9" spans="2:9" x14ac:dyDescent="0.2">
      <c r="B9" s="21" t="s">
        <v>6</v>
      </c>
      <c r="C9" s="147" t="str">
        <f>PRESUPUESTO!B12</f>
        <v>OBJETO:  DTNSA SOL-3156-SUMINISTRO MEZCLA ASFALTICA VIA 7008. MINIMA CUANTIA</v>
      </c>
      <c r="D9" s="148"/>
      <c r="E9" s="148"/>
      <c r="F9" s="148"/>
      <c r="G9" s="148"/>
      <c r="H9" s="19" t="s">
        <v>7</v>
      </c>
      <c r="I9" s="19" t="s">
        <v>8</v>
      </c>
    </row>
    <row r="10" spans="2:9" ht="74.25" customHeight="1" x14ac:dyDescent="0.2">
      <c r="B10" s="19"/>
      <c r="C10" s="148"/>
      <c r="D10" s="148"/>
      <c r="E10" s="148"/>
      <c r="F10" s="148"/>
      <c r="G10" s="148"/>
      <c r="H10" s="19" t="s">
        <v>9</v>
      </c>
      <c r="I10" s="22" t="s">
        <v>74</v>
      </c>
    </row>
    <row r="11" spans="2:9" ht="13.5" thickBot="1" x14ac:dyDescent="0.25">
      <c r="B11" s="23" t="s">
        <v>10</v>
      </c>
      <c r="C11" s="23"/>
      <c r="D11" s="18"/>
      <c r="E11" s="18"/>
      <c r="F11" s="18"/>
      <c r="G11" s="18"/>
      <c r="H11" s="18"/>
      <c r="I11" s="18"/>
    </row>
    <row r="12" spans="2:9" x14ac:dyDescent="0.2">
      <c r="B12" s="149" t="s">
        <v>11</v>
      </c>
      <c r="C12" s="150"/>
      <c r="D12" s="151"/>
      <c r="E12" s="102" t="s">
        <v>12</v>
      </c>
      <c r="F12" s="24" t="s">
        <v>13</v>
      </c>
      <c r="G12" s="102" t="s">
        <v>14</v>
      </c>
      <c r="H12" s="101" t="s">
        <v>15</v>
      </c>
      <c r="I12" s="25"/>
    </row>
    <row r="13" spans="2:9" x14ac:dyDescent="0.2">
      <c r="B13" s="141" t="s">
        <v>64</v>
      </c>
      <c r="C13" s="142"/>
      <c r="D13" s="143"/>
      <c r="E13" s="26"/>
      <c r="F13" s="27">
        <v>10000</v>
      </c>
      <c r="G13" s="28">
        <v>1</v>
      </c>
      <c r="H13" s="29">
        <f>F13/G13</f>
        <v>10000</v>
      </c>
      <c r="I13" s="30"/>
    </row>
    <row r="14" spans="2:9" x14ac:dyDescent="0.2">
      <c r="B14" s="141" t="s">
        <v>67</v>
      </c>
      <c r="C14" s="142"/>
      <c r="D14" s="143"/>
      <c r="E14" s="26"/>
      <c r="F14" s="27">
        <v>81200</v>
      </c>
      <c r="G14" s="28">
        <v>1.6</v>
      </c>
      <c r="H14" s="29">
        <f>F14/G14</f>
        <v>50750</v>
      </c>
      <c r="I14" s="30"/>
    </row>
    <row r="15" spans="2:9" x14ac:dyDescent="0.2">
      <c r="B15" s="141"/>
      <c r="C15" s="142"/>
      <c r="D15" s="143"/>
      <c r="E15" s="31"/>
      <c r="F15" s="111"/>
      <c r="G15" s="28"/>
      <c r="H15" s="32"/>
      <c r="I15" s="30"/>
    </row>
    <row r="16" spans="2:9" ht="13.5" thickBot="1" x14ac:dyDescent="0.25">
      <c r="B16" s="152" t="s">
        <v>16</v>
      </c>
      <c r="C16" s="153"/>
      <c r="D16" s="154"/>
      <c r="E16" s="33"/>
      <c r="F16" s="34"/>
      <c r="G16" s="35"/>
      <c r="H16" s="112">
        <f>SUM(H13:H15)*10%</f>
        <v>6075</v>
      </c>
      <c r="I16" s="36"/>
    </row>
    <row r="17" spans="2:9" ht="13.5" thickBot="1" x14ac:dyDescent="0.25">
      <c r="B17" s="18"/>
      <c r="C17" s="18"/>
      <c r="D17" s="18"/>
      <c r="E17" s="18"/>
      <c r="F17" s="18"/>
      <c r="G17" s="18"/>
      <c r="H17" s="37" t="s">
        <v>17</v>
      </c>
      <c r="I17" s="38">
        <f>SUM(H13:H16)</f>
        <v>66825</v>
      </c>
    </row>
    <row r="18" spans="2:9" ht="13.5" thickBot="1" x14ac:dyDescent="0.25">
      <c r="B18" s="23" t="s">
        <v>18</v>
      </c>
      <c r="C18" s="23"/>
      <c r="D18" s="18"/>
      <c r="E18" s="18"/>
      <c r="F18" s="18"/>
      <c r="G18" s="18"/>
      <c r="H18" s="18"/>
      <c r="I18" s="18"/>
    </row>
    <row r="19" spans="2:9" x14ac:dyDescent="0.2">
      <c r="B19" s="149" t="s">
        <v>11</v>
      </c>
      <c r="C19" s="150"/>
      <c r="D19" s="151"/>
      <c r="E19" s="102" t="s">
        <v>19</v>
      </c>
      <c r="F19" s="102" t="s">
        <v>20</v>
      </c>
      <c r="G19" s="102" t="s">
        <v>21</v>
      </c>
      <c r="H19" s="101" t="s">
        <v>15</v>
      </c>
      <c r="I19" s="25"/>
    </row>
    <row r="20" spans="2:9" x14ac:dyDescent="0.2">
      <c r="B20" s="39" t="s">
        <v>73</v>
      </c>
      <c r="C20" s="40"/>
      <c r="D20" s="41"/>
      <c r="E20" s="26" t="s">
        <v>8</v>
      </c>
      <c r="F20" s="42">
        <f>380000</f>
        <v>380000</v>
      </c>
      <c r="G20" s="28">
        <v>1</v>
      </c>
      <c r="H20" s="29">
        <f>G20*F20</f>
        <v>380000</v>
      </c>
      <c r="I20" s="30"/>
    </row>
    <row r="21" spans="2:9" ht="12.75" customHeight="1" x14ac:dyDescent="0.2">
      <c r="B21" s="138" t="s">
        <v>22</v>
      </c>
      <c r="C21" s="139"/>
      <c r="D21" s="140"/>
      <c r="E21" s="26" t="s">
        <v>23</v>
      </c>
      <c r="F21" s="43">
        <v>2750</v>
      </c>
      <c r="G21" s="28">
        <v>5.0999999999999996</v>
      </c>
      <c r="H21" s="29">
        <f>F21*G21</f>
        <v>14024.999999999998</v>
      </c>
      <c r="I21" s="30"/>
    </row>
    <row r="22" spans="2:9" x14ac:dyDescent="0.2">
      <c r="B22" s="138" t="s">
        <v>63</v>
      </c>
      <c r="C22" s="139"/>
      <c r="D22" s="140"/>
      <c r="E22" s="26" t="s">
        <v>24</v>
      </c>
      <c r="F22" s="28">
        <v>1000000</v>
      </c>
      <c r="G22" s="28">
        <v>0.04</v>
      </c>
      <c r="H22" s="29">
        <f>F22*G22</f>
        <v>40000</v>
      </c>
      <c r="I22" s="30"/>
    </row>
    <row r="23" spans="2:9" x14ac:dyDescent="0.2">
      <c r="B23" s="138" t="s">
        <v>25</v>
      </c>
      <c r="C23" s="139"/>
      <c r="D23" s="140"/>
      <c r="E23" s="26" t="s">
        <v>26</v>
      </c>
      <c r="F23" s="43">
        <v>60</v>
      </c>
      <c r="G23" s="28">
        <v>20</v>
      </c>
      <c r="H23" s="29">
        <f>F23*G23</f>
        <v>1200</v>
      </c>
      <c r="I23" s="30"/>
    </row>
    <row r="24" spans="2:9" ht="13.5" thickBot="1" x14ac:dyDescent="0.25">
      <c r="B24" s="44"/>
      <c r="C24" s="45"/>
      <c r="D24" s="46"/>
      <c r="E24" s="33"/>
      <c r="F24" s="34"/>
      <c r="G24" s="35"/>
      <c r="H24" s="47"/>
      <c r="I24" s="36"/>
    </row>
    <row r="25" spans="2:9" ht="13.5" thickBot="1" x14ac:dyDescent="0.25">
      <c r="B25" s="18"/>
      <c r="C25" s="18"/>
      <c r="D25" s="18"/>
      <c r="E25" s="18"/>
      <c r="F25" s="18"/>
      <c r="G25" s="18"/>
      <c r="H25" s="37" t="s">
        <v>17</v>
      </c>
      <c r="I25" s="38">
        <f>SUM(H20:H24)</f>
        <v>435225</v>
      </c>
    </row>
    <row r="26" spans="2:9" ht="13.5" thickBot="1" x14ac:dyDescent="0.25">
      <c r="B26" s="48" t="s">
        <v>27</v>
      </c>
      <c r="C26" s="48"/>
      <c r="D26" s="45"/>
      <c r="E26" s="18"/>
      <c r="F26" s="18"/>
      <c r="G26" s="18"/>
      <c r="H26" s="18"/>
      <c r="I26" s="18"/>
    </row>
    <row r="27" spans="2:9" x14ac:dyDescent="0.2">
      <c r="B27" s="49" t="s">
        <v>28</v>
      </c>
      <c r="C27" s="50"/>
      <c r="D27" s="51" t="s">
        <v>29</v>
      </c>
      <c r="E27" s="102" t="s">
        <v>30</v>
      </c>
      <c r="F27" s="102" t="s">
        <v>31</v>
      </c>
      <c r="G27" s="102" t="s">
        <v>32</v>
      </c>
      <c r="H27" s="52" t="s">
        <v>15</v>
      </c>
      <c r="I27" s="25"/>
    </row>
    <row r="28" spans="2:9" x14ac:dyDescent="0.2">
      <c r="B28" s="39" t="s">
        <v>33</v>
      </c>
      <c r="C28" s="40"/>
      <c r="D28" s="53">
        <v>1</v>
      </c>
      <c r="E28" s="53">
        <v>100</v>
      </c>
      <c r="F28" s="54">
        <f>E28*D28</f>
        <v>100</v>
      </c>
      <c r="G28" s="53">
        <v>1200</v>
      </c>
      <c r="H28" s="28">
        <f>F28*G28</f>
        <v>120000</v>
      </c>
      <c r="I28" s="30"/>
    </row>
    <row r="29" spans="2:9" x14ac:dyDescent="0.2">
      <c r="B29" s="39" t="s">
        <v>34</v>
      </c>
      <c r="C29" s="40"/>
      <c r="D29" s="53">
        <v>1.3</v>
      </c>
      <c r="E29" s="53">
        <v>15</v>
      </c>
      <c r="F29" s="54">
        <f>E29*D29</f>
        <v>19.5</v>
      </c>
      <c r="G29" s="108">
        <f>+G28</f>
        <v>1200</v>
      </c>
      <c r="H29" s="60">
        <f>F29*G29</f>
        <v>23400</v>
      </c>
      <c r="I29" s="30"/>
    </row>
    <row r="30" spans="2:9" x14ac:dyDescent="0.2">
      <c r="B30" s="39" t="s">
        <v>68</v>
      </c>
      <c r="C30" s="40"/>
      <c r="D30" s="53"/>
      <c r="E30" s="53"/>
      <c r="F30" s="54"/>
      <c r="G30" s="108"/>
      <c r="H30" s="60">
        <v>8500</v>
      </c>
      <c r="I30" s="30"/>
    </row>
    <row r="31" spans="2:9" ht="13.5" thickBot="1" x14ac:dyDescent="0.25">
      <c r="B31" s="44" t="s">
        <v>65</v>
      </c>
      <c r="C31" s="46"/>
      <c r="D31" s="103"/>
      <c r="E31" s="104"/>
      <c r="F31" s="105"/>
      <c r="G31" s="106"/>
      <c r="H31" s="107">
        <v>20000</v>
      </c>
      <c r="I31" s="30"/>
    </row>
    <row r="32" spans="2:9" ht="13.5" thickBot="1" x14ac:dyDescent="0.25">
      <c r="B32" s="18"/>
      <c r="C32" s="18"/>
      <c r="D32" s="18"/>
      <c r="E32" s="18"/>
      <c r="F32" s="18"/>
      <c r="G32" s="18"/>
      <c r="H32" s="37" t="s">
        <v>17</v>
      </c>
      <c r="I32" s="38">
        <f>SUM(H28:H31)</f>
        <v>171900</v>
      </c>
    </row>
    <row r="33" spans="2:11" ht="13.5" thickBot="1" x14ac:dyDescent="0.25">
      <c r="B33" s="48" t="s">
        <v>35</v>
      </c>
      <c r="C33" s="48"/>
      <c r="D33" s="18"/>
      <c r="E33" s="18"/>
      <c r="F33" s="18"/>
      <c r="G33" s="18"/>
      <c r="H33" s="18"/>
      <c r="I33" s="18"/>
    </row>
    <row r="34" spans="2:11" x14ac:dyDescent="0.2">
      <c r="B34" s="49" t="s">
        <v>36</v>
      </c>
      <c r="C34" s="50"/>
      <c r="D34" s="56" t="s">
        <v>37</v>
      </c>
      <c r="E34" s="102" t="s">
        <v>38</v>
      </c>
      <c r="F34" s="24" t="s">
        <v>39</v>
      </c>
      <c r="G34" s="56" t="s">
        <v>14</v>
      </c>
      <c r="H34" s="101" t="s">
        <v>15</v>
      </c>
      <c r="I34" s="25"/>
    </row>
    <row r="35" spans="2:11" x14ac:dyDescent="0.2">
      <c r="B35" s="39"/>
      <c r="C35" s="40"/>
      <c r="D35" s="57"/>
      <c r="E35" s="58"/>
      <c r="F35" s="59"/>
      <c r="G35" s="28"/>
      <c r="H35" s="60"/>
      <c r="I35" s="30"/>
    </row>
    <row r="36" spans="2:11" x14ac:dyDescent="0.2">
      <c r="B36" s="39"/>
      <c r="C36" s="40"/>
      <c r="D36" s="57"/>
      <c r="E36" s="58"/>
      <c r="F36" s="59"/>
      <c r="G36" s="28"/>
      <c r="H36" s="29"/>
      <c r="I36" s="30"/>
    </row>
    <row r="37" spans="2:11" x14ac:dyDescent="0.2">
      <c r="B37" s="39"/>
      <c r="C37" s="40"/>
      <c r="D37" s="57"/>
      <c r="E37" s="58"/>
      <c r="F37" s="59"/>
      <c r="G37" s="28"/>
      <c r="H37" s="29"/>
      <c r="I37" s="30"/>
    </row>
    <row r="38" spans="2:11" x14ac:dyDescent="0.2">
      <c r="B38" s="39"/>
      <c r="C38" s="40"/>
      <c r="D38" s="43"/>
      <c r="E38" s="26"/>
      <c r="F38" s="43"/>
      <c r="G38" s="28"/>
      <c r="H38" s="29"/>
      <c r="I38" s="30"/>
    </row>
    <row r="39" spans="2:11" ht="13.5" thickBot="1" x14ac:dyDescent="0.25">
      <c r="B39" s="55"/>
      <c r="C39" s="61"/>
      <c r="D39" s="34"/>
      <c r="E39" s="46"/>
      <c r="F39" s="46"/>
      <c r="G39" s="46"/>
      <c r="H39" s="45"/>
      <c r="I39" s="36"/>
    </row>
    <row r="40" spans="2:11" ht="13.5" thickBot="1" x14ac:dyDescent="0.25">
      <c r="B40" s="18"/>
      <c r="C40" s="18"/>
      <c r="D40" s="18"/>
      <c r="E40" s="18"/>
      <c r="F40" s="18"/>
      <c r="G40" s="18"/>
      <c r="H40" s="37" t="s">
        <v>17</v>
      </c>
      <c r="I40" s="38">
        <f>SUM(H35:H39)</f>
        <v>0</v>
      </c>
    </row>
    <row r="41" spans="2:11" ht="13.5" thickBot="1" x14ac:dyDescent="0.25">
      <c r="B41" s="18"/>
      <c r="C41" s="18"/>
      <c r="D41" s="18"/>
      <c r="E41" s="18"/>
      <c r="F41" s="18"/>
      <c r="G41" s="18"/>
      <c r="H41" s="62"/>
      <c r="I41" s="63"/>
    </row>
    <row r="42" spans="2:11" ht="13.5" thickBot="1" x14ac:dyDescent="0.25">
      <c r="B42" s="18"/>
      <c r="C42" s="18"/>
      <c r="D42" s="18"/>
      <c r="E42" s="18"/>
      <c r="F42" s="64" t="s">
        <v>40</v>
      </c>
      <c r="G42" s="65"/>
      <c r="H42" s="65"/>
      <c r="I42" s="38">
        <f>I17+I25+I32+I40</f>
        <v>673950</v>
      </c>
    </row>
    <row r="43" spans="2:11" ht="13.5" thickBot="1" x14ac:dyDescent="0.25">
      <c r="B43" s="23" t="s">
        <v>41</v>
      </c>
      <c r="C43" s="23"/>
      <c r="D43" s="18"/>
      <c r="E43" s="18"/>
      <c r="F43" s="18"/>
      <c r="G43" s="18"/>
      <c r="H43" s="18"/>
      <c r="I43" s="18"/>
      <c r="K43" s="100"/>
    </row>
    <row r="44" spans="2:11" x14ac:dyDescent="0.2">
      <c r="B44" s="66" t="s">
        <v>11</v>
      </c>
      <c r="C44" s="67"/>
      <c r="D44" s="67"/>
      <c r="E44" s="67"/>
      <c r="F44" s="68"/>
      <c r="G44" s="69" t="s">
        <v>42</v>
      </c>
      <c r="H44" s="70" t="s">
        <v>43</v>
      </c>
      <c r="I44" s="25"/>
    </row>
    <row r="45" spans="2:11" x14ac:dyDescent="0.2">
      <c r="B45" s="39" t="s">
        <v>44</v>
      </c>
      <c r="C45" s="40"/>
      <c r="D45" s="40"/>
      <c r="E45" s="40"/>
      <c r="F45" s="41"/>
      <c r="G45" s="71">
        <v>0.1</v>
      </c>
      <c r="H45" s="72">
        <f>G45*I42</f>
        <v>67395</v>
      </c>
      <c r="I45" s="73"/>
    </row>
    <row r="46" spans="2:11" x14ac:dyDescent="0.2">
      <c r="B46" s="39" t="s">
        <v>45</v>
      </c>
      <c r="C46" s="40"/>
      <c r="D46" s="40"/>
      <c r="E46" s="40"/>
      <c r="F46" s="41"/>
      <c r="G46" s="71">
        <v>0</v>
      </c>
      <c r="H46" s="72">
        <f>G46*I42</f>
        <v>0</v>
      </c>
      <c r="I46" s="73"/>
    </row>
    <row r="47" spans="2:11" ht="13.5" thickBot="1" x14ac:dyDescent="0.25">
      <c r="B47" s="55" t="s">
        <v>46</v>
      </c>
      <c r="C47" s="45"/>
      <c r="D47" s="45"/>
      <c r="E47" s="45"/>
      <c r="F47" s="46"/>
      <c r="G47" s="74">
        <v>0</v>
      </c>
      <c r="H47" s="75">
        <f>G47*I42</f>
        <v>0</v>
      </c>
      <c r="I47" s="36"/>
    </row>
    <row r="48" spans="2:11" ht="13.5" thickBot="1" x14ac:dyDescent="0.25">
      <c r="B48" s="18"/>
      <c r="C48" s="18"/>
      <c r="D48" s="18"/>
      <c r="E48" s="18"/>
      <c r="F48" s="18"/>
      <c r="G48" s="18"/>
      <c r="H48" s="37" t="s">
        <v>17</v>
      </c>
      <c r="I48" s="76">
        <f>SUM(H45:H47)</f>
        <v>67395</v>
      </c>
    </row>
    <row r="49" spans="2:9" ht="13.5" thickBot="1" x14ac:dyDescent="0.25">
      <c r="B49" s="18"/>
      <c r="C49" s="18"/>
      <c r="D49" s="18"/>
      <c r="E49" s="18"/>
      <c r="F49" s="18"/>
      <c r="G49" s="18"/>
      <c r="H49" s="18"/>
      <c r="I49" s="18"/>
    </row>
    <row r="50" spans="2:9" ht="13.5" thickBot="1" x14ac:dyDescent="0.25">
      <c r="D50" s="18"/>
      <c r="E50" s="64" t="s">
        <v>47</v>
      </c>
      <c r="F50" s="65"/>
      <c r="G50" s="65"/>
      <c r="H50" s="65"/>
      <c r="I50" s="38">
        <f>ROUND((I42+I48),0)</f>
        <v>741345</v>
      </c>
    </row>
  </sheetData>
  <mergeCells count="11">
    <mergeCell ref="B23:D23"/>
    <mergeCell ref="B14:D14"/>
    <mergeCell ref="E4:I4"/>
    <mergeCell ref="C9:G10"/>
    <mergeCell ref="B12:D12"/>
    <mergeCell ref="B13:D13"/>
    <mergeCell ref="B15:D15"/>
    <mergeCell ref="B16:D16"/>
    <mergeCell ref="B19:D19"/>
    <mergeCell ref="B21:D21"/>
    <mergeCell ref="B22:D22"/>
  </mergeCells>
  <pageMargins left="0.78740157480314965" right="0" top="0.78740157480314965" bottom="0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UNITARIO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Jesus Edgardo Vergel Lopez</cp:lastModifiedBy>
  <cp:lastPrinted>2017-11-28T20:44:44Z</cp:lastPrinted>
  <dcterms:created xsi:type="dcterms:W3CDTF">2012-08-23T13:54:04Z</dcterms:created>
  <dcterms:modified xsi:type="dcterms:W3CDTF">2017-12-06T11:56:40Z</dcterms:modified>
</cp:coreProperties>
</file>