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lentina\Documents\"/>
    </mc:Choice>
  </mc:AlternateContent>
  <xr:revisionPtr revIDLastSave="0" documentId="8_{54D76586-65EE-40AA-BADF-AF366DE1F7EC}" xr6:coauthVersionLast="47" xr6:coauthVersionMax="47" xr10:uidLastSave="{00000000-0000-0000-0000-000000000000}"/>
  <bookViews>
    <workbookView xWindow="-120" yWindow="-120" windowWidth="20730" windowHeight="11160" xr2:uid="{FA1177AF-A0F9-49DC-B9A3-0B5A71DA614C}"/>
  </bookViews>
  <sheets>
    <sheet name="PRESUPUESTO" sheetId="1" r:id="rId1"/>
    <sheet name="F.M" sheetId="2" r:id="rId2"/>
  </sheet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0" i="2" l="1"/>
  <c r="H26" i="2"/>
  <c r="H28" i="2"/>
  <c r="H21" i="2"/>
  <c r="H8" i="2"/>
  <c r="O13" i="1"/>
  <c r="O15" i="1"/>
  <c r="O17" i="1"/>
  <c r="O18" i="1"/>
  <c r="O19" i="1"/>
  <c r="O9" i="1"/>
  <c r="O12" i="1"/>
  <c r="O10" i="1"/>
  <c r="O11" i="1"/>
  <c r="O8" i="1"/>
</calcChain>
</file>

<file path=xl/sharedStrings.xml><?xml version="1.0" encoding="utf-8"?>
<sst xmlns="http://schemas.openxmlformats.org/spreadsheetml/2006/main" count="91" uniqueCount="75">
  <si>
    <t>DEPARTAMENTO DE BOYACÁ</t>
  </si>
  <si>
    <t>MUNICIPIO DE PUERTO BOYACÁ</t>
  </si>
  <si>
    <t>SECRETARIA DE PLANEACIÓN</t>
  </si>
  <si>
    <t>COSTOS DE PERSONAL</t>
  </si>
  <si>
    <t>ESPECIALIDAD</t>
  </si>
  <si>
    <t>CATEGORIA</t>
  </si>
  <si>
    <t>SUELDO BÁSICO</t>
  </si>
  <si>
    <t>PAR (H - MES)</t>
  </si>
  <si>
    <t>TOTAL MESES</t>
  </si>
  <si>
    <t>COSTO PARCIAL</t>
  </si>
  <si>
    <t>PERSONAL PROFESIONAL</t>
  </si>
  <si>
    <t>DIRECTOR: INGENIERO O ARQUITECTO, ESPECIALISTA EN GERENCIA DE PROYECTOS</t>
  </si>
  <si>
    <t>INGENIERO CIVIL SUPERVISOR DEL PROYECTO</t>
  </si>
  <si>
    <t>TECNICO O TECNOLOGO COMERCIAL</t>
  </si>
  <si>
    <t xml:space="preserve">CONTADOR </t>
  </si>
  <si>
    <t>SUB TOTAL PERSONAL PROFESIONAL</t>
  </si>
  <si>
    <t>COSTO DE PERSONAL CON FACTOR MULTIPLICADOR (A)</t>
  </si>
  <si>
    <t>COSTOS DIRECTOS</t>
  </si>
  <si>
    <t>TOTAL COSTOS PERSONAL CON F.M (A)</t>
  </si>
  <si>
    <t>SUBTOTAL CON IMPUESTOS</t>
  </si>
  <si>
    <t>I.V.A</t>
  </si>
  <si>
    <t>FORMULARIO FACTOR MULTIPLICADOR PARA PERSONAL PROFESIONAL</t>
  </si>
  <si>
    <t>PROYECTO</t>
  </si>
  <si>
    <t>LIT</t>
  </si>
  <si>
    <t>FACTOR</t>
  </si>
  <si>
    <t>BASE</t>
  </si>
  <si>
    <t>PARCIAL</t>
  </si>
  <si>
    <t>VALOR (%)</t>
  </si>
  <si>
    <t>A.</t>
  </si>
  <si>
    <t>VALOR BASE</t>
  </si>
  <si>
    <t>B.</t>
  </si>
  <si>
    <t>PRESTACIONES SOCIALES</t>
  </si>
  <si>
    <t xml:space="preserve">B.1.  </t>
  </si>
  <si>
    <t>Cesantías</t>
  </si>
  <si>
    <t>A/12</t>
  </si>
  <si>
    <t xml:space="preserve">B.2.  </t>
  </si>
  <si>
    <t>Intereses sobre cesantías</t>
  </si>
  <si>
    <t>A*1%</t>
  </si>
  <si>
    <t xml:space="preserve">B.3.  </t>
  </si>
  <si>
    <t>Prima anual</t>
  </si>
  <si>
    <t xml:space="preserve">B.4.  </t>
  </si>
  <si>
    <t>Caja de compensación</t>
  </si>
  <si>
    <t>A*4%</t>
  </si>
  <si>
    <t xml:space="preserve">B.5.  </t>
  </si>
  <si>
    <t>Seguridad Social - Pensión</t>
  </si>
  <si>
    <t>A*12%</t>
  </si>
  <si>
    <t xml:space="preserve">B.6.  </t>
  </si>
  <si>
    <t>ARP Personal en Obra</t>
  </si>
  <si>
    <t>A*6,96%</t>
  </si>
  <si>
    <t xml:space="preserve">B.7.  </t>
  </si>
  <si>
    <t>ARP Personal en Oficina</t>
  </si>
  <si>
    <t>A*0,52%</t>
  </si>
  <si>
    <t xml:space="preserve">B.8.  </t>
  </si>
  <si>
    <t>Ausencias justificadas</t>
  </si>
  <si>
    <t>A* %</t>
  </si>
  <si>
    <t xml:space="preserve">B.9.  </t>
  </si>
  <si>
    <t>Auxilio de Transporte</t>
  </si>
  <si>
    <t xml:space="preserve">B.10.  </t>
  </si>
  <si>
    <t>Indemnizaciones</t>
  </si>
  <si>
    <t xml:space="preserve">B.11.  </t>
  </si>
  <si>
    <t>Otros</t>
  </si>
  <si>
    <t>C.</t>
  </si>
  <si>
    <t>COSTOS INDIRECTOS</t>
  </si>
  <si>
    <t>C.1.</t>
  </si>
  <si>
    <t>Impuesto de renta</t>
  </si>
  <si>
    <t>C.2.</t>
  </si>
  <si>
    <t>Gastos bancarios y costos financieros</t>
  </si>
  <si>
    <t>C.3.</t>
  </si>
  <si>
    <t>Perfeccionamiento de contrato</t>
  </si>
  <si>
    <t>D.</t>
  </si>
  <si>
    <t>SUBTOTAL</t>
  </si>
  <si>
    <t>E.</t>
  </si>
  <si>
    <t>UTILIDAD</t>
  </si>
  <si>
    <t>D*10%</t>
  </si>
  <si>
    <t>FACTOR MULTIPLICADOR FINAL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</si>
</sst>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&quot;$&quot;\ * #,##0_);_(&quot;$&quot;\ * \(#,##0\);_(&quot;$&quot;\ * &quot;-&quot;??_);_(@_)"/>
    <numFmt numFmtId="166" formatCode="0.0"/>
    <numFmt numFmtId="171" formatCode="&quot;$&quot;\ #,##0"/>
    <numFmt numFmtId="172" formatCode="#,##0.0000"/>
    <numFmt numFmtId="173" formatCode="0.0%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Arial"/>
      <family val="2"/>
    </font>
    <font>
      <b/>
      <sz val="11"/>
      <name val="Arial"/>
      <family val="2"/>
    </font>
    <font>
      <sz val="9"/>
      <color theme="1"/>
      <name val="Calibri"/>
      <family val="2"/>
      <scheme val="minor"/>
    </font>
    <font>
      <b/>
      <sz val="10"/>
      <name val="Arial"/>
      <family val="2"/>
    </font>
    <font>
      <b/>
      <sz val="9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8"/>
      <name val="Arial"/>
      <family val="2"/>
    </font>
    <font>
      <b/>
      <i/>
      <sz val="10"/>
      <name val="Arial"/>
      <family val="2"/>
    </font>
    <font>
      <sz val="11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164" fontId="1" fillId="0" borderId="0" applyFont="0" applyFill="0" applyBorder="0" applyAlignment="0" applyProtection="0"/>
    <xf numFmtId="0" fontId="14" fillId="0" borderId="0"/>
  </cellStyleXfs>
  <cellXfs count="98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166" fontId="9" fillId="3" borderId="9" xfId="0" applyNumberFormat="1" applyFont="1" applyFill="1" applyBorder="1" applyAlignment="1">
      <alignment horizontal="center" vertical="center" wrapText="1"/>
    </xf>
    <xf numFmtId="166" fontId="9" fillId="3" borderId="13" xfId="0" applyNumberFormat="1" applyFont="1" applyFill="1" applyBorder="1" applyAlignment="1">
      <alignment horizontal="center" vertical="center"/>
    </xf>
    <xf numFmtId="166" fontId="9" fillId="4" borderId="13" xfId="0" applyNumberFormat="1" applyFont="1" applyFill="1" applyBorder="1" applyAlignment="1">
      <alignment vertical="center"/>
    </xf>
    <xf numFmtId="0" fontId="6" fillId="3" borderId="10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9" fillId="0" borderId="13" xfId="0" applyFont="1" applyBorder="1" applyAlignment="1">
      <alignment vertical="center" wrapText="1"/>
    </xf>
    <xf numFmtId="0" fontId="12" fillId="0" borderId="13" xfId="0" applyFont="1" applyBorder="1" applyAlignment="1">
      <alignment horizontal="justify" vertical="center" wrapText="1"/>
    </xf>
    <xf numFmtId="0" fontId="12" fillId="0" borderId="13" xfId="0" applyFont="1" applyFill="1" applyBorder="1" applyAlignment="1">
      <alignment horizontal="justify" vertical="center" wrapText="1"/>
    </xf>
    <xf numFmtId="165" fontId="6" fillId="3" borderId="8" xfId="5" applyNumberFormat="1" applyFont="1" applyFill="1" applyBorder="1" applyAlignment="1">
      <alignment horizontal="center" vertical="center" wrapText="1"/>
    </xf>
    <xf numFmtId="165" fontId="6" fillId="3" borderId="9" xfId="5" applyNumberFormat="1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13" xfId="0" applyBorder="1" applyAlignment="1">
      <alignment vertical="center"/>
    </xf>
    <xf numFmtId="44" fontId="0" fillId="0" borderId="13" xfId="2" applyFont="1" applyBorder="1" applyAlignment="1">
      <alignment vertical="center"/>
    </xf>
    <xf numFmtId="2" fontId="0" fillId="0" borderId="13" xfId="0" applyNumberFormat="1" applyBorder="1" applyAlignment="1">
      <alignment horizontal="center" vertical="center"/>
    </xf>
    <xf numFmtId="166" fontId="0" fillId="0" borderId="13" xfId="0" applyNumberFormat="1" applyBorder="1" applyAlignment="1">
      <alignment horizontal="center" vertical="center"/>
    </xf>
    <xf numFmtId="44" fontId="0" fillId="0" borderId="0" xfId="0" applyNumberFormat="1" applyAlignment="1">
      <alignment vertical="center"/>
    </xf>
    <xf numFmtId="0" fontId="13" fillId="0" borderId="13" xfId="0" applyFont="1" applyBorder="1" applyAlignment="1">
      <alignment horizontal="right" vertical="center"/>
    </xf>
    <xf numFmtId="0" fontId="9" fillId="0" borderId="13" xfId="0" applyFont="1" applyBorder="1" applyAlignment="1">
      <alignment horizontal="center" vertical="center" wrapText="1"/>
    </xf>
    <xf numFmtId="9" fontId="0" fillId="0" borderId="13" xfId="3" applyFont="1" applyBorder="1" applyAlignment="1">
      <alignment horizontal="center" vertical="center"/>
    </xf>
    <xf numFmtId="171" fontId="0" fillId="0" borderId="0" xfId="0" applyNumberFormat="1" applyAlignment="1">
      <alignment vertical="center"/>
    </xf>
    <xf numFmtId="0" fontId="8" fillId="0" borderId="17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9" xfId="0" applyFont="1" applyBorder="1" applyAlignment="1">
      <alignment horizontal="left" vertical="center" wrapText="1"/>
    </xf>
    <xf numFmtId="0" fontId="8" fillId="0" borderId="20" xfId="0" applyFont="1" applyBorder="1" applyAlignment="1">
      <alignment horizontal="left" vertical="center" wrapText="1"/>
    </xf>
    <xf numFmtId="0" fontId="8" fillId="0" borderId="21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9" fontId="11" fillId="0" borderId="13" xfId="3" applyFont="1" applyBorder="1" applyAlignment="1">
      <alignment horizontal="center" vertical="center"/>
    </xf>
    <xf numFmtId="0" fontId="8" fillId="0" borderId="13" xfId="0" applyFont="1" applyBorder="1" applyAlignment="1">
      <alignment horizontal="left" vertical="center" wrapText="1"/>
    </xf>
    <xf numFmtId="171" fontId="0" fillId="0" borderId="13" xfId="0" applyNumberFormat="1" applyBorder="1" applyAlignment="1">
      <alignment vertical="center"/>
    </xf>
    <xf numFmtId="0" fontId="3" fillId="0" borderId="13" xfId="0" applyFont="1" applyBorder="1" applyAlignment="1">
      <alignment horizontal="center" vertical="center" wrapText="1"/>
    </xf>
    <xf numFmtId="171" fontId="0" fillId="0" borderId="15" xfId="0" applyNumberFormat="1" applyBorder="1" applyAlignment="1">
      <alignment vertical="center"/>
    </xf>
    <xf numFmtId="171" fontId="0" fillId="0" borderId="23" xfId="0" applyNumberFormat="1" applyBorder="1" applyAlignment="1">
      <alignment vertical="center"/>
    </xf>
    <xf numFmtId="0" fontId="15" fillId="5" borderId="0" xfId="6" applyFont="1" applyFill="1" applyBorder="1" applyAlignment="1">
      <alignment horizontal="center"/>
    </xf>
    <xf numFmtId="3" fontId="15" fillId="0" borderId="0" xfId="6" applyNumberFormat="1" applyFont="1" applyBorder="1" applyAlignment="1">
      <alignment horizontal="center" vertical="center" wrapText="1"/>
    </xf>
    <xf numFmtId="0" fontId="0" fillId="0" borderId="0" xfId="0" applyBorder="1"/>
    <xf numFmtId="0" fontId="16" fillId="5" borderId="0" xfId="6" applyFont="1" applyFill="1" applyBorder="1" applyAlignment="1">
      <alignment horizontal="center"/>
    </xf>
    <xf numFmtId="0" fontId="16" fillId="5" borderId="0" xfId="6" applyFont="1" applyFill="1" applyBorder="1" applyAlignment="1">
      <alignment horizontal="center"/>
    </xf>
    <xf numFmtId="0" fontId="15" fillId="5" borderId="0" xfId="6" applyFont="1" applyFill="1" applyBorder="1"/>
    <xf numFmtId="0" fontId="15" fillId="5" borderId="0" xfId="6" applyFont="1" applyFill="1" applyBorder="1" applyAlignment="1">
      <alignment horizontal="center"/>
    </xf>
    <xf numFmtId="172" fontId="15" fillId="5" borderId="0" xfId="6" applyNumberFormat="1" applyFont="1" applyFill="1" applyBorder="1" applyAlignment="1">
      <alignment horizontal="center"/>
    </xf>
    <xf numFmtId="0" fontId="14" fillId="0" borderId="0" xfId="6" applyBorder="1"/>
    <xf numFmtId="0" fontId="14" fillId="0" borderId="0" xfId="6" applyBorder="1" applyAlignment="1">
      <alignment horizontal="center"/>
    </xf>
    <xf numFmtId="172" fontId="14" fillId="0" borderId="0" xfId="6" applyNumberFormat="1" applyBorder="1" applyAlignment="1">
      <alignment horizontal="left" indent="3"/>
    </xf>
    <xf numFmtId="4" fontId="14" fillId="0" borderId="0" xfId="6" applyNumberFormat="1" applyBorder="1" applyAlignment="1">
      <alignment horizontal="center"/>
    </xf>
    <xf numFmtId="172" fontId="14" fillId="0" borderId="0" xfId="6" applyNumberFormat="1" applyBorder="1" applyAlignment="1">
      <alignment horizontal="center"/>
    </xf>
    <xf numFmtId="0" fontId="15" fillId="0" borderId="0" xfId="6" applyFont="1" applyBorder="1"/>
    <xf numFmtId="0" fontId="15" fillId="0" borderId="0" xfId="6" applyFont="1" applyBorder="1" applyAlignment="1">
      <alignment horizontal="center"/>
    </xf>
    <xf numFmtId="4" fontId="15" fillId="0" borderId="0" xfId="6" applyNumberFormat="1" applyFont="1" applyBorder="1" applyAlignment="1">
      <alignment horizontal="center"/>
    </xf>
    <xf numFmtId="173" fontId="15" fillId="5" borderId="0" xfId="6" applyNumberFormat="1" applyFont="1" applyFill="1" applyBorder="1" applyAlignment="1">
      <alignment horizontal="center"/>
    </xf>
    <xf numFmtId="0" fontId="15" fillId="6" borderId="0" xfId="6" applyFont="1" applyFill="1" applyBorder="1" applyAlignment="1"/>
    <xf numFmtId="0" fontId="15" fillId="0" borderId="0" xfId="6" applyFont="1" applyBorder="1" applyAlignment="1">
      <alignment vertical="center" wrapText="1"/>
    </xf>
    <xf numFmtId="0" fontId="15" fillId="5" borderId="1" xfId="6" applyFont="1" applyFill="1" applyBorder="1" applyAlignment="1">
      <alignment horizontal="center"/>
    </xf>
    <xf numFmtId="0" fontId="15" fillId="5" borderId="2" xfId="6" applyFont="1" applyFill="1" applyBorder="1" applyAlignment="1">
      <alignment horizontal="center"/>
    </xf>
    <xf numFmtId="0" fontId="15" fillId="5" borderId="3" xfId="6" applyFont="1" applyFill="1" applyBorder="1" applyAlignment="1">
      <alignment horizontal="center"/>
    </xf>
    <xf numFmtId="3" fontId="15" fillId="0" borderId="16" xfId="6" applyNumberFormat="1" applyFont="1" applyBorder="1" applyAlignment="1">
      <alignment horizontal="center" vertical="center" wrapText="1"/>
    </xf>
    <xf numFmtId="3" fontId="15" fillId="0" borderId="24" xfId="6" applyNumberFormat="1" applyFont="1" applyBorder="1" applyAlignment="1">
      <alignment horizontal="center" vertical="center" wrapText="1"/>
    </xf>
    <xf numFmtId="0" fontId="0" fillId="0" borderId="16" xfId="0" applyBorder="1"/>
    <xf numFmtId="0" fontId="0" fillId="0" borderId="24" xfId="0" applyBorder="1"/>
    <xf numFmtId="0" fontId="16" fillId="5" borderId="16" xfId="6" applyFont="1" applyFill="1" applyBorder="1" applyAlignment="1">
      <alignment horizontal="center"/>
    </xf>
    <xf numFmtId="0" fontId="16" fillId="5" borderId="24" xfId="6" applyFont="1" applyFill="1" applyBorder="1" applyAlignment="1">
      <alignment horizontal="center"/>
    </xf>
    <xf numFmtId="0" fontId="15" fillId="5" borderId="16" xfId="6" applyFont="1" applyFill="1" applyBorder="1"/>
    <xf numFmtId="4" fontId="15" fillId="5" borderId="24" xfId="6" applyNumberFormat="1" applyFont="1" applyFill="1" applyBorder="1" applyAlignment="1">
      <alignment horizontal="center"/>
    </xf>
    <xf numFmtId="172" fontId="15" fillId="5" borderId="24" xfId="6" applyNumberFormat="1" applyFont="1" applyFill="1" applyBorder="1" applyAlignment="1">
      <alignment horizontal="center"/>
    </xf>
    <xf numFmtId="0" fontId="14" fillId="0" borderId="16" xfId="6" applyBorder="1"/>
    <xf numFmtId="4" fontId="14" fillId="0" borderId="24" xfId="6" applyNumberFormat="1" applyBorder="1" applyAlignment="1">
      <alignment horizontal="center"/>
    </xf>
    <xf numFmtId="172" fontId="14" fillId="0" borderId="24" xfId="6" applyNumberFormat="1" applyBorder="1" applyAlignment="1">
      <alignment horizontal="center"/>
    </xf>
    <xf numFmtId="0" fontId="15" fillId="0" borderId="16" xfId="6" applyFont="1" applyBorder="1"/>
    <xf numFmtId="4" fontId="15" fillId="0" borderId="24" xfId="6" applyNumberFormat="1" applyFont="1" applyBorder="1" applyAlignment="1">
      <alignment horizontal="center"/>
    </xf>
    <xf numFmtId="0" fontId="0" fillId="0" borderId="25" xfId="0" applyBorder="1"/>
    <xf numFmtId="0" fontId="0" fillId="0" borderId="26" xfId="0" applyBorder="1"/>
    <xf numFmtId="0" fontId="0" fillId="0" borderId="27" xfId="0" applyBorder="1"/>
    <xf numFmtId="4" fontId="0" fillId="0" borderId="0" xfId="0" applyNumberFormat="1" applyBorder="1"/>
    <xf numFmtId="43" fontId="15" fillId="5" borderId="24" xfId="1" applyFont="1" applyFill="1" applyBorder="1" applyAlignment="1">
      <alignment horizontal="center"/>
    </xf>
    <xf numFmtId="0" fontId="15" fillId="5" borderId="16" xfId="6" applyFont="1" applyFill="1" applyBorder="1" applyAlignment="1">
      <alignment horizontal="center"/>
    </xf>
  </cellXfs>
  <cellStyles count="7">
    <cellStyle name="Millares" xfId="1" builtinId="3"/>
    <cellStyle name="Moneda" xfId="2" builtinId="4"/>
    <cellStyle name="Moneda 2 2 7 5" xfId="5" xr:uid="{E86E8477-9320-48A9-B2B1-1BB4BE0C8743}"/>
    <cellStyle name="Normal" xfId="0" builtinId="0"/>
    <cellStyle name="Normal 2 2 2" xfId="4" xr:uid="{A4B86239-F0FD-449F-A2B6-A5A494D03826}"/>
    <cellStyle name="Normal 3" xfId="6" xr:uid="{6F21F7AE-AAD9-4C29-9409-45F3B9ED13F6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ED924-B35F-42FC-827E-8C6111FC347C}">
  <dimension ref="A1:O19"/>
  <sheetViews>
    <sheetView tabSelected="1" topLeftCell="A4" workbookViewId="0">
      <selection activeCell="A14" sqref="A14:O14"/>
    </sheetView>
  </sheetViews>
  <sheetFormatPr baseColWidth="10" defaultRowHeight="15" x14ac:dyDescent="0.25"/>
  <cols>
    <col min="1" max="1" width="26.28515625" style="29" customWidth="1"/>
    <col min="2" max="2" width="11.42578125" style="29"/>
    <col min="3" max="3" width="15" style="29" customWidth="1"/>
    <col min="4" max="14" width="11.42578125" style="29"/>
    <col min="15" max="15" width="15.5703125" style="29" bestFit="1" customWidth="1"/>
    <col min="16" max="16384" width="11.42578125" style="29"/>
  </cols>
  <sheetData>
    <row r="1" spans="1:15" ht="16.5" thickBo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</row>
    <row r="2" spans="1:15" ht="15.75" thickBot="1" x14ac:dyDescent="0.3">
      <c r="A2" s="7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9"/>
    </row>
    <row r="3" spans="1:15" ht="16.5" thickBot="1" x14ac:dyDescent="0.3">
      <c r="A3" s="4" t="s">
        <v>2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"/>
    </row>
    <row r="4" spans="1:15" s="30" customFormat="1" ht="21.75" customHeight="1" thickBot="1" x14ac:dyDescent="0.3">
      <c r="A4" s="10" t="s">
        <v>3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2"/>
    </row>
    <row r="5" spans="1:15" s="31" customFormat="1" ht="24" x14ac:dyDescent="0.25">
      <c r="A5" s="13" t="s">
        <v>4</v>
      </c>
      <c r="B5" s="27" t="s">
        <v>5</v>
      </c>
      <c r="C5" s="25" t="s">
        <v>6</v>
      </c>
      <c r="D5" s="15" t="s">
        <v>7</v>
      </c>
      <c r="E5" s="15" t="s">
        <v>7</v>
      </c>
      <c r="F5" s="15" t="s">
        <v>7</v>
      </c>
      <c r="G5" s="15" t="s">
        <v>7</v>
      </c>
      <c r="H5" s="15" t="s">
        <v>7</v>
      </c>
      <c r="I5" s="15" t="s">
        <v>7</v>
      </c>
      <c r="J5" s="15" t="s">
        <v>7</v>
      </c>
      <c r="K5" s="15" t="s">
        <v>7</v>
      </c>
      <c r="L5" s="15" t="s">
        <v>7</v>
      </c>
      <c r="M5" s="15" t="s">
        <v>7</v>
      </c>
      <c r="N5" s="18" t="s">
        <v>8</v>
      </c>
      <c r="O5" s="20" t="s">
        <v>9</v>
      </c>
    </row>
    <row r="6" spans="1:15" s="31" customFormat="1" ht="12" x14ac:dyDescent="0.25">
      <c r="A6" s="14"/>
      <c r="B6" s="28"/>
      <c r="C6" s="26"/>
      <c r="D6" s="16">
        <v>1</v>
      </c>
      <c r="E6" s="16">
        <v>2</v>
      </c>
      <c r="F6" s="16">
        <v>3</v>
      </c>
      <c r="G6" s="16">
        <v>4</v>
      </c>
      <c r="H6" s="16">
        <v>5</v>
      </c>
      <c r="I6" s="16">
        <v>6</v>
      </c>
      <c r="J6" s="16">
        <v>7</v>
      </c>
      <c r="K6" s="16">
        <v>8</v>
      </c>
      <c r="L6" s="16">
        <v>9</v>
      </c>
      <c r="M6" s="17">
        <v>10</v>
      </c>
      <c r="N6" s="19"/>
      <c r="O6" s="21"/>
    </row>
    <row r="7" spans="1:15" x14ac:dyDescent="0.25">
      <c r="A7" s="22" t="s">
        <v>10</v>
      </c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</row>
    <row r="8" spans="1:15" ht="33.75" x14ac:dyDescent="0.25">
      <c r="A8" s="23" t="s">
        <v>11</v>
      </c>
      <c r="B8" s="32"/>
      <c r="C8" s="33">
        <v>4900000</v>
      </c>
      <c r="D8" s="34">
        <v>0.5</v>
      </c>
      <c r="E8" s="34">
        <v>0.5</v>
      </c>
      <c r="F8" s="34">
        <v>0.5</v>
      </c>
      <c r="G8" s="34">
        <v>0.5</v>
      </c>
      <c r="H8" s="34">
        <v>0.5</v>
      </c>
      <c r="I8" s="34">
        <v>0.5</v>
      </c>
      <c r="J8" s="34">
        <v>0.5</v>
      </c>
      <c r="K8" s="34">
        <v>0.5</v>
      </c>
      <c r="L8" s="34">
        <v>0.5</v>
      </c>
      <c r="M8" s="34">
        <v>0.5</v>
      </c>
      <c r="N8" s="35">
        <v>10</v>
      </c>
      <c r="O8" s="33">
        <f>+C8*D8*N8</f>
        <v>24500000</v>
      </c>
    </row>
    <row r="9" spans="1:15" ht="22.5" x14ac:dyDescent="0.25">
      <c r="A9" s="23" t="s">
        <v>12</v>
      </c>
      <c r="B9" s="32"/>
      <c r="C9" s="33">
        <v>3025102.9823694201</v>
      </c>
      <c r="D9" s="34">
        <v>1</v>
      </c>
      <c r="E9" s="34">
        <v>1</v>
      </c>
      <c r="F9" s="34">
        <v>1</v>
      </c>
      <c r="G9" s="34">
        <v>1</v>
      </c>
      <c r="H9" s="34">
        <v>1</v>
      </c>
      <c r="I9" s="34">
        <v>1</v>
      </c>
      <c r="J9" s="34">
        <v>1</v>
      </c>
      <c r="K9" s="34">
        <v>1</v>
      </c>
      <c r="L9" s="34">
        <v>1</v>
      </c>
      <c r="M9" s="34">
        <v>1</v>
      </c>
      <c r="N9" s="35">
        <v>10</v>
      </c>
      <c r="O9" s="33">
        <f t="shared" ref="O9:O11" si="0">+C9*D9*N9</f>
        <v>30251029.823694199</v>
      </c>
    </row>
    <row r="10" spans="1:15" ht="22.5" x14ac:dyDescent="0.25">
      <c r="A10" s="23" t="s">
        <v>13</v>
      </c>
      <c r="B10" s="32"/>
      <c r="C10" s="33">
        <v>2000000</v>
      </c>
      <c r="D10" s="34">
        <v>0.4</v>
      </c>
      <c r="E10" s="34">
        <v>0.4</v>
      </c>
      <c r="F10" s="34">
        <v>0.4</v>
      </c>
      <c r="G10" s="34">
        <v>0.4</v>
      </c>
      <c r="H10" s="34">
        <v>0.4</v>
      </c>
      <c r="I10" s="34">
        <v>0.4</v>
      </c>
      <c r="J10" s="34">
        <v>0.4</v>
      </c>
      <c r="K10" s="34">
        <v>0.4</v>
      </c>
      <c r="L10" s="34">
        <v>0.4</v>
      </c>
      <c r="M10" s="34">
        <v>0.4</v>
      </c>
      <c r="N10" s="35">
        <v>10</v>
      </c>
      <c r="O10" s="33">
        <f t="shared" si="0"/>
        <v>8000000</v>
      </c>
    </row>
    <row r="11" spans="1:15" x14ac:dyDescent="0.25">
      <c r="A11" s="24" t="s">
        <v>14</v>
      </c>
      <c r="B11" s="32"/>
      <c r="C11" s="33">
        <v>2000000</v>
      </c>
      <c r="D11" s="34">
        <v>0.3</v>
      </c>
      <c r="E11" s="34">
        <v>0.3</v>
      </c>
      <c r="F11" s="34">
        <v>0.3</v>
      </c>
      <c r="G11" s="34">
        <v>0.3</v>
      </c>
      <c r="H11" s="34">
        <v>0.3</v>
      </c>
      <c r="I11" s="34">
        <v>0.3</v>
      </c>
      <c r="J11" s="34">
        <v>0.3</v>
      </c>
      <c r="K11" s="34">
        <v>0.3</v>
      </c>
      <c r="L11" s="34">
        <v>0.3</v>
      </c>
      <c r="M11" s="34">
        <v>0.3</v>
      </c>
      <c r="N11" s="35">
        <v>10</v>
      </c>
      <c r="O11" s="33">
        <f t="shared" si="0"/>
        <v>6000000</v>
      </c>
    </row>
    <row r="12" spans="1:15" x14ac:dyDescent="0.25">
      <c r="A12" s="37" t="s">
        <v>15</v>
      </c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6">
        <f>+SUM(O8:O11)</f>
        <v>68751029.823694199</v>
      </c>
    </row>
    <row r="13" spans="1:15" ht="15" customHeight="1" x14ac:dyDescent="0.25">
      <c r="A13" s="38" t="s">
        <v>16</v>
      </c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9">
        <v>0.02</v>
      </c>
      <c r="N13" s="39"/>
      <c r="O13" s="40">
        <f>+O12*M13</f>
        <v>1375020.5964738841</v>
      </c>
    </row>
    <row r="14" spans="1:15" x14ac:dyDescent="0.25">
      <c r="A14" s="41" t="s">
        <v>17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3"/>
    </row>
    <row r="15" spans="1:15" x14ac:dyDescent="0.25">
      <c r="A15" s="44" t="s">
        <v>18</v>
      </c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6"/>
      <c r="O15" s="40">
        <f>+O12+O13</f>
        <v>70126050.420168087</v>
      </c>
    </row>
    <row r="16" spans="1:15" x14ac:dyDescent="0.25">
      <c r="A16" s="47"/>
      <c r="B16" s="48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9"/>
    </row>
    <row r="17" spans="1:15" x14ac:dyDescent="0.25">
      <c r="A17" s="51" t="s">
        <v>19</v>
      </c>
      <c r="B17" s="51"/>
      <c r="C17" s="51"/>
      <c r="D17" s="51"/>
      <c r="E17" s="51"/>
      <c r="F17" s="51"/>
      <c r="G17" s="51"/>
      <c r="H17" s="51"/>
      <c r="I17" s="51"/>
      <c r="J17" s="51"/>
      <c r="K17" s="51"/>
      <c r="L17" s="51"/>
      <c r="M17" s="51"/>
      <c r="N17" s="51"/>
      <c r="O17" s="52">
        <f>+O15</f>
        <v>70126050.420168087</v>
      </c>
    </row>
    <row r="18" spans="1:15" ht="16.5" thickBot="1" x14ac:dyDescent="0.3">
      <c r="A18" s="32"/>
      <c r="B18" s="53" t="s">
        <v>20</v>
      </c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0">
        <v>0.19</v>
      </c>
      <c r="O18" s="54">
        <f>+N18*O17</f>
        <v>13323949.579831937</v>
      </c>
    </row>
    <row r="19" spans="1:15" ht="15.75" thickBot="1" x14ac:dyDescent="0.3">
      <c r="O19" s="55">
        <f>+O17+O18</f>
        <v>83450000.00000003</v>
      </c>
    </row>
  </sheetData>
  <mergeCells count="17">
    <mergeCell ref="A16:O16"/>
    <mergeCell ref="A17:N17"/>
    <mergeCell ref="B18:M18"/>
    <mergeCell ref="A12:N12"/>
    <mergeCell ref="M13:N13"/>
    <mergeCell ref="A13:L13"/>
    <mergeCell ref="A14:O14"/>
    <mergeCell ref="A15:N15"/>
    <mergeCell ref="A1:O1"/>
    <mergeCell ref="A2:O2"/>
    <mergeCell ref="A3:O3"/>
    <mergeCell ref="A4:O4"/>
    <mergeCell ref="A5:A6"/>
    <mergeCell ref="B5:B6"/>
    <mergeCell ref="C5:C6"/>
    <mergeCell ref="N5:N6"/>
    <mergeCell ref="O5:O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DECB6C-3441-4372-B8D3-A6705AE8A339}">
  <dimension ref="A1:J31"/>
  <sheetViews>
    <sheetView workbookViewId="0">
      <selection activeCell="L34" sqref="L34"/>
    </sheetView>
  </sheetViews>
  <sheetFormatPr baseColWidth="10" defaultRowHeight="15" x14ac:dyDescent="0.25"/>
  <cols>
    <col min="2" max="2" width="7.140625" customWidth="1"/>
    <col min="5" max="5" width="9" customWidth="1"/>
  </cols>
  <sheetData>
    <row r="1" spans="1:10" ht="15.75" x14ac:dyDescent="0.25">
      <c r="A1" s="75" t="s">
        <v>21</v>
      </c>
      <c r="B1" s="76"/>
      <c r="C1" s="76"/>
      <c r="D1" s="76"/>
      <c r="E1" s="76"/>
      <c r="F1" s="76"/>
      <c r="G1" s="76"/>
      <c r="H1" s="77"/>
      <c r="I1" s="73"/>
      <c r="J1" s="73"/>
    </row>
    <row r="2" spans="1:10" ht="15.75" x14ac:dyDescent="0.25">
      <c r="A2" s="78" t="s">
        <v>22</v>
      </c>
      <c r="B2" s="57"/>
      <c r="C2" s="57"/>
      <c r="D2" s="57"/>
      <c r="E2" s="57"/>
      <c r="F2" s="57"/>
      <c r="G2" s="57"/>
      <c r="H2" s="79"/>
      <c r="I2" s="74"/>
      <c r="J2" s="74"/>
    </row>
    <row r="3" spans="1:10" x14ac:dyDescent="0.25">
      <c r="A3" s="80"/>
      <c r="B3" s="58"/>
      <c r="C3" s="58"/>
      <c r="D3" s="58"/>
      <c r="E3" s="58"/>
      <c r="F3" s="58"/>
      <c r="G3" s="58"/>
      <c r="H3" s="81"/>
      <c r="I3" s="58"/>
      <c r="J3" s="58"/>
    </row>
    <row r="4" spans="1:10" ht="16.5" x14ac:dyDescent="0.3">
      <c r="A4" s="82" t="s">
        <v>23</v>
      </c>
      <c r="B4" s="60" t="s">
        <v>24</v>
      </c>
      <c r="C4" s="60"/>
      <c r="D4" s="60"/>
      <c r="E4" s="59"/>
      <c r="F4" s="59" t="s">
        <v>25</v>
      </c>
      <c r="G4" s="59" t="s">
        <v>26</v>
      </c>
      <c r="H4" s="83" t="s">
        <v>27</v>
      </c>
      <c r="I4" s="58"/>
      <c r="J4" s="58"/>
    </row>
    <row r="5" spans="1:10" x14ac:dyDescent="0.25">
      <c r="A5" s="80"/>
      <c r="B5" s="58"/>
      <c r="C5" s="58"/>
      <c r="D5" s="58"/>
      <c r="E5" s="58"/>
      <c r="F5" s="58"/>
      <c r="G5" s="58"/>
      <c r="H5" s="81"/>
      <c r="I5" s="58"/>
      <c r="J5" s="58"/>
    </row>
    <row r="6" spans="1:10" ht="15.75" x14ac:dyDescent="0.25">
      <c r="A6" s="84" t="s">
        <v>28</v>
      </c>
      <c r="B6" s="61" t="s">
        <v>29</v>
      </c>
      <c r="C6" s="61"/>
      <c r="D6" s="61"/>
      <c r="E6" s="61"/>
      <c r="F6" s="62"/>
      <c r="G6" s="62"/>
      <c r="H6" s="85">
        <v>1</v>
      </c>
      <c r="I6" s="58"/>
      <c r="J6" s="58"/>
    </row>
    <row r="7" spans="1:10" x14ac:dyDescent="0.25">
      <c r="A7" s="80"/>
      <c r="B7" s="58"/>
      <c r="C7" s="58"/>
      <c r="D7" s="58"/>
      <c r="E7" s="58"/>
      <c r="F7" s="58"/>
      <c r="G7" s="58"/>
      <c r="H7" s="81"/>
      <c r="I7" s="58"/>
      <c r="J7" s="58"/>
    </row>
    <row r="8" spans="1:10" ht="15.75" x14ac:dyDescent="0.25">
      <c r="A8" s="84" t="s">
        <v>30</v>
      </c>
      <c r="B8" s="61" t="s">
        <v>31</v>
      </c>
      <c r="C8" s="61"/>
      <c r="D8" s="61"/>
      <c r="E8" s="61"/>
      <c r="F8" s="62"/>
      <c r="G8" s="62"/>
      <c r="H8" s="86">
        <f>SUM(G9:G19)</f>
        <v>0.5514</v>
      </c>
      <c r="I8" s="58"/>
      <c r="J8" s="58"/>
    </row>
    <row r="9" spans="1:10" ht="16.5" x14ac:dyDescent="0.3">
      <c r="A9" s="87"/>
      <c r="B9" s="64" t="s">
        <v>32</v>
      </c>
      <c r="C9" s="64" t="s">
        <v>33</v>
      </c>
      <c r="D9" s="64"/>
      <c r="E9" s="64"/>
      <c r="F9" s="65" t="s">
        <v>34</v>
      </c>
      <c r="G9" s="66">
        <v>8.3299999999999999E-2</v>
      </c>
      <c r="H9" s="88"/>
      <c r="I9" s="58"/>
      <c r="J9" s="58"/>
    </row>
    <row r="10" spans="1:10" ht="16.5" x14ac:dyDescent="0.3">
      <c r="A10" s="87"/>
      <c r="B10" s="64" t="s">
        <v>35</v>
      </c>
      <c r="C10" s="64" t="s">
        <v>36</v>
      </c>
      <c r="D10" s="64"/>
      <c r="E10" s="64"/>
      <c r="F10" s="65" t="s">
        <v>37</v>
      </c>
      <c r="G10" s="66">
        <v>0.01</v>
      </c>
      <c r="H10" s="88"/>
      <c r="I10" s="58"/>
      <c r="J10" s="58"/>
    </row>
    <row r="11" spans="1:10" ht="16.5" x14ac:dyDescent="0.3">
      <c r="A11" s="87"/>
      <c r="B11" s="64" t="s">
        <v>38</v>
      </c>
      <c r="C11" s="64" t="s">
        <v>39</v>
      </c>
      <c r="D11" s="64"/>
      <c r="E11" s="64"/>
      <c r="F11" s="65" t="s">
        <v>34</v>
      </c>
      <c r="G11" s="66">
        <v>8.3299999999999999E-2</v>
      </c>
      <c r="H11" s="88"/>
      <c r="I11" s="58"/>
      <c r="J11" s="58"/>
    </row>
    <row r="12" spans="1:10" ht="16.5" x14ac:dyDescent="0.3">
      <c r="A12" s="87"/>
      <c r="B12" s="64" t="s">
        <v>40</v>
      </c>
      <c r="C12" s="64" t="s">
        <v>41</v>
      </c>
      <c r="D12" s="64"/>
      <c r="E12" s="64"/>
      <c r="F12" s="65" t="s">
        <v>42</v>
      </c>
      <c r="G12" s="66">
        <v>0.04</v>
      </c>
      <c r="H12" s="88"/>
      <c r="I12" s="58"/>
      <c r="J12" s="58"/>
    </row>
    <row r="13" spans="1:10" ht="16.5" x14ac:dyDescent="0.3">
      <c r="A13" s="87"/>
      <c r="B13" s="64" t="s">
        <v>43</v>
      </c>
      <c r="C13" s="64" t="s">
        <v>44</v>
      </c>
      <c r="D13" s="64"/>
      <c r="E13" s="64"/>
      <c r="F13" s="65" t="s">
        <v>45</v>
      </c>
      <c r="G13" s="66">
        <v>0.12</v>
      </c>
      <c r="H13" s="88"/>
      <c r="I13" s="58"/>
      <c r="J13" s="58"/>
    </row>
    <row r="14" spans="1:10" ht="16.5" x14ac:dyDescent="0.3">
      <c r="A14" s="87"/>
      <c r="B14" s="64" t="s">
        <v>46</v>
      </c>
      <c r="C14" s="64" t="s">
        <v>47</v>
      </c>
      <c r="D14" s="64"/>
      <c r="E14" s="64"/>
      <c r="F14" s="65" t="s">
        <v>48</v>
      </c>
      <c r="G14" s="66">
        <v>6.9599999999999995E-2</v>
      </c>
      <c r="H14" s="88"/>
      <c r="I14" s="58"/>
      <c r="J14" s="58"/>
    </row>
    <row r="15" spans="1:10" ht="16.5" x14ac:dyDescent="0.3">
      <c r="A15" s="87"/>
      <c r="B15" s="64" t="s">
        <v>49</v>
      </c>
      <c r="C15" s="64" t="s">
        <v>50</v>
      </c>
      <c r="D15" s="64"/>
      <c r="E15" s="64"/>
      <c r="F15" s="65" t="s">
        <v>51</v>
      </c>
      <c r="G15" s="66">
        <v>5.1999999999999998E-3</v>
      </c>
      <c r="H15" s="88"/>
      <c r="I15" s="58"/>
      <c r="J15" s="58"/>
    </row>
    <row r="16" spans="1:10" ht="16.5" x14ac:dyDescent="0.3">
      <c r="A16" s="87"/>
      <c r="B16" s="64" t="s">
        <v>52</v>
      </c>
      <c r="C16" s="64" t="s">
        <v>53</v>
      </c>
      <c r="D16" s="64"/>
      <c r="E16" s="64"/>
      <c r="F16" s="65" t="s">
        <v>54</v>
      </c>
      <c r="G16" s="66">
        <v>0.01</v>
      </c>
      <c r="H16" s="88"/>
      <c r="I16" s="58"/>
      <c r="J16" s="58"/>
    </row>
    <row r="17" spans="1:10" ht="16.5" x14ac:dyDescent="0.3">
      <c r="A17" s="87"/>
      <c r="B17" s="64" t="s">
        <v>55</v>
      </c>
      <c r="C17" s="64" t="s">
        <v>56</v>
      </c>
      <c r="D17" s="64"/>
      <c r="E17" s="64"/>
      <c r="F17" s="65" t="s">
        <v>54</v>
      </c>
      <c r="G17" s="66">
        <v>0.11</v>
      </c>
      <c r="H17" s="88"/>
      <c r="I17" s="58"/>
      <c r="J17" s="58"/>
    </row>
    <row r="18" spans="1:10" ht="16.5" x14ac:dyDescent="0.3">
      <c r="A18" s="87"/>
      <c r="B18" s="64" t="s">
        <v>57</v>
      </c>
      <c r="C18" s="64" t="s">
        <v>58</v>
      </c>
      <c r="D18" s="64"/>
      <c r="E18" s="64"/>
      <c r="F18" s="65" t="s">
        <v>54</v>
      </c>
      <c r="G18" s="66">
        <v>0.01</v>
      </c>
      <c r="H18" s="88"/>
      <c r="I18" s="58"/>
      <c r="J18" s="58"/>
    </row>
    <row r="19" spans="1:10" ht="16.5" x14ac:dyDescent="0.3">
      <c r="A19" s="87"/>
      <c r="B19" s="64" t="s">
        <v>59</v>
      </c>
      <c r="C19" s="64" t="s">
        <v>60</v>
      </c>
      <c r="D19" s="64"/>
      <c r="E19" s="64"/>
      <c r="F19" s="65" t="s">
        <v>54</v>
      </c>
      <c r="G19" s="66">
        <v>0.01</v>
      </c>
      <c r="H19" s="88"/>
      <c r="I19" s="58"/>
      <c r="J19" s="58"/>
    </row>
    <row r="20" spans="1:10" x14ac:dyDescent="0.25">
      <c r="A20" s="80"/>
      <c r="B20" s="58"/>
      <c r="C20" s="58"/>
      <c r="D20" s="58"/>
      <c r="E20" s="58"/>
      <c r="F20" s="58"/>
      <c r="G20" s="58"/>
      <c r="H20" s="81"/>
      <c r="I20" s="58"/>
      <c r="J20" s="58"/>
    </row>
    <row r="21" spans="1:10" ht="15.75" x14ac:dyDescent="0.25">
      <c r="A21" s="84" t="s">
        <v>61</v>
      </c>
      <c r="B21" s="61" t="s">
        <v>62</v>
      </c>
      <c r="C21" s="61"/>
      <c r="D21" s="61"/>
      <c r="E21" s="61"/>
      <c r="F21" s="62"/>
      <c r="G21" s="63"/>
      <c r="H21" s="86">
        <f>SUM(G22:G24)</f>
        <v>0.27</v>
      </c>
      <c r="I21" s="58"/>
      <c r="J21" s="58"/>
    </row>
    <row r="22" spans="1:10" ht="16.5" x14ac:dyDescent="0.3">
      <c r="A22" s="87"/>
      <c r="B22" s="64" t="s">
        <v>63</v>
      </c>
      <c r="C22" s="64" t="s">
        <v>64</v>
      </c>
      <c r="D22" s="64"/>
      <c r="E22" s="64"/>
      <c r="F22" s="65" t="s">
        <v>54</v>
      </c>
      <c r="G22" s="68">
        <v>0.11</v>
      </c>
      <c r="H22" s="89"/>
      <c r="I22" s="58"/>
      <c r="J22" s="58"/>
    </row>
    <row r="23" spans="1:10" ht="16.5" x14ac:dyDescent="0.3">
      <c r="A23" s="87"/>
      <c r="B23" s="64" t="s">
        <v>65</v>
      </c>
      <c r="C23" s="64" t="s">
        <v>66</v>
      </c>
      <c r="D23" s="64"/>
      <c r="E23" s="64"/>
      <c r="F23" s="65" t="s">
        <v>54</v>
      </c>
      <c r="G23" s="68">
        <v>0.14000000000000001</v>
      </c>
      <c r="H23" s="89"/>
      <c r="I23" s="58"/>
      <c r="J23" s="58"/>
    </row>
    <row r="24" spans="1:10" ht="16.5" x14ac:dyDescent="0.3">
      <c r="A24" s="87"/>
      <c r="B24" s="64" t="s">
        <v>67</v>
      </c>
      <c r="C24" s="64" t="s">
        <v>68</v>
      </c>
      <c r="D24" s="64"/>
      <c r="E24" s="64"/>
      <c r="F24" s="65" t="s">
        <v>54</v>
      </c>
      <c r="G24" s="68">
        <v>0.02</v>
      </c>
      <c r="H24" s="89"/>
      <c r="I24" s="58"/>
      <c r="J24" s="58"/>
    </row>
    <row r="25" spans="1:10" x14ac:dyDescent="0.25">
      <c r="A25" s="80"/>
      <c r="B25" s="58"/>
      <c r="C25" s="58"/>
      <c r="D25" s="58"/>
      <c r="E25" s="58"/>
      <c r="F25" s="58"/>
      <c r="G25" s="58"/>
      <c r="H25" s="81"/>
      <c r="I25" s="58"/>
      <c r="J25" s="58"/>
    </row>
    <row r="26" spans="1:10" ht="15.75" x14ac:dyDescent="0.25">
      <c r="A26" s="90" t="s">
        <v>69</v>
      </c>
      <c r="B26" s="69"/>
      <c r="C26" s="69" t="s">
        <v>70</v>
      </c>
      <c r="D26" s="69"/>
      <c r="E26" s="69"/>
      <c r="F26" s="70"/>
      <c r="G26" s="71"/>
      <c r="H26" s="91">
        <f>SUM(H5:H25)</f>
        <v>1.8214000000000001</v>
      </c>
      <c r="I26" s="58"/>
      <c r="J26" s="58"/>
    </row>
    <row r="27" spans="1:10" ht="16.5" x14ac:dyDescent="0.3">
      <c r="A27" s="87"/>
      <c r="B27" s="64"/>
      <c r="C27" s="64"/>
      <c r="D27" s="64"/>
      <c r="E27" s="64"/>
      <c r="F27" s="65"/>
      <c r="G27" s="67"/>
      <c r="H27" s="88"/>
      <c r="I27" s="95"/>
      <c r="J27" s="58"/>
    </row>
    <row r="28" spans="1:10" ht="15.75" x14ac:dyDescent="0.25">
      <c r="A28" s="84" t="s">
        <v>71</v>
      </c>
      <c r="B28" s="61" t="s">
        <v>72</v>
      </c>
      <c r="C28" s="61"/>
      <c r="D28" s="61"/>
      <c r="E28" s="61"/>
      <c r="F28" s="62" t="s">
        <v>73</v>
      </c>
      <c r="G28" s="72">
        <v>0.1</v>
      </c>
      <c r="H28" s="85">
        <f>+H26*G28</f>
        <v>0.18214000000000002</v>
      </c>
      <c r="I28" s="58"/>
      <c r="J28" s="58"/>
    </row>
    <row r="29" spans="1:10" ht="16.5" x14ac:dyDescent="0.3">
      <c r="A29" s="87"/>
      <c r="B29" s="64"/>
      <c r="C29" s="64"/>
      <c r="D29" s="64"/>
      <c r="E29" s="64"/>
      <c r="F29" s="65"/>
      <c r="G29" s="67"/>
      <c r="H29" s="88"/>
      <c r="I29" s="58"/>
      <c r="J29" s="58"/>
    </row>
    <row r="30" spans="1:10" ht="15.75" x14ac:dyDescent="0.25">
      <c r="A30" s="97" t="s">
        <v>74</v>
      </c>
      <c r="B30" s="56"/>
      <c r="C30" s="56"/>
      <c r="D30" s="56"/>
      <c r="E30" s="56"/>
      <c r="F30" s="56"/>
      <c r="G30" s="56"/>
      <c r="H30" s="96">
        <f>+H26+H28</f>
        <v>2.0035400000000001</v>
      </c>
      <c r="I30" s="58"/>
      <c r="J30" s="58"/>
    </row>
    <row r="31" spans="1:10" ht="15.75" thickBot="1" x14ac:dyDescent="0.3">
      <c r="A31" s="92"/>
      <c r="B31" s="93"/>
      <c r="C31" s="93"/>
      <c r="D31" s="93"/>
      <c r="E31" s="93"/>
      <c r="F31" s="93"/>
      <c r="G31" s="93"/>
      <c r="H31" s="94"/>
      <c r="I31" s="58"/>
      <c r="J31" s="58"/>
    </row>
  </sheetData>
  <mergeCells count="4">
    <mergeCell ref="A30:G30"/>
    <mergeCell ref="B4:D4"/>
    <mergeCell ref="A1:H1"/>
    <mergeCell ref="A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PRESUPUESTO</vt:lpstr>
      <vt:lpstr>F.M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Valentina</dc:creator>
  <cp:lastModifiedBy>Valentina</cp:lastModifiedBy>
  <dcterms:created xsi:type="dcterms:W3CDTF">2022-12-12T17:04:10Z</dcterms:created>
  <dcterms:modified xsi:type="dcterms:W3CDTF">2022-12-12T17:23:15Z</dcterms:modified>
</cp:coreProperties>
</file>