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LORES\PRESUPUESTO2022\CONTRATOS 2022 DOLORES\CONVENIO TRAZADORES\IIIINFORME NOVIEMBRE DE 2022\OBLIGACION No. 2\"/>
    </mc:Choice>
  </mc:AlternateContent>
  <xr:revisionPtr revIDLastSave="0" documentId="13_ncr:1_{61BB439E-9A30-44D3-AC71-5FD3BC47A6B9}" xr6:coauthVersionLast="47" xr6:coauthVersionMax="47" xr10:uidLastSave="{00000000-0000-0000-0000-000000000000}"/>
  <bookViews>
    <workbookView xWindow="-120" yWindow="-120" windowWidth="21840" windowHeight="13140" firstSheet="3" activeTab="4" xr2:uid="{00000000-000D-0000-FFFF-FFFF00000000}"/>
  </bookViews>
  <sheets>
    <sheet name="PLAN DE INVERSION AJUSTADO " sheetId="1" r:id="rId1"/>
    <sheet name="PROYECCION EJECUCION AGOSTO " sheetId="2" r:id="rId2"/>
    <sheet name="PROYECCION EJECUCION SEPTIEMBRE" sheetId="3" r:id="rId3"/>
    <sheet name="PROYECCION MES DE OCTUBRE " sheetId="4" r:id="rId4"/>
    <sheet name="PROYECCION MES DE NOVIEMBRE " sheetId="5" r:id="rId5"/>
    <sheet name="PROYECCION MES DE DICIEMBRE " sheetId="6" r:id="rId6"/>
  </sheets>
  <definedNames>
    <definedName name="_xlnm.Print_Area" localSheetId="0">'PLAN DE INVERSION AJUSTADO '!$A$1:$H$21</definedName>
    <definedName name="_xlnm.Print_Area" localSheetId="4">'PROYECCION MES DE NOVIEMBRE '!$A$1:$E$27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6" l="1"/>
  <c r="E22" i="5"/>
  <c r="E23" i="5" s="1"/>
  <c r="E4" i="4"/>
  <c r="E5" i="4" s="1"/>
  <c r="E23" i="3"/>
  <c r="E23" i="2"/>
  <c r="H10" i="1"/>
  <c r="H9" i="1"/>
  <c r="H8" i="1"/>
  <c r="G11" i="1"/>
  <c r="E22" i="6" l="1"/>
  <c r="E23" i="6" s="1"/>
  <c r="F11" i="1"/>
  <c r="C12" i="1" l="1"/>
  <c r="G12" i="1"/>
  <c r="F12" i="1"/>
  <c r="D12" i="1"/>
  <c r="E11" i="1"/>
  <c r="E12" i="1" l="1"/>
  <c r="H11" i="1"/>
  <c r="H12" i="1"/>
</calcChain>
</file>

<file path=xl/sharedStrings.xml><?xml version="1.0" encoding="utf-8"?>
<sst xmlns="http://schemas.openxmlformats.org/spreadsheetml/2006/main" count="309" uniqueCount="92">
  <si>
    <t>TOTAL</t>
  </si>
  <si>
    <t>TOTALES</t>
  </si>
  <si>
    <t>COMPONENTE</t>
  </si>
  <si>
    <t>GASTOS DE PERSONAL</t>
  </si>
  <si>
    <t>HOSPITAL SAN RAFAEL DE DOLORES TOLIMA</t>
  </si>
  <si>
    <t>NIT: 890.700.568-4</t>
  </si>
  <si>
    <t xml:space="preserve">TOTAL RECURSO ASIGNADO </t>
  </si>
  <si>
    <t xml:space="preserve">AGOSTO </t>
  </si>
  <si>
    <t xml:space="preserve">SEPTIEMBRE </t>
  </si>
  <si>
    <t xml:space="preserve">OCTUBRE </t>
  </si>
  <si>
    <t xml:space="preserve">NOVIEMBRE </t>
  </si>
  <si>
    <t xml:space="preserve">DICIEMBRE </t>
  </si>
  <si>
    <t xml:space="preserve">PAGO DE SERGURIDAD SOCIAL Y PARAFISCALES </t>
  </si>
  <si>
    <t xml:space="preserve">CATERINE HERNANDEZ ORTIZ </t>
  </si>
  <si>
    <t xml:space="preserve">Gerente -Hospital San Rafael -Dolores </t>
  </si>
  <si>
    <t xml:space="preserve">MEDICAMENTOS Y DISPOSITIVOS MEDICOS </t>
  </si>
  <si>
    <t xml:space="preserve">GASTOS FINANCIEROS </t>
  </si>
  <si>
    <t xml:space="preserve">ACTUALIZACION PLAN DE  INVERSIONES MONOPOLIO TRAZADORES 2022  </t>
  </si>
  <si>
    <t xml:space="preserve">NOMBRE </t>
  </si>
  <si>
    <t xml:space="preserve">DOCUMENTO DE IDENTIDAD </t>
  </si>
  <si>
    <t xml:space="preserve">CONCEPTO  DEL GASTO </t>
  </si>
  <si>
    <t xml:space="preserve">FECHA DE PAGO </t>
  </si>
  <si>
    <t xml:space="preserve">VALOR </t>
  </si>
  <si>
    <t xml:space="preserve">YOSA OSORIO YEISON ENRIQUE </t>
  </si>
  <si>
    <t xml:space="preserve">MEDICO GENERAL DE URGENCIAS </t>
  </si>
  <si>
    <t>02/09/2022</t>
  </si>
  <si>
    <t>COPETE YOLIANIS SARA FERNANDA</t>
  </si>
  <si>
    <t xml:space="preserve">MEDICO SERVICIO SOCIAL OBLIGATORIO </t>
  </si>
  <si>
    <t xml:space="preserve">CASTRO OSPINA JESSICA </t>
  </si>
  <si>
    <t>OSORIO GOMEZ ANA MARIA</t>
  </si>
  <si>
    <t xml:space="preserve">PACHECO BUSTOS NATALIA YICELA </t>
  </si>
  <si>
    <t xml:space="preserve">ODONTOLOGA </t>
  </si>
  <si>
    <t xml:space="preserve">GODOY YEPES JAIME ALEJANDRO </t>
  </si>
  <si>
    <t xml:space="preserve">JEFE DE ENFERMERIA </t>
  </si>
  <si>
    <t>03/09/2022</t>
  </si>
  <si>
    <t xml:space="preserve">ORTIGOZA BERMUDEZ JUDITH </t>
  </si>
  <si>
    <t xml:space="preserve">LOZANO SANCHEZ LUISA FERNANDA </t>
  </si>
  <si>
    <t xml:space="preserve">AUXILIAR DE ENFERMERIA </t>
  </si>
  <si>
    <t xml:space="preserve">SANCHEZ BOCANEGRA NIYIRETH </t>
  </si>
  <si>
    <t>DIAZ GONZALEZ LUZ HELENA</t>
  </si>
  <si>
    <t xml:space="preserve">BETANCOURT BARON ROSA ANA </t>
  </si>
  <si>
    <t xml:space="preserve">AUXILIAR DE ENFERMERIA SERVICIO PAI </t>
  </si>
  <si>
    <t xml:space="preserve">OLIVEROS YULLY PAOLA </t>
  </si>
  <si>
    <t>AUXILIAR DE ENFERMERIA ESTADISTICAS VITALES</t>
  </si>
  <si>
    <t xml:space="preserve">TORRES PARRA ANGELA YOLIMA  </t>
  </si>
  <si>
    <t>AUXILIAR DE ENFERMERIA</t>
  </si>
  <si>
    <t xml:space="preserve">PALOMA SUAZA LILIA  </t>
  </si>
  <si>
    <t>AUXILIAR DE ENFERMERIA PROMOCION Y PREVENCION</t>
  </si>
  <si>
    <t xml:space="preserve">MARTHA CECILIA PEREZ  </t>
  </si>
  <si>
    <t xml:space="preserve">DUQUE RODRIGUEZ DILSA  </t>
  </si>
  <si>
    <t>AUXILIAR DE ENFERMERIA Y APOYO A FARMACIA</t>
  </si>
  <si>
    <t xml:space="preserve">MARISOL GUZMAN LIEVANO </t>
  </si>
  <si>
    <t xml:space="preserve">BACTERILOGA </t>
  </si>
  <si>
    <t>ADMINISTRACION COOPERATIVA DE ENTIDADES DE SALUD DEL TOLIMA -COODESTOL  ( FACTURAS MEDICAMENTOS)</t>
  </si>
  <si>
    <t xml:space="preserve">SEGURIDAD SOCIAL MES DE SEPTIEMBRE </t>
  </si>
  <si>
    <t xml:space="preserve">SEGURIDAD SOCIAL MES DE SEPTIEMBRE -PERSONAL OPERATIVO </t>
  </si>
  <si>
    <t>09/09/2022</t>
  </si>
  <si>
    <t xml:space="preserve">GASTOS FINANCIEROS MES DE SEPTIEMBRE </t>
  </si>
  <si>
    <t>30/09/2022</t>
  </si>
  <si>
    <t xml:space="preserve">TOTAL PROYECCION MES DE SEPTIEMBRE DE 2022 </t>
  </si>
  <si>
    <t xml:space="preserve">Gerente -Hospital San Rafael  de Dolores </t>
  </si>
  <si>
    <t xml:space="preserve">PROYECCION EECUCION DE RECURSOS MONOPOLIO TRAZADORES MES DE AGOSTO DE 2022 </t>
  </si>
  <si>
    <t xml:space="preserve">TOTAL PROYECCION MES DE AGOSTO DE 2022 </t>
  </si>
  <si>
    <t>01/10/2022</t>
  </si>
  <si>
    <t>06/10/2022</t>
  </si>
  <si>
    <t>31/10/2022</t>
  </si>
  <si>
    <t xml:space="preserve">PROYECCION EJCUCION DE RECURSOS MONOPOLIO TRAZADORES MES DE SEPTIEMBRE DE 2022 </t>
  </si>
  <si>
    <t xml:space="preserve">PROYECCION EECUCION DE RECURSOS MONOPOLIO TRAZADORES MES DE OCTUBRE  DE 2022 </t>
  </si>
  <si>
    <t xml:space="preserve">BANCO DE COLOMBIA </t>
  </si>
  <si>
    <t xml:space="preserve">GASTOS FINANCIEROS MES DE OCTUBRE </t>
  </si>
  <si>
    <t xml:space="preserve">BACTERIOLOGA </t>
  </si>
  <si>
    <t xml:space="preserve">GLORIA INES CUBIDES AMEZQUITA </t>
  </si>
  <si>
    <t xml:space="preserve">TOTAL PROYECCION MES DE OCTUBRE  DE 2022 </t>
  </si>
  <si>
    <t xml:space="preserve">GLORIA INES CUBIDES  AMEZQUITA </t>
  </si>
  <si>
    <t>BANCOLOMBIA</t>
  </si>
  <si>
    <t xml:space="preserve">PROYECCION EJECUCION DE RECURSOS MONOPOLIO TRAZADORES MES DE NOVIEMBRE  DE 2022 </t>
  </si>
  <si>
    <t xml:space="preserve">TOTAL PROYECCION MES DE NOVIEMBRE  DE 2022 </t>
  </si>
  <si>
    <t xml:space="preserve">ADMINISTRACION COOPERATIVA DE ENTIDADES DE SALUD DEL TOLIMA -COODESTOL </t>
  </si>
  <si>
    <t>28/12/2022</t>
  </si>
  <si>
    <t>DIANA SOFIA LOPEZ  GORDILLO</t>
  </si>
  <si>
    <t xml:space="preserve">ADMINISTRACION COOPERATIVA DE ENTIDADES DE SALUD DEL TOLIMA -COODESTOL  </t>
  </si>
  <si>
    <t xml:space="preserve">GASTOS FINANCIEROS MES DE DICIEMBRE  </t>
  </si>
  <si>
    <t xml:space="preserve">TOTAL PROYECCION MES DE DICIEMBRE DE 2022 </t>
  </si>
  <si>
    <t xml:space="preserve">PROYECCION EECUCION DE RECURSOS MONOPOLIO TRAZADORES MES DE DICIEMBRE DE 2022 </t>
  </si>
  <si>
    <t>BANCO DE COLOMBIA</t>
  </si>
  <si>
    <t xml:space="preserve">SEGURIDAD SOCIAL MES DE AGOSTO </t>
  </si>
  <si>
    <t xml:space="preserve">GASTOS FINANCIEROS MES DE NOVIEMBRE </t>
  </si>
  <si>
    <t>05/11/2022</t>
  </si>
  <si>
    <t>30/11/2022</t>
  </si>
  <si>
    <t xml:space="preserve">JENNIFER LORENA ESQUIVEL LEAL </t>
  </si>
  <si>
    <t xml:space="preserve">Gerente ( e )  -Hospital San Rafael  de Dolores </t>
  </si>
  <si>
    <t xml:space="preserve">SEGURIDAD SOCIAL MES DE OCTUBRE  -PERSONAL OPERATIVO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</si>
</sst>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63">
    <xf numFmtId="0" fontId="0" fillId="0" borderId="0" xfId="0"/>
    <xf numFmtId="3" fontId="2" fillId="0" borderId="1" xfId="0" applyNumberFormat="1" applyFont="1" applyBorder="1"/>
    <xf numFmtId="0" fontId="4" fillId="0" borderId="1" xfId="0" applyFont="1" applyBorder="1"/>
    <xf numFmtId="3" fontId="4" fillId="0" borderId="1" xfId="0" applyNumberFormat="1" applyFont="1" applyBorder="1"/>
    <xf numFmtId="0" fontId="4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0" fillId="0" borderId="8" xfId="0" applyBorder="1"/>
    <xf numFmtId="0" fontId="0" fillId="0" borderId="9" xfId="0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3" fontId="0" fillId="0" borderId="0" xfId="0" applyNumberFormat="1"/>
    <xf numFmtId="3" fontId="4" fillId="0" borderId="0" xfId="0" applyNumberFormat="1" applyFont="1"/>
    <xf numFmtId="0" fontId="6" fillId="0" borderId="0" xfId="0" applyFont="1"/>
    <xf numFmtId="0" fontId="0" fillId="0" borderId="10" xfId="0" applyBorder="1" applyAlignment="1">
      <alignment horizontal="left" indent="1"/>
    </xf>
    <xf numFmtId="7" fontId="0" fillId="0" borderId="0" xfId="0" applyNumberFormat="1"/>
    <xf numFmtId="4" fontId="0" fillId="0" borderId="0" xfId="0" applyNumberFormat="1"/>
    <xf numFmtId="4" fontId="4" fillId="0" borderId="1" xfId="0" applyNumberFormat="1" applyFont="1" applyBorder="1"/>
    <xf numFmtId="2" fontId="0" fillId="0" borderId="0" xfId="0" applyNumberFormat="1"/>
    <xf numFmtId="4" fontId="2" fillId="0" borderId="1" xfId="0" applyNumberFormat="1" applyFont="1" applyBorder="1"/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4" fontId="9" fillId="0" borderId="1" xfId="0" applyNumberFormat="1" applyFont="1" applyBorder="1"/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4" fontId="7" fillId="0" borderId="20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6" xfId="0" applyFont="1" applyBorder="1"/>
    <xf numFmtId="0" fontId="0" fillId="0" borderId="10" xfId="0" applyBorder="1"/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4" fontId="7" fillId="0" borderId="5" xfId="0" applyNumberFormat="1" applyFont="1" applyBorder="1"/>
    <xf numFmtId="0" fontId="0" fillId="0" borderId="0" xfId="0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7" fontId="6" fillId="0" borderId="0" xfId="2" applyNumberFormat="1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</cellXfs>
  <cellStyles count="3">
    <cellStyle name="Moneda" xfId="2" builtinId="4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9525</xdr:rowOff>
    </xdr:from>
    <xdr:to>
      <xdr:col>1</xdr:col>
      <xdr:colOff>1704975</xdr:colOff>
      <xdr:row>5</xdr:row>
      <xdr:rowOff>161924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66DFE9C-94B9-48AF-BD66-37D044E27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2075" y="209550"/>
          <a:ext cx="1676400" cy="914399"/>
        </a:xfrm>
        <a:prstGeom prst="rect">
          <a:avLst/>
        </a:prstGeom>
      </xdr:spPr>
    </xdr:pic>
    <xdr:clientData/>
  </xdr:twoCellAnchor>
  <xdr:twoCellAnchor editAs="oneCell">
    <xdr:from>
      <xdr:col>0</xdr:col>
      <xdr:colOff>1276350</xdr:colOff>
      <xdr:row>14</xdr:row>
      <xdr:rowOff>171450</xdr:rowOff>
    </xdr:from>
    <xdr:to>
      <xdr:col>2</xdr:col>
      <xdr:colOff>904517</xdr:colOff>
      <xdr:row>17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9B34BD-35B6-771F-9EAF-0B4DD6628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6350" y="3343275"/>
          <a:ext cx="2866667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114301</xdr:rowOff>
    </xdr:from>
    <xdr:to>
      <xdr:col>0</xdr:col>
      <xdr:colOff>2190750</xdr:colOff>
      <xdr:row>0</xdr:row>
      <xdr:rowOff>457201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3A7E3B-3310-4EC3-9E44-CC457A405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4301"/>
          <a:ext cx="2114550" cy="342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85725</xdr:rowOff>
    </xdr:from>
    <xdr:to>
      <xdr:col>0</xdr:col>
      <xdr:colOff>1695450</xdr:colOff>
      <xdr:row>0</xdr:row>
      <xdr:rowOff>466724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53833A-8F3D-4BD5-8B75-DD4BB447A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85725"/>
          <a:ext cx="1619250" cy="380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0</xdr:col>
      <xdr:colOff>1771650</xdr:colOff>
      <xdr:row>0</xdr:row>
      <xdr:rowOff>523875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5065D-26D6-46BA-A085-6950191EA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4300"/>
          <a:ext cx="1695450" cy="4095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114301</xdr:rowOff>
    </xdr:from>
    <xdr:to>
      <xdr:col>0</xdr:col>
      <xdr:colOff>1619250</xdr:colOff>
      <xdr:row>0</xdr:row>
      <xdr:rowOff>704851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AF7B99-3E27-46D2-ABF5-F18FB62C1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4301"/>
          <a:ext cx="1543050" cy="590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0</xdr:col>
      <xdr:colOff>1695450</xdr:colOff>
      <xdr:row>0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9BB70A-D2E6-472F-A01D-009B36A85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4300"/>
          <a:ext cx="16192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6"/>
  <sheetViews>
    <sheetView workbookViewId="0">
      <selection sqref="A1:H21"/>
    </sheetView>
  </sheetViews>
  <sheetFormatPr baseColWidth="10" defaultRowHeight="15" x14ac:dyDescent="0.25"/>
  <cols>
    <col min="1" max="1" width="20" customWidth="1"/>
    <col min="2" max="2" width="28.5703125" customWidth="1"/>
    <col min="3" max="3" width="16.28515625" customWidth="1"/>
    <col min="4" max="4" width="16.5703125" customWidth="1"/>
    <col min="5" max="5" width="14.42578125" customWidth="1"/>
    <col min="6" max="6" width="17.7109375" customWidth="1"/>
    <col min="7" max="7" width="21.28515625" customWidth="1"/>
    <col min="8" max="8" width="18" customWidth="1"/>
    <col min="9" max="9" width="12.42578125" customWidth="1"/>
    <col min="11" max="11" width="12.5703125" customWidth="1"/>
    <col min="12" max="12" width="12.85546875" customWidth="1"/>
    <col min="16" max="16" width="13.42578125" customWidth="1"/>
  </cols>
  <sheetData>
    <row r="1" spans="2:10" ht="15.75" thickBot="1" x14ac:dyDescent="0.3"/>
    <row r="2" spans="2:10" x14ac:dyDescent="0.25">
      <c r="B2" s="46"/>
      <c r="C2" s="47"/>
      <c r="D2" s="47"/>
      <c r="E2" s="47"/>
      <c r="F2" s="47"/>
      <c r="G2" s="47"/>
      <c r="H2" s="48"/>
    </row>
    <row r="3" spans="2:10" x14ac:dyDescent="0.25">
      <c r="B3" s="49" t="s">
        <v>17</v>
      </c>
      <c r="C3" s="50"/>
      <c r="D3" s="50"/>
      <c r="E3" s="50"/>
      <c r="F3" s="50"/>
      <c r="G3" s="50"/>
      <c r="H3" s="51"/>
    </row>
    <row r="4" spans="2:10" x14ac:dyDescent="0.25">
      <c r="B4" s="49" t="s">
        <v>4</v>
      </c>
      <c r="C4" s="50"/>
      <c r="D4" s="50"/>
      <c r="E4" s="50"/>
      <c r="F4" s="50"/>
      <c r="G4" s="50"/>
      <c r="H4" s="51"/>
    </row>
    <row r="5" spans="2:10" x14ac:dyDescent="0.25">
      <c r="B5" s="49" t="s">
        <v>5</v>
      </c>
      <c r="C5" s="50"/>
      <c r="D5" s="50"/>
      <c r="E5" s="50"/>
      <c r="F5" s="50"/>
      <c r="G5" s="50"/>
      <c r="H5" s="51"/>
    </row>
    <row r="6" spans="2:10" ht="15.75" thickBot="1" x14ac:dyDescent="0.3">
      <c r="B6" s="7"/>
      <c r="C6" s="8"/>
      <c r="D6" s="8"/>
      <c r="E6" s="8"/>
      <c r="F6" s="8"/>
      <c r="G6" s="8"/>
      <c r="H6" s="14"/>
    </row>
    <row r="7" spans="2:10" ht="30" customHeight="1" x14ac:dyDescent="0.25">
      <c r="B7" s="9" t="s">
        <v>2</v>
      </c>
      <c r="C7" s="10" t="s">
        <v>7</v>
      </c>
      <c r="D7" s="10" t="s">
        <v>8</v>
      </c>
      <c r="E7" s="10" t="s">
        <v>9</v>
      </c>
      <c r="F7" s="10" t="s">
        <v>10</v>
      </c>
      <c r="G7" s="10" t="s">
        <v>11</v>
      </c>
      <c r="H7" s="10" t="s">
        <v>0</v>
      </c>
    </row>
    <row r="8" spans="2:10" x14ac:dyDescent="0.25">
      <c r="B8" s="5" t="s">
        <v>3</v>
      </c>
      <c r="C8" s="1">
        <v>46599455</v>
      </c>
      <c r="D8" s="1">
        <v>43140655</v>
      </c>
      <c r="E8" s="1">
        <v>3200000</v>
      </c>
      <c r="F8" s="1">
        <v>44599055</v>
      </c>
      <c r="G8" s="1">
        <v>44684855</v>
      </c>
      <c r="H8" s="3">
        <f>SUM(C8:G8)</f>
        <v>182224020</v>
      </c>
    </row>
    <row r="9" spans="2:10" ht="26.25" x14ac:dyDescent="0.25">
      <c r="B9" s="5" t="s">
        <v>15</v>
      </c>
      <c r="C9" s="1">
        <v>8281716</v>
      </c>
      <c r="D9" s="1">
        <v>7993043</v>
      </c>
      <c r="E9" s="1"/>
      <c r="F9" s="1">
        <v>11454871.02</v>
      </c>
      <c r="G9" s="19">
        <v>15259315.92</v>
      </c>
      <c r="H9" s="3">
        <f t="shared" ref="H9:H12" si="0">SUM(C9:G9)</f>
        <v>42988945.939999998</v>
      </c>
    </row>
    <row r="10" spans="2:10" ht="26.25" x14ac:dyDescent="0.25">
      <c r="B10" s="5" t="s">
        <v>12</v>
      </c>
      <c r="C10" s="1">
        <v>6323600</v>
      </c>
      <c r="D10" s="1">
        <v>6323600</v>
      </c>
      <c r="E10" s="1"/>
      <c r="F10" s="1">
        <v>6323600</v>
      </c>
      <c r="G10" s="1"/>
      <c r="H10" s="3">
        <f t="shared" si="0"/>
        <v>18970800</v>
      </c>
      <c r="J10" s="11"/>
    </row>
    <row r="11" spans="2:10" x14ac:dyDescent="0.25">
      <c r="B11" s="5" t="s">
        <v>16</v>
      </c>
      <c r="C11" s="1">
        <v>246419.08</v>
      </c>
      <c r="D11" s="1">
        <v>229829.19</v>
      </c>
      <c r="E11" s="1">
        <f>+E8*0.004</f>
        <v>12800</v>
      </c>
      <c r="F11" s="19">
        <f>+(F8+F9+F10)*0.004</f>
        <v>249510.10407999999</v>
      </c>
      <c r="G11" s="19">
        <f>+(G8+G9+G10)*0.004</f>
        <v>239776.68368000002</v>
      </c>
      <c r="H11" s="3">
        <f t="shared" si="0"/>
        <v>978335.05776</v>
      </c>
      <c r="J11" s="11"/>
    </row>
    <row r="12" spans="2:10" x14ac:dyDescent="0.25">
      <c r="B12" s="2" t="s">
        <v>1</v>
      </c>
      <c r="C12" s="17">
        <f>+C8+C9+C10+C11</f>
        <v>61451190.079999998</v>
      </c>
      <c r="D12" s="17">
        <f t="shared" ref="D12:G12" si="1">+D8+D9+D10+D11</f>
        <v>57687127.189999998</v>
      </c>
      <c r="E12" s="3">
        <f t="shared" si="1"/>
        <v>3212800</v>
      </c>
      <c r="F12" s="17">
        <f t="shared" si="1"/>
        <v>62627036.124079995</v>
      </c>
      <c r="G12" s="3">
        <f t="shared" si="1"/>
        <v>60183947.60368</v>
      </c>
      <c r="H12" s="3">
        <f t="shared" si="0"/>
        <v>245162100.99776</v>
      </c>
      <c r="J12" s="12"/>
    </row>
    <row r="14" spans="2:10" ht="15.75" x14ac:dyDescent="0.25">
      <c r="B14" s="4" t="s">
        <v>6</v>
      </c>
      <c r="C14" s="52">
        <v>245162101</v>
      </c>
      <c r="D14" s="52"/>
      <c r="E14" s="16"/>
      <c r="F14" s="11"/>
      <c r="G14" s="16"/>
      <c r="H14" s="11"/>
    </row>
    <row r="15" spans="2:10" x14ac:dyDescent="0.25">
      <c r="C15" s="15"/>
      <c r="E15" s="18"/>
      <c r="G15" s="11"/>
    </row>
    <row r="16" spans="2:10" x14ac:dyDescent="0.25">
      <c r="D16" s="11"/>
      <c r="F16" s="16"/>
      <c r="G16" s="11"/>
    </row>
    <row r="17" spans="2:8" x14ac:dyDescent="0.25">
      <c r="F17" s="11"/>
      <c r="G17" s="11"/>
    </row>
    <row r="18" spans="2:8" ht="15.75" x14ac:dyDescent="0.25">
      <c r="B18" s="13" t="s">
        <v>13</v>
      </c>
      <c r="C18" s="13"/>
      <c r="G18" s="16"/>
    </row>
    <row r="19" spans="2:8" x14ac:dyDescent="0.25">
      <c r="B19" s="6" t="s">
        <v>14</v>
      </c>
    </row>
    <row r="26" spans="2:8" ht="23.25" customHeight="1" x14ac:dyDescent="0.25">
      <c r="D26" s="45"/>
      <c r="E26" s="45"/>
      <c r="F26" s="45"/>
    </row>
    <row r="27" spans="2:8" x14ac:dyDescent="0.25">
      <c r="E27" s="11"/>
      <c r="F27" s="11"/>
    </row>
    <row r="28" spans="2:8" x14ac:dyDescent="0.25">
      <c r="E28" s="11"/>
      <c r="F28" s="11"/>
    </row>
    <row r="29" spans="2:8" x14ac:dyDescent="0.25">
      <c r="E29" s="11"/>
      <c r="F29" s="11"/>
    </row>
    <row r="30" spans="2:8" x14ac:dyDescent="0.25">
      <c r="E30" s="11"/>
      <c r="F30" s="11"/>
    </row>
    <row r="31" spans="2:8" x14ac:dyDescent="0.25">
      <c r="E31" s="11"/>
      <c r="F31" s="11"/>
      <c r="H31" s="11"/>
    </row>
    <row r="32" spans="2:8" x14ac:dyDescent="0.25">
      <c r="E32" s="11"/>
      <c r="F32" s="11"/>
    </row>
    <row r="33" spans="5:6" x14ac:dyDescent="0.25">
      <c r="E33" s="11"/>
      <c r="F33" s="11"/>
    </row>
    <row r="34" spans="5:6" x14ac:dyDescent="0.25">
      <c r="E34" s="11"/>
      <c r="F34" s="11"/>
    </row>
    <row r="35" spans="5:6" x14ac:dyDescent="0.25">
      <c r="E35" s="11"/>
      <c r="F35" s="11"/>
    </row>
    <row r="36" spans="5:6" x14ac:dyDescent="0.25">
      <c r="E36" s="11"/>
      <c r="F36" s="11"/>
    </row>
  </sheetData>
  <mergeCells count="6">
    <mergeCell ref="D26:F26"/>
    <mergeCell ref="B2:H2"/>
    <mergeCell ref="B4:H4"/>
    <mergeCell ref="B5:H5"/>
    <mergeCell ref="C14:D14"/>
    <mergeCell ref="B3:H3"/>
  </mergeCells>
  <pageMargins left="0.95" right="0.7" top="0.75" bottom="0.75" header="0.3" footer="0.3"/>
  <pageSetup scale="7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1D40-9D52-4006-8DBE-468D05776DA9}">
  <dimension ref="A1:F28"/>
  <sheetViews>
    <sheetView topLeftCell="A21" workbookViewId="0">
      <selection activeCell="A24" sqref="A24:E28"/>
    </sheetView>
  </sheetViews>
  <sheetFormatPr baseColWidth="10" defaultRowHeight="15" x14ac:dyDescent="0.25"/>
  <cols>
    <col min="1" max="1" width="38.140625" customWidth="1"/>
    <col min="2" max="2" width="19.5703125" customWidth="1"/>
    <col min="3" max="3" width="43.5703125" customWidth="1"/>
    <col min="4" max="4" width="15.140625" customWidth="1"/>
    <col min="5" max="5" width="18.140625" customWidth="1"/>
  </cols>
  <sheetData>
    <row r="1" spans="1:6" ht="43.5" customHeight="1" thickBot="1" x14ac:dyDescent="0.3">
      <c r="A1" s="53" t="s">
        <v>61</v>
      </c>
      <c r="B1" s="54"/>
      <c r="C1" s="54"/>
      <c r="D1" s="54"/>
      <c r="E1" s="54"/>
      <c r="F1" s="20"/>
    </row>
    <row r="2" spans="1:6" ht="28.5" customHeight="1" x14ac:dyDescent="0.25">
      <c r="A2" s="21" t="s">
        <v>18</v>
      </c>
      <c r="B2" s="22" t="s">
        <v>19</v>
      </c>
      <c r="C2" s="23" t="s">
        <v>20</v>
      </c>
      <c r="D2" s="23" t="s">
        <v>21</v>
      </c>
      <c r="E2" s="22" t="s">
        <v>22</v>
      </c>
    </row>
    <row r="3" spans="1:6" ht="27.75" customHeight="1" x14ac:dyDescent="0.25">
      <c r="A3" s="24" t="s">
        <v>23</v>
      </c>
      <c r="B3" s="25">
        <v>1109843301</v>
      </c>
      <c r="C3" s="25" t="s">
        <v>24</v>
      </c>
      <c r="D3" s="26" t="s">
        <v>25</v>
      </c>
      <c r="E3" s="27">
        <v>6840000</v>
      </c>
    </row>
    <row r="4" spans="1:6" ht="27.75" customHeight="1" x14ac:dyDescent="0.25">
      <c r="A4" s="24" t="s">
        <v>26</v>
      </c>
      <c r="B4" s="25">
        <v>1088034961</v>
      </c>
      <c r="C4" s="25" t="s">
        <v>27</v>
      </c>
      <c r="D4" s="26" t="s">
        <v>25</v>
      </c>
      <c r="E4" s="27">
        <v>4665900</v>
      </c>
    </row>
    <row r="5" spans="1:6" ht="23.25" customHeight="1" x14ac:dyDescent="0.25">
      <c r="A5" s="28" t="s">
        <v>28</v>
      </c>
      <c r="B5" s="25">
        <v>1112790644</v>
      </c>
      <c r="C5" s="25" t="s">
        <v>27</v>
      </c>
      <c r="D5" s="26" t="s">
        <v>25</v>
      </c>
      <c r="E5" s="27">
        <v>4665900</v>
      </c>
    </row>
    <row r="6" spans="1:6" ht="23.25" customHeight="1" x14ac:dyDescent="0.25">
      <c r="A6" s="28" t="s">
        <v>29</v>
      </c>
      <c r="B6" s="25">
        <v>1112493963</v>
      </c>
      <c r="C6" s="25" t="s">
        <v>27</v>
      </c>
      <c r="D6" s="26" t="s">
        <v>25</v>
      </c>
      <c r="E6" s="27">
        <v>3484684</v>
      </c>
    </row>
    <row r="7" spans="1:6" ht="25.5" customHeight="1" x14ac:dyDescent="0.25">
      <c r="A7" s="24" t="s">
        <v>30</v>
      </c>
      <c r="B7" s="25">
        <v>1024532969</v>
      </c>
      <c r="C7" s="25" t="s">
        <v>31</v>
      </c>
      <c r="D7" s="26" t="s">
        <v>25</v>
      </c>
      <c r="E7" s="27">
        <v>2400000</v>
      </c>
    </row>
    <row r="8" spans="1:6" ht="21.75" customHeight="1" x14ac:dyDescent="0.25">
      <c r="A8" s="29" t="s">
        <v>32</v>
      </c>
      <c r="B8" s="25">
        <v>11226983</v>
      </c>
      <c r="C8" s="25" t="s">
        <v>33</v>
      </c>
      <c r="D8" s="26" t="s">
        <v>34</v>
      </c>
      <c r="E8" s="27">
        <v>2700000</v>
      </c>
    </row>
    <row r="9" spans="1:6" ht="20.25" customHeight="1" x14ac:dyDescent="0.25">
      <c r="A9" s="29" t="s">
        <v>35</v>
      </c>
      <c r="B9" s="25">
        <v>51824039</v>
      </c>
      <c r="C9" s="25" t="s">
        <v>33</v>
      </c>
      <c r="D9" s="26" t="s">
        <v>25</v>
      </c>
      <c r="E9" s="27">
        <v>1800000</v>
      </c>
    </row>
    <row r="10" spans="1:6" ht="24.75" customHeight="1" x14ac:dyDescent="0.25">
      <c r="A10" s="30" t="s">
        <v>36</v>
      </c>
      <c r="B10" s="25">
        <v>28699250</v>
      </c>
      <c r="C10" s="25" t="s">
        <v>37</v>
      </c>
      <c r="D10" s="26" t="s">
        <v>25</v>
      </c>
      <c r="E10" s="27">
        <v>1700000</v>
      </c>
    </row>
    <row r="11" spans="1:6" ht="23.25" customHeight="1" x14ac:dyDescent="0.25">
      <c r="A11" s="30" t="s">
        <v>38</v>
      </c>
      <c r="B11" s="25">
        <v>1106396164</v>
      </c>
      <c r="C11" s="25" t="s">
        <v>37</v>
      </c>
      <c r="D11" s="26" t="s">
        <v>25</v>
      </c>
      <c r="E11" s="27">
        <v>1700000</v>
      </c>
    </row>
    <row r="12" spans="1:6" ht="20.25" customHeight="1" x14ac:dyDescent="0.25">
      <c r="A12" s="30" t="s">
        <v>39</v>
      </c>
      <c r="B12" s="25">
        <v>1006089255</v>
      </c>
      <c r="C12" s="25" t="s">
        <v>37</v>
      </c>
      <c r="D12" s="26" t="s">
        <v>25</v>
      </c>
      <c r="E12" s="27">
        <v>1700000</v>
      </c>
    </row>
    <row r="13" spans="1:6" ht="22.5" customHeight="1" x14ac:dyDescent="0.25">
      <c r="A13" s="30" t="s">
        <v>40</v>
      </c>
      <c r="B13" s="25">
        <v>65775853</v>
      </c>
      <c r="C13" s="25" t="s">
        <v>41</v>
      </c>
      <c r="D13" s="26" t="s">
        <v>25</v>
      </c>
      <c r="E13" s="27">
        <v>1700000</v>
      </c>
    </row>
    <row r="14" spans="1:6" ht="22.5" customHeight="1" x14ac:dyDescent="0.25">
      <c r="A14" s="30" t="s">
        <v>42</v>
      </c>
      <c r="B14" s="25">
        <v>1022973940</v>
      </c>
      <c r="C14" s="25" t="s">
        <v>43</v>
      </c>
      <c r="D14" s="26" t="s">
        <v>25</v>
      </c>
      <c r="E14" s="27">
        <v>1700000</v>
      </c>
    </row>
    <row r="15" spans="1:6" ht="21" customHeight="1" x14ac:dyDescent="0.25">
      <c r="A15" s="31" t="s">
        <v>44</v>
      </c>
      <c r="B15" s="25">
        <v>1006089773</v>
      </c>
      <c r="C15" s="25" t="s">
        <v>45</v>
      </c>
      <c r="D15" s="26" t="s">
        <v>25</v>
      </c>
      <c r="E15" s="27">
        <v>1700000</v>
      </c>
    </row>
    <row r="16" spans="1:6" ht="30.75" customHeight="1" x14ac:dyDescent="0.25">
      <c r="A16" s="30" t="s">
        <v>46</v>
      </c>
      <c r="B16" s="25">
        <v>28698088</v>
      </c>
      <c r="C16" s="30" t="s">
        <v>47</v>
      </c>
      <c r="D16" s="26" t="s">
        <v>25</v>
      </c>
      <c r="E16" s="27">
        <v>1442571</v>
      </c>
    </row>
    <row r="17" spans="1:5" ht="15.75" customHeight="1" x14ac:dyDescent="0.25">
      <c r="A17" s="30" t="s">
        <v>48</v>
      </c>
      <c r="B17" s="25">
        <v>1024592272</v>
      </c>
      <c r="C17" s="25" t="s">
        <v>45</v>
      </c>
      <c r="D17" s="26" t="s">
        <v>25</v>
      </c>
      <c r="E17" s="27">
        <v>1700000</v>
      </c>
    </row>
    <row r="18" spans="1:5" ht="23.25" customHeight="1" x14ac:dyDescent="0.25">
      <c r="A18" s="30" t="s">
        <v>49</v>
      </c>
      <c r="B18" s="25">
        <v>1006089047</v>
      </c>
      <c r="C18" s="25" t="s">
        <v>50</v>
      </c>
      <c r="D18" s="26" t="s">
        <v>25</v>
      </c>
      <c r="E18" s="27">
        <v>1700000</v>
      </c>
    </row>
    <row r="19" spans="1:5" ht="17.25" customHeight="1" x14ac:dyDescent="0.25">
      <c r="A19" s="30" t="s">
        <v>51</v>
      </c>
      <c r="B19" s="25">
        <v>39559873</v>
      </c>
      <c r="C19" s="25" t="s">
        <v>52</v>
      </c>
      <c r="D19" s="26" t="s">
        <v>25</v>
      </c>
      <c r="E19" s="32">
        <v>5400400</v>
      </c>
    </row>
    <row r="20" spans="1:5" ht="60" x14ac:dyDescent="0.25">
      <c r="A20" s="31" t="s">
        <v>53</v>
      </c>
      <c r="B20" s="25">
        <v>800250023</v>
      </c>
      <c r="C20" s="25" t="s">
        <v>15</v>
      </c>
      <c r="D20" s="26" t="s">
        <v>25</v>
      </c>
      <c r="E20" s="27">
        <v>8281716</v>
      </c>
    </row>
    <row r="21" spans="1:5" ht="30" x14ac:dyDescent="0.25">
      <c r="A21" s="30" t="s">
        <v>85</v>
      </c>
      <c r="B21" s="25"/>
      <c r="C21" s="30" t="s">
        <v>55</v>
      </c>
      <c r="D21" s="26" t="s">
        <v>56</v>
      </c>
      <c r="E21" s="27">
        <v>6323600</v>
      </c>
    </row>
    <row r="22" spans="1:5" ht="30" x14ac:dyDescent="0.25">
      <c r="A22" s="30" t="s">
        <v>57</v>
      </c>
      <c r="B22" s="25"/>
      <c r="C22" s="25" t="s">
        <v>84</v>
      </c>
      <c r="D22" s="26" t="s">
        <v>58</v>
      </c>
      <c r="E22" s="27">
        <v>246419.08</v>
      </c>
    </row>
    <row r="23" spans="1:5" ht="28.5" customHeight="1" thickBot="1" x14ac:dyDescent="0.3">
      <c r="A23" s="55" t="s">
        <v>62</v>
      </c>
      <c r="B23" s="56"/>
      <c r="C23" s="56"/>
      <c r="D23" s="57"/>
      <c r="E23" s="34">
        <f>SUM(E3:E22)</f>
        <v>61851190.079999998</v>
      </c>
    </row>
    <row r="24" spans="1:5" x14ac:dyDescent="0.25">
      <c r="A24" s="35"/>
      <c r="B24" s="36"/>
      <c r="C24" s="36"/>
      <c r="D24" s="36"/>
      <c r="E24" s="37"/>
    </row>
    <row r="25" spans="1:5" x14ac:dyDescent="0.25">
      <c r="A25" s="38"/>
      <c r="E25" s="39"/>
    </row>
    <row r="26" spans="1:5" x14ac:dyDescent="0.25">
      <c r="A26" s="40" t="s">
        <v>13</v>
      </c>
      <c r="E26" s="39"/>
    </row>
    <row r="27" spans="1:5" x14ac:dyDescent="0.25">
      <c r="A27" s="40" t="s">
        <v>60</v>
      </c>
      <c r="E27" s="39"/>
    </row>
    <row r="28" spans="1:5" ht="15.75" thickBot="1" x14ac:dyDescent="0.3">
      <c r="A28" s="7"/>
      <c r="B28" s="8"/>
      <c r="C28" s="8"/>
      <c r="D28" s="8"/>
      <c r="E28" s="41"/>
    </row>
  </sheetData>
  <mergeCells count="2">
    <mergeCell ref="A1:E1"/>
    <mergeCell ref="A23:D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724CC-6A95-4B7B-AD31-5DDC50837D27}">
  <dimension ref="A1:F27"/>
  <sheetViews>
    <sheetView topLeftCell="A22" workbookViewId="0">
      <selection activeCell="A24" sqref="A24:E27"/>
    </sheetView>
  </sheetViews>
  <sheetFormatPr baseColWidth="10" defaultRowHeight="41.25" customHeight="1" x14ac:dyDescent="0.25"/>
  <cols>
    <col min="1" max="1" width="38.140625" customWidth="1"/>
    <col min="2" max="2" width="19.5703125" customWidth="1"/>
    <col min="3" max="3" width="43.5703125" customWidth="1"/>
    <col min="4" max="4" width="15.140625" customWidth="1"/>
    <col min="5" max="5" width="18.140625" customWidth="1"/>
  </cols>
  <sheetData>
    <row r="1" spans="1:6" ht="41.25" customHeight="1" thickBot="1" x14ac:dyDescent="0.3">
      <c r="A1" s="58" t="s">
        <v>66</v>
      </c>
      <c r="B1" s="54"/>
      <c r="C1" s="54"/>
      <c r="D1" s="54"/>
      <c r="E1" s="59"/>
      <c r="F1" s="20"/>
    </row>
    <row r="2" spans="1:6" ht="41.25" customHeight="1" x14ac:dyDescent="0.25">
      <c r="A2" s="23" t="s">
        <v>18</v>
      </c>
      <c r="B2" s="22" t="s">
        <v>19</v>
      </c>
      <c r="C2" s="23" t="s">
        <v>20</v>
      </c>
      <c r="D2" s="23" t="s">
        <v>21</v>
      </c>
      <c r="E2" s="22" t="s">
        <v>22</v>
      </c>
    </row>
    <row r="3" spans="1:6" ht="41.25" customHeight="1" x14ac:dyDescent="0.25">
      <c r="A3" s="24" t="s">
        <v>23</v>
      </c>
      <c r="B3" s="25">
        <v>1109843301</v>
      </c>
      <c r="C3" s="25" t="s">
        <v>24</v>
      </c>
      <c r="D3" s="26" t="s">
        <v>63</v>
      </c>
      <c r="E3" s="27">
        <v>6840000</v>
      </c>
    </row>
    <row r="4" spans="1:6" ht="41.25" customHeight="1" x14ac:dyDescent="0.25">
      <c r="A4" s="24" t="s">
        <v>26</v>
      </c>
      <c r="B4" s="25">
        <v>1088034961</v>
      </c>
      <c r="C4" s="25" t="s">
        <v>27</v>
      </c>
      <c r="D4" s="26" t="s">
        <v>63</v>
      </c>
      <c r="E4" s="27">
        <v>4665900</v>
      </c>
    </row>
    <row r="5" spans="1:6" ht="41.25" customHeight="1" x14ac:dyDescent="0.25">
      <c r="A5" s="28" t="s">
        <v>28</v>
      </c>
      <c r="B5" s="25">
        <v>1112790644</v>
      </c>
      <c r="C5" s="25" t="s">
        <v>27</v>
      </c>
      <c r="D5" s="26" t="s">
        <v>63</v>
      </c>
      <c r="E5" s="27">
        <v>4665900</v>
      </c>
    </row>
    <row r="6" spans="1:6" ht="41.25" customHeight="1" x14ac:dyDescent="0.25">
      <c r="A6" s="28" t="s">
        <v>29</v>
      </c>
      <c r="B6" s="25">
        <v>1112493963</v>
      </c>
      <c r="C6" s="25" t="s">
        <v>27</v>
      </c>
      <c r="D6" s="26" t="s">
        <v>63</v>
      </c>
      <c r="E6" s="27">
        <v>3484684</v>
      </c>
    </row>
    <row r="7" spans="1:6" ht="41.25" customHeight="1" x14ac:dyDescent="0.25">
      <c r="A7" s="24" t="s">
        <v>30</v>
      </c>
      <c r="B7" s="25">
        <v>1024532969</v>
      </c>
      <c r="C7" s="25" t="s">
        <v>31</v>
      </c>
      <c r="D7" s="26" t="s">
        <v>63</v>
      </c>
      <c r="E7" s="27">
        <v>2400000</v>
      </c>
    </row>
    <row r="8" spans="1:6" ht="41.25" customHeight="1" x14ac:dyDescent="0.25">
      <c r="A8" s="29" t="s">
        <v>32</v>
      </c>
      <c r="B8" s="25">
        <v>11226983</v>
      </c>
      <c r="C8" s="25" t="s">
        <v>33</v>
      </c>
      <c r="D8" s="26" t="s">
        <v>63</v>
      </c>
      <c r="E8" s="27">
        <v>2700000</v>
      </c>
    </row>
    <row r="9" spans="1:6" ht="41.25" customHeight="1" x14ac:dyDescent="0.25">
      <c r="A9" s="29" t="s">
        <v>35</v>
      </c>
      <c r="B9" s="25">
        <v>51824039</v>
      </c>
      <c r="C9" s="25" t="s">
        <v>33</v>
      </c>
      <c r="D9" s="26" t="s">
        <v>63</v>
      </c>
      <c r="E9" s="27">
        <v>1800000</v>
      </c>
    </row>
    <row r="10" spans="1:6" ht="41.25" customHeight="1" x14ac:dyDescent="0.25">
      <c r="A10" s="30" t="s">
        <v>36</v>
      </c>
      <c r="B10" s="25">
        <v>28699250</v>
      </c>
      <c r="C10" s="25" t="s">
        <v>37</v>
      </c>
      <c r="D10" s="26" t="s">
        <v>63</v>
      </c>
      <c r="E10" s="27">
        <v>1700000</v>
      </c>
    </row>
    <row r="11" spans="1:6" ht="41.25" customHeight="1" x14ac:dyDescent="0.25">
      <c r="A11" s="30" t="s">
        <v>38</v>
      </c>
      <c r="B11" s="25">
        <v>1106396164</v>
      </c>
      <c r="C11" s="25" t="s">
        <v>37</v>
      </c>
      <c r="D11" s="26" t="s">
        <v>63</v>
      </c>
      <c r="E11" s="27">
        <v>1700000</v>
      </c>
    </row>
    <row r="12" spans="1:6" ht="41.25" customHeight="1" x14ac:dyDescent="0.25">
      <c r="A12" s="30" t="s">
        <v>39</v>
      </c>
      <c r="B12" s="25">
        <v>1006089255</v>
      </c>
      <c r="C12" s="25" t="s">
        <v>37</v>
      </c>
      <c r="D12" s="26" t="s">
        <v>63</v>
      </c>
      <c r="E12" s="27">
        <v>1700000</v>
      </c>
    </row>
    <row r="13" spans="1:6" ht="41.25" customHeight="1" x14ac:dyDescent="0.25">
      <c r="A13" s="30" t="s">
        <v>40</v>
      </c>
      <c r="B13" s="25">
        <v>65775853</v>
      </c>
      <c r="C13" s="25" t="s">
        <v>41</v>
      </c>
      <c r="D13" s="26" t="s">
        <v>63</v>
      </c>
      <c r="E13" s="27">
        <v>1700000</v>
      </c>
    </row>
    <row r="14" spans="1:6" ht="41.25" customHeight="1" x14ac:dyDescent="0.25">
      <c r="A14" s="30" t="s">
        <v>42</v>
      </c>
      <c r="B14" s="25">
        <v>1022973940</v>
      </c>
      <c r="C14" s="25" t="s">
        <v>43</v>
      </c>
      <c r="D14" s="26" t="s">
        <v>63</v>
      </c>
      <c r="E14" s="27">
        <v>1700000</v>
      </c>
    </row>
    <row r="15" spans="1:6" ht="41.25" customHeight="1" x14ac:dyDescent="0.25">
      <c r="A15" s="31" t="s">
        <v>44</v>
      </c>
      <c r="B15" s="25">
        <v>1006089773</v>
      </c>
      <c r="C15" s="25" t="s">
        <v>45</v>
      </c>
      <c r="D15" s="26" t="s">
        <v>63</v>
      </c>
      <c r="E15" s="27">
        <v>1700000</v>
      </c>
    </row>
    <row r="16" spans="1:6" ht="41.25" customHeight="1" x14ac:dyDescent="0.25">
      <c r="A16" s="30" t="s">
        <v>46</v>
      </c>
      <c r="B16" s="25">
        <v>28698088</v>
      </c>
      <c r="C16" s="30" t="s">
        <v>47</v>
      </c>
      <c r="D16" s="26" t="s">
        <v>63</v>
      </c>
      <c r="E16" s="27">
        <v>1442571</v>
      </c>
    </row>
    <row r="17" spans="1:5" ht="41.25" customHeight="1" x14ac:dyDescent="0.25">
      <c r="A17" s="30" t="s">
        <v>48</v>
      </c>
      <c r="B17" s="25">
        <v>1024592272</v>
      </c>
      <c r="C17" s="25" t="s">
        <v>45</v>
      </c>
      <c r="D17" s="26" t="s">
        <v>63</v>
      </c>
      <c r="E17" s="27">
        <v>1700000</v>
      </c>
    </row>
    <row r="18" spans="1:5" ht="41.25" customHeight="1" x14ac:dyDescent="0.25">
      <c r="A18" s="30" t="s">
        <v>49</v>
      </c>
      <c r="B18" s="25">
        <v>1006089047</v>
      </c>
      <c r="C18" s="25" t="s">
        <v>50</v>
      </c>
      <c r="D18" s="26" t="s">
        <v>63</v>
      </c>
      <c r="E18" s="27">
        <v>1700000</v>
      </c>
    </row>
    <row r="19" spans="1:5" ht="41.25" customHeight="1" x14ac:dyDescent="0.25">
      <c r="A19" s="30" t="s">
        <v>51</v>
      </c>
      <c r="B19" s="25">
        <v>39559873</v>
      </c>
      <c r="C19" s="25" t="s">
        <v>52</v>
      </c>
      <c r="D19" s="26" t="s">
        <v>63</v>
      </c>
      <c r="E19" s="32">
        <v>1541600</v>
      </c>
    </row>
    <row r="20" spans="1:5" ht="41.25" customHeight="1" x14ac:dyDescent="0.25">
      <c r="A20" s="31" t="s">
        <v>53</v>
      </c>
      <c r="B20" s="25">
        <v>800250023</v>
      </c>
      <c r="C20" s="25" t="s">
        <v>15</v>
      </c>
      <c r="D20" s="26" t="s">
        <v>64</v>
      </c>
      <c r="E20" s="27">
        <v>7993043</v>
      </c>
    </row>
    <row r="21" spans="1:5" ht="41.25" customHeight="1" x14ac:dyDescent="0.25">
      <c r="A21" s="30" t="s">
        <v>54</v>
      </c>
      <c r="B21" s="25"/>
      <c r="C21" s="30" t="s">
        <v>55</v>
      </c>
      <c r="D21" s="26" t="s">
        <v>64</v>
      </c>
      <c r="E21" s="27">
        <v>6323600</v>
      </c>
    </row>
    <row r="22" spans="1:5" ht="41.25" customHeight="1" x14ac:dyDescent="0.25">
      <c r="A22" s="30" t="s">
        <v>69</v>
      </c>
      <c r="B22" s="25"/>
      <c r="C22" s="25" t="s">
        <v>84</v>
      </c>
      <c r="D22" s="26" t="s">
        <v>65</v>
      </c>
      <c r="E22" s="27">
        <v>229829.19</v>
      </c>
    </row>
    <row r="23" spans="1:5" ht="41.25" customHeight="1" thickBot="1" x14ac:dyDescent="0.3">
      <c r="A23" s="55" t="s">
        <v>59</v>
      </c>
      <c r="B23" s="56"/>
      <c r="C23" s="56"/>
      <c r="D23" s="57"/>
      <c r="E23" s="34">
        <f>SUM(E3:E22)</f>
        <v>57687127.189999998</v>
      </c>
    </row>
    <row r="24" spans="1:5" ht="25.5" customHeight="1" x14ac:dyDescent="0.25">
      <c r="A24" s="42"/>
      <c r="B24" s="43"/>
      <c r="C24" s="43"/>
      <c r="D24" s="43"/>
      <c r="E24" s="44"/>
    </row>
    <row r="25" spans="1:5" ht="24" customHeight="1" x14ac:dyDescent="0.25">
      <c r="A25" s="40" t="s">
        <v>13</v>
      </c>
      <c r="E25" s="39"/>
    </row>
    <row r="26" spans="1:5" ht="25.5" customHeight="1" x14ac:dyDescent="0.25">
      <c r="A26" s="40" t="s">
        <v>60</v>
      </c>
      <c r="E26" s="39"/>
    </row>
    <row r="27" spans="1:5" ht="21" customHeight="1" thickBot="1" x14ac:dyDescent="0.3">
      <c r="A27" s="7"/>
      <c r="B27" s="8"/>
      <c r="C27" s="8"/>
      <c r="D27" s="8"/>
      <c r="E27" s="41"/>
    </row>
  </sheetData>
  <mergeCells count="2">
    <mergeCell ref="A1:E1"/>
    <mergeCell ref="A23:D2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CA3F-8789-46DC-98DB-60AC371EFFDF}">
  <dimension ref="A1:F9"/>
  <sheetViews>
    <sheetView topLeftCell="A5" workbookViewId="0">
      <selection activeCell="B9" sqref="B9"/>
    </sheetView>
  </sheetViews>
  <sheetFormatPr baseColWidth="10" defaultRowHeight="46.5" customHeight="1" x14ac:dyDescent="0.25"/>
  <cols>
    <col min="1" max="1" width="38.140625" customWidth="1"/>
    <col min="2" max="2" width="19.5703125" customWidth="1"/>
    <col min="3" max="3" width="43.5703125" customWidth="1"/>
    <col min="4" max="4" width="15.140625" customWidth="1"/>
    <col min="5" max="5" width="18.140625" customWidth="1"/>
  </cols>
  <sheetData>
    <row r="1" spans="1:6" ht="46.5" customHeight="1" thickBot="1" x14ac:dyDescent="0.3">
      <c r="A1" s="53" t="s">
        <v>67</v>
      </c>
      <c r="B1" s="54"/>
      <c r="C1" s="54"/>
      <c r="D1" s="54"/>
      <c r="E1" s="54"/>
      <c r="F1" s="20"/>
    </row>
    <row r="2" spans="1:6" ht="46.5" customHeight="1" x14ac:dyDescent="0.25">
      <c r="A2" s="21" t="s">
        <v>18</v>
      </c>
      <c r="B2" s="22" t="s">
        <v>19</v>
      </c>
      <c r="C2" s="23" t="s">
        <v>20</v>
      </c>
      <c r="D2" s="23" t="s">
        <v>21</v>
      </c>
      <c r="E2" s="22" t="s">
        <v>22</v>
      </c>
    </row>
    <row r="3" spans="1:6" ht="46.5" customHeight="1" x14ac:dyDescent="0.25">
      <c r="A3" s="24" t="s">
        <v>71</v>
      </c>
      <c r="B3" s="25">
        <v>46351472</v>
      </c>
      <c r="C3" s="25" t="s">
        <v>70</v>
      </c>
      <c r="D3" s="26" t="s">
        <v>87</v>
      </c>
      <c r="E3" s="27">
        <v>3200000</v>
      </c>
    </row>
    <row r="4" spans="1:6" ht="46.5" customHeight="1" x14ac:dyDescent="0.25">
      <c r="A4" s="30" t="s">
        <v>86</v>
      </c>
      <c r="B4" s="25"/>
      <c r="C4" s="25" t="s">
        <v>68</v>
      </c>
      <c r="D4" s="26" t="s">
        <v>88</v>
      </c>
      <c r="E4" s="27">
        <f>+E3*0.004</f>
        <v>12800</v>
      </c>
    </row>
    <row r="5" spans="1:6" ht="46.5" customHeight="1" thickBot="1" x14ac:dyDescent="0.3">
      <c r="A5" s="60" t="s">
        <v>72</v>
      </c>
      <c r="B5" s="61"/>
      <c r="C5" s="61"/>
      <c r="D5" s="62"/>
      <c r="E5" s="33">
        <f>SUM(E3:E4)</f>
        <v>3212800</v>
      </c>
    </row>
    <row r="6" spans="1:6" ht="27.75" customHeight="1" x14ac:dyDescent="0.25">
      <c r="A6" s="42"/>
      <c r="B6" s="43"/>
      <c r="C6" s="43"/>
      <c r="D6" s="43"/>
      <c r="E6" s="44"/>
    </row>
    <row r="7" spans="1:6" ht="21.75" customHeight="1" x14ac:dyDescent="0.25">
      <c r="A7" s="40" t="s">
        <v>13</v>
      </c>
      <c r="E7" s="39"/>
    </row>
    <row r="8" spans="1:6" ht="23.25" customHeight="1" x14ac:dyDescent="0.25">
      <c r="A8" s="40" t="s">
        <v>60</v>
      </c>
      <c r="E8" s="39"/>
    </row>
    <row r="9" spans="1:6" ht="23.25" customHeight="1" thickBot="1" x14ac:dyDescent="0.3">
      <c r="A9" s="7"/>
      <c r="B9" s="8"/>
      <c r="C9" s="8"/>
      <c r="D9" s="8"/>
      <c r="E9" s="41"/>
    </row>
  </sheetData>
  <mergeCells count="2">
    <mergeCell ref="A1:E1"/>
    <mergeCell ref="A5:D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89AA6-47C7-42DE-9B37-2E9CD7F2E34F}">
  <dimension ref="A1:F27"/>
  <sheetViews>
    <sheetView tabSelected="1" topLeftCell="A10" workbookViewId="0">
      <selection activeCell="H17" sqref="H17"/>
    </sheetView>
  </sheetViews>
  <sheetFormatPr baseColWidth="10" defaultRowHeight="15" x14ac:dyDescent="0.25"/>
  <cols>
    <col min="1" max="1" width="38.140625" customWidth="1"/>
    <col min="2" max="2" width="19.5703125" customWidth="1"/>
    <col min="3" max="3" width="43.5703125" customWidth="1"/>
    <col min="4" max="4" width="15.140625" customWidth="1"/>
    <col min="5" max="5" width="18.140625" customWidth="1"/>
  </cols>
  <sheetData>
    <row r="1" spans="1:6" ht="70.5" customHeight="1" thickBot="1" x14ac:dyDescent="0.3">
      <c r="A1" s="58" t="s">
        <v>75</v>
      </c>
      <c r="B1" s="54"/>
      <c r="C1" s="54"/>
      <c r="D1" s="54"/>
      <c r="E1" s="59"/>
      <c r="F1" s="20"/>
    </row>
    <row r="2" spans="1:6" ht="70.5" customHeight="1" x14ac:dyDescent="0.25">
      <c r="A2" s="23" t="s">
        <v>18</v>
      </c>
      <c r="B2" s="22" t="s">
        <v>19</v>
      </c>
      <c r="C2" s="23" t="s">
        <v>20</v>
      </c>
      <c r="D2" s="23" t="s">
        <v>21</v>
      </c>
      <c r="E2" s="22" t="s">
        <v>22</v>
      </c>
    </row>
    <row r="3" spans="1:6" ht="70.5" customHeight="1" x14ac:dyDescent="0.25">
      <c r="A3" s="24" t="s">
        <v>23</v>
      </c>
      <c r="B3" s="25">
        <v>1109843301</v>
      </c>
      <c r="C3" s="25" t="s">
        <v>24</v>
      </c>
      <c r="D3" s="26" t="s">
        <v>63</v>
      </c>
      <c r="E3" s="27">
        <v>6840000</v>
      </c>
    </row>
    <row r="4" spans="1:6" x14ac:dyDescent="0.25">
      <c r="A4" s="24" t="s">
        <v>26</v>
      </c>
      <c r="B4" s="25">
        <v>1088034961</v>
      </c>
      <c r="C4" s="25" t="s">
        <v>27</v>
      </c>
      <c r="D4" s="26" t="s">
        <v>63</v>
      </c>
      <c r="E4" s="27">
        <v>4665900</v>
      </c>
    </row>
    <row r="5" spans="1:6" x14ac:dyDescent="0.25">
      <c r="A5" s="28" t="s">
        <v>28</v>
      </c>
      <c r="B5" s="25">
        <v>1112790644</v>
      </c>
      <c r="C5" s="25" t="s">
        <v>27</v>
      </c>
      <c r="D5" s="26" t="s">
        <v>63</v>
      </c>
      <c r="E5" s="27">
        <v>4665900</v>
      </c>
    </row>
    <row r="6" spans="1:6" x14ac:dyDescent="0.25">
      <c r="A6" s="28" t="s">
        <v>29</v>
      </c>
      <c r="B6" s="25">
        <v>1112493963</v>
      </c>
      <c r="C6" s="25" t="s">
        <v>27</v>
      </c>
      <c r="D6" s="26" t="s">
        <v>63</v>
      </c>
      <c r="E6" s="27">
        <v>3484684</v>
      </c>
    </row>
    <row r="7" spans="1:6" x14ac:dyDescent="0.25">
      <c r="A7" s="24" t="s">
        <v>30</v>
      </c>
      <c r="B7" s="25">
        <v>1024532969</v>
      </c>
      <c r="C7" s="25" t="s">
        <v>31</v>
      </c>
      <c r="D7" s="26" t="s">
        <v>63</v>
      </c>
      <c r="E7" s="27">
        <v>2400000</v>
      </c>
    </row>
    <row r="8" spans="1:6" x14ac:dyDescent="0.25">
      <c r="A8" s="29" t="s">
        <v>32</v>
      </c>
      <c r="B8" s="25">
        <v>11226983</v>
      </c>
      <c r="C8" s="25" t="s">
        <v>33</v>
      </c>
      <c r="D8" s="26" t="s">
        <v>63</v>
      </c>
      <c r="E8" s="27">
        <v>2700000</v>
      </c>
    </row>
    <row r="9" spans="1:6" x14ac:dyDescent="0.25">
      <c r="A9" s="29" t="s">
        <v>35</v>
      </c>
      <c r="B9" s="25">
        <v>51824039</v>
      </c>
      <c r="C9" s="25" t="s">
        <v>33</v>
      </c>
      <c r="D9" s="26" t="s">
        <v>63</v>
      </c>
      <c r="E9" s="27">
        <v>1800000</v>
      </c>
    </row>
    <row r="10" spans="1:6" x14ac:dyDescent="0.25">
      <c r="A10" s="30" t="s">
        <v>36</v>
      </c>
      <c r="B10" s="25">
        <v>28699250</v>
      </c>
      <c r="C10" s="25" t="s">
        <v>37</v>
      </c>
      <c r="D10" s="26" t="s">
        <v>63</v>
      </c>
      <c r="E10" s="27">
        <v>1700000</v>
      </c>
    </row>
    <row r="11" spans="1:6" x14ac:dyDescent="0.25">
      <c r="A11" s="30" t="s">
        <v>38</v>
      </c>
      <c r="B11" s="25">
        <v>1106396164</v>
      </c>
      <c r="C11" s="25" t="s">
        <v>37</v>
      </c>
      <c r="D11" s="26" t="s">
        <v>63</v>
      </c>
      <c r="E11" s="27">
        <v>1700000</v>
      </c>
    </row>
    <row r="12" spans="1:6" x14ac:dyDescent="0.25">
      <c r="A12" s="30" t="s">
        <v>39</v>
      </c>
      <c r="B12" s="25">
        <v>1006089255</v>
      </c>
      <c r="C12" s="25" t="s">
        <v>37</v>
      </c>
      <c r="D12" s="26" t="s">
        <v>63</v>
      </c>
      <c r="E12" s="27">
        <v>1500000</v>
      </c>
    </row>
    <row r="13" spans="1:6" x14ac:dyDescent="0.25">
      <c r="A13" s="30" t="s">
        <v>40</v>
      </c>
      <c r="B13" s="25">
        <v>65775853</v>
      </c>
      <c r="C13" s="25" t="s">
        <v>41</v>
      </c>
      <c r="D13" s="26" t="s">
        <v>63</v>
      </c>
      <c r="E13" s="27">
        <v>1700000</v>
      </c>
    </row>
    <row r="14" spans="1:6" x14ac:dyDescent="0.25">
      <c r="A14" s="30" t="s">
        <v>42</v>
      </c>
      <c r="B14" s="25">
        <v>1022973940</v>
      </c>
      <c r="C14" s="25" t="s">
        <v>43</v>
      </c>
      <c r="D14" s="26" t="s">
        <v>63</v>
      </c>
      <c r="E14" s="27">
        <v>1700000</v>
      </c>
    </row>
    <row r="15" spans="1:6" x14ac:dyDescent="0.25">
      <c r="A15" s="31" t="s">
        <v>44</v>
      </c>
      <c r="B15" s="25">
        <v>1006089773</v>
      </c>
      <c r="C15" s="25" t="s">
        <v>45</v>
      </c>
      <c r="D15" s="26" t="s">
        <v>63</v>
      </c>
      <c r="E15" s="27">
        <v>1700000</v>
      </c>
    </row>
    <row r="16" spans="1:6" ht="30.75" customHeight="1" x14ac:dyDescent="0.25">
      <c r="A16" s="30" t="s">
        <v>46</v>
      </c>
      <c r="B16" s="25">
        <v>28698088</v>
      </c>
      <c r="C16" s="30" t="s">
        <v>47</v>
      </c>
      <c r="D16" s="26" t="s">
        <v>63</v>
      </c>
      <c r="E16" s="27">
        <v>1442571</v>
      </c>
    </row>
    <row r="17" spans="1:5" x14ac:dyDescent="0.25">
      <c r="A17" s="30" t="s">
        <v>48</v>
      </c>
      <c r="B17" s="25">
        <v>1024592272</v>
      </c>
      <c r="C17" s="25" t="s">
        <v>45</v>
      </c>
      <c r="D17" s="26" t="s">
        <v>63</v>
      </c>
      <c r="E17" s="27">
        <v>1700000</v>
      </c>
    </row>
    <row r="18" spans="1:5" x14ac:dyDescent="0.25">
      <c r="A18" s="30" t="s">
        <v>49</v>
      </c>
      <c r="B18" s="25">
        <v>1006089047</v>
      </c>
      <c r="C18" s="25" t="s">
        <v>50</v>
      </c>
      <c r="D18" s="26" t="s">
        <v>63</v>
      </c>
      <c r="E18" s="27">
        <v>1700000</v>
      </c>
    </row>
    <row r="19" spans="1:5" x14ac:dyDescent="0.25">
      <c r="A19" s="30" t="s">
        <v>73</v>
      </c>
      <c r="B19" s="25"/>
      <c r="C19" s="25" t="s">
        <v>52</v>
      </c>
      <c r="D19" s="26" t="s">
        <v>63</v>
      </c>
      <c r="E19" s="32">
        <v>3200000</v>
      </c>
    </row>
    <row r="20" spans="1:5" ht="45" x14ac:dyDescent="0.25">
      <c r="A20" s="31" t="s">
        <v>77</v>
      </c>
      <c r="B20" s="25">
        <v>800250023</v>
      </c>
      <c r="C20" s="25" t="s">
        <v>15</v>
      </c>
      <c r="D20" s="26" t="s">
        <v>64</v>
      </c>
      <c r="E20" s="27">
        <v>11454871.02</v>
      </c>
    </row>
    <row r="21" spans="1:5" ht="30" x14ac:dyDescent="0.25">
      <c r="A21" s="30" t="s">
        <v>54</v>
      </c>
      <c r="B21" s="25"/>
      <c r="C21" s="30" t="s">
        <v>91</v>
      </c>
      <c r="D21" s="26" t="s">
        <v>64</v>
      </c>
      <c r="E21" s="27">
        <v>6323600</v>
      </c>
    </row>
    <row r="22" spans="1:5" ht="30" x14ac:dyDescent="0.25">
      <c r="A22" s="30" t="s">
        <v>57</v>
      </c>
      <c r="B22" s="25"/>
      <c r="C22" s="25" t="s">
        <v>74</v>
      </c>
      <c r="D22" s="26" t="s">
        <v>65</v>
      </c>
      <c r="E22" s="27">
        <f>+(E3+E4+E5+E6+E7+E8+E9+E10+E11+E12+E13+E14+E15+E16+E17+E18+E19+E20+E21)*0.004</f>
        <v>249510.10407999999</v>
      </c>
    </row>
    <row r="23" spans="1:5" ht="28.5" customHeight="1" thickBot="1" x14ac:dyDescent="0.3">
      <c r="A23" s="60" t="s">
        <v>76</v>
      </c>
      <c r="B23" s="61"/>
      <c r="C23" s="61"/>
      <c r="D23" s="62"/>
      <c r="E23" s="33">
        <f>SUM(E3:E22)</f>
        <v>62627036.124079995</v>
      </c>
    </row>
    <row r="24" spans="1:5" x14ac:dyDescent="0.25">
      <c r="A24" s="42"/>
      <c r="B24" s="43"/>
      <c r="C24" s="43"/>
      <c r="D24" s="43"/>
      <c r="E24" s="44"/>
    </row>
    <row r="25" spans="1:5" x14ac:dyDescent="0.25">
      <c r="A25" s="40" t="s">
        <v>89</v>
      </c>
      <c r="E25" s="39"/>
    </row>
    <row r="26" spans="1:5" x14ac:dyDescent="0.25">
      <c r="A26" s="40" t="s">
        <v>90</v>
      </c>
      <c r="E26" s="39"/>
    </row>
    <row r="27" spans="1:5" ht="15.75" thickBot="1" x14ac:dyDescent="0.3">
      <c r="A27" s="7"/>
      <c r="B27" s="8"/>
      <c r="C27" s="8"/>
      <c r="D27" s="8"/>
      <c r="E27" s="41"/>
    </row>
  </sheetData>
  <mergeCells count="2">
    <mergeCell ref="A1:E1"/>
    <mergeCell ref="A23:D23"/>
  </mergeCells>
  <pageMargins left="0.7" right="0.7" top="0.75" bottom="0.75" header="0.3" footer="0.3"/>
  <pageSetup scale="70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48F9B-669B-4415-AF69-5D1130232625}">
  <dimension ref="A1:G27"/>
  <sheetViews>
    <sheetView topLeftCell="A22" workbookViewId="0">
      <selection activeCell="C28" sqref="C28"/>
    </sheetView>
  </sheetViews>
  <sheetFormatPr baseColWidth="10" defaultRowHeight="53.25" customHeight="1" x14ac:dyDescent="0.25"/>
  <cols>
    <col min="1" max="1" width="38.140625" customWidth="1"/>
    <col min="2" max="2" width="19.5703125" customWidth="1"/>
    <col min="3" max="3" width="43.5703125" customWidth="1"/>
    <col min="4" max="4" width="15.140625" customWidth="1"/>
    <col min="5" max="5" width="18.140625" customWidth="1"/>
    <col min="7" max="7" width="15.42578125" customWidth="1"/>
  </cols>
  <sheetData>
    <row r="1" spans="1:6" ht="53.25" customHeight="1" thickBot="1" x14ac:dyDescent="0.3">
      <c r="A1" s="58" t="s">
        <v>83</v>
      </c>
      <c r="B1" s="54"/>
      <c r="C1" s="54"/>
      <c r="D1" s="54"/>
      <c r="E1" s="59"/>
      <c r="F1" s="20"/>
    </row>
    <row r="2" spans="1:6" ht="53.25" customHeight="1" x14ac:dyDescent="0.25">
      <c r="A2" s="23" t="s">
        <v>18</v>
      </c>
      <c r="B2" s="22" t="s">
        <v>19</v>
      </c>
      <c r="C2" s="23" t="s">
        <v>20</v>
      </c>
      <c r="D2" s="23" t="s">
        <v>21</v>
      </c>
      <c r="E2" s="22" t="s">
        <v>22</v>
      </c>
    </row>
    <row r="3" spans="1:6" ht="53.25" customHeight="1" x14ac:dyDescent="0.25">
      <c r="A3" s="24" t="s">
        <v>23</v>
      </c>
      <c r="B3" s="25">
        <v>1109843301</v>
      </c>
      <c r="C3" s="25" t="s">
        <v>24</v>
      </c>
      <c r="D3" s="26" t="s">
        <v>78</v>
      </c>
      <c r="E3" s="27">
        <v>6840000</v>
      </c>
    </row>
    <row r="4" spans="1:6" ht="53.25" customHeight="1" x14ac:dyDescent="0.25">
      <c r="A4" s="24" t="s">
        <v>26</v>
      </c>
      <c r="B4" s="25">
        <v>1088034961</v>
      </c>
      <c r="C4" s="25" t="s">
        <v>27</v>
      </c>
      <c r="D4" s="26" t="s">
        <v>78</v>
      </c>
      <c r="E4" s="27">
        <v>4665900</v>
      </c>
    </row>
    <row r="5" spans="1:6" ht="53.25" customHeight="1" x14ac:dyDescent="0.25">
      <c r="A5" s="28" t="s">
        <v>28</v>
      </c>
      <c r="B5" s="25">
        <v>1112790644</v>
      </c>
      <c r="C5" s="25" t="s">
        <v>27</v>
      </c>
      <c r="D5" s="26" t="s">
        <v>78</v>
      </c>
      <c r="E5" s="27">
        <v>2692690</v>
      </c>
    </row>
    <row r="6" spans="1:6" ht="53.25" customHeight="1" x14ac:dyDescent="0.25">
      <c r="A6" s="28" t="s">
        <v>79</v>
      </c>
      <c r="B6" s="25">
        <v>1110563543</v>
      </c>
      <c r="C6" s="25" t="s">
        <v>27</v>
      </c>
      <c r="D6" s="26" t="s">
        <v>78</v>
      </c>
      <c r="E6" s="27">
        <v>2059010</v>
      </c>
    </row>
    <row r="7" spans="1:6" ht="53.25" customHeight="1" x14ac:dyDescent="0.25">
      <c r="A7" s="28" t="s">
        <v>29</v>
      </c>
      <c r="B7" s="25">
        <v>1112493963</v>
      </c>
      <c r="C7" s="25" t="s">
        <v>27</v>
      </c>
      <c r="D7" s="26" t="s">
        <v>78</v>
      </c>
      <c r="E7" s="27">
        <v>3484684</v>
      </c>
    </row>
    <row r="8" spans="1:6" ht="53.25" customHeight="1" x14ac:dyDescent="0.25">
      <c r="A8" s="24" t="s">
        <v>30</v>
      </c>
      <c r="B8" s="25">
        <v>1024532969</v>
      </c>
      <c r="C8" s="25" t="s">
        <v>31</v>
      </c>
      <c r="D8" s="26" t="s">
        <v>78</v>
      </c>
      <c r="E8" s="27">
        <v>2400000</v>
      </c>
    </row>
    <row r="9" spans="1:6" ht="53.25" customHeight="1" x14ac:dyDescent="0.25">
      <c r="A9" s="29" t="s">
        <v>32</v>
      </c>
      <c r="B9" s="25">
        <v>11226983</v>
      </c>
      <c r="C9" s="25" t="s">
        <v>33</v>
      </c>
      <c r="D9" s="26" t="s">
        <v>78</v>
      </c>
      <c r="E9" s="27">
        <v>2700000</v>
      </c>
    </row>
    <row r="10" spans="1:6" ht="53.25" customHeight="1" x14ac:dyDescent="0.25">
      <c r="A10" s="29" t="s">
        <v>35</v>
      </c>
      <c r="B10" s="25">
        <v>51824039</v>
      </c>
      <c r="C10" s="25" t="s">
        <v>33</v>
      </c>
      <c r="D10" s="26" t="s">
        <v>78</v>
      </c>
      <c r="E10" s="27">
        <v>1800000</v>
      </c>
    </row>
    <row r="11" spans="1:6" ht="53.25" customHeight="1" x14ac:dyDescent="0.25">
      <c r="A11" s="30" t="s">
        <v>36</v>
      </c>
      <c r="B11" s="25">
        <v>28699250</v>
      </c>
      <c r="C11" s="25" t="s">
        <v>37</v>
      </c>
      <c r="D11" s="26" t="s">
        <v>78</v>
      </c>
      <c r="E11" s="27">
        <v>1700000</v>
      </c>
    </row>
    <row r="12" spans="1:6" ht="53.25" customHeight="1" x14ac:dyDescent="0.25">
      <c r="A12" s="30" t="s">
        <v>38</v>
      </c>
      <c r="B12" s="25">
        <v>1106396164</v>
      </c>
      <c r="C12" s="25" t="s">
        <v>37</v>
      </c>
      <c r="D12" s="26" t="s">
        <v>78</v>
      </c>
      <c r="E12" s="27">
        <v>1700000</v>
      </c>
    </row>
    <row r="13" spans="1:6" ht="53.25" customHeight="1" x14ac:dyDescent="0.25">
      <c r="A13" s="30" t="s">
        <v>39</v>
      </c>
      <c r="B13" s="25">
        <v>1006089255</v>
      </c>
      <c r="C13" s="25" t="s">
        <v>37</v>
      </c>
      <c r="D13" s="26" t="s">
        <v>78</v>
      </c>
      <c r="E13" s="27">
        <v>1500000</v>
      </c>
    </row>
    <row r="14" spans="1:6" ht="53.25" customHeight="1" x14ac:dyDescent="0.25">
      <c r="A14" s="30" t="s">
        <v>40</v>
      </c>
      <c r="B14" s="25">
        <v>65775853</v>
      </c>
      <c r="C14" s="25" t="s">
        <v>41</v>
      </c>
      <c r="D14" s="26" t="s">
        <v>78</v>
      </c>
      <c r="E14" s="27">
        <v>1700000</v>
      </c>
    </row>
    <row r="15" spans="1:6" ht="53.25" customHeight="1" x14ac:dyDescent="0.25">
      <c r="A15" s="30" t="s">
        <v>42</v>
      </c>
      <c r="B15" s="25">
        <v>1022973940</v>
      </c>
      <c r="C15" s="25" t="s">
        <v>43</v>
      </c>
      <c r="D15" s="26" t="s">
        <v>78</v>
      </c>
      <c r="E15" s="27">
        <v>1700000</v>
      </c>
    </row>
    <row r="16" spans="1:6" ht="53.25" customHeight="1" x14ac:dyDescent="0.25">
      <c r="A16" s="31" t="s">
        <v>44</v>
      </c>
      <c r="B16" s="25">
        <v>1006089773</v>
      </c>
      <c r="C16" s="25" t="s">
        <v>45</v>
      </c>
      <c r="D16" s="26" t="s">
        <v>78</v>
      </c>
      <c r="E16" s="27">
        <v>1700000</v>
      </c>
    </row>
    <row r="17" spans="1:7" ht="53.25" customHeight="1" x14ac:dyDescent="0.25">
      <c r="A17" s="30" t="s">
        <v>46</v>
      </c>
      <c r="B17" s="25">
        <v>28698088</v>
      </c>
      <c r="C17" s="30" t="s">
        <v>47</v>
      </c>
      <c r="D17" s="26" t="s">
        <v>78</v>
      </c>
      <c r="E17" s="27">
        <v>1442571</v>
      </c>
    </row>
    <row r="18" spans="1:7" ht="53.25" customHeight="1" x14ac:dyDescent="0.25">
      <c r="A18" s="30" t="s">
        <v>48</v>
      </c>
      <c r="B18" s="25">
        <v>1024592272</v>
      </c>
      <c r="C18" s="25" t="s">
        <v>45</v>
      </c>
      <c r="D18" s="26" t="s">
        <v>78</v>
      </c>
      <c r="E18" s="27">
        <v>1700000</v>
      </c>
    </row>
    <row r="19" spans="1:7" ht="53.25" customHeight="1" x14ac:dyDescent="0.25">
      <c r="A19" s="30" t="s">
        <v>49</v>
      </c>
      <c r="B19" s="25">
        <v>1006089047</v>
      </c>
      <c r="C19" s="25" t="s">
        <v>50</v>
      </c>
      <c r="D19" s="26" t="s">
        <v>78</v>
      </c>
      <c r="E19" s="27">
        <v>1700000</v>
      </c>
    </row>
    <row r="20" spans="1:7" ht="53.25" customHeight="1" x14ac:dyDescent="0.25">
      <c r="A20" s="30" t="s">
        <v>73</v>
      </c>
      <c r="B20" s="25"/>
      <c r="C20" s="25" t="s">
        <v>52</v>
      </c>
      <c r="D20" s="26" t="s">
        <v>78</v>
      </c>
      <c r="E20" s="32">
        <v>3200000</v>
      </c>
    </row>
    <row r="21" spans="1:7" ht="53.25" customHeight="1" x14ac:dyDescent="0.25">
      <c r="A21" s="31" t="s">
        <v>80</v>
      </c>
      <c r="B21" s="25">
        <v>800250023</v>
      </c>
      <c r="C21" s="25" t="s">
        <v>15</v>
      </c>
      <c r="D21" s="26" t="s">
        <v>78</v>
      </c>
      <c r="E21" s="27">
        <f>15320353.19-61281.42-245.13+491.24+1.97-3.94+0.01</f>
        <v>15259315.92</v>
      </c>
    </row>
    <row r="22" spans="1:7" ht="53.25" customHeight="1" x14ac:dyDescent="0.25">
      <c r="A22" s="30" t="s">
        <v>81</v>
      </c>
      <c r="B22" s="25"/>
      <c r="C22" s="25" t="s">
        <v>74</v>
      </c>
      <c r="D22" s="26" t="s">
        <v>78</v>
      </c>
      <c r="E22" s="27">
        <f>+(E3+E4+E5+E7+E8+E9+E10+E11+E12+E13+E14+E15+E16+E17+E18+E19+E20+E21+E6)*0.004</f>
        <v>239776.68368000002</v>
      </c>
    </row>
    <row r="23" spans="1:7" ht="53.25" customHeight="1" thickBot="1" x14ac:dyDescent="0.3">
      <c r="A23" s="60" t="s">
        <v>82</v>
      </c>
      <c r="B23" s="61"/>
      <c r="C23" s="61"/>
      <c r="D23" s="62"/>
      <c r="E23" s="33">
        <f>SUM(E3:E22)</f>
        <v>60183947.60368</v>
      </c>
      <c r="G23" s="16"/>
    </row>
    <row r="24" spans="1:7" ht="18" customHeight="1" x14ac:dyDescent="0.25">
      <c r="A24" s="42"/>
      <c r="B24" s="43"/>
      <c r="C24" s="43"/>
      <c r="D24" s="43"/>
      <c r="E24" s="44"/>
    </row>
    <row r="25" spans="1:7" ht="19.5" customHeight="1" x14ac:dyDescent="0.25">
      <c r="A25" s="40" t="s">
        <v>13</v>
      </c>
      <c r="E25" s="39"/>
      <c r="G25" s="16"/>
    </row>
    <row r="26" spans="1:7" ht="16.5" customHeight="1" x14ac:dyDescent="0.25">
      <c r="A26" s="40" t="s">
        <v>60</v>
      </c>
      <c r="E26" s="39"/>
    </row>
    <row r="27" spans="1:7" ht="26.25" customHeight="1" thickBot="1" x14ac:dyDescent="0.3">
      <c r="A27" s="7"/>
      <c r="B27" s="8"/>
      <c r="C27" s="8"/>
      <c r="D27" s="8"/>
      <c r="E27" s="41"/>
    </row>
  </sheetData>
  <mergeCells count="2">
    <mergeCell ref="A1:E1"/>
    <mergeCell ref="A23:D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PLAN DE INVERSION AJUSTADO </vt:lpstr>
      <vt:lpstr>PROYECCION EJECUCION AGOSTO </vt:lpstr>
      <vt:lpstr>PROYECCION EJECUCION SEPTIEMBRE</vt:lpstr>
      <vt:lpstr>PROYECCION MES DE OCTUBRE </vt:lpstr>
      <vt:lpstr>PROYECCION MES DE NOVIEMBRE </vt:lpstr>
      <vt:lpstr>PROYECCION MES DE DICIEMBRE </vt:lpstr>
      <vt:lpstr>'PLAN DE INVERSION AJUSTADO '!Área_de_impresión</vt:lpstr>
      <vt:lpstr>'PROYECCION MES DE NOVIEMBRE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</dc:creator>
  <cp:lastModifiedBy>Margarita Mateus silva♥</cp:lastModifiedBy>
  <cp:lastPrinted>2022-12-20T13:37:09Z</cp:lastPrinted>
  <dcterms:created xsi:type="dcterms:W3CDTF">2020-06-04T15:28:04Z</dcterms:created>
  <dcterms:modified xsi:type="dcterms:W3CDTF">2022-12-20T17:48:37Z</dcterms:modified>
</cp:coreProperties>
</file>