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LICITACIONES, INTERVENTORIAS Y SELECCIONES ABREVIADAS 2022\LICITACION ANDENES Y PASAMANOS 2022 VIGENCIAS FUTURAS - LP-014\ADJUDICACION ANDENES OBRA\LOTE 3\"/>
    </mc:Choice>
  </mc:AlternateContent>
  <bookViews>
    <workbookView xWindow="0" yWindow="0" windowWidth="20490" windowHeight="7155" tabRatio="906"/>
  </bookViews>
  <sheets>
    <sheet name="PROPUESTA ECONOMICA(Proponente)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4" i="270" l="1"/>
  <c r="K52" i="270"/>
  <c r="K48" i="270"/>
  <c r="K46" i="270"/>
  <c r="K45" i="270"/>
  <c r="K42" i="270"/>
  <c r="K39" i="270"/>
  <c r="K36" i="270"/>
  <c r="K35" i="270"/>
  <c r="K34" i="270"/>
  <c r="K31" i="270"/>
  <c r="K30" i="270"/>
  <c r="K29" i="270"/>
  <c r="K28" i="270"/>
  <c r="K27" i="270"/>
  <c r="K26" i="270"/>
  <c r="K25" i="270"/>
  <c r="K24" i="270"/>
  <c r="K21" i="270"/>
  <c r="K20" i="270"/>
  <c r="K17" i="270"/>
  <c r="K14" i="270"/>
</calcChain>
</file>

<file path=xl/sharedStrings.xml><?xml version="1.0" encoding="utf-8"?>
<sst xmlns="http://schemas.openxmlformats.org/spreadsheetml/2006/main" count="137" uniqueCount="96">
  <si>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</si>
  <si>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</si>
  <si>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</si>
  <si>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</si>
  <si>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</si>
  <si>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</si>
  <si>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</si>
  <si>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</si>
  <si>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ADECUACIÓN DE ANDENES, ESCALERAS Y PASAMANOS DEL MUNICIPIO DE BUCARAMANGA – SANTANDER - GRUPO III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</si>
  <si>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</si>
  <si>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</si>
  <si>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</si>
  <si>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</si>
  <si>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</si>
  <si>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</si>
  <si>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</si>
  <si>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</si>
  <si>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</si>
  <si>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</si>
  <si>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</si>
  <si>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1.1</t>
  </si>
  <si>
    <t>Localización y replanteo manual</t>
  </si>
  <si>
    <t>m2</t>
  </si>
  <si>
    <t>Subtotal</t>
  </si>
  <si>
    <t>DEMOLICIONES</t>
  </si>
  <si>
    <t>2.1</t>
  </si>
  <si>
    <t xml:space="preserve">INVIAS-201-13 </t>
  </si>
  <si>
    <t>Demolición de varias en concreto, incluye cargue, retiro y disposición final</t>
  </si>
  <si>
    <t>m3</t>
  </si>
  <si>
    <t>EXCAVACIONES Y RELLENOS</t>
  </si>
  <si>
    <t>3.1</t>
  </si>
  <si>
    <t>INVIAS-600-13</t>
  </si>
  <si>
    <t>Excavación manual en material común y/o conglomerado, incluye cargue, retiro y disposición final</t>
  </si>
  <si>
    <t>3.2</t>
  </si>
  <si>
    <t>INVIAS-320-13</t>
  </si>
  <si>
    <t>Relleno compactado con material de sub-base granular</t>
  </si>
  <si>
    <t xml:space="preserve">ESPACIO PUBLICO </t>
  </si>
  <si>
    <t>4.1</t>
  </si>
  <si>
    <t>Construcción de espacio público según MEPB incluye mortero losetas prefabricadas UC-L21; UC-L11; UC-L32 (incluye mortero de pega)</t>
  </si>
  <si>
    <t>4.2</t>
  </si>
  <si>
    <t xml:space="preserve"> INVIAS-672-13</t>
  </si>
  <si>
    <t>Suministro e instalación de sardinel prefabricado UC-S10</t>
  </si>
  <si>
    <t>m</t>
  </si>
  <si>
    <t>4.3</t>
  </si>
  <si>
    <t>Construccion de vados y/o rampas peatonales según MEPB</t>
  </si>
  <si>
    <t>und</t>
  </si>
  <si>
    <t>4.4</t>
  </si>
  <si>
    <t>Construccion de vados y/o rampas vehiculares según MEPB</t>
  </si>
  <si>
    <t>4.5</t>
  </si>
  <si>
    <t>Franja de ajuste al predio</t>
  </si>
  <si>
    <t>4.6</t>
  </si>
  <si>
    <t>2013-INV-630.1</t>
  </si>
  <si>
    <t>Escalera y/o gradería sobre terreno en concreto 3000 psi mezclado en sitio. Acabado con llana de madera.</t>
  </si>
  <si>
    <t>4.7</t>
  </si>
  <si>
    <t>Piso adoquín peatonal rectangular 10 x 20 x 6 cm en concreto tipo UC-A30 sobre mortero y malla gallinero.</t>
  </si>
  <si>
    <t>4.8</t>
  </si>
  <si>
    <t>Rampa en concreto 3000 psi mezclado en sitio. Acabado con llana de madera</t>
  </si>
  <si>
    <t>OBRAS COMPLEMENTARIAS</t>
  </si>
  <si>
    <t>5.1</t>
  </si>
  <si>
    <t>Realce cajas de servicios publicos</t>
  </si>
  <si>
    <t>UND</t>
  </si>
  <si>
    <t>5.2</t>
  </si>
  <si>
    <t>Realce pozos EMPAS</t>
  </si>
  <si>
    <t>5.3</t>
  </si>
  <si>
    <t>Traslado Señales de Tránsito</t>
  </si>
  <si>
    <t>CARPINTERIA METÁLICA</t>
  </si>
  <si>
    <t>6.1</t>
  </si>
  <si>
    <t>Baranda de protección Metálica 4 Tubos de 2" Horizontales y 1 tubo de 2" vertical cada 2m anclada al piso</t>
  </si>
  <si>
    <t>ASEO Y LIMPIEZA</t>
  </si>
  <si>
    <t>7.1</t>
  </si>
  <si>
    <t>Aseo y limpieza general</t>
  </si>
  <si>
    <t>PLAN DE MANEJO</t>
  </si>
  <si>
    <t>8.1</t>
  </si>
  <si>
    <t>Plan de Manejo Ambiental</t>
  </si>
  <si>
    <t>un</t>
  </si>
  <si>
    <t>8.2</t>
  </si>
  <si>
    <t>Plan de Manejo de Tránsito</t>
  </si>
  <si>
    <t xml:space="preserve">SUBTOTAL OBRAS </t>
  </si>
  <si>
    <t>FONDO DE REAJUSTE DE PRECIOS</t>
  </si>
  <si>
    <t>INTERVENTORIA</t>
  </si>
  <si>
    <t>VALOR TOTAL OBRA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</si>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</sst>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6">
      <alignment horizontal="right"/>
    </xf>
    <xf numFmtId="186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6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51">
      <protection locked="0"/>
    </xf>
  </cellStyleXfs>
  <cellXfs count="149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0" fontId="32" fillId="0" borderId="35" xfId="90" applyNumberFormat="1" applyFont="1" applyBorder="1"/>
    <xf numFmtId="182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39" xfId="73" applyFont="1" applyFill="1" applyBorder="1" applyAlignment="1">
      <alignment vertical="center"/>
    </xf>
    <xf numFmtId="0" fontId="43" fillId="24" borderId="41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2" fillId="0" borderId="49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166" fontId="42" fillId="0" borderId="44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0" fontId="42" fillId="0" borderId="13" xfId="74" applyFont="1" applyBorder="1" applyAlignment="1">
      <alignment horizontal="center" vertical="center"/>
    </xf>
    <xf numFmtId="0" fontId="42" fillId="0" borderId="13" xfId="74" applyFont="1" applyBorder="1" applyAlignment="1">
      <alignment horizontal="left" vertical="center" wrapText="1"/>
    </xf>
    <xf numFmtId="166" fontId="42" fillId="0" borderId="22" xfId="62" applyNumberFormat="1" applyFont="1" applyBorder="1" applyAlignment="1">
      <alignment horizontal="right" vertical="center" wrapText="1"/>
    </xf>
    <xf numFmtId="175" fontId="43" fillId="0" borderId="38" xfId="39" applyNumberFormat="1" applyFont="1" applyBorder="1" applyAlignment="1">
      <alignment horizontal="right" vertical="center"/>
    </xf>
    <xf numFmtId="0" fontId="42" fillId="0" borderId="17" xfId="74" applyFont="1" applyBorder="1" applyAlignment="1">
      <alignment horizontal="left" vertical="center"/>
    </xf>
    <xf numFmtId="0" fontId="42" fillId="0" borderId="17" xfId="135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48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6" fontId="42" fillId="0" borderId="43" xfId="62" applyNumberFormat="1" applyFont="1" applyBorder="1" applyAlignment="1">
      <alignment horizontal="right" vertical="center" wrapText="1"/>
    </xf>
    <xf numFmtId="175" fontId="43" fillId="0" borderId="47" xfId="39" applyNumberFormat="1" applyFont="1" applyBorder="1" applyAlignment="1">
      <alignment horizontal="right" vertical="center"/>
    </xf>
    <xf numFmtId="2" fontId="42" fillId="0" borderId="13" xfId="73" applyNumberFormat="1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/>
    </xf>
    <xf numFmtId="0" fontId="42" fillId="0" borderId="13" xfId="73" applyFont="1" applyBorder="1" applyAlignment="1">
      <alignment horizontal="center" vertical="center"/>
    </xf>
    <xf numFmtId="0" fontId="42" fillId="0" borderId="13" xfId="73" applyFont="1" applyBorder="1" applyAlignment="1">
      <alignment horizontal="left" vertical="center" wrapText="1"/>
    </xf>
    <xf numFmtId="185" fontId="43" fillId="24" borderId="42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4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79" fontId="42" fillId="0" borderId="33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0" fontId="43" fillId="0" borderId="21" xfId="128" applyFont="1" applyBorder="1" applyAlignment="1">
      <alignment horizontal="right" vertical="center"/>
    </xf>
    <xf numFmtId="179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79" fontId="42" fillId="0" borderId="20" xfId="129" applyNumberFormat="1" applyFont="1" applyBorder="1" applyAlignment="1">
      <alignment vertical="center"/>
    </xf>
    <xf numFmtId="0" fontId="42" fillId="0" borderId="21" xfId="128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79" fontId="43" fillId="0" borderId="28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 wrapText="1"/>
    </xf>
    <xf numFmtId="0" fontId="42" fillId="0" borderId="21" xfId="128" applyFont="1" applyBorder="1" applyAlignment="1">
      <alignment horizontal="right" vertical="center"/>
    </xf>
    <xf numFmtId="0" fontId="42" fillId="0" borderId="0" xfId="128" applyFont="1" applyAlignment="1">
      <alignment horizontal="center" vertical="center" wrapText="1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79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2" fontId="42" fillId="0" borderId="0" xfId="128" applyNumberFormat="1" applyFont="1"/>
    <xf numFmtId="179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4" fontId="43" fillId="26" borderId="44" xfId="60" applyNumberFormat="1" applyFont="1" applyFill="1" applyBorder="1" applyAlignment="1">
      <alignment horizontal="center" vertical="center"/>
    </xf>
    <xf numFmtId="184" fontId="43" fillId="26" borderId="17" xfId="60" applyNumberFormat="1" applyFont="1" applyFill="1" applyBorder="1" applyAlignment="1">
      <alignment horizontal="center" vertical="center"/>
    </xf>
    <xf numFmtId="9" fontId="42" fillId="27" borderId="28" xfId="95" applyFont="1" applyFill="1" applyBorder="1" applyAlignment="1">
      <alignment horizontal="center" vertical="center"/>
    </xf>
    <xf numFmtId="0" fontId="44" fillId="0" borderId="61" xfId="0" applyFont="1" applyBorder="1" applyAlignment="1">
      <alignment horizontal="left" vertical="center"/>
    </xf>
    <xf numFmtId="0" fontId="45" fillId="0" borderId="61" xfId="0" applyFont="1" applyBorder="1" applyAlignment="1">
      <alignment horizontal="left" vertical="center"/>
    </xf>
    <xf numFmtId="0" fontId="42" fillId="0" borderId="54" xfId="0" applyFont="1" applyBorder="1" applyAlignment="1">
      <alignment vertical="center" wrapText="1"/>
    </xf>
    <xf numFmtId="0" fontId="42" fillId="0" borderId="52" xfId="0" applyFont="1" applyBorder="1" applyAlignment="1">
      <alignment vertical="center" wrapText="1"/>
    </xf>
    <xf numFmtId="0" fontId="42" fillId="0" borderId="55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2" xfId="89" applyFont="1" applyFill="1" applyBorder="1"/>
    <xf numFmtId="0" fontId="32" fillId="0" borderId="62" xfId="89" applyFont="1" applyBorder="1"/>
    <xf numFmtId="0" fontId="47" fillId="24" borderId="41" xfId="135" applyFont="1" applyFill="1" applyBorder="1" applyAlignment="1">
      <alignment vertical="center"/>
    </xf>
    <xf numFmtId="0" fontId="47" fillId="24" borderId="41" xfId="73" applyFont="1" applyFill="1" applyBorder="1" applyAlignment="1">
      <alignment vertical="center"/>
    </xf>
    <xf numFmtId="185" fontId="47" fillId="24" borderId="42" xfId="73" applyNumberFormat="1" applyFont="1" applyFill="1" applyBorder="1" applyAlignment="1">
      <alignment vertical="center"/>
    </xf>
    <xf numFmtId="179" fontId="43" fillId="28" borderId="17" xfId="129" applyNumberFormat="1" applyFont="1" applyFill="1" applyBorder="1" applyAlignment="1">
      <alignment horizontal="center" vertical="center"/>
    </xf>
    <xf numFmtId="179" fontId="43" fillId="28" borderId="28" xfId="129" applyNumberFormat="1" applyFont="1" applyFill="1" applyBorder="1" applyAlignment="1">
      <alignment vertical="center"/>
    </xf>
    <xf numFmtId="0" fontId="32" fillId="0" borderId="56" xfId="89" applyFont="1" applyBorder="1"/>
    <xf numFmtId="0" fontId="32" fillId="0" borderId="56" xfId="89" applyFont="1" applyBorder="1" applyAlignment="1">
      <alignment horizontal="center"/>
    </xf>
    <xf numFmtId="0" fontId="32" fillId="0" borderId="57" xfId="90" applyFont="1" applyBorder="1"/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183" fontId="32" fillId="0" borderId="58" xfId="34" applyNumberFormat="1" applyFont="1" applyBorder="1"/>
    <xf numFmtId="0" fontId="32" fillId="0" borderId="59" xfId="89" applyFont="1" applyBorder="1"/>
    <xf numFmtId="0" fontId="47" fillId="24" borderId="12" xfId="73" applyFont="1" applyFill="1" applyBorder="1" applyAlignment="1">
      <alignment horizontal="center" vertical="center"/>
    </xf>
    <xf numFmtId="0" fontId="47" fillId="24" borderId="13" xfId="73" applyFont="1" applyFill="1" applyBorder="1" applyAlignment="1">
      <alignment horizontal="center" vertical="center"/>
    </xf>
    <xf numFmtId="0" fontId="47" fillId="24" borderId="14" xfId="73" applyFont="1" applyFill="1" applyBorder="1" applyAlignment="1">
      <alignment horizontal="center" vertical="center"/>
    </xf>
    <xf numFmtId="0" fontId="41" fillId="0" borderId="60" xfId="89" applyFont="1" applyBorder="1" applyAlignment="1">
      <alignment horizontal="center" wrapText="1"/>
    </xf>
    <xf numFmtId="0" fontId="43" fillId="0" borderId="0" xfId="130" applyFont="1" applyAlignment="1">
      <alignment horizontal="center" vertical="top"/>
    </xf>
    <xf numFmtId="0" fontId="43" fillId="0" borderId="13" xfId="130" applyFont="1" applyBorder="1" applyAlignment="1">
      <alignment horizontal="center"/>
    </xf>
    <xf numFmtId="0" fontId="42" fillId="27" borderId="49" xfId="89" applyFont="1" applyFill="1" applyBorder="1" applyAlignment="1">
      <alignment horizontal="left" vertical="center" wrapText="1"/>
    </xf>
    <xf numFmtId="0" fontId="42" fillId="27" borderId="23" xfId="89" applyFont="1" applyFill="1" applyBorder="1" applyAlignment="1">
      <alignment horizontal="left" vertical="center" wrapText="1"/>
    </xf>
    <xf numFmtId="0" fontId="42" fillId="27" borderId="44" xfId="89" applyFont="1" applyFill="1" applyBorder="1" applyAlignment="1">
      <alignment horizontal="left" vertical="center" wrapText="1"/>
    </xf>
    <xf numFmtId="0" fontId="42" fillId="27" borderId="31" xfId="89" applyFont="1" applyFill="1" applyBorder="1" applyAlignment="1">
      <alignment horizontal="left" vertical="center" wrapText="1"/>
    </xf>
    <xf numFmtId="0" fontId="42" fillId="27" borderId="17" xfId="89" applyFont="1" applyFill="1" applyBorder="1" applyAlignment="1">
      <alignment horizontal="left" vertical="center" wrapText="1"/>
    </xf>
    <xf numFmtId="0" fontId="42" fillId="27" borderId="28" xfId="89" applyFont="1" applyFill="1" applyBorder="1" applyAlignment="1">
      <alignment horizontal="left" vertical="center" wrapText="1"/>
    </xf>
    <xf numFmtId="0" fontId="42" fillId="26" borderId="19" xfId="89" applyFont="1" applyFill="1" applyBorder="1" applyAlignment="1">
      <alignment horizontal="center" vertical="center" wrapText="1"/>
    </xf>
    <xf numFmtId="0" fontId="42" fillId="26" borderId="20" xfId="89" applyFont="1" applyFill="1" applyBorder="1" applyAlignment="1">
      <alignment horizontal="center" vertical="center" wrapText="1"/>
    </xf>
    <xf numFmtId="0" fontId="42" fillId="26" borderId="53" xfId="89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47" fillId="24" borderId="39" xfId="73" applyFont="1" applyFill="1" applyBorder="1" applyAlignment="1">
      <alignment horizontal="right" vertical="center"/>
    </xf>
    <xf numFmtId="0" fontId="47" fillId="24" borderId="41" xfId="73" applyFont="1" applyFill="1" applyBorder="1" applyAlignment="1">
      <alignment horizontal="right" vertical="center"/>
    </xf>
    <xf numFmtId="0" fontId="47" fillId="24" borderId="50" xfId="73" applyFont="1" applyFill="1" applyBorder="1" applyAlignment="1">
      <alignment horizontal="right" vertical="center"/>
    </xf>
    <xf numFmtId="0" fontId="43" fillId="28" borderId="32" xfId="128" applyFont="1" applyFill="1" applyBorder="1" applyAlignment="1">
      <alignment horizontal="center" vertical="center"/>
    </xf>
    <xf numFmtId="0" fontId="43" fillId="28" borderId="15" xfId="128" applyFont="1" applyFill="1" applyBorder="1" applyAlignment="1">
      <alignment horizontal="center" vertical="center"/>
    </xf>
    <xf numFmtId="0" fontId="43" fillId="28" borderId="16" xfId="128" applyFont="1" applyFill="1" applyBorder="1" applyAlignment="1">
      <alignment horizontal="center" vertical="center"/>
    </xf>
    <xf numFmtId="179" fontId="43" fillId="28" borderId="54" xfId="129" applyNumberFormat="1" applyFont="1" applyFill="1" applyBorder="1" applyAlignment="1">
      <alignment horizontal="center" vertical="center"/>
    </xf>
    <xf numFmtId="179" fontId="43" fillId="28" borderId="52" xfId="129" applyNumberFormat="1" applyFont="1" applyFill="1" applyBorder="1" applyAlignment="1">
      <alignment horizontal="center" vertical="center"/>
    </xf>
    <xf numFmtId="179" fontId="43" fillId="28" borderId="55" xfId="129" applyNumberFormat="1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40" xfId="130" applyFont="1" applyFill="1" applyBorder="1" applyAlignment="1">
      <alignment horizontal="center" vertic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</cellXfs>
  <cellStyles count="255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V&#237;nculoExternoRecuperado1?068C9F1B" TargetMode="External"/><Relationship Id="rId1" Type="http://schemas.openxmlformats.org/officeDocument/2006/relationships/externalLinkPath" Target="file:///\\068C9F1B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Factura13?068C9F1B" TargetMode="External"/><Relationship Id="rId1" Type="http://schemas.openxmlformats.org/officeDocument/2006/relationships/externalLinkPath" Target="file:///\\068C9F1B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REPROJMA.xls?068C9F1B" TargetMode="External"/><Relationship Id="rId1" Type="http://schemas.openxmlformats.org/officeDocument/2006/relationships/externalLinkPath" Target="file:///\\068C9F1B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Contratacion%20PME%20v021?068C9F1B" TargetMode="External"/><Relationship Id="rId1" Type="http://schemas.openxmlformats.org/officeDocument/2006/relationships/externalLinkPath" Target="file:///\\068C9F1B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ormatos.xls?068C9F1B" TargetMode="External"/><Relationship Id="rId1" Type="http://schemas.openxmlformats.org/officeDocument/2006/relationships/externalLinkPath" Target="file:///\\068C9F1B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/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zoomScale="70" zoomScaleNormal="70" workbookViewId="0">
      <selection activeCell="H65" sqref="H65:K65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98"/>
      <c r="D2" s="98"/>
      <c r="E2" s="99"/>
      <c r="F2" s="98"/>
      <c r="G2" s="98"/>
      <c r="H2" s="98"/>
      <c r="I2" s="98"/>
      <c r="J2" s="98"/>
      <c r="K2" s="98"/>
      <c r="L2" s="8"/>
      <c r="M2" s="5"/>
    </row>
    <row r="3" spans="1:13" ht="27" customHeight="1" x14ac:dyDescent="0.3">
      <c r="A3" s="5"/>
      <c r="B3" s="9"/>
      <c r="C3" s="108" t="s">
        <v>0</v>
      </c>
      <c r="D3" s="108"/>
      <c r="E3" s="108"/>
      <c r="F3" s="108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80" t="s">
        <v>1</v>
      </c>
      <c r="D4" s="81" t="s">
        <v>2</v>
      </c>
      <c r="E4" s="80" t="s">
        <v>3</v>
      </c>
      <c r="F4" s="81">
        <v>3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09" t="s">
        <v>4</v>
      </c>
      <c r="D5" s="109"/>
      <c r="E5" s="109"/>
      <c r="F5" s="109"/>
      <c r="G5" s="109"/>
      <c r="H5" s="109"/>
      <c r="I5" s="109"/>
      <c r="J5" s="109"/>
      <c r="K5" s="109"/>
      <c r="L5" s="10"/>
      <c r="M5" s="5"/>
    </row>
    <row r="6" spans="1:13" ht="17.25" thickBot="1" x14ac:dyDescent="0.35">
      <c r="A6" s="5"/>
      <c r="B6" s="9"/>
      <c r="C6" s="110" t="s">
        <v>5</v>
      </c>
      <c r="D6" s="110"/>
      <c r="E6" s="110"/>
      <c r="F6" s="110"/>
      <c r="G6" s="110"/>
      <c r="H6" s="110"/>
      <c r="I6" s="110"/>
      <c r="J6" s="110"/>
      <c r="K6" s="110"/>
      <c r="L6" s="10"/>
      <c r="M6" s="5"/>
    </row>
    <row r="7" spans="1:13" s="17" customFormat="1" x14ac:dyDescent="0.3">
      <c r="A7" s="16"/>
      <c r="B7" s="91"/>
      <c r="C7" s="111" t="s">
        <v>6</v>
      </c>
      <c r="D7" s="112"/>
      <c r="E7" s="112"/>
      <c r="F7" s="112"/>
      <c r="G7" s="112"/>
      <c r="H7" s="112"/>
      <c r="I7" s="112"/>
      <c r="J7" s="112"/>
      <c r="K7" s="113"/>
      <c r="L7" s="18"/>
      <c r="M7" s="16"/>
    </row>
    <row r="8" spans="1:13" ht="43.5" customHeight="1" x14ac:dyDescent="0.3">
      <c r="A8" s="5"/>
      <c r="B8" s="92"/>
      <c r="C8" s="114"/>
      <c r="D8" s="115"/>
      <c r="E8" s="115"/>
      <c r="F8" s="115"/>
      <c r="G8" s="115"/>
      <c r="H8" s="115"/>
      <c r="I8" s="115"/>
      <c r="J8" s="115"/>
      <c r="K8" s="116"/>
      <c r="L8" s="10"/>
      <c r="M8" s="5"/>
    </row>
    <row r="9" spans="1:13" ht="34.5" customHeight="1" x14ac:dyDescent="0.3">
      <c r="A9" s="5"/>
      <c r="B9" s="92"/>
      <c r="C9" s="117" t="s">
        <v>7</v>
      </c>
      <c r="D9" s="118"/>
      <c r="E9" s="118"/>
      <c r="F9" s="118"/>
      <c r="G9" s="118"/>
      <c r="H9" s="118"/>
      <c r="I9" s="118"/>
      <c r="J9" s="118"/>
      <c r="K9" s="119"/>
      <c r="L9" s="10"/>
      <c r="M9" s="5"/>
    </row>
    <row r="10" spans="1:13" ht="30" customHeight="1" thickBot="1" x14ac:dyDescent="0.35">
      <c r="A10" s="5"/>
      <c r="B10" s="9"/>
      <c r="C10" s="105" t="s">
        <v>8</v>
      </c>
      <c r="D10" s="106"/>
      <c r="E10" s="106"/>
      <c r="F10" s="106"/>
      <c r="G10" s="106"/>
      <c r="H10" s="106"/>
      <c r="I10" s="106"/>
      <c r="J10" s="106"/>
      <c r="K10" s="107"/>
      <c r="L10" s="10"/>
      <c r="M10" s="5"/>
    </row>
    <row r="11" spans="1:13" ht="30" customHeight="1" x14ac:dyDescent="0.3">
      <c r="A11" s="5"/>
      <c r="B11" s="9"/>
      <c r="C11" s="122" t="s">
        <v>9</v>
      </c>
      <c r="D11" s="124" t="s">
        <v>10</v>
      </c>
      <c r="E11" s="126" t="s">
        <v>11</v>
      </c>
      <c r="F11" s="126"/>
      <c r="G11" s="122" t="s">
        <v>12</v>
      </c>
      <c r="H11" s="124" t="s">
        <v>13</v>
      </c>
      <c r="I11" s="124" t="s">
        <v>14</v>
      </c>
      <c r="J11" s="127" t="s">
        <v>15</v>
      </c>
      <c r="K11" s="129" t="s">
        <v>16</v>
      </c>
      <c r="L11" s="10"/>
      <c r="M11" s="5"/>
    </row>
    <row r="12" spans="1:13" ht="30" customHeight="1" thickBot="1" x14ac:dyDescent="0.35">
      <c r="A12" s="5"/>
      <c r="B12" s="9"/>
      <c r="C12" s="123"/>
      <c r="D12" s="125"/>
      <c r="E12" s="19" t="s">
        <v>17</v>
      </c>
      <c r="F12" s="19" t="s">
        <v>18</v>
      </c>
      <c r="G12" s="123"/>
      <c r="H12" s="125"/>
      <c r="I12" s="125"/>
      <c r="J12" s="128"/>
      <c r="K12" s="130"/>
      <c r="L12" s="10"/>
      <c r="M12" s="5"/>
    </row>
    <row r="13" spans="1:13" ht="30" customHeight="1" thickBot="1" x14ac:dyDescent="0.35">
      <c r="A13" s="5"/>
      <c r="B13" s="9"/>
      <c r="C13" s="20"/>
      <c r="D13" s="21"/>
      <c r="E13" s="21"/>
      <c r="F13" s="21"/>
      <c r="G13" s="93" t="s">
        <v>19</v>
      </c>
      <c r="H13" s="21"/>
      <c r="I13" s="21"/>
      <c r="J13" s="21"/>
      <c r="K13" s="22"/>
      <c r="L13" s="10"/>
      <c r="M13" s="5"/>
    </row>
    <row r="14" spans="1:13" ht="30" customHeight="1" x14ac:dyDescent="0.3">
      <c r="A14" s="5"/>
      <c r="B14" s="9"/>
      <c r="C14" s="23">
        <v>1</v>
      </c>
      <c r="D14" s="24" t="s">
        <v>20</v>
      </c>
      <c r="E14" s="24"/>
      <c r="F14" s="24" t="s">
        <v>20</v>
      </c>
      <c r="G14" s="25" t="s">
        <v>21</v>
      </c>
      <c r="H14" s="24" t="s">
        <v>22</v>
      </c>
      <c r="I14" s="26">
        <v>5123.3500000000004</v>
      </c>
      <c r="J14" s="27">
        <v>2230</v>
      </c>
      <c r="K14" s="28">
        <f>ROUND(I14*J14,0)</f>
        <v>11425071</v>
      </c>
      <c r="L14" s="10"/>
      <c r="M14" s="5"/>
    </row>
    <row r="15" spans="1:13" ht="30" customHeight="1" thickBot="1" x14ac:dyDescent="0.35">
      <c r="A15" s="5"/>
      <c r="B15" s="9"/>
      <c r="C15" s="29" t="s">
        <v>23</v>
      </c>
      <c r="D15" s="30"/>
      <c r="E15" s="30"/>
      <c r="F15" s="30"/>
      <c r="G15" s="31"/>
      <c r="H15" s="30"/>
      <c r="I15" s="26"/>
      <c r="J15" s="32"/>
      <c r="K15" s="33"/>
      <c r="L15" s="10"/>
      <c r="M15" s="5"/>
    </row>
    <row r="16" spans="1:13" ht="30" customHeight="1" thickBot="1" x14ac:dyDescent="0.35">
      <c r="A16" s="5"/>
      <c r="B16" s="9"/>
      <c r="C16" s="20"/>
      <c r="D16" s="21"/>
      <c r="E16" s="21"/>
      <c r="F16" s="21"/>
      <c r="G16" s="94" t="s">
        <v>24</v>
      </c>
      <c r="H16" s="21"/>
      <c r="I16" s="21"/>
      <c r="J16" s="21"/>
      <c r="K16" s="22"/>
      <c r="L16" s="10"/>
      <c r="M16" s="5"/>
    </row>
    <row r="17" spans="1:13" ht="30" customHeight="1" x14ac:dyDescent="0.3">
      <c r="A17" s="5"/>
      <c r="B17" s="9"/>
      <c r="C17" s="23">
        <v>2</v>
      </c>
      <c r="D17" s="24" t="s">
        <v>25</v>
      </c>
      <c r="E17" s="24" t="s">
        <v>26</v>
      </c>
      <c r="F17" s="24" t="s">
        <v>25</v>
      </c>
      <c r="G17" s="34" t="s">
        <v>27</v>
      </c>
      <c r="H17" s="24" t="s">
        <v>28</v>
      </c>
      <c r="I17" s="26">
        <v>1206.73</v>
      </c>
      <c r="J17" s="27">
        <v>201900</v>
      </c>
      <c r="K17" s="28">
        <f>ROUND(I17*J17,0)</f>
        <v>243638787</v>
      </c>
      <c r="L17" s="10"/>
      <c r="M17" s="5"/>
    </row>
    <row r="18" spans="1:13" ht="30" customHeight="1" thickBot="1" x14ac:dyDescent="0.35">
      <c r="A18" s="5"/>
      <c r="B18" s="9"/>
      <c r="C18" s="29" t="s">
        <v>23</v>
      </c>
      <c r="D18" s="37"/>
      <c r="E18" s="38"/>
      <c r="F18" s="37"/>
      <c r="G18" s="37"/>
      <c r="H18" s="37"/>
      <c r="I18" s="26"/>
      <c r="J18" s="37"/>
      <c r="K18" s="33"/>
      <c r="L18" s="10"/>
      <c r="M18" s="5"/>
    </row>
    <row r="19" spans="1:13" ht="30" customHeight="1" thickBot="1" x14ac:dyDescent="0.35">
      <c r="A19" s="5"/>
      <c r="B19" s="9"/>
      <c r="C19" s="20"/>
      <c r="D19" s="21"/>
      <c r="E19" s="21"/>
      <c r="F19" s="21"/>
      <c r="G19" s="94" t="s">
        <v>29</v>
      </c>
      <c r="H19" s="21"/>
      <c r="I19" s="21"/>
      <c r="J19" s="21"/>
      <c r="K19" s="22"/>
      <c r="L19" s="10"/>
      <c r="M19" s="5"/>
    </row>
    <row r="20" spans="1:13" ht="30" customHeight="1" x14ac:dyDescent="0.3">
      <c r="A20" s="5"/>
      <c r="B20" s="9"/>
      <c r="C20" s="23">
        <v>3</v>
      </c>
      <c r="D20" s="39" t="s">
        <v>30</v>
      </c>
      <c r="E20" s="39" t="s">
        <v>31</v>
      </c>
      <c r="F20" s="39" t="s">
        <v>30</v>
      </c>
      <c r="G20" s="40" t="s">
        <v>32</v>
      </c>
      <c r="H20" s="39" t="s">
        <v>28</v>
      </c>
      <c r="I20" s="26">
        <v>968.07999999999993</v>
      </c>
      <c r="J20" s="27">
        <v>74600</v>
      </c>
      <c r="K20" s="28">
        <f t="shared" ref="K20:K21" si="0">ROUND(I20*J20,0)</f>
        <v>72218768</v>
      </c>
      <c r="L20" s="10"/>
      <c r="M20" s="5"/>
    </row>
    <row r="21" spans="1:13" ht="30" customHeight="1" x14ac:dyDescent="0.3">
      <c r="A21" s="5"/>
      <c r="B21" s="9"/>
      <c r="C21" s="23">
        <v>4</v>
      </c>
      <c r="D21" s="41" t="s">
        <v>33</v>
      </c>
      <c r="E21" s="41" t="s">
        <v>34</v>
      </c>
      <c r="F21" s="41" t="s">
        <v>33</v>
      </c>
      <c r="G21" s="40" t="s">
        <v>35</v>
      </c>
      <c r="H21" s="39" t="s">
        <v>28</v>
      </c>
      <c r="I21" s="26">
        <v>1099.07</v>
      </c>
      <c r="J21" s="27">
        <v>204800</v>
      </c>
      <c r="K21" s="28">
        <f t="shared" si="0"/>
        <v>225089536</v>
      </c>
      <c r="L21" s="10"/>
      <c r="M21" s="5"/>
    </row>
    <row r="22" spans="1:13" ht="30" customHeight="1" thickBot="1" x14ac:dyDescent="0.35">
      <c r="A22" s="5"/>
      <c r="B22" s="9"/>
      <c r="C22" s="42" t="s">
        <v>23</v>
      </c>
      <c r="D22" s="43"/>
      <c r="E22" s="43"/>
      <c r="F22" s="43"/>
      <c r="G22" s="44"/>
      <c r="H22" s="43"/>
      <c r="I22" s="26"/>
      <c r="J22" s="45"/>
      <c r="K22" s="46"/>
      <c r="L22" s="10"/>
      <c r="M22" s="5"/>
    </row>
    <row r="23" spans="1:13" ht="30" customHeight="1" thickBot="1" x14ac:dyDescent="0.35">
      <c r="A23" s="5"/>
      <c r="B23" s="9"/>
      <c r="C23" s="20"/>
      <c r="D23" s="21"/>
      <c r="E23" s="21"/>
      <c r="F23" s="21"/>
      <c r="G23" s="94" t="s">
        <v>36</v>
      </c>
      <c r="H23" s="21"/>
      <c r="I23" s="21"/>
      <c r="J23" s="21"/>
      <c r="K23" s="22"/>
      <c r="L23" s="10"/>
      <c r="M23" s="5"/>
    </row>
    <row r="24" spans="1:13" ht="30" customHeight="1" x14ac:dyDescent="0.3">
      <c r="A24" s="5"/>
      <c r="B24" s="9"/>
      <c r="C24" s="23">
        <v>5</v>
      </c>
      <c r="D24" s="39" t="s">
        <v>37</v>
      </c>
      <c r="E24" s="39"/>
      <c r="F24" s="39" t="s">
        <v>37</v>
      </c>
      <c r="G24" s="40" t="s">
        <v>38</v>
      </c>
      <c r="H24" s="39" t="s">
        <v>22</v>
      </c>
      <c r="I24" s="26">
        <v>1192.6732569999997</v>
      </c>
      <c r="J24" s="27">
        <v>134200</v>
      </c>
      <c r="K24" s="28">
        <f t="shared" ref="K24:K31" si="1">ROUND(I24*J24,0)</f>
        <v>160056751</v>
      </c>
      <c r="L24" s="10"/>
      <c r="M24" s="5"/>
    </row>
    <row r="25" spans="1:13" ht="30" customHeight="1" x14ac:dyDescent="0.3">
      <c r="A25" s="5"/>
      <c r="B25" s="9"/>
      <c r="C25" s="23">
        <v>6</v>
      </c>
      <c r="D25" s="39" t="s">
        <v>39</v>
      </c>
      <c r="E25" s="39" t="s">
        <v>40</v>
      </c>
      <c r="F25" s="39" t="s">
        <v>39</v>
      </c>
      <c r="G25" s="40" t="s">
        <v>41</v>
      </c>
      <c r="H25" s="39" t="s">
        <v>42</v>
      </c>
      <c r="I25" s="26">
        <v>2248.66</v>
      </c>
      <c r="J25" s="27">
        <v>82300</v>
      </c>
      <c r="K25" s="28">
        <f t="shared" si="1"/>
        <v>185064718</v>
      </c>
      <c r="L25" s="10"/>
      <c r="M25" s="5"/>
    </row>
    <row r="26" spans="1:13" ht="30" customHeight="1" x14ac:dyDescent="0.3">
      <c r="A26" s="5"/>
      <c r="B26" s="9"/>
      <c r="C26" s="23">
        <v>7</v>
      </c>
      <c r="D26" s="39" t="s">
        <v>43</v>
      </c>
      <c r="E26" s="39"/>
      <c r="F26" s="39" t="s">
        <v>43</v>
      </c>
      <c r="G26" s="40" t="s">
        <v>44</v>
      </c>
      <c r="H26" s="39" t="s">
        <v>45</v>
      </c>
      <c r="I26" s="26">
        <v>149.41999999999999</v>
      </c>
      <c r="J26" s="27">
        <v>364600</v>
      </c>
      <c r="K26" s="28">
        <f t="shared" si="1"/>
        <v>54478532</v>
      </c>
      <c r="L26" s="10"/>
      <c r="M26" s="5"/>
    </row>
    <row r="27" spans="1:13" ht="30" customHeight="1" x14ac:dyDescent="0.3">
      <c r="A27" s="5"/>
      <c r="B27" s="9"/>
      <c r="C27" s="23">
        <v>8</v>
      </c>
      <c r="D27" s="39" t="s">
        <v>46</v>
      </c>
      <c r="E27" s="39"/>
      <c r="F27" s="39" t="s">
        <v>46</v>
      </c>
      <c r="G27" s="40" t="s">
        <v>47</v>
      </c>
      <c r="H27" s="39" t="s">
        <v>45</v>
      </c>
      <c r="I27" s="26">
        <v>129.48000000000002</v>
      </c>
      <c r="J27" s="27">
        <v>258100</v>
      </c>
      <c r="K27" s="28">
        <f t="shared" si="1"/>
        <v>33418788</v>
      </c>
      <c r="L27" s="10"/>
      <c r="M27" s="5"/>
    </row>
    <row r="28" spans="1:13" ht="30" customHeight="1" x14ac:dyDescent="0.3">
      <c r="A28" s="5"/>
      <c r="B28" s="9"/>
      <c r="C28" s="23">
        <v>9</v>
      </c>
      <c r="D28" s="39" t="s">
        <v>48</v>
      </c>
      <c r="E28" s="39"/>
      <c r="F28" s="39" t="s">
        <v>48</v>
      </c>
      <c r="G28" s="40" t="s">
        <v>49</v>
      </c>
      <c r="H28" s="39" t="s">
        <v>42</v>
      </c>
      <c r="I28" s="26">
        <v>2101.59</v>
      </c>
      <c r="J28" s="27">
        <v>13900</v>
      </c>
      <c r="K28" s="28">
        <f t="shared" si="1"/>
        <v>29212101</v>
      </c>
      <c r="L28" s="10"/>
      <c r="M28" s="5"/>
    </row>
    <row r="29" spans="1:13" ht="30" customHeight="1" x14ac:dyDescent="0.3">
      <c r="A29" s="5"/>
      <c r="B29" s="9"/>
      <c r="C29" s="23">
        <v>10</v>
      </c>
      <c r="D29" s="39" t="s">
        <v>50</v>
      </c>
      <c r="E29" s="39" t="s">
        <v>51</v>
      </c>
      <c r="F29" s="39" t="s">
        <v>50</v>
      </c>
      <c r="G29" s="40" t="s">
        <v>52</v>
      </c>
      <c r="H29" s="39" t="s">
        <v>28</v>
      </c>
      <c r="I29" s="26">
        <v>118</v>
      </c>
      <c r="J29" s="27">
        <v>953400</v>
      </c>
      <c r="K29" s="28">
        <f t="shared" si="1"/>
        <v>112501200</v>
      </c>
      <c r="L29" s="10"/>
      <c r="M29" s="5"/>
    </row>
    <row r="30" spans="1:13" ht="30" customHeight="1" x14ac:dyDescent="0.3">
      <c r="A30" s="5"/>
      <c r="B30" s="9"/>
      <c r="C30" s="23">
        <v>11</v>
      </c>
      <c r="D30" s="39" t="s">
        <v>53</v>
      </c>
      <c r="E30" s="39" t="s">
        <v>51</v>
      </c>
      <c r="F30" s="39" t="s">
        <v>53</v>
      </c>
      <c r="G30" s="40" t="s">
        <v>54</v>
      </c>
      <c r="H30" s="39" t="s">
        <v>22</v>
      </c>
      <c r="I30" s="26">
        <v>2142.88</v>
      </c>
      <c r="J30" s="27">
        <v>152500</v>
      </c>
      <c r="K30" s="28">
        <f t="shared" si="1"/>
        <v>326789200</v>
      </c>
      <c r="L30" s="10"/>
      <c r="M30" s="5"/>
    </row>
    <row r="31" spans="1:13" ht="30" customHeight="1" x14ac:dyDescent="0.3">
      <c r="A31" s="5"/>
      <c r="B31" s="9"/>
      <c r="C31" s="23">
        <v>12</v>
      </c>
      <c r="D31" s="39" t="s">
        <v>55</v>
      </c>
      <c r="E31" s="39" t="s">
        <v>51</v>
      </c>
      <c r="F31" s="39" t="s">
        <v>55</v>
      </c>
      <c r="G31" s="40" t="s">
        <v>56</v>
      </c>
      <c r="H31" s="39" t="s">
        <v>28</v>
      </c>
      <c r="I31" s="26">
        <v>290.54000000000002</v>
      </c>
      <c r="J31" s="27">
        <v>800000</v>
      </c>
      <c r="K31" s="28">
        <f t="shared" si="1"/>
        <v>232432000</v>
      </c>
      <c r="L31" s="10"/>
      <c r="M31" s="5"/>
    </row>
    <row r="32" spans="1:13" ht="30" customHeight="1" thickBot="1" x14ac:dyDescent="0.35">
      <c r="A32" s="5"/>
      <c r="B32" s="9"/>
      <c r="C32" s="29" t="s">
        <v>23</v>
      </c>
      <c r="D32" s="47"/>
      <c r="E32" s="47"/>
      <c r="F32" s="47"/>
      <c r="G32" s="48"/>
      <c r="H32" s="49"/>
      <c r="I32" s="26"/>
      <c r="J32" s="32"/>
      <c r="K32" s="33"/>
      <c r="L32" s="10"/>
      <c r="M32" s="5"/>
    </row>
    <row r="33" spans="1:13" ht="30" customHeight="1" thickBot="1" x14ac:dyDescent="0.35">
      <c r="A33" s="5"/>
      <c r="B33" s="9"/>
      <c r="C33" s="20"/>
      <c r="D33" s="21"/>
      <c r="E33" s="21"/>
      <c r="F33" s="21"/>
      <c r="G33" s="94" t="s">
        <v>57</v>
      </c>
      <c r="H33" s="21"/>
      <c r="I33" s="21"/>
      <c r="J33" s="21"/>
      <c r="K33" s="22"/>
      <c r="L33" s="10"/>
      <c r="M33" s="5"/>
    </row>
    <row r="34" spans="1:13" ht="30" customHeight="1" x14ac:dyDescent="0.3">
      <c r="A34" s="5"/>
      <c r="B34" s="9"/>
      <c r="C34" s="23">
        <v>13</v>
      </c>
      <c r="D34" s="24" t="s">
        <v>58</v>
      </c>
      <c r="E34" s="24"/>
      <c r="F34" s="24" t="s">
        <v>58</v>
      </c>
      <c r="G34" s="34" t="s">
        <v>59</v>
      </c>
      <c r="H34" s="24" t="s">
        <v>60</v>
      </c>
      <c r="I34" s="26">
        <v>202.44</v>
      </c>
      <c r="J34" s="27">
        <v>140000</v>
      </c>
      <c r="K34" s="28">
        <f t="shared" ref="K34:K36" si="2">ROUND(I34*J34,0)</f>
        <v>28341600</v>
      </c>
      <c r="L34" s="10"/>
      <c r="M34" s="5"/>
    </row>
    <row r="35" spans="1:13" ht="30" customHeight="1" x14ac:dyDescent="0.3">
      <c r="A35" s="5"/>
      <c r="B35" s="9"/>
      <c r="C35" s="23">
        <v>14</v>
      </c>
      <c r="D35" s="24" t="s">
        <v>61</v>
      </c>
      <c r="E35" s="24"/>
      <c r="F35" s="24" t="s">
        <v>61</v>
      </c>
      <c r="G35" s="34" t="s">
        <v>62</v>
      </c>
      <c r="H35" s="24" t="s">
        <v>60</v>
      </c>
      <c r="I35" s="26">
        <v>47.95000000000001</v>
      </c>
      <c r="J35" s="27">
        <v>237400</v>
      </c>
      <c r="K35" s="28">
        <f t="shared" si="2"/>
        <v>11383330</v>
      </c>
      <c r="L35" s="10"/>
      <c r="M35" s="5"/>
    </row>
    <row r="36" spans="1:13" ht="30" customHeight="1" x14ac:dyDescent="0.3">
      <c r="A36" s="5"/>
      <c r="B36" s="9"/>
      <c r="C36" s="23">
        <v>15</v>
      </c>
      <c r="D36" s="35" t="s">
        <v>63</v>
      </c>
      <c r="E36" s="35"/>
      <c r="F36" s="35" t="s">
        <v>63</v>
      </c>
      <c r="G36" s="36" t="s">
        <v>64</v>
      </c>
      <c r="H36" s="35" t="s">
        <v>60</v>
      </c>
      <c r="I36" s="26">
        <v>47.42</v>
      </c>
      <c r="J36" s="27">
        <v>133000</v>
      </c>
      <c r="K36" s="28">
        <f t="shared" si="2"/>
        <v>6306860</v>
      </c>
      <c r="L36" s="10"/>
      <c r="M36" s="5"/>
    </row>
    <row r="37" spans="1:13" ht="30" customHeight="1" thickBot="1" x14ac:dyDescent="0.35">
      <c r="A37" s="5"/>
      <c r="B37" s="9"/>
      <c r="C37" s="29" t="s">
        <v>23</v>
      </c>
      <c r="D37" s="37"/>
      <c r="E37" s="38"/>
      <c r="F37" s="37"/>
      <c r="G37" s="37"/>
      <c r="H37" s="37"/>
      <c r="I37" s="26"/>
      <c r="J37" s="37"/>
      <c r="K37" s="33"/>
      <c r="L37" s="10"/>
      <c r="M37" s="5"/>
    </row>
    <row r="38" spans="1:13" ht="30" customHeight="1" thickBot="1" x14ac:dyDescent="0.35">
      <c r="A38" s="5"/>
      <c r="B38" s="9"/>
      <c r="C38" s="20"/>
      <c r="D38" s="21"/>
      <c r="E38" s="21"/>
      <c r="F38" s="21"/>
      <c r="G38" s="93" t="s">
        <v>65</v>
      </c>
      <c r="H38" s="21"/>
      <c r="I38" s="21"/>
      <c r="J38" s="21"/>
      <c r="K38" s="22"/>
      <c r="L38" s="10"/>
      <c r="M38" s="5"/>
    </row>
    <row r="39" spans="1:13" ht="30" customHeight="1" x14ac:dyDescent="0.3">
      <c r="A39" s="5"/>
      <c r="B39" s="9"/>
      <c r="C39" s="23">
        <v>16</v>
      </c>
      <c r="D39" s="24" t="s">
        <v>66</v>
      </c>
      <c r="E39" s="24"/>
      <c r="F39" s="24" t="s">
        <v>66</v>
      </c>
      <c r="G39" s="25" t="s">
        <v>67</v>
      </c>
      <c r="H39" s="24" t="s">
        <v>42</v>
      </c>
      <c r="I39" s="26">
        <v>157.69999999999999</v>
      </c>
      <c r="J39" s="27">
        <v>380400</v>
      </c>
      <c r="K39" s="28">
        <f>ROUND(I39*J39,0)</f>
        <v>59989080</v>
      </c>
      <c r="L39" s="10"/>
      <c r="M39" s="5"/>
    </row>
    <row r="40" spans="1:13" ht="30" customHeight="1" thickBot="1" x14ac:dyDescent="0.35">
      <c r="A40" s="5"/>
      <c r="B40" s="9"/>
      <c r="C40" s="29" t="s">
        <v>23</v>
      </c>
      <c r="D40" s="30"/>
      <c r="E40" s="30"/>
      <c r="F40" s="30"/>
      <c r="G40" s="31"/>
      <c r="H40" s="30"/>
      <c r="I40" s="26"/>
      <c r="J40" s="32"/>
      <c r="K40" s="33"/>
      <c r="L40" s="10"/>
      <c r="M40" s="5"/>
    </row>
    <row r="41" spans="1:13" ht="30" customHeight="1" thickBot="1" x14ac:dyDescent="0.35">
      <c r="A41" s="5"/>
      <c r="B41" s="9"/>
      <c r="C41" s="20"/>
      <c r="D41" s="21"/>
      <c r="E41" s="21"/>
      <c r="F41" s="21"/>
      <c r="G41" s="93" t="s">
        <v>68</v>
      </c>
      <c r="H41" s="21"/>
      <c r="I41" s="21"/>
      <c r="J41" s="21"/>
      <c r="K41" s="22"/>
      <c r="L41" s="10"/>
      <c r="M41" s="5"/>
    </row>
    <row r="42" spans="1:13" ht="30" customHeight="1" x14ac:dyDescent="0.3">
      <c r="A42" s="5"/>
      <c r="B42" s="9"/>
      <c r="C42" s="23">
        <v>17</v>
      </c>
      <c r="D42" s="24" t="s">
        <v>69</v>
      </c>
      <c r="E42" s="24"/>
      <c r="F42" s="24" t="s">
        <v>69</v>
      </c>
      <c r="G42" s="25" t="s">
        <v>70</v>
      </c>
      <c r="H42" s="24" t="s">
        <v>22</v>
      </c>
      <c r="I42" s="26">
        <v>5223.5399999999991</v>
      </c>
      <c r="J42" s="27">
        <v>3700</v>
      </c>
      <c r="K42" s="28">
        <f>ROUND(I42*J42,0)</f>
        <v>19327098</v>
      </c>
      <c r="L42" s="10"/>
      <c r="M42" s="5"/>
    </row>
    <row r="43" spans="1:13" ht="30" customHeight="1" thickBot="1" x14ac:dyDescent="0.35">
      <c r="A43" s="5"/>
      <c r="B43" s="9"/>
      <c r="C43" s="29" t="s">
        <v>23</v>
      </c>
      <c r="D43" s="30"/>
      <c r="E43" s="30"/>
      <c r="F43" s="30"/>
      <c r="G43" s="31"/>
      <c r="H43" s="30"/>
      <c r="I43" s="26"/>
      <c r="J43" s="32"/>
      <c r="K43" s="33"/>
      <c r="L43" s="10"/>
      <c r="M43" s="5"/>
    </row>
    <row r="44" spans="1:13" ht="30" customHeight="1" thickBot="1" x14ac:dyDescent="0.35">
      <c r="A44" s="5"/>
      <c r="B44" s="9"/>
      <c r="C44" s="20"/>
      <c r="D44" s="21"/>
      <c r="E44" s="21"/>
      <c r="F44" s="21"/>
      <c r="G44" s="21" t="s">
        <v>71</v>
      </c>
      <c r="H44" s="21"/>
      <c r="I44" s="21"/>
      <c r="J44" s="21"/>
      <c r="K44" s="22"/>
      <c r="L44" s="10"/>
      <c r="M44" s="5"/>
    </row>
    <row r="45" spans="1:13" ht="30" customHeight="1" x14ac:dyDescent="0.3">
      <c r="A45" s="5"/>
      <c r="B45" s="9"/>
      <c r="C45" s="23">
        <v>18</v>
      </c>
      <c r="D45" s="24" t="s">
        <v>72</v>
      </c>
      <c r="E45" s="24"/>
      <c r="F45" s="24" t="s">
        <v>72</v>
      </c>
      <c r="G45" s="34" t="s">
        <v>73</v>
      </c>
      <c r="H45" s="24" t="s">
        <v>74</v>
      </c>
      <c r="I45" s="26">
        <v>1.0000000000000002</v>
      </c>
      <c r="J45" s="27">
        <v>10190000</v>
      </c>
      <c r="K45" s="28">
        <f t="shared" ref="K45:K46" si="3">ROUND(I45*J45,0)</f>
        <v>10190000</v>
      </c>
      <c r="L45" s="10"/>
      <c r="M45" s="5"/>
    </row>
    <row r="46" spans="1:13" ht="30" customHeight="1" x14ac:dyDescent="0.3">
      <c r="A46" s="5"/>
      <c r="B46" s="9"/>
      <c r="C46" s="23">
        <v>19</v>
      </c>
      <c r="D46" s="24" t="s">
        <v>75</v>
      </c>
      <c r="E46" s="24"/>
      <c r="F46" s="24" t="s">
        <v>75</v>
      </c>
      <c r="G46" s="34" t="s">
        <v>76</v>
      </c>
      <c r="H46" s="24" t="s">
        <v>74</v>
      </c>
      <c r="I46" s="26">
        <v>1.0000000000000002</v>
      </c>
      <c r="J46" s="27">
        <v>60610000</v>
      </c>
      <c r="K46" s="28">
        <f t="shared" si="3"/>
        <v>60610000</v>
      </c>
      <c r="L46" s="10"/>
      <c r="M46" s="5"/>
    </row>
    <row r="47" spans="1:13" ht="30" customHeight="1" thickBot="1" x14ac:dyDescent="0.35">
      <c r="A47" s="5"/>
      <c r="B47" s="9"/>
      <c r="C47" s="29" t="s">
        <v>23</v>
      </c>
      <c r="D47" s="47"/>
      <c r="E47" s="47"/>
      <c r="F47" s="47"/>
      <c r="G47" s="50"/>
      <c r="H47" s="49"/>
      <c r="I47" s="26"/>
      <c r="J47" s="32"/>
      <c r="K47" s="33"/>
      <c r="L47" s="10"/>
      <c r="M47" s="5"/>
    </row>
    <row r="48" spans="1:13" s="3" customFormat="1" ht="30" customHeight="1" thickBot="1" x14ac:dyDescent="0.3">
      <c r="A48" s="11"/>
      <c r="B48" s="12"/>
      <c r="C48" s="131" t="s">
        <v>77</v>
      </c>
      <c r="D48" s="132"/>
      <c r="E48" s="132"/>
      <c r="F48" s="132"/>
      <c r="G48" s="132"/>
      <c r="H48" s="132"/>
      <c r="I48" s="132"/>
      <c r="J48" s="133"/>
      <c r="K48" s="95">
        <f>SUM(K14:K47)</f>
        <v>1882473420</v>
      </c>
      <c r="L48" s="13"/>
      <c r="M48" s="11"/>
    </row>
    <row r="49" spans="1:13" s="3" customFormat="1" thickBot="1" x14ac:dyDescent="0.3">
      <c r="A49" s="11"/>
      <c r="B49" s="12"/>
      <c r="C49" s="52"/>
      <c r="D49" s="52"/>
      <c r="E49" s="52"/>
      <c r="F49" s="52"/>
      <c r="G49" s="52"/>
      <c r="H49" s="52"/>
      <c r="I49" s="52"/>
      <c r="J49" s="52"/>
      <c r="K49" s="53"/>
      <c r="L49" s="13"/>
      <c r="M49" s="11"/>
    </row>
    <row r="50" spans="1:13" s="3" customFormat="1" ht="30" customHeight="1" x14ac:dyDescent="0.25">
      <c r="A50" s="11"/>
      <c r="B50" s="12"/>
      <c r="C50" s="54"/>
      <c r="D50" s="55"/>
      <c r="E50" s="54"/>
      <c r="F50" s="54"/>
      <c r="G50" s="134" t="s">
        <v>78</v>
      </c>
      <c r="H50" s="135"/>
      <c r="I50" s="135"/>
      <c r="J50" s="136"/>
      <c r="K50" s="56">
        <v>67385200.650000006</v>
      </c>
      <c r="L50" s="13"/>
      <c r="M50" s="11"/>
    </row>
    <row r="51" spans="1:13" s="3" customFormat="1" ht="30" customHeight="1" x14ac:dyDescent="0.25">
      <c r="A51" s="11"/>
      <c r="B51" s="12"/>
      <c r="C51" s="54"/>
      <c r="D51" s="55"/>
      <c r="E51" s="54"/>
      <c r="F51" s="54"/>
      <c r="G51" s="137" t="s">
        <v>79</v>
      </c>
      <c r="H51" s="138"/>
      <c r="I51" s="139"/>
      <c r="J51" s="58"/>
      <c r="K51" s="59"/>
      <c r="L51" s="13"/>
      <c r="M51" s="11"/>
    </row>
    <row r="52" spans="1:13" s="3" customFormat="1" ht="30" customHeight="1" x14ac:dyDescent="0.25">
      <c r="A52" s="11"/>
      <c r="B52" s="12"/>
      <c r="C52" s="54"/>
      <c r="D52" s="60"/>
      <c r="E52" s="60"/>
      <c r="F52" s="60"/>
      <c r="G52" s="57"/>
      <c r="H52" s="61"/>
      <c r="I52" s="62"/>
      <c r="J52" s="96" t="s">
        <v>80</v>
      </c>
      <c r="K52" s="97">
        <f>ROUND(K48+K50,0)</f>
        <v>1949858621</v>
      </c>
      <c r="L52" s="13"/>
      <c r="M52" s="11"/>
    </row>
    <row r="53" spans="1:13" s="3" customFormat="1" ht="30" customHeight="1" x14ac:dyDescent="0.25">
      <c r="A53" s="11"/>
      <c r="B53" s="12"/>
      <c r="C53" s="54"/>
      <c r="D53" s="60"/>
      <c r="E53" s="60"/>
      <c r="F53" s="60"/>
      <c r="G53" s="64" t="s">
        <v>81</v>
      </c>
      <c r="H53" s="61"/>
      <c r="I53" s="62"/>
      <c r="J53" s="63"/>
      <c r="K53" s="65"/>
      <c r="L53" s="13"/>
      <c r="M53" s="11"/>
    </row>
    <row r="54" spans="1:13" s="3" customFormat="1" ht="30" customHeight="1" x14ac:dyDescent="0.25">
      <c r="A54" s="11"/>
      <c r="B54" s="12"/>
      <c r="C54" s="54"/>
      <c r="D54" s="55"/>
      <c r="E54" s="54"/>
      <c r="F54" s="54"/>
      <c r="G54" s="57"/>
      <c r="H54" s="57"/>
      <c r="I54" s="57"/>
      <c r="J54" s="57"/>
      <c r="K54" s="59"/>
      <c r="L54" s="13"/>
      <c r="M54" s="11"/>
    </row>
    <row r="55" spans="1:13" s="3" customFormat="1" ht="30" customHeight="1" x14ac:dyDescent="0.25">
      <c r="A55" s="11"/>
      <c r="B55" s="12"/>
      <c r="C55" s="54"/>
      <c r="D55" s="55"/>
      <c r="E55" s="54"/>
      <c r="F55" s="54"/>
      <c r="G55" s="66"/>
      <c r="H55" s="61"/>
      <c r="I55" s="62"/>
      <c r="J55" s="67"/>
      <c r="K55" s="59"/>
      <c r="L55" s="13"/>
      <c r="M55" s="11"/>
    </row>
    <row r="56" spans="1:13" s="3" customFormat="1" ht="30" customHeight="1" thickBot="1" x14ac:dyDescent="0.3">
      <c r="A56" s="11"/>
      <c r="B56" s="12"/>
      <c r="C56" s="54"/>
      <c r="D56" s="55"/>
      <c r="E56" s="54"/>
      <c r="F56" s="68"/>
      <c r="G56" s="66"/>
      <c r="H56" s="61"/>
      <c r="I56" s="62"/>
      <c r="J56" s="67"/>
      <c r="K56" s="65"/>
      <c r="L56" s="13"/>
      <c r="M56" s="11"/>
    </row>
    <row r="57" spans="1:13" s="3" customFormat="1" ht="30" customHeight="1" thickBot="1" x14ac:dyDescent="0.3">
      <c r="A57" s="11"/>
      <c r="B57" s="12"/>
      <c r="C57" s="54"/>
      <c r="D57" s="55"/>
      <c r="E57" s="54"/>
      <c r="F57" s="54"/>
      <c r="G57" s="69" t="s">
        <v>82</v>
      </c>
      <c r="H57" s="70"/>
      <c r="I57" s="71"/>
      <c r="J57" s="72"/>
      <c r="K57" s="51"/>
      <c r="L57" s="13"/>
      <c r="M57" s="11"/>
    </row>
    <row r="58" spans="1:13" s="3" customFormat="1" thickBot="1" x14ac:dyDescent="0.3">
      <c r="A58" s="11"/>
      <c r="B58" s="12"/>
      <c r="C58" s="54"/>
      <c r="D58" s="55"/>
      <c r="E58" s="55"/>
      <c r="F58" s="55"/>
      <c r="G58" s="54"/>
      <c r="H58" s="54"/>
      <c r="I58" s="73"/>
      <c r="J58" s="74"/>
      <c r="K58" s="75"/>
      <c r="L58" s="13"/>
      <c r="M58" s="11"/>
    </row>
    <row r="59" spans="1:13" s="3" customFormat="1" ht="15.75" x14ac:dyDescent="0.25">
      <c r="A59" s="11"/>
      <c r="B59" s="12"/>
      <c r="C59" s="76"/>
      <c r="D59" s="120"/>
      <c r="E59" s="120"/>
      <c r="F59" s="120"/>
      <c r="G59" s="120"/>
      <c r="H59" s="120"/>
      <c r="I59" s="120"/>
      <c r="J59" s="120"/>
      <c r="K59" s="121"/>
      <c r="L59" s="14"/>
      <c r="M59" s="11"/>
    </row>
    <row r="60" spans="1:13" s="3" customFormat="1" ht="46.5" customHeight="1" x14ac:dyDescent="0.25">
      <c r="A60" s="11"/>
      <c r="B60" s="12"/>
      <c r="C60" s="144" t="s">
        <v>83</v>
      </c>
      <c r="D60" s="145"/>
      <c r="E60" s="145"/>
      <c r="F60" s="145"/>
      <c r="G60" s="145"/>
      <c r="H60" s="146" t="s">
        <v>84</v>
      </c>
      <c r="I60" s="146"/>
      <c r="J60" s="146"/>
      <c r="K60" s="77" t="s">
        <v>85</v>
      </c>
      <c r="L60" s="15"/>
      <c r="M60" s="11"/>
    </row>
    <row r="61" spans="1:13" s="3" customFormat="1" ht="32.25" customHeight="1" x14ac:dyDescent="0.25">
      <c r="A61" s="11"/>
      <c r="B61" s="12"/>
      <c r="C61" s="144" t="s">
        <v>86</v>
      </c>
      <c r="D61" s="145"/>
      <c r="E61" s="145"/>
      <c r="F61" s="145"/>
      <c r="G61" s="145"/>
      <c r="H61" s="141" t="s">
        <v>87</v>
      </c>
      <c r="I61" s="141"/>
      <c r="J61" s="78" t="s">
        <v>88</v>
      </c>
      <c r="K61" s="79">
        <v>0.33</v>
      </c>
      <c r="L61" s="15"/>
      <c r="M61" s="11"/>
    </row>
    <row r="62" spans="1:13" s="3" customFormat="1" ht="30" customHeight="1" x14ac:dyDescent="0.25">
      <c r="A62" s="11"/>
      <c r="B62" s="12"/>
      <c r="C62" s="144" t="s">
        <v>89</v>
      </c>
      <c r="D62" s="145"/>
      <c r="E62" s="145"/>
      <c r="F62" s="145"/>
      <c r="G62" s="145"/>
      <c r="H62" s="147" t="s">
        <v>90</v>
      </c>
      <c r="I62" s="148"/>
      <c r="J62" s="78" t="s">
        <v>91</v>
      </c>
      <c r="K62" s="79">
        <v>0</v>
      </c>
      <c r="L62" s="15"/>
      <c r="M62" s="11"/>
    </row>
    <row r="63" spans="1:13" s="4" customFormat="1" ht="58.5" customHeight="1" x14ac:dyDescent="0.25">
      <c r="A63" s="11"/>
      <c r="B63" s="12"/>
      <c r="C63" s="82"/>
      <c r="E63" s="83"/>
      <c r="F63" s="83"/>
      <c r="G63" s="84"/>
      <c r="H63" s="140" t="s">
        <v>92</v>
      </c>
      <c r="I63" s="141"/>
      <c r="J63" s="78" t="s">
        <v>93</v>
      </c>
      <c r="K63" s="79">
        <v>0.05</v>
      </c>
      <c r="L63" s="13"/>
      <c r="M63" s="11"/>
    </row>
    <row r="64" spans="1:13" ht="57" customHeight="1" x14ac:dyDescent="0.3">
      <c r="A64" s="5"/>
      <c r="B64" s="9"/>
      <c r="C64" s="85"/>
      <c r="D64" s="86"/>
      <c r="E64" s="86"/>
      <c r="F64" s="86"/>
      <c r="G64" s="87"/>
      <c r="H64" s="141" t="s">
        <v>94</v>
      </c>
      <c r="I64" s="141"/>
      <c r="J64" s="78" t="s">
        <v>95</v>
      </c>
      <c r="K64" s="79">
        <f>SUM(K61:K63)</f>
        <v>0.38</v>
      </c>
      <c r="L64" s="10"/>
      <c r="M64" s="5"/>
    </row>
    <row r="65" spans="1:13" ht="17.25" thickBot="1" x14ac:dyDescent="0.35">
      <c r="A65" s="5"/>
      <c r="B65" s="9"/>
      <c r="C65" s="90"/>
      <c r="D65" s="88"/>
      <c r="E65" s="88"/>
      <c r="F65" s="88"/>
      <c r="G65" s="89"/>
      <c r="H65" s="142"/>
      <c r="I65" s="142"/>
      <c r="J65" s="142"/>
      <c r="K65" s="143"/>
      <c r="L65" s="10"/>
      <c r="M65" s="5"/>
    </row>
    <row r="66" spans="1:13" ht="17.25" thickBot="1" x14ac:dyDescent="0.35">
      <c r="A66" s="5"/>
      <c r="B66" s="100"/>
      <c r="C66" s="101"/>
      <c r="D66" s="101"/>
      <c r="E66" s="102"/>
      <c r="F66" s="101"/>
      <c r="G66" s="103"/>
      <c r="H66" s="101"/>
      <c r="I66" s="101"/>
      <c r="J66" s="101"/>
      <c r="K66" s="101"/>
      <c r="L66" s="104"/>
      <c r="M66" s="5"/>
    </row>
    <row r="67" spans="1:13" ht="17.25" thickTop="1" x14ac:dyDescent="0.3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</row>
  </sheetData>
  <mergeCells count="27">
    <mergeCell ref="H63:I63"/>
    <mergeCell ref="H64:I64"/>
    <mergeCell ref="H65:K65"/>
    <mergeCell ref="C60:G60"/>
    <mergeCell ref="H60:J60"/>
    <mergeCell ref="C61:G61"/>
    <mergeCell ref="H61:I61"/>
    <mergeCell ref="C62:G62"/>
    <mergeCell ref="H62:I62"/>
    <mergeCell ref="D59:K59"/>
    <mergeCell ref="C11:C12"/>
    <mergeCell ref="D11:D12"/>
    <mergeCell ref="E11:F11"/>
    <mergeCell ref="G11:G12"/>
    <mergeCell ref="H11:H12"/>
    <mergeCell ref="I11:I12"/>
    <mergeCell ref="J11:J12"/>
    <mergeCell ref="K11:K12"/>
    <mergeCell ref="C48:J48"/>
    <mergeCell ref="G50:J50"/>
    <mergeCell ref="G51:I51"/>
    <mergeCell ref="C10:K10"/>
    <mergeCell ref="C3:F3"/>
    <mergeCell ref="C5:K5"/>
    <mergeCell ref="C6:K6"/>
    <mergeCell ref="C7:K8"/>
    <mergeCell ref="C9:K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531c6fd-1360-4f8e-94af-768214a32040">
      <UserInfo>
        <DisplayName/>
        <AccountId xsi:nil="true"/>
        <AccountType/>
      </UserInfo>
    </SharedWithUsers>
    <TaxCatchAll xmlns="6531c6fd-1360-4f8e-94af-768214a32040" xsi:nil="true"/>
    <lcf76f155ced4ddcb4097134ff3c332f xmlns="3237708f-d448-493e-b33b-a8fd526a99fa">
      <Terms xmlns="http://schemas.microsoft.com/office/infopath/2007/PartnerControls"/>
    </lcf76f155ced4ddcb4097134ff3c332f>
    <_Flow_SignoffStatus xmlns="3237708f-d448-493e-b33b-a8fd526a99f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3237708f-d448-493e-b33b-a8fd526a99fa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6531c6fd-1360-4f8e-94af-768214a3204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A06E142-618B-49DC-9C0F-B1CE42B4AB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ECONOMICA(Proponente)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revision/>
  <dcterms:created xsi:type="dcterms:W3CDTF">2006-06-27T16:47:25Z</dcterms:created>
  <dcterms:modified xsi:type="dcterms:W3CDTF">2022-12-19T21:38:06Z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