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GUILLERMO SANTANA\SANTANA 2022\4 PROCESOS 2022\PN DISAN SA 014 2022 INSUMOS DE LABORATORIO 28 OCT 2022\PN DISAN SA 014 2022 INSUMOS LABORATORIO\10 EVALUACIONES\REEVALUACION DE OFERTAS\JURIDICA\"/>
    </mc:Choice>
  </mc:AlternateContent>
  <bookViews>
    <workbookView xWindow="0" yWindow="0" windowWidth="28800" windowHeight="12435"/>
  </bookViews>
  <sheets>
    <sheet name="EVALUACIÓN" sheetId="1" r:id="rId1"/>
    <sheet name="CALCULO % GARANTÍA " sheetId="2" r:id="rId2"/>
    <sheet name="GRUPO 19" sheetId="3" r:id="rId3"/>
    <sheet name="GRUPO 27" sheetId="4" r:id="rId4"/>
  </sheets>
  <definedNames>
    <definedName name="_xlnm.Print_Area" localSheetId="0">EVALUACIÓN!$A$1:$AF$53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41" i="2" l="1"/>
  <c r="O30" i="2"/>
  <c r="D36" i="2"/>
  <c r="D132" i="3" l="1"/>
  <c r="D133" i="3" s="1"/>
  <c r="R37" i="2"/>
  <c r="R36" i="2"/>
  <c r="R35" i="2"/>
  <c r="R30" i="2"/>
  <c r="R31" i="2" s="1"/>
  <c r="R33" i="2" s="1"/>
  <c r="Q37" i="2"/>
  <c r="Q36" i="2"/>
  <c r="Q35" i="2"/>
  <c r="Q30" i="2"/>
  <c r="Q31" i="2" s="1"/>
  <c r="P37" i="2"/>
  <c r="P36" i="2"/>
  <c r="P35" i="2"/>
  <c r="P30" i="2"/>
  <c r="P31" i="2" s="1"/>
  <c r="J132" i="3"/>
  <c r="J133" i="3" s="1"/>
  <c r="I30" i="2" l="1"/>
  <c r="I31" i="2" s="1"/>
  <c r="G30" i="2"/>
  <c r="G31" i="2" s="1"/>
  <c r="F30" i="2"/>
  <c r="F31" i="2" s="1"/>
  <c r="E30" i="2"/>
  <c r="E31" i="2" s="1"/>
  <c r="D30" i="2"/>
  <c r="D31" i="2" s="1"/>
  <c r="N30" i="2"/>
  <c r="N31" i="2" s="1"/>
  <c r="I132" i="3" l="1"/>
  <c r="I133" i="3" s="1"/>
  <c r="J30" i="2" l="1"/>
  <c r="H132" i="3"/>
  <c r="H133" i="3" s="1"/>
  <c r="F132" i="3"/>
  <c r="F133" i="3" s="1"/>
  <c r="D7" i="4"/>
  <c r="D8" i="4" s="1"/>
  <c r="C6" i="4"/>
  <c r="E132" i="3"/>
  <c r="E133" i="3" s="1"/>
  <c r="M30" i="2"/>
  <c r="M31" i="2" s="1"/>
  <c r="O31" i="2"/>
  <c r="C131" i="3"/>
  <c r="O37" i="2"/>
  <c r="O36" i="2"/>
  <c r="L30" i="2"/>
  <c r="L31" i="2" s="1"/>
  <c r="K30" i="2"/>
  <c r="K31" i="2" s="1"/>
  <c r="H30" i="2"/>
  <c r="H31" i="2" s="1"/>
  <c r="H35" i="2" s="1"/>
  <c r="O35" i="2"/>
  <c r="C29" i="2"/>
  <c r="M37" i="2" l="1"/>
  <c r="J31" i="2"/>
  <c r="J37" i="2" s="1"/>
  <c r="H137" i="3" l="1"/>
</calcChain>
</file>

<file path=xl/sharedStrings.xml><?xml version="1.0" encoding="utf-8"?>
<sst xmlns="http://schemas.openxmlformats.org/spreadsheetml/2006/main" count="1125" uniqueCount="529">
  <si>
    <t>Representante</t>
  </si>
  <si>
    <t>NIT</t>
  </si>
  <si>
    <t>Propuesta Conjunta</t>
  </si>
  <si>
    <t xml:space="preserve">Poliza de Seriedad en el ofrecimiento </t>
  </si>
  <si>
    <t>Recibo de pago</t>
  </si>
  <si>
    <t>Verificación</t>
  </si>
  <si>
    <t>Amparos</t>
  </si>
  <si>
    <t>Vigencia</t>
  </si>
  <si>
    <t>El retiro de la oferta después de  vencido el trmina fijado para presentación de las propuestas</t>
  </si>
  <si>
    <t>La no suscripción del contrato sin justa causa por parte del adjudicatario</t>
  </si>
  <si>
    <t>Beneficiario</t>
  </si>
  <si>
    <t>Tomador</t>
  </si>
  <si>
    <t>Conjunta</t>
  </si>
  <si>
    <t xml:space="preserve">La falta de otorgamiento por parte del proponente seleccionado de la garantía de cumplimiento </t>
  </si>
  <si>
    <t>Boletin Responsables Fiscales</t>
  </si>
  <si>
    <t>Representante Legal</t>
  </si>
  <si>
    <t>Persona Jurídica</t>
  </si>
  <si>
    <t>Respresentante Legal</t>
  </si>
  <si>
    <t>Certificado Antecedentes Disicplinarios</t>
  </si>
  <si>
    <t>Certificado de Antecedentes Judiciales</t>
  </si>
  <si>
    <t>Id. Representante</t>
  </si>
  <si>
    <t>Fecha certificado</t>
  </si>
  <si>
    <t>Vigencia de la Sociedad</t>
  </si>
  <si>
    <t>Facultado</t>
  </si>
  <si>
    <t>Objeto Social</t>
  </si>
  <si>
    <t>Apoderado</t>
  </si>
  <si>
    <t>Identificación</t>
  </si>
  <si>
    <t>Cumple</t>
  </si>
  <si>
    <t>Incluida</t>
  </si>
  <si>
    <t>Existencia y de Representación Legal de la entidad</t>
  </si>
  <si>
    <t>N/A</t>
  </si>
  <si>
    <t>Numero de Poliza</t>
  </si>
  <si>
    <t>Fecha de Expedición</t>
  </si>
  <si>
    <t>Resultado</t>
  </si>
  <si>
    <t>Constancia cumplimiento aportes Parafiscales</t>
  </si>
  <si>
    <t>Compromiso Anticorrupción</t>
  </si>
  <si>
    <t xml:space="preserve">Carta de presentacion de la propuesta </t>
  </si>
  <si>
    <t xml:space="preserve">Registro Unico Proponentes </t>
  </si>
  <si>
    <t>CUMPLE</t>
  </si>
  <si>
    <t>La no ampliación de la vigencia de la garantia de seriedad de la oferta cuando el plazo para adjudicación o par suscribir el contrato se prorrogue, siempre y cuando no excedan el termino de 3 meses</t>
  </si>
  <si>
    <t>Certificado de Existencia y Representación Legal Ccio.</t>
  </si>
  <si>
    <t>Facultado para contratar</t>
  </si>
  <si>
    <t>Dirección de Sanidad Policia Nacional</t>
  </si>
  <si>
    <t>Registro Único Tributario (RUT)</t>
  </si>
  <si>
    <t>Certificado Registro Nacional de Medidas Correctivas RNMC</t>
  </si>
  <si>
    <t xml:space="preserve">Cumple </t>
  </si>
  <si>
    <t>10% del presupuesto oficial del proceso</t>
  </si>
  <si>
    <t xml:space="preserve">NA </t>
  </si>
  <si>
    <t xml:space="preserve">Presidente Comité Jurídico </t>
  </si>
  <si>
    <t>Integrante del Comité Jurídico</t>
  </si>
  <si>
    <t xml:space="preserve">VERIFICACION JURIDICA PROCESO PN DISAN SA 014 2022 INSUMOS Y REACTIVOS </t>
  </si>
  <si>
    <t xml:space="preserve">PRESUPUESTO OFICIAL: ($23.268.411.569,48) </t>
  </si>
  <si>
    <t xml:space="preserve">GRUPO </t>
  </si>
  <si>
    <t>NOMBRE DEL GRUPO</t>
  </si>
  <si>
    <t>TOTAL</t>
  </si>
  <si>
    <t>X</t>
  </si>
  <si>
    <t>AUTOINMUNIDAD</t>
  </si>
  <si>
    <t>ELECTROFORESIS DE HEMOGLOBINA</t>
  </si>
  <si>
    <t>VALOR TOTAL</t>
  </si>
  <si>
    <t>SUMINISTRO DE REACTIVOS PARA EL PROCESAMIENTO HEMATOLOGIA, QUIMICA, HORMONAS, MARCADORES TUMORALES Y HEMOGLOBINA GLICOSILADA</t>
  </si>
  <si>
    <t>BIOLOGIA MOLECULAR</t>
  </si>
  <si>
    <t>MEDIOS DE CULTIVO</t>
  </si>
  <si>
    <t>UROCULTIVOS AUTOMATIZADOS</t>
  </si>
  <si>
    <t>MICROSCOPIA</t>
  </si>
  <si>
    <t>CONTROL DE CALIDAD INTERNO PARA MICROBIOLOGIA CEPAS ATCC INCLUYENDO CRIOVIALES DE CONSERVACION</t>
  </si>
  <si>
    <t>CONTROL DE CALIDAD EXTERNO</t>
  </si>
  <si>
    <t>INMUNOLOGIA POR ELISA</t>
  </si>
  <si>
    <t>INMUNOLOGIA POR INMUNOFLUORESCENCIA</t>
  </si>
  <si>
    <t>PRUEBA CUALITATIVA DE DIAGNOSTICO PARA MICOBACTERIAS TUBERCULOSAS Y NO TUBERCULOSAS</t>
  </si>
  <si>
    <t>SUMINISTRO DE INSUMOS PARA LOS EQUIPOS COLOREADORES AUTOMATIZADOS</t>
  </si>
  <si>
    <t>SUMINISTRO DE INSUMOS NECESARIOS PARA EL PROCESAMIENTO DE HEMOCULTIVOS</t>
  </si>
  <si>
    <t>QUIMIOLUMINISCENCIA</t>
  </si>
  <si>
    <t>VELOCIDAD DE SEDIMENTACIÓN GLOBULAR</t>
  </si>
  <si>
    <t>INSUMOS EQUIPO PREVI™ Isola</t>
  </si>
  <si>
    <t>TAMIZAJE NEONATAL AMPLIADO</t>
  </si>
  <si>
    <t>PANEL RESPIRATORIO NACIONAL</t>
  </si>
  <si>
    <t>OTROS INSUMOS Y REACTIVOS</t>
  </si>
  <si>
    <t>COAGULACIÓN (HOSPITAL CENTRAL,  LABORATORIO CLÍNICO DE REFERENCIA NACIONAL Y CLÍNICA DEL SUR)</t>
  </si>
  <si>
    <t>HEMATOLOGIA, COAGULACIÓN, UROANÁLISIS Y QUIMICA (MEDIANA Y BAJA COMPLEJIDAD)</t>
  </si>
  <si>
    <t>INMUNOLOGIA (MEDIANA COMPLEJIDAD Y BAJA)</t>
  </si>
  <si>
    <t>PRUEBAS DE DIAGNÓSTICO RAPIDO  (MEDIANA COMPLEJIDAD)</t>
  </si>
  <si>
    <t>MICROBIOLOGIA (MEDIANA COMPLEJIDAD)</t>
  </si>
  <si>
    <t>SUMINISTRO DE REACTIVOS PARA PRUEBAS INFECCIOSAS</t>
  </si>
  <si>
    <t>PRUEBAS DIAGNOSTICAS PCR - NACIONAL</t>
  </si>
  <si>
    <t>NIT 830.024.737-4</t>
  </si>
  <si>
    <t>Asegurador</t>
  </si>
  <si>
    <r>
      <t xml:space="preserve"> Se anexa suscrito por ANIA MARITZA GARNICA RAMIREZ como RL suplente, del 05 de diciembre de 2022 - </t>
    </r>
    <r>
      <rPr>
        <b/>
        <sz val="23"/>
        <color theme="1"/>
        <rFont val="Calibri"/>
        <family val="2"/>
        <scheme val="minor"/>
      </rPr>
      <t>CUMPLE</t>
    </r>
  </si>
  <si>
    <t>Anexa Cámara de Comercio de Bogotá del 01-12-2022</t>
  </si>
  <si>
    <t>ANIA MARITZA GARNICA RAMIREZ C.C. 5232023</t>
  </si>
  <si>
    <t>Gerente General LILIANA RAMIREZ C.C. 39.747.734 -  Suplente ANIA MARITZA GARNICA RAMIREZ C.C. 52.320.237</t>
  </si>
  <si>
    <t>Indefinida</t>
  </si>
  <si>
    <t>Anexa recibo de pago No. 10000042827703
del 01-12-2022</t>
  </si>
  <si>
    <t>21-44-101400648 - anexo 0</t>
  </si>
  <si>
    <t xml:space="preserve">SEGUROS DEL ESTADO S.A. </t>
  </si>
  <si>
    <t>OK, se verifica en la pagina el 07-12-2022</t>
  </si>
  <si>
    <t>Quimiolab SAS</t>
  </si>
  <si>
    <t>Le faltan 7 pesos</t>
  </si>
  <si>
    <t>$63.766.154,10 - Oferta Grupo 8 y 10</t>
  </si>
  <si>
    <t xml:space="preserve">Se  anexa de la empresa del 01-12-2022  </t>
  </si>
  <si>
    <t xml:space="preserve">Se anexa del RL del 01-12-2022 </t>
  </si>
  <si>
    <t>Se anexa certificado del RL del 25-11-2022</t>
  </si>
  <si>
    <t>Se anexa certificado de la empresa del 25-11-2022</t>
  </si>
  <si>
    <t>Se anexa de la empresa del 11-08-2022</t>
  </si>
  <si>
    <t>Se anexa del RL del  25-11-2022</t>
  </si>
  <si>
    <t>Se anexa suscrito por la RL suplente del 05-12-2022</t>
  </si>
  <si>
    <t>Se anexa RUP EN FIRME del 01-12-2022</t>
  </si>
  <si>
    <t>Se consulta del RL el 07-12-2022</t>
  </si>
  <si>
    <t>12. QUIMIOLAB SAS</t>
  </si>
  <si>
    <t>11. QUINBERLAB SAS</t>
  </si>
  <si>
    <r>
      <t xml:space="preserve"> Se anexa suscrito por VIVIANA ANDREA QUINTANA PEREA como RL, del 05 de diciembre de 2022 - </t>
    </r>
    <r>
      <rPr>
        <b/>
        <sz val="23"/>
        <color theme="1"/>
        <rFont val="Calibri"/>
        <family val="2"/>
        <scheme val="minor"/>
      </rPr>
      <t>CUMPLE</t>
    </r>
  </si>
  <si>
    <t>Anexa Cámara de Comercio de Bogotá del 02-12-2022</t>
  </si>
  <si>
    <t xml:space="preserve">Gerente General  VIVIANA ANDREA QUINTANA PEREA </t>
  </si>
  <si>
    <t>C.C. 52.253.988</t>
  </si>
  <si>
    <t xml:space="preserve">Si, no hay limitaciones, no requiere acta </t>
  </si>
  <si>
    <t>NIT 800.005.736-7</t>
  </si>
  <si>
    <t>Anexa recibo de pago No. 10000042887313
del 05-12-2022</t>
  </si>
  <si>
    <t>18-44-101085504 - anexo 0</t>
  </si>
  <si>
    <t>x</t>
  </si>
  <si>
    <t>Quinberlab SAS</t>
  </si>
  <si>
    <t xml:space="preserve">Del  05-12-2022  hasta 19-04-2022 </t>
  </si>
  <si>
    <t>Sí, se incluyen los 4 amparos dispuestos en el pliego de condiciones.</t>
  </si>
  <si>
    <t>Se anexa de la empresa del 03-08-2022</t>
  </si>
  <si>
    <t>Se anexa RUP EN FIRME del 02-12-2022</t>
  </si>
  <si>
    <t>Se anexa certificación suscrita por el revisor fiscal CARLOS ALBERTO BECERRA MUÑOZ  TP. 104674-T del 10-11-2022</t>
  </si>
  <si>
    <t xml:space="preserve">10. VELEZ LAB </t>
  </si>
  <si>
    <r>
      <t xml:space="preserve"> Se anexa suscrito por DIEGO ANDRES VALVUENA BASTO como RL, del 07-12-2022 - </t>
    </r>
    <r>
      <rPr>
        <b/>
        <sz val="23"/>
        <color theme="1"/>
        <rFont val="Calibri"/>
        <family val="2"/>
        <scheme val="minor"/>
      </rPr>
      <t>CUMPLE</t>
    </r>
  </si>
  <si>
    <t>DETERGENTE BIODEGRADABLE NEUTRO</t>
  </si>
  <si>
    <t>ACEITE DE INMERSIÓN</t>
  </si>
  <si>
    <t>PAPEL PARAFILM</t>
  </si>
  <si>
    <t>PAPEL FILTRO</t>
  </si>
  <si>
    <t>TIRA INDICADOR E PH X 100</t>
  </si>
  <si>
    <t>PUNTAS AMARILLAS DESECHABLES</t>
  </si>
  <si>
    <t>PUNTAS AMARILLAS CON FILTRO DESECHABLES</t>
  </si>
  <si>
    <t>RECIPIENTE RECOLECTOR PARA ORINA DE 24 HORAS</t>
  </si>
  <si>
    <t>PUNTAS PLÁSTICAS AZULES</t>
  </si>
  <si>
    <t>PUNTAS PLÁSTICAS AZULES CON FILTRO</t>
  </si>
  <si>
    <t>TUBOS DE POLIPROPILENO CON TAPÓN PARA TRANSPORTE DE MUESTRAS</t>
  </si>
  <si>
    <t>TUBO TAPA LILA PEDIATRICO</t>
  </si>
  <si>
    <t>TUBO TAPA ROJA O TAPA AMARILLA PEDIATRICO</t>
  </si>
  <si>
    <t>TUBO TAPA AZUL PEDIATRICO</t>
  </si>
  <si>
    <t>ANTÍGENOS FEBRILES</t>
  </si>
  <si>
    <t>CRYPTOCOCCUS NEOFORMANS</t>
  </si>
  <si>
    <t>RPR</t>
  </si>
  <si>
    <t>VDRL</t>
  </si>
  <si>
    <t>PIPETAS VSG (MANUAL)</t>
  </si>
  <si>
    <t>DETERMINACIÓN DE ANTICUERPOS HETEROFILOS</t>
  </si>
  <si>
    <t>AZUL DE METILENO ZN</t>
  </si>
  <si>
    <t>ALCOHOL ZN</t>
  </si>
  <si>
    <t>FUSCHINA ZN</t>
  </si>
  <si>
    <t>AZUL DE CRESIL BRILLANTE</t>
  </si>
  <si>
    <t>LUGOL PARASITOLOGICO</t>
  </si>
  <si>
    <t>HIDRÓXIDO DE POTASIO AL 40%</t>
  </si>
  <si>
    <t>SALES FOSFATAS DE FIELD</t>
  </si>
  <si>
    <t>SOLUCIÓN A FIELD</t>
  </si>
  <si>
    <t>SOLUCIÓN B FIELD</t>
  </si>
  <si>
    <t>WRIGTH</t>
  </si>
  <si>
    <t>CRISTAL VIOLETA DE GRAM</t>
  </si>
  <si>
    <t>LUGOL DE GRAM</t>
  </si>
  <si>
    <t>SAFRANINA / FUSHINA DE GRAM</t>
  </si>
  <si>
    <t>ALCOHOL CETONA DE GRAM</t>
  </si>
  <si>
    <t>BUFFER GIORDANO</t>
  </si>
  <si>
    <t>MEDIO TOMA Y TRANSPORTE DE MUESTRAS MICROBIOLOGICAS</t>
  </si>
  <si>
    <t>LANCETA AUTOMÁTICA PARA TIEMPO DE SANGRÍA</t>
  </si>
  <si>
    <t>TUBO CONSERVACIÓN UROCULTIVO</t>
  </si>
  <si>
    <t>ASA DE 1UL</t>
  </si>
  <si>
    <t>ASA DE 10 UL</t>
  </si>
  <si>
    <t>ASA METÁLICA CURVA</t>
  </si>
  <si>
    <t xml:space="preserve">ASA METÁLICA RECTA </t>
  </si>
  <si>
    <t xml:space="preserve">ASA METÁLICA MICOLÓGICA </t>
  </si>
  <si>
    <t>EQUIPO ALADO</t>
  </si>
  <si>
    <t>ACIDO HIPOCLOROSO</t>
  </si>
  <si>
    <t>GLUCOSA ANHÍDRIDA</t>
  </si>
  <si>
    <t>ALCOHOL ETÍLICO 99%</t>
  </si>
  <si>
    <t>FOSFATO TRISÓDICO</t>
  </si>
  <si>
    <t>BACTERIURITEST  X 200</t>
  </si>
  <si>
    <t xml:space="preserve">TUBO TAPA ROJA SIN ADITIVO </t>
  </si>
  <si>
    <t xml:space="preserve">TUBO CÓNICO GRADUADO PARA CENTRÍFUGA </t>
  </si>
  <si>
    <t>HIDRÓXIDO DE POTASIO AL 10%</t>
  </si>
  <si>
    <t>HIDRÓXIDO DE POTASIO AL 20%</t>
  </si>
  <si>
    <t>HIDRÓXIDO DE SODIO AL 4%</t>
  </si>
  <si>
    <t>TABLETA PARA DETERMINACIÓN DE AZUCARES REDUCTORES</t>
  </si>
  <si>
    <t>AZUL DE LACTOFENOL</t>
  </si>
  <si>
    <t>METABISULFITO DE SODIO</t>
  </si>
  <si>
    <t>KIT GENERADOR DE MICROAEROFILIA</t>
  </si>
  <si>
    <t xml:space="preserve">MEDIO DE CULTIVO CARY BLAIR </t>
  </si>
  <si>
    <t>SENSIDISCO DE ERITROMICINA</t>
  </si>
  <si>
    <t>SENSIDISCO DE CLINDAMICINA</t>
  </si>
  <si>
    <t>SENSIDISCO DE BACITRACINA</t>
  </si>
  <si>
    <t>PRUEBA PARA DETERMINACIÓN DE OPTOQUINA</t>
  </si>
  <si>
    <t>PRUEBA PARA DETERMINACIÓN DE OXIDASA</t>
  </si>
  <si>
    <t>PRUEBA DE SENSIDISCO PARA ERTAPENEM</t>
  </si>
  <si>
    <t>PRUEBA DE SENSIDISCO PARA MEROPENEM</t>
  </si>
  <si>
    <t>PRUEBA DE SENSIDISCO PARA EDTA</t>
  </si>
  <si>
    <t>PRUEBA DE SENSIDISCO PARA ÁCIDO BORÓNICO</t>
  </si>
  <si>
    <t>PRUEBA DE SENSIDISCO DE ACIDO NALIDÍXICO</t>
  </si>
  <si>
    <t>PRUEBA DE SENSIDISCO DE AMIKACINA</t>
  </si>
  <si>
    <t>PRUEBA DE SENSIDISCO DE AMOXACILINA</t>
  </si>
  <si>
    <t>PRUEBA DE SENSIDISCO DE AMPICILINA</t>
  </si>
  <si>
    <t>PRUEBA DE SENSIDISCO DE AMPICILINA SULBACTAM</t>
  </si>
  <si>
    <t>PRUEBA DE SENSIDISCO DE CEFOTAXIMA</t>
  </si>
  <si>
    <t>PRUEBA DE SENSIDISCO DE CEFRADINE</t>
  </si>
  <si>
    <t>PRUEBA DE SENSIDISCO DE CEFOTAXIMA + CLAVULANATO</t>
  </si>
  <si>
    <t>PRUEBA DE SENSIDISCO DE CEFTAZIDIMA</t>
  </si>
  <si>
    <t>PRUEBA DE SENSIDISCO DE CIPROFLOXACINA</t>
  </si>
  <si>
    <t>PRUEBA DE SENSIDISCO DE GENTAMICINA</t>
  </si>
  <si>
    <t>PRUEBA DE SENSIDISCO DE NITROFURANTOINA</t>
  </si>
  <si>
    <t xml:space="preserve">PRUEBA DE SENSIDISCO DE NORFLOXACINA </t>
  </si>
  <si>
    <t>PRUEBA DE SENSIDISCO DE TRIMETROPIM</t>
  </si>
  <si>
    <t>REACTIVO DE KOVACS (INDOL)</t>
  </si>
  <si>
    <t>CATALASA</t>
  </si>
  <si>
    <t>MEDIO DE TRANSPORTE STUART TUBO</t>
  </si>
  <si>
    <t>PRUEBA RÁPIDA PARA ESTREPTOCOCCUS</t>
  </si>
  <si>
    <t xml:space="preserve">PRUEBA RÁPIDA PARA LA DETECCIÓN DE ANTÍGENOS DE ROTAVIRUS </t>
  </si>
  <si>
    <t>PRUEBA RÁPIDA PARA LA DETECCIÓN DE HELICOBACTER PYLORY</t>
  </si>
  <si>
    <t>PRUEBA RÁPIDA PARA LA DETECCIÓN DE HEPATITIS HBSAG</t>
  </si>
  <si>
    <t>SUERO HEMOCLASIFICADOR ANTI A</t>
  </si>
  <si>
    <t>SUERO HEMOCLASIFICADOR ANTI B</t>
  </si>
  <si>
    <t>SUERO HEMOCLASIFICADOR ANTI D</t>
  </si>
  <si>
    <t>LÁMINAS</t>
  </si>
  <si>
    <t xml:space="preserve">LAMINILLAS </t>
  </si>
  <si>
    <t>FACTOR REUMATOIDEO SEMICUANTITATIVA  POR LATEX</t>
  </si>
  <si>
    <t>ANTIESTREPTOLISINA O SEMICUANTITATIVA POR LÁTEX</t>
  </si>
  <si>
    <t>PROTEÍNA C REACTIVA SEMICUANTITATIVA POR LÁTEX</t>
  </si>
  <si>
    <t>COOMBS DIRECTO E INDIRECTO  PRUEBA CUALITATIVA</t>
  </si>
  <si>
    <t>ANTIDEPRESIVOS  TRICÍCLICOS</t>
  </si>
  <si>
    <t>SANGRE OCULTA EN HECES</t>
  </si>
  <si>
    <t>PRUEBA INMUNOCROMATOGRAFICA RÁPIDA DE CUARTA GENERACIÓN PARA DETECCION DE HIV I-II AG P24 POR PROCESAMIENTO MANUAL</t>
  </si>
  <si>
    <t>PRUEBA DE EMBARAZO</t>
  </si>
  <si>
    <t>MALARIA PRUEBA RÁPIDA</t>
  </si>
  <si>
    <t>DENGUE PRUEBA RÁPIDA</t>
  </si>
  <si>
    <t xml:space="preserve">KIT DE ANAEROBIOSIS </t>
  </si>
  <si>
    <t>TEST INMUNOCROMATOGRÁFICO PARA LA DETECCIÓN DE CARBAPENEMASAS</t>
  </si>
  <si>
    <t>TUBO TAPA AMARILLA CON GEL</t>
  </si>
  <si>
    <t>TUBO TAPA LILA</t>
  </si>
  <si>
    <t>TUBO TAPA AZUL</t>
  </si>
  <si>
    <t>ALBÚMINA O LISS AL 30%</t>
  </si>
  <si>
    <t>SISTEMA KOVA</t>
  </si>
  <si>
    <t>CAPILARES CON HEPARINA</t>
  </si>
  <si>
    <t>CAPILARES SIN HEPARINA</t>
  </si>
  <si>
    <t>PLASTILINA SELLADORA PARA CAPILARES</t>
  </si>
  <si>
    <t>CINTA PARA ESTERILIZAR</t>
  </si>
  <si>
    <t>PAPEL DE ARROZ</t>
  </si>
  <si>
    <t>FRASCO RECOLECTOR DE ORINA</t>
  </si>
  <si>
    <t>RECIPIENTE RECOLECTOR DE COPROLÓGICO</t>
  </si>
  <si>
    <t>BOLSA PEDIATRICA CON ADHESIVO PARA RECOLECCIÓN DE ORINA</t>
  </si>
  <si>
    <t>TUBOS DE VIDRIO DE 12 * 75</t>
  </si>
  <si>
    <t>TUBOS DE VIDRIO DE 13 *100</t>
  </si>
  <si>
    <t>LAPIZ DE CERA</t>
  </si>
  <si>
    <t xml:space="preserve">AZUL DE METILENO FOSFATADO </t>
  </si>
  <si>
    <t xml:space="preserve">AZUL DE BROMO- TIMOL </t>
  </si>
  <si>
    <t xml:space="preserve">COLORANTE GIEMSA </t>
  </si>
  <si>
    <t xml:space="preserve">METANOL </t>
  </si>
  <si>
    <t>AGUJA MÚLTIPLE</t>
  </si>
  <si>
    <t xml:space="preserve">EOSINA AL 0.5% </t>
  </si>
  <si>
    <t>GRUPO 19</t>
  </si>
  <si>
    <t xml:space="preserve">ITEM </t>
  </si>
  <si>
    <t>VALOR</t>
  </si>
  <si>
    <t xml:space="preserve">Gerente General  DIEGO ANDRES VALBUENA BASTO </t>
  </si>
  <si>
    <t xml:space="preserve">C.C. 80.093.993 </t>
  </si>
  <si>
    <t>NIT 830.023.844-1</t>
  </si>
  <si>
    <t>GRUPO 20</t>
  </si>
  <si>
    <t>EXTRACCIÓN, AMPLIFICACIÓN Y LECTURA AUTOMATIZADA DE ÁCIDOS NUCLEICOS</t>
  </si>
  <si>
    <t>PRUEBA RAPIDA PARA LA DETECCIÓN DE ANTIGENOS DEL VIRUS SARS CoV 2 – COVID 19</t>
  </si>
  <si>
    <t>MEDIO DE CULTIVO PARA TRANSPORTE VIRAL CON HISOPO</t>
  </si>
  <si>
    <t>Anexa recibo de pago No. 10000042926682
del 06-12-2022</t>
  </si>
  <si>
    <t>15-44-101272240 - anexo 0</t>
  </si>
  <si>
    <t>10. VELEZ LAB</t>
  </si>
  <si>
    <t xml:space="preserve">09. BIOMERIEUX COLOMBIA </t>
  </si>
  <si>
    <t>11. VELEZ LAB</t>
  </si>
  <si>
    <t>09. BIOMERIEUX</t>
  </si>
  <si>
    <t>$9.012.068,00 - oferta items: 40-58-63-64-84-105 del Grupo 19</t>
  </si>
  <si>
    <t>OK, se verifica en la pagina el 08-12-2022</t>
  </si>
  <si>
    <t>Biomerieux Colombia SAS</t>
  </si>
  <si>
    <t xml:space="preserve">Del  07-12-2022  hasta 07-05-2022 </t>
  </si>
  <si>
    <t>Se anexa de la empresa del 09-08-2022</t>
  </si>
  <si>
    <t>Se anexa suscrito por la RL del 07-12-2022</t>
  </si>
  <si>
    <t>Se anexa certificación suscrita por el revisor fiscal MARLITH FIGUEROA DÍAZ  TP. 1 126718-T del 01-12-2022</t>
  </si>
  <si>
    <t>CUMPLE JURÍDICAMENTE</t>
  </si>
  <si>
    <t>09. BIOMERIEUX COLOMBIA SAS</t>
  </si>
  <si>
    <t>07. DIAGNOSTILAB VM SAS</t>
  </si>
  <si>
    <t>08. BIOCOL LTDA</t>
  </si>
  <si>
    <r>
      <t xml:space="preserve"> Se anexa suscrito por VIVIANA PATRICIA MONTES HERNANDEZ como RL, del 01-12-2022 - </t>
    </r>
    <r>
      <rPr>
        <b/>
        <sz val="23"/>
        <color theme="1"/>
        <rFont val="Calibri"/>
        <family val="2"/>
        <scheme val="minor"/>
      </rPr>
      <t>CUMPLE</t>
    </r>
  </si>
  <si>
    <t>Anexa Cámara de Comercio de Sincelejo del 01-12-2022</t>
  </si>
  <si>
    <t xml:space="preserve">Representante Legal VIVIANA PATRICIA MONTES HERNANDEZ </t>
  </si>
  <si>
    <t>C.C. 64.717.679</t>
  </si>
  <si>
    <t xml:space="preserve">Si, no hay limitaciones, no requiere acta, conforme al literal J) del certificado de existencia. </t>
  </si>
  <si>
    <t>NIT. 900.635.373-2</t>
  </si>
  <si>
    <t>Anexa soporte de pago PSE del 01-12-2022 por valor de $1.341.302</t>
  </si>
  <si>
    <t xml:space="preserve">75-44-101125564 - anexo 0,1,2 </t>
  </si>
  <si>
    <t>Diagostilab VM SAS</t>
  </si>
  <si>
    <t xml:space="preserve">Del  07-12-2022  hasta 07-04-2022 </t>
  </si>
  <si>
    <t>Se anexa de la empresar, RL y RF del 05-09-2022</t>
  </si>
  <si>
    <t xml:space="preserve">Se anexa del RL del 06-12-2022 </t>
  </si>
  <si>
    <t>Se anexa suscrito por la RL del 01-12-2022</t>
  </si>
  <si>
    <t>Se anexa certificación suscrita por la RL y el revisor fiscal JUAN MANUEL MEDINA BLANCO  TP.  214782-T del 01-12-2022</t>
  </si>
  <si>
    <r>
      <t xml:space="preserve"> Se anexa suscrito por ÁLVARO VÉLEZ OSORIO PEREA como RL, del 07 de diciembre de 2022 - </t>
    </r>
    <r>
      <rPr>
        <b/>
        <sz val="23"/>
        <color theme="1"/>
        <rFont val="Calibri"/>
        <family val="2"/>
        <scheme val="minor"/>
      </rPr>
      <t>CUMPLE</t>
    </r>
  </si>
  <si>
    <t>Anexa Cámara de Comercio de Bogotá del 24-11-2022</t>
  </si>
  <si>
    <t xml:space="preserve">Gerente General  ÁLVARO VÉLEZ OSORIO PEREA </t>
  </si>
  <si>
    <t>C.C. 14.945.424</t>
  </si>
  <si>
    <t>Si, no hay limitaciones, no requiere acta</t>
  </si>
  <si>
    <t>NIT. 860503326-5</t>
  </si>
  <si>
    <t>Anexa recibo de pago No. 550137469807 del 02/12/2022</t>
  </si>
  <si>
    <t>SEGUROS GENERALES SURAMERICANA S.A.</t>
  </si>
  <si>
    <t>3503114-1</t>
  </si>
  <si>
    <t>$91,861,735 - Oferta Grupo 4, 11 y 19-items 49 y 106</t>
  </si>
  <si>
    <t>Policía Nacional Dirección de Sanidad</t>
  </si>
  <si>
    <t>Velez lab SAS</t>
  </si>
  <si>
    <t xml:space="preserve">Del  05-12-2022  hasta 05-04-2022 </t>
  </si>
  <si>
    <t xml:space="preserve">Se anexa del RL del 29-11-2022 </t>
  </si>
  <si>
    <t xml:space="preserve">Se  anexa de la empresa del 29-11-2022  </t>
  </si>
  <si>
    <t xml:space="preserve">Se  anexa de la empresa  del RL y Rf del 13-08-2022  </t>
  </si>
  <si>
    <t xml:space="preserve">Se anexa del RL del 29-12-2022 </t>
  </si>
  <si>
    <t>Se anexa del RL del  29-11-2022</t>
  </si>
  <si>
    <t>Se anexa RUP EN FIRME del 24-11-2022</t>
  </si>
  <si>
    <t>Se anexa certificación suscrita por el revisor fiscal MARTHA DOLLY GIRALDO  TP. 14302-T del 29-11-2022</t>
  </si>
  <si>
    <r>
      <t xml:space="preserve"> Se anexa suscrito por PABLO GONZALEZ MARTINEZ como RL, del 07-12-2022 - </t>
    </r>
    <r>
      <rPr>
        <b/>
        <sz val="23"/>
        <color theme="1"/>
        <rFont val="Calibri"/>
        <family val="2"/>
        <scheme val="minor"/>
      </rPr>
      <t>CUMPLE</t>
    </r>
  </si>
  <si>
    <t>Anexa Cámara de Comercio de Bogotá del 16-11-2022</t>
  </si>
  <si>
    <t>Gerente PABLO GONZALEZ MARTINEZ</t>
  </si>
  <si>
    <t>C.C. 17.198.990</t>
  </si>
  <si>
    <t>Hasta el 02/02/2050</t>
  </si>
  <si>
    <t>14-44-101168855-anexo 0</t>
  </si>
  <si>
    <t>$35.023.892.72 - oferta items: 2,3,5,39,40,83,94,116 del Grupo 19</t>
  </si>
  <si>
    <t>Bioquimicos colombianos ltda</t>
  </si>
  <si>
    <t>Del  05-12-2022  hasta 05-05-2023</t>
  </si>
  <si>
    <t xml:space="preserve">Se  anexa de la empresa del 02-12-2022  </t>
  </si>
  <si>
    <t xml:space="preserve">Se anexa del RL del 02-12-2022 </t>
  </si>
  <si>
    <t xml:space="preserve">Se  anexa de la empresa  del RL y Rf del 12-08-2022  </t>
  </si>
  <si>
    <t>Se anexa certificación suscrita por el revisor fiscal RODRIGO MUÑOZ MARTINEZ  TP.  72057-T del 07-12-2022</t>
  </si>
  <si>
    <t>06. SIEMENS HEALTHCARE SAS</t>
  </si>
  <si>
    <t>05. ANALISIS TECNICOS LTDA</t>
  </si>
  <si>
    <r>
      <t xml:space="preserve"> Se anexa suscrito por ARMANDO OSORIO ARDILA como RL, del 29-11-2022 - </t>
    </r>
    <r>
      <rPr>
        <b/>
        <sz val="23"/>
        <color theme="1"/>
        <rFont val="Calibri"/>
        <family val="2"/>
        <scheme val="minor"/>
      </rPr>
      <t>CUMPLE</t>
    </r>
  </si>
  <si>
    <t>Anexa Cámara de Comercio de Bogota del 29-11-2022</t>
  </si>
  <si>
    <t>Gerente ARMANDO OSORIO ARDILA</t>
  </si>
  <si>
    <t>C.C. 19.126.644</t>
  </si>
  <si>
    <t>NIT. 800.042.589-8</t>
  </si>
  <si>
    <t>Anexa soporte de pago electronico 1395726546 por PSE del 02-12-2022 por valor de $970.610.54</t>
  </si>
  <si>
    <t>SEGUROS MUNDIAL</t>
  </si>
  <si>
    <t>NB-100236002</t>
  </si>
  <si>
    <t>ANALISIS TECNICOS LTDA</t>
  </si>
  <si>
    <t xml:space="preserve">Del  05-12-2022  hasta 15-05-2023 </t>
  </si>
  <si>
    <t xml:space="preserve">Se anexa del RL del 28-11-2022 </t>
  </si>
  <si>
    <t xml:space="preserve">Se  anexa de la empresa del 28-11-2022  </t>
  </si>
  <si>
    <t>Se anexa suscrito por la RL del 02-12-2022</t>
  </si>
  <si>
    <t>Se anexa RUP EN FIRME del 29-11-2022</t>
  </si>
  <si>
    <t>Se anexa certificación suscrita por la  el revisor fiscal PEDRO ANIBAL MONTES JIMENEZ  TP.  46855-T del 29-11-2022</t>
  </si>
  <si>
    <t xml:space="preserve">1.PRODUCTOS ROCHE S.A. </t>
  </si>
  <si>
    <t>Anexa por el rl  Rodrigo Gómez Burbano</t>
  </si>
  <si>
    <t>Anexa  camara de comercio de bogota del 30 noviembre 2022</t>
  </si>
  <si>
    <t xml:space="preserve"> Rodrigo Gómez Burbano segundo supplente gerente</t>
  </si>
  <si>
    <t xml:space="preserve">C.C. No. 000000019376330 </t>
  </si>
  <si>
    <t>Si, sin limitaciones</t>
  </si>
  <si>
    <t xml:space="preserve">cumple </t>
  </si>
  <si>
    <t xml:space="preserve">30 de noviembre de 2022 </t>
  </si>
  <si>
    <t>31 de diciembre de 2056</t>
  </si>
  <si>
    <t xml:space="preserve">N A </t>
  </si>
  <si>
    <t>NA</t>
  </si>
  <si>
    <t>SE ANEXA  RECIBO DE PAGO Nº: 10000042863329 DEL 02-12-2022</t>
  </si>
  <si>
    <t xml:space="preserve">CUMPLE </t>
  </si>
  <si>
    <t>SEGUROS DEL ESTADO S.A.</t>
  </si>
  <si>
    <t>21-44-101400787</t>
  </si>
  <si>
    <t xml:space="preserve">DIRECCION  DE SANIDAD </t>
  </si>
  <si>
    <t xml:space="preserve"> N A </t>
  </si>
  <si>
    <t>05-12-2022 HASTA 25-04-2023 ' CUMPLE</t>
  </si>
  <si>
    <t>INCLUIDA</t>
  </si>
  <si>
    <t>se anexa del 16 noiviembre 2022.</t>
  </si>
  <si>
    <t>se anexa</t>
  </si>
  <si>
    <t>se anexa suscrita por la revisor fiscal Diana Carolina Molina Rivera del 15 11 2022</t>
  </si>
  <si>
    <t>CUMPLE JURIDICAMENTE</t>
  </si>
  <si>
    <t>Anexa presentada por el rl ROGERIO PEREIRA SPERB JUNIOR del 7 -12 - 2022</t>
  </si>
  <si>
    <t>se consulta el RUES del 08-12 2022  camara de comercio de bogota</t>
  </si>
  <si>
    <t xml:space="preserve"> ROGERIO PEREIRA SPERB JUNIOR</t>
  </si>
  <si>
    <t>C.E.: 1137422</t>
  </si>
  <si>
    <t>si, sin limitacion algun en su cuantia</t>
  </si>
  <si>
    <t>se consulta el RUES del 08-12 2022</t>
  </si>
  <si>
    <t>SE ANEXA RECIBO DE PAGO 07/12/2022 1</t>
  </si>
  <si>
    <t>JMALUCELLI TRAVELERS SEGUROS S.A.</t>
  </si>
  <si>
    <t>BECTON DICKINSON DE COLOMBIA LTDA</t>
  </si>
  <si>
    <t>05 12 2022 HASTA 14-04-2023</t>
  </si>
  <si>
    <t>se anexa del 5 - 12 2022</t>
  </si>
  <si>
    <t>se anexa del 6 - 12 2022</t>
  </si>
  <si>
    <t>se anexa del rl y empresa</t>
  </si>
  <si>
    <t>se anexa del 07 1 2 2022</t>
  </si>
  <si>
    <t xml:space="preserve">se anexa del 6 12 2022 </t>
  </si>
  <si>
    <t>se anexa suscrita por la revisor fiscal Diana Marcela Sánchez Rivera del 4 11 2022</t>
  </si>
  <si>
    <t>3.ESPECIALIDADES DIAGNOSTICAS IHR S.A.S.</t>
  </si>
  <si>
    <t>Anexa presentada por el rl LUIS FERNANDO HERRERA RIVERA  del 7 12 2022</t>
  </si>
  <si>
    <t xml:space="preserve">LUIS FERNANDO HERRERA RIVERA </t>
  </si>
  <si>
    <t>C.C.16776644</t>
  </si>
  <si>
    <t>cumple</t>
  </si>
  <si>
    <t>INDEFINIDA</t>
  </si>
  <si>
    <t>RECIBO DE CAJA No. 420159885  del 02 12 2022</t>
  </si>
  <si>
    <t>ASEGURADORA SOLIDARIA DE COLOMBIA S.A.</t>
  </si>
  <si>
    <t>420 47 994000040707</t>
  </si>
  <si>
    <t>LA NACION - POLICIA NACIONAL - DIRECCION DE SANIDAD</t>
  </si>
  <si>
    <t>ESPECIALIDADES DIAGNOSTICAS IHR S.A.S.</t>
  </si>
  <si>
    <t>N A</t>
  </si>
  <si>
    <t>02 12 2022</t>
  </si>
  <si>
    <t>07 12 2022 HASTA 19 04 2022</t>
  </si>
  <si>
    <t xml:space="preserve">se anexa del 22 11 2022 </t>
  </si>
  <si>
    <t>se anexa del 22 11 2022</t>
  </si>
  <si>
    <t xml:space="preserve">se anexa </t>
  </si>
  <si>
    <t>se anexa del 23 11 2022</t>
  </si>
  <si>
    <t>se anexa suscrito por el rl   del 07 12 2022</t>
  </si>
  <si>
    <t>se anexa suscrito por la revisor fiscal JULIAN ALBERTO AGUDELO JAVELA del 2 12 2022</t>
  </si>
  <si>
    <t>4. ROPSON THERAPEUTICS  SAS</t>
  </si>
  <si>
    <t xml:space="preserve">PRODUCTOS ROCHE S.A. </t>
  </si>
  <si>
    <r>
      <t xml:space="preserve">Capitán </t>
    </r>
    <r>
      <rPr>
        <b/>
        <sz val="20"/>
        <color rgb="FF000000"/>
        <rFont val="Arial"/>
        <family val="2"/>
      </rPr>
      <t>JOSÉ LUIS BARRERA CASTRO</t>
    </r>
  </si>
  <si>
    <r>
      <t xml:space="preserve">PS-19. </t>
    </r>
    <r>
      <rPr>
        <b/>
        <sz val="20"/>
        <color rgb="FF000000"/>
        <rFont val="Arial"/>
        <family val="2"/>
      </rPr>
      <t>ANGELA MARIA HERMIDA FERNANDEZ </t>
    </r>
  </si>
  <si>
    <r>
      <t xml:space="preserve">CPS-04. </t>
    </r>
    <r>
      <rPr>
        <b/>
        <sz val="20"/>
        <color rgb="FF000000"/>
        <rFont val="Arial"/>
        <family val="2"/>
      </rPr>
      <t>SARA ALEJANDRA NAVARRO ALBARRACÍN</t>
    </r>
    <r>
      <rPr>
        <sz val="20"/>
        <color rgb="FF000000"/>
        <rFont val="Arial"/>
        <family val="2"/>
      </rPr>
      <t xml:space="preserve">  </t>
    </r>
  </si>
  <si>
    <r>
      <t xml:space="preserve"> Se anexa suscrito por JUAN JOSÉ SERRANO y STEFANO LAGANIS VALCARCEL como RL, del 06-12-2022 - </t>
    </r>
    <r>
      <rPr>
        <b/>
        <sz val="23"/>
        <color theme="1"/>
        <rFont val="Calibri"/>
        <family val="2"/>
        <scheme val="minor"/>
      </rPr>
      <t>CUMPLE</t>
    </r>
  </si>
  <si>
    <t>Anexa Cámara de Comercio de Bogota del 06-12-2022</t>
  </si>
  <si>
    <t>Gerente general FRANCISCO JAVIER VELEZ URIBE CC. 98.565.739  - suplente FABIAN MAURICIO RODRIGUEZ CASTAÑEDA CC.79952511</t>
  </si>
  <si>
    <t>NIT. 900.931.305-0</t>
  </si>
  <si>
    <t xml:space="preserve">Cuando el monto exceda al equivalente de tres mil (3000) salarios mínimos mensuales legales vigentes (smmlv) a tiempo de su celebración, tales representantes legales requerirán de la aprobación de la asamblea general </t>
  </si>
  <si>
    <t>NIT. 890.325.601-1</t>
  </si>
  <si>
    <t>Anexa comprobante de pago No. 050063195000 del 04/01/2022 por valor de $</t>
  </si>
  <si>
    <t>BERKLEY INTERNATIONAL SEGUROS COLOMBIA</t>
  </si>
  <si>
    <t>63195 - 0</t>
  </si>
  <si>
    <t>2.  BECTON DICKINSON DE COLOMBIA LTDA</t>
  </si>
  <si>
    <t xml:space="preserve">$33.088.992,41 - oferta Grupo 20 </t>
  </si>
  <si>
    <t xml:space="preserve">No se puede verificar en la plataforma. </t>
  </si>
  <si>
    <t>SIEMENS HEALTHCARE S A S</t>
  </si>
  <si>
    <t>Del  05-12-2022  hasta 30-04-2023</t>
  </si>
  <si>
    <t>se anexa suscrito por el RL  del 7 12 2022</t>
  </si>
  <si>
    <t>se anexa suscrito por el RL del 7 12 2022</t>
  </si>
  <si>
    <t>se anexa del 16-11-2022 EN FIRME SIN SANCIONES</t>
  </si>
  <si>
    <t>se anexa del 22-11-2022  EN FIRME SIN SANCIONES</t>
  </si>
  <si>
    <t>se anexa del 30-11 -2022  EN FIRME SIN SANCIONES</t>
  </si>
  <si>
    <t>Se anexa de la empresa, RL y RF del 04-08-2022</t>
  </si>
  <si>
    <t>Se anexa de la empresa, RL y RF del 16-09-2022</t>
  </si>
  <si>
    <t>Se anexa suscrito por el gerente suplente y Stefano Laganis del 05-12-2022</t>
  </si>
  <si>
    <t xml:space="preserve">Se anexa del gerente suplente y Stefano Laganis del 01-12-2022 </t>
  </si>
  <si>
    <t>Se anexa RUP EN FIRME del 18-11-2022</t>
  </si>
  <si>
    <t>Se anexa certificación suscrita por la  el revisor fiscal EBERTO GONZALEZ TORRES TP. 228332-T del 01-12-2022</t>
  </si>
  <si>
    <r>
      <t xml:space="preserve">Se encuentra que la carta de presentación de la oferta la suscriben el gerente financiero suplente y el señor Stefano Laganis (quien no es no es el Gerente General), sin embargo, se consulto el titulo </t>
    </r>
    <r>
      <rPr>
        <b/>
        <sz val="23"/>
        <color rgb="FF7030A0"/>
        <rFont val="Calibri"/>
        <family val="2"/>
        <scheme val="minor"/>
      </rPr>
      <t>PODERES</t>
    </r>
    <r>
      <rPr>
        <sz val="23"/>
        <color rgb="FF7030A0"/>
        <rFont val="Calibri"/>
        <family val="2"/>
        <scheme val="minor"/>
      </rPr>
      <t xml:space="preserve"> de la CCio y se encuentra que se otorga poder al señor STEFANO LAGANIS mediante escritura publica No. 13433 de la Notaría 29 de Bogotá,
del 23 de julio de 2019, permitiendo la presentación conjunta de la oferta.</t>
    </r>
  </si>
  <si>
    <t>$807.839.112,70 - oferta Grupo 21,22,23</t>
  </si>
  <si>
    <t>La limitación referida en la C.cio aplica para contratos hasta por un valor máximo de cinco mil  (5.000) SMLMV, lo cual no excede el valor de los items de grupo 19 que oferta.</t>
  </si>
  <si>
    <t>NIT. 860.501.595-0</t>
  </si>
  <si>
    <t>Anexa recibo de pago por ventanilla, tal como consta el sello bancario allegado junto con la poliza.</t>
  </si>
  <si>
    <t>Anexa presentada por el señor RI CARDO ALONSO  HERNANDEZ BUITRAGO SUBGERENTE TECNICO Y LOGISTICO</t>
  </si>
  <si>
    <t>RI CARDO ALONSO  HERNANDEZ BUITRAGO SUBGERENTE TECNICO Y LOGISTICO</t>
  </si>
  <si>
    <t xml:space="preserve">Si,  según camara de comercio se encarga de las licitaciones - no hay limitaciones . </t>
  </si>
  <si>
    <t xml:space="preserve"> ROPSON THERAPEUTICS  SAS</t>
  </si>
  <si>
    <t xml:space="preserve">06 12 2022 </t>
  </si>
  <si>
    <t xml:space="preserve">07-12 2022 HASTA 30 05 2023 </t>
  </si>
  <si>
    <t xml:space="preserve">se anexa de la empresa y rls </t>
  </si>
  <si>
    <t>se anexa del 24 - 08 - 2022</t>
  </si>
  <si>
    <t xml:space="preserve">se anexa 23 - 11  - 2022 </t>
  </si>
  <si>
    <t xml:space="preserve">se anexa del 6 - 12 - 2022 </t>
  </si>
  <si>
    <t xml:space="preserve">se anexa del 1- 12 -2 022 </t>
  </si>
  <si>
    <t>Camara de comercio de cali</t>
  </si>
  <si>
    <t>Camara de comercio de bogotá</t>
  </si>
  <si>
    <t>13. ANNAR DIAGNOSTICA IMPORT S A S</t>
  </si>
  <si>
    <r>
      <t xml:space="preserve"> Se anexa suscrito por MICHAEL HIMMEL como RL suplente tercero, del 07 de diciembre de 2022 - </t>
    </r>
    <r>
      <rPr>
        <b/>
        <sz val="23"/>
        <color theme="1"/>
        <rFont val="Calibri"/>
        <family val="2"/>
        <scheme val="minor"/>
      </rPr>
      <t>CUMPLE</t>
    </r>
  </si>
  <si>
    <t>Gerente General Abdon Marcelo Andrade Chavez  C.E. 184768 -  tercer Suplente MICHAEL HIMMEL  C.E. 255374</t>
  </si>
  <si>
    <t>NIT 830.025.281 -2</t>
  </si>
  <si>
    <t>Anexa soporte de pago por PSE No. 550137609314 del 07/12/2022</t>
  </si>
  <si>
    <t>3506822–1</t>
  </si>
  <si>
    <t>ANNAR DIAGNOSTICA IMPORT SAS</t>
  </si>
  <si>
    <t>Del  07-12-2022  hasta 22-04-2023</t>
  </si>
  <si>
    <t xml:space="preserve">Del  05-12-2022  hasta 15-04-2023 </t>
  </si>
  <si>
    <t>Se anexa certificado del RL del 01-12-2022</t>
  </si>
  <si>
    <t>Se anexa certificado de la empresa del 01-12-2022</t>
  </si>
  <si>
    <t>Se anexa de la empresa del 02-12-2022</t>
  </si>
  <si>
    <t>Se anexa del RL el 01-12-2022</t>
  </si>
  <si>
    <t>Se anexa del RL del  01-12-2022</t>
  </si>
  <si>
    <t>Se anexa suscrito por la RL tercer suplente del 07-12-2022</t>
  </si>
  <si>
    <t>se anexa certificación suscrita por la revisora fiscal Jessica Diovely Villalba Suarez con TP. 183502-T del 10-11-2022</t>
  </si>
  <si>
    <t>$ 1.229.189.621,78 - Oferta Grupos 2,3,5,8,9,13,14,19,21,22,25,26,27</t>
  </si>
  <si>
    <t>Anexa Cámara de Comercio de Bogotá del 30-11-2022</t>
  </si>
  <si>
    <r>
      <t xml:space="preserve"> Se anexa suscrito por KATYA ELENA MARTINEZ MENDEZ
 como RL suplente quinto </t>
    </r>
    <r>
      <rPr>
        <sz val="23"/>
        <color rgb="FFFF0000"/>
        <rFont val="Calibri"/>
        <family val="2"/>
        <scheme val="minor"/>
      </rPr>
      <t xml:space="preserve">sin fecha- </t>
    </r>
    <r>
      <rPr>
        <b/>
        <sz val="23"/>
        <color theme="1"/>
        <rFont val="Calibri"/>
        <family val="2"/>
        <scheme val="minor"/>
      </rPr>
      <t>CUMPLE</t>
    </r>
  </si>
  <si>
    <t>Gerente General Francisco Javier  Caceres Cornejo  C.E. 506551 -  tercer Suplente KATYA ELENA MARTINEZ MENDEZ  C.C. 39786217</t>
  </si>
  <si>
    <t>MICHAEL HIMMEL  C.E. 255374</t>
  </si>
  <si>
    <t>KATYA ELENA MARTINEZ MENDEZ  C.C. 39786217</t>
  </si>
  <si>
    <t>NIT 860.002.134- 8</t>
  </si>
  <si>
    <t>Chubb Seguros Colombia S.A.</t>
  </si>
  <si>
    <t>$ 72,822,364.45 - Oferta Grupo 2</t>
  </si>
  <si>
    <t>ABBOTT LABORATORIES DE COLOMBIA S.A.S</t>
  </si>
  <si>
    <t>Del  05-12-2022  hasta 05-04-2023</t>
  </si>
  <si>
    <t>14. ABBOTT LABORATORIES DE COLOMBIA SAS</t>
  </si>
  <si>
    <t>Se anexa certificado del RL del 02-12-2022</t>
  </si>
  <si>
    <t xml:space="preserve">Se  consulta el de la empresa del 10-12-2022  </t>
  </si>
  <si>
    <t>Se anexa RUP EN FIRME del 30-11-2022</t>
  </si>
  <si>
    <t>Se anexa del RL del  05-12-2022</t>
  </si>
  <si>
    <t>Se anexa de la empresa, RL y RF del 29-07-2022</t>
  </si>
  <si>
    <t>Se anexa del RL el 02-12-2022</t>
  </si>
  <si>
    <t>Se anexa suscrito por la RL quinta suplente del 07-12-2022</t>
  </si>
  <si>
    <t>se anexa certificación suscrita por la revisora fiscal Luz Myriam Martinez Ramirez con TP.  80703-T del 11-11-2022</t>
  </si>
  <si>
    <t>15. LABCARE DE COLOMBIA S.A.S.</t>
  </si>
  <si>
    <r>
      <t xml:space="preserve"> Se anexa suscrito por CARLOS ALFREDO TORRES LOPEZ
 como RL DEL 07/12/2022</t>
    </r>
    <r>
      <rPr>
        <sz val="23"/>
        <color rgb="FFFF0000"/>
        <rFont val="Calibri"/>
        <family val="2"/>
        <scheme val="minor"/>
      </rPr>
      <t xml:space="preserve">- </t>
    </r>
    <r>
      <rPr>
        <b/>
        <sz val="23"/>
        <color theme="1"/>
        <rFont val="Calibri"/>
        <family val="2"/>
        <scheme val="minor"/>
      </rPr>
      <t>CUMPLE</t>
    </r>
  </si>
  <si>
    <t>Representante Legal CARLOS ALFREDO TORRES LOPEZ C.C. 91.071.937</t>
  </si>
  <si>
    <t>CARLOS ALFREDO TORRES LOPEZ C.C. 91.071.937</t>
  </si>
  <si>
    <t>NIT 830.056.202- 3</t>
  </si>
  <si>
    <t>3502384-9</t>
  </si>
  <si>
    <t xml:space="preserve"> LABCARE DE COLOMBIA S.A.S.</t>
  </si>
  <si>
    <t>Del  05-12-2022  hasta 20-04-2023</t>
  </si>
  <si>
    <t>Se anexa certificado del RL del 03-10-2022 de igual forma se consulta el 10/12/2022</t>
  </si>
  <si>
    <t xml:space="preserve">Se anexa certificado del RL del 03-10-2022 de igual forma se consulta el 10/12/2022  </t>
  </si>
  <si>
    <t>Se anexa de la empresa, RL y RF del 05-12-2022</t>
  </si>
  <si>
    <t>Se anexa suscrito por la RL quinta suplente del 06-12-2022</t>
  </si>
  <si>
    <t>Se anexa RUP EN FIRME del 05-12-2022</t>
  </si>
  <si>
    <t>se anexa certificación suscrita por el revisor fiscal Ricardo Gavilan Beltran con TP. 68315-T del 02-12-2022</t>
  </si>
  <si>
    <r>
      <t>Gerente general FRANCISCO JAVIER VELEZ URIBE CC. 98.565.739 y JU</t>
    </r>
    <r>
      <rPr>
        <sz val="23"/>
        <rFont val="Calibri"/>
        <family val="2"/>
        <scheme val="minor"/>
      </rPr>
      <t>AN JOSÉ SERRANO CAICEDO CC. 1.015.419.703 Gerente Financiero Suplente</t>
    </r>
  </si>
  <si>
    <t xml:space="preserve">C.C 79.561.196 </t>
  </si>
  <si>
    <t xml:space="preserve">NIT 860.029.022-9 </t>
  </si>
  <si>
    <t>NIT. 860.020.309-6</t>
  </si>
  <si>
    <t xml:space="preserve">NIT. 860.003.216-8 </t>
  </si>
  <si>
    <t xml:space="preserve">Se anexa del 22 11 2022 </t>
  </si>
  <si>
    <t xml:space="preserve">No se anexa, por lo cual se consulta el del RL el 10-12-2022 </t>
  </si>
  <si>
    <t xml:space="preserve">No se anexa, por lo cual se consulta el de la empresa el 10-12-2022 </t>
  </si>
  <si>
    <r>
      <t xml:space="preserve">Se encuentra que la carta de presentación de la oferta la suscribe el tercer suplente del gerente el señor MICHAEL HIMMEL (quien no es no es el Gerente General), sin embargo, se consulto el titulo </t>
    </r>
    <r>
      <rPr>
        <b/>
        <sz val="23"/>
        <rFont val="Calibri"/>
        <family val="2"/>
        <scheme val="minor"/>
      </rPr>
      <t>REPRESENTANTE LEGAL</t>
    </r>
    <r>
      <rPr>
        <sz val="23"/>
        <rFont val="Calibri"/>
        <family val="2"/>
        <scheme val="minor"/>
      </rPr>
      <t xml:space="preserve"> de la CCio y se encuentra que para efectos de toda representación ante terceros, como órgano de la misma sociedad, esta será ejercida por el gerente, por el sub-gerente, un segundo suplente y un </t>
    </r>
    <r>
      <rPr>
        <b/>
        <sz val="23"/>
        <rFont val="Calibri"/>
        <family val="2"/>
        <scheme val="minor"/>
      </rPr>
      <t>tercer suplente</t>
    </r>
    <r>
      <rPr>
        <sz val="23"/>
        <rFont val="Calibri"/>
        <family val="2"/>
        <scheme val="minor"/>
      </rPr>
      <t xml:space="preserve"> del gerente con iguales atribuciones que el titular, sin limite de cuantia. permitiendo la presentación  de la oferta. adicionalmente presentan constancia de facultades del representante legal de ANNAR DIAGNÓSTICA IMPORT S.A.S. para presentar propuesta y suscribir contrato de fecha 07/12/2022</t>
    </r>
  </si>
  <si>
    <t>OK, se verifica en la pagina el 10-12-2022</t>
  </si>
  <si>
    <r>
      <t xml:space="preserve">Se encuentra que la carta de presentación de la oferta la suscribe el quinto suplente del gerente la señora KATYA ELENA MARTINEZ MENDEZ  (quien no es no es el Gerente General), sin embargo, se consulto el titulo </t>
    </r>
    <r>
      <rPr>
        <b/>
        <sz val="23"/>
        <color rgb="FF7030A0"/>
        <rFont val="Calibri"/>
        <family val="2"/>
        <scheme val="minor"/>
      </rPr>
      <t xml:space="preserve">REPRESENTANTE LEGAL </t>
    </r>
    <r>
      <rPr>
        <sz val="23"/>
        <color rgb="FF7030A0"/>
        <rFont val="Calibri"/>
        <family val="2"/>
        <scheme val="minor"/>
      </rPr>
      <t>de la CCio y se encuentra que La  Sociedad  tendrá  un  Gerente, y seis (6) suplentes, quienes serán los  Representantes  Legales  de  la  Sociedad,  elegidos por la Junta Directiva.  Los  suplentes reemplazarán al Gerente en su orden durante sus  ausencias  temporales,  absolutas  o  accidentales, las cuales sepresumen cuando actúen los suplentes.</t>
    </r>
  </si>
  <si>
    <r>
      <rPr>
        <b/>
        <sz val="23"/>
        <rFont val="Calibri"/>
        <family val="2"/>
        <scheme val="minor"/>
      </rPr>
      <t>$ 73,000,000.00</t>
    </r>
    <r>
      <rPr>
        <sz val="23"/>
        <rFont val="Calibri"/>
        <family val="2"/>
        <scheme val="minor"/>
      </rPr>
      <t xml:space="preserve"> - Oferta Grupos 6,7,15,18,25, sin embargo, existe una diferencia de $612.366 por encima del 10% de los grupos ofertados.</t>
    </r>
  </si>
  <si>
    <t>15. LABCARE DE COLOMBIA SAS</t>
  </si>
  <si>
    <t xml:space="preserve">$719.227.010,52 - Oferta grupos 1, 2, 26 y 27 </t>
  </si>
  <si>
    <t xml:space="preserve">$81.483.823,2 Oferta grupos 10, 12 </t>
  </si>
  <si>
    <r>
      <t xml:space="preserve">$114.283.571,80 - </t>
    </r>
    <r>
      <rPr>
        <sz val="23"/>
        <color rgb="FF002060"/>
        <rFont val="Calibri"/>
        <family val="2"/>
        <scheme val="minor"/>
      </rPr>
      <t xml:space="preserve">Oferta items: (2-3-8-16-17-21-22-23-24-25-26-27-28-29-30-31-32-33-34-35-39-40-42-44-48-52-53-54-57-89-90-91-92-101-102-103-108-110-114-115-116-117-122-123-125-126-128) grupo 19 se allega aclaración del valor asegurado que justifica el porqué se supera el 10% del presupuesto de los item del grupo ofertado </t>
    </r>
  </si>
  <si>
    <t>Se anexa certificación suscrita por la revisora fiscal DENNY LORENA MURCIA PINZÓN con TP. 184252-T del 09-11-2022</t>
  </si>
  <si>
    <t>Anexa soporte de pago por PSE No. 550137772754 de 14/12/2022</t>
  </si>
  <si>
    <t>$155.293.785,17 - Oferta Grupo 16. Se anexa oficio suscrito por QUINBERLAB SAS en el cual se aclara el por que la poliza se encuentra por mayor valor y se solicita sea aceptada para el presente proceso. - OK</t>
  </si>
  <si>
    <r>
      <t xml:space="preserve">Se incluye el amparo en Anexo 3, tal como se indico en el informe consolidado de evaluación del 16-12-2022 - </t>
    </r>
    <r>
      <rPr>
        <b/>
        <sz val="23"/>
        <color rgb="FF002060"/>
        <rFont val="Calibri"/>
        <family val="2"/>
        <scheme val="minor"/>
      </rPr>
      <t>OK</t>
    </r>
  </si>
  <si>
    <r>
      <t xml:space="preserve">Se anexa acta de la Junta Directiva No. 095 del 30-11-2022 en la cual se autoriza la capacidad del RL ANIA MARITZA GARNICA  RAMIREZ dentro del proceso PN DISAN SA 014 2022  - </t>
    </r>
    <r>
      <rPr>
        <b/>
        <sz val="23"/>
        <color rgb="FF002060"/>
        <rFont val="Calibri"/>
        <family val="2"/>
        <scheme val="minor"/>
      </rPr>
      <t xml:space="preserve">OK </t>
    </r>
  </si>
  <si>
    <t xml:space="preserve">Se  consulta el  RUES a 9-12-2022 </t>
  </si>
  <si>
    <t>Se anexa suscrito por la revisor fiscal CARLOS J. CARDENAS CASTAÑEDA del 05-12-2022</t>
  </si>
  <si>
    <t>SE ANEXA  RECIBO DE PAGO No. 33661  DEL 16-12-2022</t>
  </si>
  <si>
    <t>Ok, se verifica en la pagina el 19-12-2022</t>
  </si>
  <si>
    <t>Se anexa recibo de pago No. CC075693 del 16/12/2022</t>
  </si>
  <si>
    <r>
      <rPr>
        <b/>
        <sz val="23"/>
        <color rgb="FF002060"/>
        <rFont val="Calibri"/>
        <family val="2"/>
        <scheme val="minor"/>
      </rPr>
      <t xml:space="preserve">$701.896.667,21 </t>
    </r>
    <r>
      <rPr>
        <sz val="23"/>
        <color rgb="FF002060"/>
        <rFont val="Calibri"/>
        <family val="2"/>
        <scheme val="minor"/>
      </rPr>
      <t xml:space="preserve">- Oferta items: (2-6-9-12-13-17-18-21-22-23-25-26-30-32-33-34-39-40-51-52-53-54-57-93-94-95-96-97-98-102-103-104-107-108-109-110-112-113-117-118-127) grupo 19, grupo 21 y Grupo 22. </t>
    </r>
    <r>
      <rPr>
        <b/>
        <sz val="23"/>
        <color rgb="FF002060"/>
        <rFont val="Calibri"/>
        <family val="2"/>
        <scheme val="minor"/>
      </rPr>
      <t xml:space="preserve">SE AJUSTO LA POLIZA ACLARANDO A QUE GRUPOS SE PRESENTA - OK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</si>
</sst>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8" formatCode="&quot;$&quot;\ #,##0.00;[Red]\-&quot;$&quot;\ #,##0.00"/>
    <numFmt numFmtId="41" formatCode="_-* #,##0_-;\-* #,##0_-;_-* &quot;-&quot;_-;_-@_-"/>
    <numFmt numFmtId="43" formatCode="_-* #,##0.00_-;\-* #,##0.00_-;_-* &quot;-&quot;??_-;_-@_-"/>
    <numFmt numFmtId="164" formatCode="_-&quot;$&quot;* #,##0.00_-;\-&quot;$&quot;* #,##0.00_-;_-&quot;$&quot;* &quot;-&quot;??_-;_-@_-"/>
    <numFmt numFmtId="165" formatCode="&quot;$&quot;\ #,##0.00"/>
  </numFmts>
  <fonts count="38" x14ac:knownFonts="1">
    <font>
      <sz val="11"/>
      <color theme="1"/>
      <name val="Calibri"/>
      <family val="2"/>
      <scheme val="minor"/>
    </font>
    <font>
      <sz val="12"/>
      <color theme="1"/>
      <name val="Calibri"/>
      <family val="2"/>
      <scheme val="minor"/>
    </font>
    <font>
      <sz val="18"/>
      <color theme="1"/>
      <name val="Calibri"/>
      <family val="2"/>
      <scheme val="minor"/>
    </font>
    <font>
      <sz val="11"/>
      <color theme="1"/>
      <name val="Calibri"/>
      <family val="2"/>
      <scheme val="minor"/>
    </font>
    <font>
      <b/>
      <sz val="22"/>
      <color theme="1"/>
      <name val="Calibri"/>
      <family val="2"/>
      <scheme val="minor"/>
    </font>
    <font>
      <b/>
      <sz val="22"/>
      <color rgb="FFFF0000"/>
      <name val="Calibri"/>
      <family val="2"/>
      <scheme val="minor"/>
    </font>
    <font>
      <b/>
      <sz val="24"/>
      <color theme="1"/>
      <name val="Calibri"/>
      <family val="2"/>
      <scheme val="minor"/>
    </font>
    <font>
      <b/>
      <sz val="28"/>
      <color theme="1"/>
      <name val="Calibri"/>
      <family val="2"/>
      <scheme val="minor"/>
    </font>
    <font>
      <sz val="28"/>
      <color theme="1"/>
      <name val="Calibri"/>
      <family val="2"/>
      <scheme val="minor"/>
    </font>
    <font>
      <sz val="22"/>
      <color theme="1"/>
      <name val="Calibri"/>
      <family val="2"/>
      <scheme val="minor"/>
    </font>
    <font>
      <b/>
      <sz val="23"/>
      <color theme="1"/>
      <name val="Calibri"/>
      <family val="2"/>
      <scheme val="minor"/>
    </font>
    <font>
      <sz val="23"/>
      <color theme="1"/>
      <name val="Calibri"/>
      <family val="2"/>
      <scheme val="minor"/>
    </font>
    <font>
      <b/>
      <sz val="23"/>
      <color rgb="FFFF0000"/>
      <name val="Calibri"/>
      <family val="2"/>
      <scheme val="minor"/>
    </font>
    <font>
      <sz val="23"/>
      <name val="Calibri"/>
      <family val="2"/>
      <scheme val="minor"/>
    </font>
    <font>
      <sz val="23"/>
      <color rgb="FFFF0000"/>
      <name val="Calibri"/>
      <family val="2"/>
      <scheme val="minor"/>
    </font>
    <font>
      <b/>
      <sz val="23"/>
      <name val="Calibri"/>
      <family val="2"/>
      <scheme val="minor"/>
    </font>
    <font>
      <b/>
      <sz val="22"/>
      <name val="Calibri"/>
      <family val="2"/>
      <scheme val="minor"/>
    </font>
    <font>
      <sz val="23"/>
      <color rgb="FF002060"/>
      <name val="Calibri"/>
      <family val="2"/>
      <scheme val="minor"/>
    </font>
    <font>
      <sz val="10"/>
      <name val="Arial"/>
      <family val="2"/>
    </font>
    <font>
      <sz val="10"/>
      <name val="Arial"/>
      <family val="2"/>
    </font>
    <font>
      <b/>
      <sz val="10"/>
      <name val="Arial"/>
      <family val="2"/>
    </font>
    <font>
      <sz val="9"/>
      <color rgb="FF000000"/>
      <name val="Arial"/>
      <family val="2"/>
    </font>
    <font>
      <b/>
      <sz val="9"/>
      <name val="Arial"/>
      <family val="2"/>
    </font>
    <font>
      <b/>
      <sz val="9"/>
      <color rgb="FF000000"/>
      <name val="Arial"/>
      <family val="2"/>
    </font>
    <font>
      <sz val="10"/>
      <color rgb="FFFF0000"/>
      <name val="Arial"/>
      <family val="2"/>
    </font>
    <font>
      <b/>
      <sz val="11"/>
      <color theme="1"/>
      <name val="Calibri"/>
      <family val="2"/>
      <scheme val="minor"/>
    </font>
    <font>
      <sz val="9"/>
      <color theme="1"/>
      <name val="Arial"/>
      <family val="2"/>
    </font>
    <font>
      <b/>
      <sz val="14"/>
      <color theme="1"/>
      <name val="Calibri"/>
      <family val="2"/>
      <scheme val="minor"/>
    </font>
    <font>
      <sz val="11"/>
      <name val="Arial"/>
      <family val="2"/>
    </font>
    <font>
      <b/>
      <sz val="11"/>
      <name val="Arial"/>
      <family val="2"/>
    </font>
    <font>
      <b/>
      <sz val="48"/>
      <color theme="1"/>
      <name val="Calibri"/>
      <family val="2"/>
      <scheme val="minor"/>
    </font>
    <font>
      <sz val="20"/>
      <color rgb="FF000000"/>
      <name val="Arial"/>
      <family val="2"/>
    </font>
    <font>
      <b/>
      <sz val="20"/>
      <color rgb="FF000000"/>
      <name val="Arial"/>
      <family val="2"/>
    </font>
    <font>
      <sz val="20"/>
      <color theme="1"/>
      <name val="Calibri"/>
      <family val="2"/>
      <scheme val="minor"/>
    </font>
    <font>
      <sz val="23"/>
      <color rgb="FF7030A0"/>
      <name val="Calibri"/>
      <family val="2"/>
      <scheme val="minor"/>
    </font>
    <font>
      <b/>
      <sz val="23"/>
      <color rgb="FF7030A0"/>
      <name val="Calibri"/>
      <family val="2"/>
      <scheme val="minor"/>
    </font>
    <font>
      <b/>
      <sz val="23"/>
      <color rgb="FF002060"/>
      <name val="Calibri"/>
      <family val="2"/>
      <scheme val="minor"/>
    </font>
    <font>
      <sz val="14"/>
      <color theme="1"/>
      <name val="Calibri"/>
      <family val="2"/>
      <scheme val="minor"/>
    </font>
  </fonts>
  <fills count="11">
    <fill>
      <patternFill patternType="none"/>
    </fill>
    <fill>
      <patternFill patternType="gray125"/>
    </fill>
    <fill>
      <patternFill patternType="solid">
        <fgColor theme="2"/>
        <bgColor indexed="64"/>
      </patternFill>
    </fill>
    <fill>
      <patternFill patternType="solid">
        <fgColor theme="9" tint="0.59999389629810485"/>
        <bgColor indexed="64"/>
      </patternFill>
    </fill>
    <fill>
      <patternFill patternType="solid">
        <fgColor rgb="FF00FF00"/>
        <bgColor indexed="64"/>
      </patternFill>
    </fill>
    <fill>
      <patternFill patternType="solid">
        <fgColor rgb="FFAEAAAA"/>
        <bgColor indexed="64"/>
      </patternFill>
    </fill>
    <fill>
      <patternFill patternType="solid">
        <fgColor rgb="FFFFFFFF"/>
        <bgColor indexed="64"/>
      </patternFill>
    </fill>
    <fill>
      <patternFill patternType="solid">
        <fgColor rgb="FFFFFF00"/>
        <bgColor indexed="64"/>
      </patternFill>
    </fill>
    <fill>
      <patternFill patternType="solid">
        <fgColor rgb="FFC6E0B4"/>
        <bgColor indexed="64"/>
      </patternFill>
    </fill>
    <fill>
      <patternFill patternType="solid">
        <fgColor theme="0"/>
        <bgColor indexed="64"/>
      </patternFill>
    </fill>
    <fill>
      <patternFill patternType="solid">
        <fgColor rgb="FFFFC000"/>
        <bgColor indexed="64"/>
      </patternFill>
    </fill>
  </fills>
  <borders count="42">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right/>
      <top/>
      <bottom style="thin">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medium">
        <color indexed="64"/>
      </bottom>
      <diagonal/>
    </border>
  </borders>
  <cellStyleXfs count="9">
    <xf numFmtId="0" fontId="0" fillId="0" borderId="0"/>
    <xf numFmtId="41" fontId="3" fillId="0" borderId="0" applyFont="0" applyFill="0" applyBorder="0" applyAlignment="0" applyProtection="0"/>
    <xf numFmtId="0" fontId="18" fillId="0" borderId="0"/>
    <xf numFmtId="164" fontId="18" fillId="0" borderId="0" applyFont="0" applyFill="0" applyBorder="0" applyAlignment="0" applyProtection="0"/>
    <xf numFmtId="9" fontId="18"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cellStyleXfs>
  <cellXfs count="162">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41" fontId="0" fillId="0" borderId="0" xfId="1" applyFont="1"/>
    <xf numFmtId="0" fontId="8" fillId="0" borderId="0" xfId="0" applyFont="1" applyAlignment="1">
      <alignment horizontal="center" vertical="center"/>
    </xf>
    <xf numFmtId="0" fontId="9" fillId="0" borderId="0" xfId="0" applyFont="1" applyAlignment="1">
      <alignment horizontal="center" vertical="center"/>
    </xf>
    <xf numFmtId="0" fontId="4" fillId="0" borderId="22" xfId="0" applyFont="1" applyBorder="1" applyAlignment="1">
      <alignment horizontal="center" vertical="center" wrapText="1"/>
    </xf>
    <xf numFmtId="0" fontId="4" fillId="0" borderId="8"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8" fontId="11" fillId="0" borderId="20" xfId="0" applyNumberFormat="1" applyFont="1" applyBorder="1" applyAlignment="1">
      <alignment horizontal="center" vertical="center" wrapText="1"/>
    </xf>
    <xf numFmtId="14" fontId="11" fillId="0" borderId="19" xfId="0" applyNumberFormat="1" applyFont="1" applyBorder="1" applyAlignment="1">
      <alignment horizontal="center" vertical="center" wrapText="1"/>
    </xf>
    <xf numFmtId="0" fontId="11" fillId="2" borderId="19" xfId="0" applyFont="1" applyFill="1" applyBorder="1" applyAlignment="1">
      <alignment horizontal="center" vertical="center" wrapText="1"/>
    </xf>
    <xf numFmtId="0" fontId="11" fillId="0" borderId="21" xfId="0" applyFont="1" applyBorder="1" applyAlignment="1">
      <alignment horizontal="center" vertical="center" wrapText="1"/>
    </xf>
    <xf numFmtId="0" fontId="11" fillId="0" borderId="9" xfId="0" applyFont="1" applyBorder="1" applyAlignment="1">
      <alignment horizontal="center" vertical="center" wrapText="1"/>
    </xf>
    <xf numFmtId="0" fontId="10" fillId="3" borderId="10" xfId="0" applyFont="1" applyFill="1" applyBorder="1" applyAlignment="1">
      <alignment horizontal="center" vertical="center" wrapText="1"/>
    </xf>
    <xf numFmtId="0" fontId="11" fillId="0" borderId="15"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1" xfId="0" applyFont="1" applyBorder="1" applyAlignment="1">
      <alignment horizontal="center" vertical="center" wrapText="1"/>
    </xf>
    <xf numFmtId="14" fontId="11" fillId="0" borderId="3" xfId="0" applyNumberFormat="1" applyFont="1" applyBorder="1" applyAlignment="1">
      <alignment horizontal="center" vertical="center" wrapText="1"/>
    </xf>
    <xf numFmtId="0" fontId="15" fillId="3" borderId="2" xfId="0" applyFont="1" applyFill="1" applyBorder="1" applyAlignment="1">
      <alignment horizontal="center" vertical="center" wrapText="1"/>
    </xf>
    <xf numFmtId="0" fontId="10" fillId="3" borderId="2" xfId="0" applyFont="1" applyFill="1" applyBorder="1" applyAlignment="1">
      <alignment horizontal="center" vertical="center" wrapText="1"/>
    </xf>
    <xf numFmtId="4" fontId="11" fillId="0" borderId="20" xfId="0" applyNumberFormat="1" applyFont="1" applyBorder="1" applyAlignment="1">
      <alignment horizontal="center" vertical="center" wrapText="1"/>
    </xf>
    <xf numFmtId="0" fontId="11" fillId="0" borderId="31" xfId="0" applyFont="1" applyBorder="1" applyAlignment="1">
      <alignment horizontal="center" vertical="center" wrapText="1"/>
    </xf>
    <xf numFmtId="0" fontId="11" fillId="0" borderId="28" xfId="0" applyFont="1" applyBorder="1" applyAlignment="1">
      <alignment horizontal="center" vertical="center" wrapText="1"/>
    </xf>
    <xf numFmtId="8" fontId="11" fillId="0" borderId="28" xfId="0" applyNumberFormat="1" applyFont="1" applyBorder="1" applyAlignment="1">
      <alignment horizontal="center" vertical="center" wrapText="1"/>
    </xf>
    <xf numFmtId="14" fontId="11" fillId="0" borderId="31" xfId="0" applyNumberFormat="1" applyFont="1" applyBorder="1" applyAlignment="1">
      <alignment horizontal="center" vertical="center" wrapText="1"/>
    </xf>
    <xf numFmtId="0" fontId="11" fillId="2" borderId="31" xfId="0" applyFont="1" applyFill="1" applyBorder="1" applyAlignment="1">
      <alignment horizontal="center" vertical="center" wrapText="1"/>
    </xf>
    <xf numFmtId="0" fontId="11" fillId="0" borderId="32" xfId="0" applyFont="1" applyBorder="1" applyAlignment="1">
      <alignment horizontal="center" vertical="center" wrapText="1"/>
    </xf>
    <xf numFmtId="0" fontId="17" fillId="0" borderId="30" xfId="0" applyFont="1" applyBorder="1" applyAlignment="1">
      <alignment horizontal="center" vertical="center" wrapText="1"/>
    </xf>
    <xf numFmtId="0" fontId="18" fillId="0" borderId="0" xfId="2"/>
    <xf numFmtId="0" fontId="19" fillId="5" borderId="29" xfId="2" applyFont="1" applyFill="1" applyBorder="1" applyAlignment="1">
      <alignment horizontal="center" vertical="center" wrapText="1"/>
    </xf>
    <xf numFmtId="0" fontId="20" fillId="4" borderId="34" xfId="2" applyFont="1" applyFill="1" applyBorder="1" applyAlignment="1">
      <alignment horizontal="center" vertical="center" wrapText="1"/>
    </xf>
    <xf numFmtId="0" fontId="20" fillId="4" borderId="16" xfId="2" applyFont="1" applyFill="1" applyBorder="1" applyAlignment="1">
      <alignment horizontal="center" vertical="center" wrapText="1"/>
    </xf>
    <xf numFmtId="0" fontId="20" fillId="4" borderId="35" xfId="2" applyFont="1" applyFill="1" applyBorder="1" applyAlignment="1">
      <alignment horizontal="center" vertical="center" wrapText="1"/>
    </xf>
    <xf numFmtId="0" fontId="19" fillId="0" borderId="33" xfId="2" applyFont="1" applyBorder="1" applyAlignment="1">
      <alignment horizontal="center" vertical="center"/>
    </xf>
    <xf numFmtId="0" fontId="19" fillId="0" borderId="0" xfId="2" applyFont="1" applyAlignment="1">
      <alignment vertical="center"/>
    </xf>
    <xf numFmtId="0" fontId="21" fillId="0" borderId="36" xfId="2" applyFont="1" applyBorder="1" applyAlignment="1">
      <alignment horizontal="center" vertical="center" wrapText="1"/>
    </xf>
    <xf numFmtId="0" fontId="21" fillId="0" borderId="27" xfId="0" applyFont="1" applyBorder="1" applyAlignment="1">
      <alignment horizontal="center" vertical="center" wrapText="1"/>
    </xf>
    <xf numFmtId="4" fontId="21" fillId="0" borderId="27" xfId="0" applyNumberFormat="1" applyFont="1" applyBorder="1" applyAlignment="1">
      <alignment horizontal="right" vertical="center"/>
    </xf>
    <xf numFmtId="165" fontId="19" fillId="0" borderId="0" xfId="0" applyNumberFormat="1" applyFont="1" applyAlignment="1">
      <alignment vertical="center"/>
    </xf>
    <xf numFmtId="165" fontId="19" fillId="4" borderId="0" xfId="0" applyNumberFormat="1" applyFont="1" applyFill="1" applyAlignment="1">
      <alignment vertical="center"/>
    </xf>
    <xf numFmtId="0" fontId="13" fillId="0" borderId="15" xfId="0" applyFont="1" applyBorder="1" applyAlignment="1">
      <alignment horizontal="center" vertical="center" wrapText="1"/>
    </xf>
    <xf numFmtId="41" fontId="0" fillId="0" borderId="0" xfId="0" applyNumberFormat="1"/>
    <xf numFmtId="8" fontId="23" fillId="0" borderId="27" xfId="2" applyNumberFormat="1" applyFont="1" applyBorder="1" applyAlignment="1">
      <alignment horizontal="center" vertical="center" wrapText="1"/>
    </xf>
    <xf numFmtId="0" fontId="24" fillId="0" borderId="0" xfId="2" applyFont="1"/>
    <xf numFmtId="165" fontId="24" fillId="4" borderId="0" xfId="0" applyNumberFormat="1" applyFont="1" applyFill="1" applyAlignment="1">
      <alignment vertical="center"/>
    </xf>
    <xf numFmtId="0" fontId="25" fillId="4" borderId="33" xfId="0" applyFont="1" applyFill="1" applyBorder="1" applyAlignment="1">
      <alignment horizontal="center" vertical="center"/>
    </xf>
    <xf numFmtId="0" fontId="21" fillId="0" borderId="27" xfId="0" applyFont="1" applyBorder="1" applyAlignment="1">
      <alignment vertical="center" wrapText="1"/>
    </xf>
    <xf numFmtId="8" fontId="21" fillId="6" borderId="27" xfId="0" applyNumberFormat="1" applyFont="1" applyFill="1" applyBorder="1" applyAlignment="1">
      <alignment horizontal="center" vertical="center"/>
    </xf>
    <xf numFmtId="8" fontId="26" fillId="0" borderId="27" xfId="0" applyNumberFormat="1" applyFont="1" applyBorder="1" applyAlignment="1">
      <alignment horizontal="center" vertical="center"/>
    </xf>
    <xf numFmtId="8" fontId="25" fillId="4" borderId="0" xfId="0" applyNumberFormat="1" applyFont="1" applyFill="1" applyAlignment="1">
      <alignment horizontal="center"/>
    </xf>
    <xf numFmtId="0" fontId="19" fillId="2" borderId="33" xfId="2" applyFont="1" applyFill="1" applyBorder="1" applyAlignment="1">
      <alignment horizontal="center" vertical="center"/>
    </xf>
    <xf numFmtId="165" fontId="0" fillId="4" borderId="0" xfId="0" applyNumberFormat="1" applyFill="1"/>
    <xf numFmtId="0" fontId="21" fillId="0" borderId="34" xfId="0" applyFont="1" applyBorder="1" applyAlignment="1">
      <alignment horizontal="center" vertical="center"/>
    </xf>
    <xf numFmtId="8" fontId="21" fillId="0" borderId="27" xfId="0" applyNumberFormat="1" applyFont="1" applyBorder="1" applyAlignment="1">
      <alignment horizontal="center" vertical="center"/>
    </xf>
    <xf numFmtId="0" fontId="21" fillId="0" borderId="36" xfId="0" applyFont="1" applyBorder="1" applyAlignment="1">
      <alignment horizontal="center" vertical="center"/>
    </xf>
    <xf numFmtId="8" fontId="27" fillId="4" borderId="0" xfId="0" applyNumberFormat="1" applyFont="1" applyFill="1" applyAlignment="1">
      <alignment horizontal="center"/>
    </xf>
    <xf numFmtId="165" fontId="28" fillId="0" borderId="0" xfId="0" applyNumberFormat="1" applyFont="1" applyAlignment="1">
      <alignment vertical="center"/>
    </xf>
    <xf numFmtId="165" fontId="29" fillId="4" borderId="0" xfId="0" applyNumberFormat="1" applyFont="1" applyFill="1" applyAlignment="1">
      <alignment vertical="center"/>
    </xf>
    <xf numFmtId="0" fontId="11" fillId="0" borderId="24" xfId="0" applyFont="1" applyBorder="1" applyAlignment="1">
      <alignment horizontal="center" vertical="center" wrapText="1"/>
    </xf>
    <xf numFmtId="0" fontId="19" fillId="7" borderId="33" xfId="2" applyFont="1" applyFill="1" applyBorder="1" applyAlignment="1">
      <alignment horizontal="center" vertical="center"/>
    </xf>
    <xf numFmtId="0" fontId="13" fillId="0" borderId="20" xfId="0" applyFont="1" applyBorder="1" applyAlignment="1">
      <alignment horizontal="center" vertical="center" wrapText="1"/>
    </xf>
    <xf numFmtId="0" fontId="19" fillId="9" borderId="33" xfId="2" applyFont="1" applyFill="1" applyBorder="1" applyAlignment="1">
      <alignment horizontal="center" vertical="center"/>
    </xf>
    <xf numFmtId="0" fontId="13" fillId="0" borderId="30" xfId="0" applyFont="1" applyBorder="1" applyAlignment="1">
      <alignment horizontal="center" vertical="center" wrapText="1"/>
    </xf>
    <xf numFmtId="15" fontId="11" fillId="0" borderId="3" xfId="0" applyNumberFormat="1" applyFont="1" applyBorder="1" applyAlignment="1">
      <alignment horizontal="center" vertical="center" wrapText="1"/>
    </xf>
    <xf numFmtId="0" fontId="33" fillId="0" borderId="0" xfId="0" applyFont="1" applyAlignment="1">
      <alignment horizontal="center" vertical="center"/>
    </xf>
    <xf numFmtId="0" fontId="31" fillId="0" borderId="0" xfId="0" applyFont="1" applyAlignment="1">
      <alignment horizontal="center" vertical="center"/>
    </xf>
    <xf numFmtId="0" fontId="34" fillId="0" borderId="19" xfId="0" applyFont="1" applyBorder="1" applyAlignment="1">
      <alignment horizontal="center" vertical="center" wrapText="1"/>
    </xf>
    <xf numFmtId="0" fontId="18" fillId="0" borderId="33" xfId="2" applyBorder="1" applyAlignment="1">
      <alignment horizontal="center" vertical="center"/>
    </xf>
    <xf numFmtId="165" fontId="0" fillId="0" borderId="0" xfId="0" applyNumberFormat="1"/>
    <xf numFmtId="43" fontId="18" fillId="10" borderId="0" xfId="6" applyFont="1" applyFill="1"/>
    <xf numFmtId="8" fontId="13" fillId="0" borderId="20" xfId="0" applyNumberFormat="1" applyFont="1" applyBorder="1" applyAlignment="1">
      <alignment horizontal="center" vertical="center" wrapText="1"/>
    </xf>
    <xf numFmtId="0" fontId="13" fillId="0" borderId="19" xfId="0" applyFont="1" applyBorder="1" applyAlignment="1">
      <alignment horizontal="center" vertical="center" wrapText="1"/>
    </xf>
    <xf numFmtId="0" fontId="11" fillId="0" borderId="41" xfId="0" applyFont="1" applyBorder="1" applyAlignment="1">
      <alignment horizontal="center" vertical="center" wrapText="1"/>
    </xf>
    <xf numFmtId="0" fontId="13" fillId="0" borderId="3" xfId="0" applyFont="1" applyBorder="1" applyAlignment="1">
      <alignment horizontal="center" vertical="center" wrapText="1"/>
    </xf>
    <xf numFmtId="0" fontId="15" fillId="3" borderId="10" xfId="0" applyFont="1" applyFill="1" applyBorder="1" applyAlignment="1">
      <alignment horizontal="center" vertical="center" wrapText="1"/>
    </xf>
    <xf numFmtId="0" fontId="34" fillId="0" borderId="19" xfId="0" applyFont="1" applyBorder="1" applyAlignment="1">
      <alignment horizontal="left" vertical="center" wrapText="1"/>
    </xf>
    <xf numFmtId="0" fontId="18" fillId="9" borderId="33" xfId="2" applyFill="1" applyBorder="1" applyAlignment="1">
      <alignment horizontal="center" vertical="center"/>
    </xf>
    <xf numFmtId="0" fontId="20" fillId="9" borderId="35" xfId="2" applyFont="1" applyFill="1" applyBorder="1" applyAlignment="1">
      <alignment horizontal="center" vertical="center" wrapText="1"/>
    </xf>
    <xf numFmtId="0" fontId="13" fillId="0" borderId="19" xfId="0" applyFont="1" applyBorder="1" applyAlignment="1">
      <alignment horizontal="left" vertical="center" wrapText="1"/>
    </xf>
    <xf numFmtId="0" fontId="13" fillId="0" borderId="5" xfId="0" applyFont="1" applyBorder="1" applyAlignment="1">
      <alignment horizontal="center" vertical="center" wrapText="1"/>
    </xf>
    <xf numFmtId="0" fontId="18" fillId="0" borderId="33" xfId="2" applyFont="1" applyBorder="1" applyAlignment="1">
      <alignment horizontal="center" vertical="center"/>
    </xf>
    <xf numFmtId="165" fontId="18" fillId="0" borderId="0" xfId="2" applyNumberFormat="1"/>
    <xf numFmtId="4" fontId="0" fillId="0" borderId="0" xfId="0" applyNumberFormat="1"/>
    <xf numFmtId="0" fontId="18" fillId="0" borderId="33" xfId="0" applyFont="1" applyBorder="1" applyAlignment="1">
      <alignment horizontal="center" vertical="center"/>
    </xf>
    <xf numFmtId="0" fontId="15" fillId="3" borderId="2" xfId="0" applyFont="1" applyFill="1" applyBorder="1" applyAlignment="1">
      <alignment horizontal="center" vertical="center" wrapText="1"/>
    </xf>
    <xf numFmtId="0" fontId="10" fillId="3" borderId="2" xfId="0" applyFont="1" applyFill="1" applyBorder="1" applyAlignment="1">
      <alignment horizontal="center" vertical="center" wrapText="1"/>
    </xf>
    <xf numFmtId="8" fontId="36" fillId="0" borderId="28" xfId="0" applyNumberFormat="1" applyFont="1" applyBorder="1" applyAlignment="1">
      <alignment horizontal="center" vertical="center" wrapText="1"/>
    </xf>
    <xf numFmtId="0" fontId="17" fillId="0" borderId="20" xfId="0" applyFont="1" applyBorder="1" applyAlignment="1">
      <alignment horizontal="center" vertical="center" wrapText="1"/>
    </xf>
    <xf numFmtId="0" fontId="37" fillId="0" borderId="0" xfId="0" applyFont="1" applyAlignment="1">
      <alignment horizontal="center" vertical="center"/>
    </xf>
    <xf numFmtId="8" fontId="17" fillId="0" borderId="20"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19" xfId="0" applyFont="1" applyBorder="1" applyAlignment="1">
      <alignment horizontal="center" vertical="center" wrapText="1"/>
    </xf>
    <xf numFmtId="0" fontId="31" fillId="0" borderId="0" xfId="0" applyFont="1" applyAlignment="1">
      <alignment vertical="center"/>
    </xf>
    <xf numFmtId="0" fontId="31" fillId="0" borderId="0" xfId="0" applyFont="1" applyAlignment="1"/>
    <xf numFmtId="0" fontId="7" fillId="3" borderId="14"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30" fillId="8" borderId="37" xfId="0" applyFont="1" applyFill="1" applyBorder="1" applyAlignment="1">
      <alignment horizontal="center" vertical="center" wrapText="1"/>
    </xf>
    <xf numFmtId="0" fontId="30" fillId="8" borderId="38" xfId="0" applyFont="1" applyFill="1" applyBorder="1" applyAlignment="1">
      <alignment horizontal="center" vertical="center" wrapText="1"/>
    </xf>
    <xf numFmtId="0" fontId="30" fillId="8" borderId="35" xfId="0" applyFont="1" applyFill="1" applyBorder="1" applyAlignment="1">
      <alignment horizontal="center" vertical="center" wrapText="1"/>
    </xf>
    <xf numFmtId="0" fontId="30" fillId="8" borderId="23" xfId="0" applyFont="1" applyFill="1" applyBorder="1" applyAlignment="1">
      <alignment horizontal="center" vertical="center" wrapText="1"/>
    </xf>
    <xf numFmtId="0" fontId="30" fillId="8" borderId="29" xfId="0" applyFont="1" applyFill="1" applyBorder="1" applyAlignment="1">
      <alignment horizontal="center" vertical="center" wrapText="1"/>
    </xf>
    <xf numFmtId="0" fontId="30" fillId="8" borderId="27" xfId="0" applyFont="1" applyFill="1" applyBorder="1" applyAlignment="1">
      <alignment horizontal="center" vertical="center" wrapText="1"/>
    </xf>
    <xf numFmtId="0" fontId="31" fillId="0" borderId="0" xfId="0" applyFont="1" applyAlignment="1">
      <alignment horizontal="center" vertical="center"/>
    </xf>
    <xf numFmtId="0" fontId="31" fillId="0" borderId="0" xfId="0" applyFont="1" applyAlignment="1">
      <alignment horizontal="center"/>
    </xf>
    <xf numFmtId="0" fontId="13" fillId="0" borderId="14" xfId="0" applyFont="1" applyBorder="1" applyAlignment="1">
      <alignment horizontal="center" vertical="center" wrapText="1"/>
    </xf>
    <xf numFmtId="0" fontId="11" fillId="0" borderId="16" xfId="0" applyFont="1" applyBorder="1" applyAlignment="1">
      <alignment horizontal="center" vertical="center" wrapText="1"/>
    </xf>
    <xf numFmtId="0" fontId="10" fillId="3" borderId="4"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6" fillId="4" borderId="23" xfId="0" applyFont="1" applyFill="1" applyBorder="1" applyAlignment="1">
      <alignment horizontal="center" vertical="center" wrapText="1"/>
    </xf>
    <xf numFmtId="0" fontId="5" fillId="4" borderId="27"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11" fillId="0" borderId="14" xfId="0" applyFont="1" applyBorder="1" applyAlignment="1">
      <alignment horizontal="center" vertical="center" wrapText="1"/>
    </xf>
    <xf numFmtId="0" fontId="11" fillId="3" borderId="4"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36" fillId="3" borderId="2" xfId="0" applyFont="1" applyFill="1" applyBorder="1" applyAlignment="1">
      <alignment horizontal="center" vertical="center" wrapText="1"/>
    </xf>
    <xf numFmtId="0" fontId="36" fillId="3" borderId="4"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3" xfId="0" applyFont="1" applyBorder="1" applyAlignment="1">
      <alignment horizontal="center" vertical="center" wrapText="1"/>
    </xf>
    <xf numFmtId="0" fontId="4" fillId="4" borderId="14"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6" fillId="0" borderId="16" xfId="0" applyFont="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1" xfId="0" applyFont="1" applyBorder="1" applyAlignment="1">
      <alignment horizontal="center" vertical="center" wrapText="1"/>
    </xf>
    <xf numFmtId="0" fontId="12" fillId="3" borderId="4"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22" fillId="0" borderId="14" xfId="2" applyFont="1" applyBorder="1" applyAlignment="1">
      <alignment horizontal="center" vertical="center"/>
    </xf>
    <xf numFmtId="0" fontId="22" fillId="0" borderId="16" xfId="2" applyFont="1" applyBorder="1" applyAlignment="1">
      <alignment horizontal="center" vertical="center"/>
    </xf>
    <xf numFmtId="0" fontId="20" fillId="4" borderId="37" xfId="2" applyFont="1" applyFill="1" applyBorder="1" applyAlignment="1">
      <alignment horizontal="center" vertical="center" wrapText="1"/>
    </xf>
    <xf numFmtId="0" fontId="20" fillId="4" borderId="17" xfId="2" applyFont="1" applyFill="1" applyBorder="1" applyAlignment="1">
      <alignment horizontal="center" vertical="center" wrapText="1"/>
    </xf>
    <xf numFmtId="0" fontId="25" fillId="4" borderId="33" xfId="0" applyFont="1" applyFill="1" applyBorder="1" applyAlignment="1">
      <alignment horizontal="center" vertical="center"/>
    </xf>
    <xf numFmtId="0" fontId="20" fillId="4" borderId="2" xfId="2" applyFont="1" applyFill="1" applyBorder="1" applyAlignment="1">
      <alignment horizontal="center" vertical="center" wrapText="1"/>
    </xf>
    <xf numFmtId="0" fontId="20" fillId="4" borderId="26" xfId="2" applyFont="1" applyFill="1" applyBorder="1" applyAlignment="1">
      <alignment horizontal="center" vertical="center" wrapText="1"/>
    </xf>
    <xf numFmtId="0" fontId="20" fillId="4" borderId="39" xfId="2" applyFont="1" applyFill="1" applyBorder="1" applyAlignment="1">
      <alignment horizontal="center" vertical="center" wrapText="1"/>
    </xf>
    <xf numFmtId="0" fontId="20" fillId="4" borderId="40" xfId="2" applyFont="1" applyFill="1" applyBorder="1" applyAlignment="1">
      <alignment horizontal="center" vertical="center" wrapText="1"/>
    </xf>
  </cellXfs>
  <cellStyles count="9">
    <cellStyle name="Millares" xfId="6" builtinId="3"/>
    <cellStyle name="Millares [0]" xfId="1" builtinId="6"/>
    <cellStyle name="Millares [0] 2" xfId="5"/>
    <cellStyle name="Millares [0] 2 2" xfId="8"/>
    <cellStyle name="Millares [0] 3" xfId="7"/>
    <cellStyle name="Moneda 2" xfId="3"/>
    <cellStyle name="Normal" xfId="0" builtinId="0"/>
    <cellStyle name="Normal 2" xfId="2"/>
    <cellStyle name="Porcentaje 2" xfId="4"/>
  </cellStyles>
  <dxfs count="0"/>
  <tableStyles count="0" defaultTableStyle="TableStyleMedium2" defaultPivotStyle="PivotStyleLight16"/>
  <colors>
    <mruColors>
      <color rgb="FFC6E0B4"/>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AF50"/>
  <sheetViews>
    <sheetView tabSelected="1" zoomScale="32" zoomScaleNormal="32" workbookViewId="0">
      <pane xSplit="2" ySplit="3" topLeftCell="V8" activePane="bottomRight" state="frozen"/>
      <selection pane="topRight" activeCell="C1" sqref="C1"/>
      <selection pane="bottomLeft" activeCell="A4" sqref="A4"/>
      <selection pane="bottomRight" activeCell="AA17" sqref="AA17"/>
    </sheetView>
  </sheetViews>
  <sheetFormatPr baseColWidth="10" defaultRowHeight="15" x14ac:dyDescent="0.25"/>
  <cols>
    <col min="1" max="1" width="45.140625" style="1" customWidth="1"/>
    <col min="2" max="2" width="84.42578125" style="1" customWidth="1"/>
    <col min="3" max="3" width="101" style="1" customWidth="1"/>
    <col min="4" max="4" width="28.28515625" style="1" customWidth="1"/>
    <col min="5" max="5" width="101" style="1" customWidth="1"/>
    <col min="6" max="6" width="28.28515625" style="1" customWidth="1"/>
    <col min="7" max="7" width="101.140625" style="1" customWidth="1"/>
    <col min="8" max="8" width="28.28515625" style="1" customWidth="1"/>
    <col min="9" max="9" width="101" style="1" customWidth="1"/>
    <col min="10" max="10" width="28.28515625" style="1" customWidth="1"/>
    <col min="11" max="11" width="101" style="1" customWidth="1"/>
    <col min="12" max="12" width="28.28515625" style="1" customWidth="1"/>
    <col min="13" max="13" width="106.140625" style="1" customWidth="1"/>
    <col min="14" max="14" width="28.28515625" style="1" customWidth="1"/>
    <col min="15" max="15" width="108.140625" style="1" customWidth="1"/>
    <col min="16" max="16" width="28.28515625" style="1" customWidth="1"/>
    <col min="17" max="17" width="101" style="1" customWidth="1"/>
    <col min="18" max="18" width="28.28515625" style="1" customWidth="1"/>
    <col min="19" max="19" width="101" style="1" customWidth="1"/>
    <col min="20" max="20" width="28.28515625" style="1" customWidth="1"/>
    <col min="21" max="21" width="101.5703125" style="1" customWidth="1"/>
    <col min="22" max="22" width="28.28515625" style="1" customWidth="1"/>
    <col min="23" max="23" width="101" style="1" customWidth="1"/>
    <col min="24" max="24" width="28.28515625" style="1" customWidth="1"/>
    <col min="25" max="25" width="101" style="1" customWidth="1"/>
    <col min="26" max="26" width="28.28515625" style="1" customWidth="1"/>
    <col min="27" max="27" width="100.85546875" style="1" customWidth="1"/>
    <col min="28" max="28" width="27.28515625" style="1" customWidth="1"/>
    <col min="29" max="29" width="100.5703125" style="1" customWidth="1"/>
    <col min="30" max="30" width="30.5703125" style="1" customWidth="1"/>
    <col min="31" max="31" width="101.28515625" style="1" customWidth="1"/>
    <col min="32" max="32" width="30.7109375" style="1" customWidth="1"/>
    <col min="33" max="16384" width="11.42578125" style="1"/>
  </cols>
  <sheetData>
    <row r="1" spans="1:32" s="2" customFormat="1" ht="89.25" customHeight="1" x14ac:dyDescent="0.25">
      <c r="A1" s="109" t="s">
        <v>50</v>
      </c>
      <c r="B1" s="110"/>
      <c r="C1" s="110"/>
      <c r="D1" s="110"/>
      <c r="E1" s="110"/>
      <c r="F1" s="110"/>
      <c r="G1" s="110"/>
      <c r="H1" s="110"/>
      <c r="I1" s="110"/>
      <c r="J1" s="110"/>
      <c r="K1" s="110"/>
      <c r="L1" s="110"/>
      <c r="M1" s="110"/>
      <c r="N1" s="110"/>
      <c r="O1" s="110"/>
      <c r="P1" s="110"/>
      <c r="Q1" s="110"/>
      <c r="R1" s="110"/>
      <c r="S1" s="110"/>
      <c r="T1" s="110"/>
      <c r="U1" s="110"/>
      <c r="V1" s="110"/>
      <c r="W1" s="110"/>
      <c r="X1" s="110"/>
      <c r="Y1" s="110"/>
      <c r="Z1" s="110"/>
      <c r="AA1" s="110"/>
      <c r="AB1" s="110"/>
      <c r="AC1" s="110"/>
      <c r="AD1" s="110"/>
      <c r="AE1" s="110"/>
      <c r="AF1" s="111"/>
    </row>
    <row r="2" spans="1:32" s="2" customFormat="1" ht="66" customHeight="1" thickBot="1" x14ac:dyDescent="0.3">
      <c r="A2" s="112" t="s">
        <v>51</v>
      </c>
      <c r="B2" s="113"/>
      <c r="C2" s="113"/>
      <c r="D2" s="113"/>
      <c r="E2" s="113"/>
      <c r="F2" s="113"/>
      <c r="G2" s="113"/>
      <c r="H2" s="113"/>
      <c r="I2" s="113"/>
      <c r="J2" s="113"/>
      <c r="K2" s="113"/>
      <c r="L2" s="113"/>
      <c r="M2" s="113"/>
      <c r="N2" s="113"/>
      <c r="O2" s="113"/>
      <c r="P2" s="113"/>
      <c r="Q2" s="113"/>
      <c r="R2" s="113"/>
      <c r="S2" s="113"/>
      <c r="T2" s="113"/>
      <c r="U2" s="113"/>
      <c r="V2" s="113"/>
      <c r="W2" s="113"/>
      <c r="X2" s="113"/>
      <c r="Y2" s="113"/>
      <c r="Z2" s="113"/>
      <c r="AA2" s="113"/>
      <c r="AB2" s="113"/>
      <c r="AC2" s="113"/>
      <c r="AD2" s="113"/>
      <c r="AE2" s="113"/>
      <c r="AF2" s="114"/>
    </row>
    <row r="3" spans="1:32" s="5" customFormat="1" ht="83.25" customHeight="1" thickBot="1" x14ac:dyDescent="0.3">
      <c r="A3" s="136"/>
      <c r="B3" s="137"/>
      <c r="C3" s="107" t="s">
        <v>345</v>
      </c>
      <c r="D3" s="108"/>
      <c r="E3" s="107" t="s">
        <v>418</v>
      </c>
      <c r="F3" s="108"/>
      <c r="G3" s="107" t="s">
        <v>384</v>
      </c>
      <c r="H3" s="108"/>
      <c r="I3" s="107" t="s">
        <v>404</v>
      </c>
      <c r="J3" s="108"/>
      <c r="K3" s="107" t="s">
        <v>329</v>
      </c>
      <c r="L3" s="108"/>
      <c r="M3" s="107" t="s">
        <v>328</v>
      </c>
      <c r="N3" s="108"/>
      <c r="O3" s="107" t="s">
        <v>279</v>
      </c>
      <c r="P3" s="108"/>
      <c r="Q3" s="107" t="s">
        <v>280</v>
      </c>
      <c r="R3" s="108"/>
      <c r="S3" s="107" t="s">
        <v>278</v>
      </c>
      <c r="T3" s="108"/>
      <c r="U3" s="107" t="s">
        <v>124</v>
      </c>
      <c r="V3" s="108"/>
      <c r="W3" s="107" t="s">
        <v>108</v>
      </c>
      <c r="X3" s="108"/>
      <c r="Y3" s="107" t="s">
        <v>107</v>
      </c>
      <c r="Z3" s="108"/>
      <c r="AA3" s="107" t="s">
        <v>452</v>
      </c>
      <c r="AB3" s="108"/>
      <c r="AC3" s="107" t="s">
        <v>479</v>
      </c>
      <c r="AD3" s="108"/>
      <c r="AE3" s="107" t="s">
        <v>514</v>
      </c>
      <c r="AF3" s="108"/>
    </row>
    <row r="4" spans="1:32" s="2" customFormat="1" ht="100.5" customHeight="1" thickBot="1" x14ac:dyDescent="0.3">
      <c r="A4" s="138" t="s">
        <v>36</v>
      </c>
      <c r="B4" s="139"/>
      <c r="C4" s="117" t="s">
        <v>346</v>
      </c>
      <c r="D4" s="118"/>
      <c r="E4" s="117" t="s">
        <v>368</v>
      </c>
      <c r="F4" s="118"/>
      <c r="G4" s="117" t="s">
        <v>385</v>
      </c>
      <c r="H4" s="118"/>
      <c r="I4" s="130" t="s">
        <v>439</v>
      </c>
      <c r="J4" s="118"/>
      <c r="K4" s="130" t="s">
        <v>330</v>
      </c>
      <c r="L4" s="118"/>
      <c r="M4" s="130" t="s">
        <v>409</v>
      </c>
      <c r="N4" s="118"/>
      <c r="O4" s="130" t="s">
        <v>281</v>
      </c>
      <c r="P4" s="118"/>
      <c r="Q4" s="130" t="s">
        <v>315</v>
      </c>
      <c r="R4" s="118"/>
      <c r="S4" s="130" t="s">
        <v>125</v>
      </c>
      <c r="T4" s="118"/>
      <c r="U4" s="130" t="s">
        <v>295</v>
      </c>
      <c r="V4" s="118"/>
      <c r="W4" s="130" t="s">
        <v>109</v>
      </c>
      <c r="X4" s="118"/>
      <c r="Y4" s="130" t="s">
        <v>86</v>
      </c>
      <c r="Z4" s="118"/>
      <c r="AA4" s="130" t="s">
        <v>453</v>
      </c>
      <c r="AB4" s="118"/>
      <c r="AC4" s="130" t="s">
        <v>470</v>
      </c>
      <c r="AD4" s="118"/>
      <c r="AE4" s="130" t="s">
        <v>489</v>
      </c>
      <c r="AF4" s="118"/>
    </row>
    <row r="5" spans="1:32" s="2" customFormat="1" ht="87" customHeight="1" x14ac:dyDescent="0.25">
      <c r="A5" s="143" t="s">
        <v>29</v>
      </c>
      <c r="B5" s="22" t="s">
        <v>40</v>
      </c>
      <c r="C5" s="9" t="s">
        <v>347</v>
      </c>
      <c r="D5" s="119" t="s">
        <v>38</v>
      </c>
      <c r="E5" s="9" t="s">
        <v>369</v>
      </c>
      <c r="F5" s="119" t="s">
        <v>38</v>
      </c>
      <c r="G5" s="9" t="s">
        <v>450</v>
      </c>
      <c r="H5" s="119" t="s">
        <v>38</v>
      </c>
      <c r="I5" s="12" t="s">
        <v>451</v>
      </c>
      <c r="J5" s="119" t="s">
        <v>38</v>
      </c>
      <c r="K5" s="12" t="s">
        <v>331</v>
      </c>
      <c r="L5" s="119" t="s">
        <v>38</v>
      </c>
      <c r="M5" s="12" t="s">
        <v>410</v>
      </c>
      <c r="N5" s="119" t="s">
        <v>38</v>
      </c>
      <c r="O5" s="12" t="s">
        <v>282</v>
      </c>
      <c r="P5" s="119" t="s">
        <v>38</v>
      </c>
      <c r="Q5" s="12" t="s">
        <v>316</v>
      </c>
      <c r="R5" s="119" t="s">
        <v>38</v>
      </c>
      <c r="S5" s="12" t="s">
        <v>87</v>
      </c>
      <c r="T5" s="119" t="s">
        <v>38</v>
      </c>
      <c r="U5" s="9" t="s">
        <v>296</v>
      </c>
      <c r="V5" s="119" t="s">
        <v>38</v>
      </c>
      <c r="W5" s="12" t="s">
        <v>110</v>
      </c>
      <c r="X5" s="119" t="s">
        <v>38</v>
      </c>
      <c r="Y5" s="12" t="s">
        <v>87</v>
      </c>
      <c r="Z5" s="119" t="s">
        <v>38</v>
      </c>
      <c r="AA5" s="12" t="s">
        <v>87</v>
      </c>
      <c r="AB5" s="122" t="s">
        <v>38</v>
      </c>
      <c r="AC5" s="12" t="s">
        <v>469</v>
      </c>
      <c r="AD5" s="122" t="s">
        <v>38</v>
      </c>
      <c r="AE5" s="12" t="s">
        <v>87</v>
      </c>
      <c r="AF5" s="122" t="s">
        <v>38</v>
      </c>
    </row>
    <row r="6" spans="1:32" s="2" customFormat="1" ht="126" customHeight="1" x14ac:dyDescent="0.25">
      <c r="A6" s="144"/>
      <c r="B6" s="23" t="s">
        <v>0</v>
      </c>
      <c r="C6" s="9" t="s">
        <v>348</v>
      </c>
      <c r="D6" s="119"/>
      <c r="E6" s="9" t="s">
        <v>370</v>
      </c>
      <c r="F6" s="119"/>
      <c r="G6" s="9" t="s">
        <v>386</v>
      </c>
      <c r="H6" s="119"/>
      <c r="I6" s="9" t="s">
        <v>440</v>
      </c>
      <c r="J6" s="119"/>
      <c r="K6" s="9" t="s">
        <v>332</v>
      </c>
      <c r="L6" s="119"/>
      <c r="M6" s="9" t="s">
        <v>502</v>
      </c>
      <c r="N6" s="119"/>
      <c r="O6" s="9" t="s">
        <v>283</v>
      </c>
      <c r="P6" s="131"/>
      <c r="Q6" s="9" t="s">
        <v>317</v>
      </c>
      <c r="R6" s="131"/>
      <c r="S6" s="9" t="s">
        <v>257</v>
      </c>
      <c r="T6" s="131"/>
      <c r="U6" s="9" t="s">
        <v>297</v>
      </c>
      <c r="V6" s="131"/>
      <c r="W6" s="9" t="s">
        <v>111</v>
      </c>
      <c r="X6" s="131"/>
      <c r="Y6" s="9" t="s">
        <v>89</v>
      </c>
      <c r="Z6" s="131"/>
      <c r="AA6" s="9" t="s">
        <v>454</v>
      </c>
      <c r="AB6" s="151"/>
      <c r="AC6" s="9" t="s">
        <v>471</v>
      </c>
      <c r="AD6" s="151"/>
      <c r="AE6" s="9" t="s">
        <v>490</v>
      </c>
      <c r="AF6" s="151"/>
    </row>
    <row r="7" spans="1:32" s="2" customFormat="1" ht="76.5" customHeight="1" x14ac:dyDescent="0.25">
      <c r="A7" s="144"/>
      <c r="B7" s="23" t="s">
        <v>20</v>
      </c>
      <c r="C7" s="12" t="s">
        <v>349</v>
      </c>
      <c r="D7" s="119"/>
      <c r="E7" s="12" t="s">
        <v>371</v>
      </c>
      <c r="F7" s="119"/>
      <c r="G7" s="12" t="s">
        <v>387</v>
      </c>
      <c r="H7" s="119"/>
      <c r="I7" s="12" t="s">
        <v>503</v>
      </c>
      <c r="J7" s="119"/>
      <c r="K7" s="12" t="s">
        <v>333</v>
      </c>
      <c r="L7" s="119"/>
      <c r="M7" s="12" t="s">
        <v>411</v>
      </c>
      <c r="N7" s="119"/>
      <c r="O7" s="12" t="s">
        <v>284</v>
      </c>
      <c r="P7" s="131"/>
      <c r="Q7" s="12" t="s">
        <v>318</v>
      </c>
      <c r="R7" s="131"/>
      <c r="S7" s="12" t="s">
        <v>258</v>
      </c>
      <c r="T7" s="131"/>
      <c r="U7" s="12" t="s">
        <v>298</v>
      </c>
      <c r="V7" s="131"/>
      <c r="W7" s="12" t="s">
        <v>112</v>
      </c>
      <c r="X7" s="131"/>
      <c r="Y7" s="12" t="s">
        <v>88</v>
      </c>
      <c r="Z7" s="131"/>
      <c r="AA7" s="12" t="s">
        <v>472</v>
      </c>
      <c r="AB7" s="151"/>
      <c r="AC7" s="12" t="s">
        <v>473</v>
      </c>
      <c r="AD7" s="151"/>
      <c r="AE7" s="12" t="s">
        <v>491</v>
      </c>
      <c r="AF7" s="151"/>
    </row>
    <row r="8" spans="1:32" s="2" customFormat="1" ht="258.75" customHeight="1" x14ac:dyDescent="0.25">
      <c r="A8" s="144"/>
      <c r="B8" s="23" t="s">
        <v>41</v>
      </c>
      <c r="C8" s="12" t="s">
        <v>350</v>
      </c>
      <c r="D8" s="119"/>
      <c r="E8" s="12" t="s">
        <v>372</v>
      </c>
      <c r="F8" s="119"/>
      <c r="G8" s="12" t="s">
        <v>413</v>
      </c>
      <c r="H8" s="119"/>
      <c r="I8" s="83" t="s">
        <v>441</v>
      </c>
      <c r="J8" s="119"/>
      <c r="K8" s="12" t="s">
        <v>113</v>
      </c>
      <c r="L8" s="119"/>
      <c r="M8" s="78" t="s">
        <v>434</v>
      </c>
      <c r="N8" s="119"/>
      <c r="O8" s="12" t="s">
        <v>285</v>
      </c>
      <c r="P8" s="131"/>
      <c r="Q8" s="12" t="s">
        <v>436</v>
      </c>
      <c r="R8" s="131"/>
      <c r="S8" s="12" t="s">
        <v>113</v>
      </c>
      <c r="T8" s="131"/>
      <c r="U8" s="12" t="s">
        <v>299</v>
      </c>
      <c r="V8" s="131"/>
      <c r="W8" s="12" t="s">
        <v>113</v>
      </c>
      <c r="X8" s="131"/>
      <c r="Y8" s="104" t="s">
        <v>522</v>
      </c>
      <c r="Z8" s="131"/>
      <c r="AA8" s="90" t="s">
        <v>510</v>
      </c>
      <c r="AB8" s="151"/>
      <c r="AC8" s="87" t="s">
        <v>512</v>
      </c>
      <c r="AD8" s="151"/>
      <c r="AE8" s="12" t="s">
        <v>113</v>
      </c>
      <c r="AF8" s="151"/>
    </row>
    <row r="9" spans="1:32" s="2" customFormat="1" ht="87" customHeight="1" x14ac:dyDescent="0.25">
      <c r="A9" s="144"/>
      <c r="B9" s="23" t="s">
        <v>1</v>
      </c>
      <c r="C9" s="12" t="s">
        <v>506</v>
      </c>
      <c r="D9" s="119"/>
      <c r="E9" s="12" t="s">
        <v>505</v>
      </c>
      <c r="F9" s="119"/>
      <c r="G9" s="12" t="s">
        <v>414</v>
      </c>
      <c r="H9" s="119"/>
      <c r="I9" s="12" t="s">
        <v>504</v>
      </c>
      <c r="J9" s="119"/>
      <c r="K9" s="12" t="s">
        <v>334</v>
      </c>
      <c r="L9" s="119"/>
      <c r="M9" s="12" t="s">
        <v>412</v>
      </c>
      <c r="N9" s="119"/>
      <c r="O9" s="12" t="s">
        <v>286</v>
      </c>
      <c r="P9" s="131"/>
      <c r="Q9" s="12" t="s">
        <v>437</v>
      </c>
      <c r="R9" s="131"/>
      <c r="S9" s="12" t="s">
        <v>259</v>
      </c>
      <c r="T9" s="131"/>
      <c r="U9" s="12" t="s">
        <v>300</v>
      </c>
      <c r="V9" s="131"/>
      <c r="W9" s="12" t="s">
        <v>114</v>
      </c>
      <c r="X9" s="131"/>
      <c r="Y9" s="12" t="s">
        <v>84</v>
      </c>
      <c r="Z9" s="131"/>
      <c r="AA9" s="12" t="s">
        <v>455</v>
      </c>
      <c r="AB9" s="151"/>
      <c r="AC9" s="12" t="s">
        <v>474</v>
      </c>
      <c r="AD9" s="151"/>
      <c r="AE9" s="12" t="s">
        <v>492</v>
      </c>
      <c r="AF9" s="151"/>
    </row>
    <row r="10" spans="1:32" s="2" customFormat="1" ht="87" customHeight="1" x14ac:dyDescent="0.25">
      <c r="A10" s="144"/>
      <c r="B10" s="23" t="s">
        <v>24</v>
      </c>
      <c r="C10" s="12" t="s">
        <v>351</v>
      </c>
      <c r="D10" s="119"/>
      <c r="E10" s="12" t="s">
        <v>351</v>
      </c>
      <c r="F10" s="119"/>
      <c r="G10" s="12" t="s">
        <v>388</v>
      </c>
      <c r="H10" s="119"/>
      <c r="I10" s="13" t="s">
        <v>351</v>
      </c>
      <c r="J10" s="119"/>
      <c r="K10" s="13" t="s">
        <v>38</v>
      </c>
      <c r="L10" s="119"/>
      <c r="M10" s="13" t="s">
        <v>38</v>
      </c>
      <c r="N10" s="119"/>
      <c r="O10" s="13" t="s">
        <v>38</v>
      </c>
      <c r="P10" s="131"/>
      <c r="Q10" s="13" t="s">
        <v>38</v>
      </c>
      <c r="R10" s="131"/>
      <c r="S10" s="13" t="s">
        <v>38</v>
      </c>
      <c r="T10" s="131"/>
      <c r="U10" s="13" t="s">
        <v>38</v>
      </c>
      <c r="V10" s="131"/>
      <c r="W10" s="13" t="s">
        <v>38</v>
      </c>
      <c r="X10" s="131"/>
      <c r="Y10" s="13" t="s">
        <v>38</v>
      </c>
      <c r="Z10" s="131"/>
      <c r="AA10" s="13" t="s">
        <v>38</v>
      </c>
      <c r="AB10" s="151"/>
      <c r="AC10" s="13" t="s">
        <v>38</v>
      </c>
      <c r="AD10" s="151"/>
      <c r="AE10" s="13" t="s">
        <v>38</v>
      </c>
      <c r="AF10" s="151"/>
    </row>
    <row r="11" spans="1:32" s="2" customFormat="1" ht="87" customHeight="1" x14ac:dyDescent="0.25">
      <c r="A11" s="144"/>
      <c r="B11" s="23" t="s">
        <v>21</v>
      </c>
      <c r="C11" s="16" t="s">
        <v>352</v>
      </c>
      <c r="D11" s="119"/>
      <c r="E11" s="16" t="s">
        <v>373</v>
      </c>
      <c r="F11" s="119"/>
      <c r="G11" s="16">
        <v>44895</v>
      </c>
      <c r="H11" s="119"/>
      <c r="I11" s="29" t="s">
        <v>523</v>
      </c>
      <c r="J11" s="119"/>
      <c r="K11" s="29">
        <v>44894</v>
      </c>
      <c r="L11" s="119"/>
      <c r="M11" s="16">
        <v>44901</v>
      </c>
      <c r="N11" s="119"/>
      <c r="O11" s="29">
        <v>44896</v>
      </c>
      <c r="P11" s="131"/>
      <c r="Q11" s="29">
        <v>44881</v>
      </c>
      <c r="R11" s="131"/>
      <c r="S11" s="29">
        <v>44896</v>
      </c>
      <c r="T11" s="131"/>
      <c r="U11" s="29">
        <v>44889</v>
      </c>
      <c r="V11" s="131"/>
      <c r="W11" s="29">
        <v>44897</v>
      </c>
      <c r="X11" s="131"/>
      <c r="Y11" s="29">
        <v>44896</v>
      </c>
      <c r="Z11" s="131"/>
      <c r="AA11" s="29">
        <v>44896</v>
      </c>
      <c r="AB11" s="151"/>
      <c r="AC11" s="29">
        <v>44895</v>
      </c>
      <c r="AD11" s="151"/>
      <c r="AE11" s="29">
        <v>44896</v>
      </c>
      <c r="AF11" s="151"/>
    </row>
    <row r="12" spans="1:32" s="2" customFormat="1" ht="87" customHeight="1" x14ac:dyDescent="0.25">
      <c r="A12" s="144"/>
      <c r="B12" s="23" t="s">
        <v>22</v>
      </c>
      <c r="C12" s="13" t="s">
        <v>353</v>
      </c>
      <c r="D12" s="119"/>
      <c r="E12" s="75">
        <v>68090</v>
      </c>
      <c r="F12" s="119"/>
      <c r="G12" s="13" t="s">
        <v>389</v>
      </c>
      <c r="H12" s="119"/>
      <c r="I12" s="13" t="s">
        <v>389</v>
      </c>
      <c r="J12" s="119"/>
      <c r="K12" s="13" t="s">
        <v>90</v>
      </c>
      <c r="L12" s="119"/>
      <c r="M12" s="13" t="s">
        <v>90</v>
      </c>
      <c r="N12" s="119"/>
      <c r="O12" s="13" t="s">
        <v>90</v>
      </c>
      <c r="P12" s="131"/>
      <c r="Q12" s="13" t="s">
        <v>319</v>
      </c>
      <c r="R12" s="131"/>
      <c r="S12" s="13" t="s">
        <v>90</v>
      </c>
      <c r="T12" s="131"/>
      <c r="U12" s="13" t="s">
        <v>90</v>
      </c>
      <c r="V12" s="131"/>
      <c r="W12" s="13" t="s">
        <v>90</v>
      </c>
      <c r="X12" s="131"/>
      <c r="Y12" s="13" t="s">
        <v>90</v>
      </c>
      <c r="Z12" s="131"/>
      <c r="AA12" s="13" t="s">
        <v>90</v>
      </c>
      <c r="AB12" s="151"/>
      <c r="AC12" s="13" t="s">
        <v>90</v>
      </c>
      <c r="AD12" s="151"/>
      <c r="AE12" s="13" t="s">
        <v>90</v>
      </c>
      <c r="AF12" s="151"/>
    </row>
    <row r="13" spans="1:32" s="2" customFormat="1" ht="51" customHeight="1" x14ac:dyDescent="0.25">
      <c r="A13" s="144"/>
      <c r="B13" s="23" t="s">
        <v>25</v>
      </c>
      <c r="C13" s="13" t="s">
        <v>354</v>
      </c>
      <c r="D13" s="119"/>
      <c r="E13" s="13" t="s">
        <v>47</v>
      </c>
      <c r="F13" s="119"/>
      <c r="G13" s="13" t="s">
        <v>354</v>
      </c>
      <c r="H13" s="119"/>
      <c r="I13" s="13" t="s">
        <v>47</v>
      </c>
      <c r="J13" s="119"/>
      <c r="K13" s="13" t="s">
        <v>30</v>
      </c>
      <c r="L13" s="119"/>
      <c r="M13" s="13" t="s">
        <v>30</v>
      </c>
      <c r="N13" s="119"/>
      <c r="O13" s="13" t="s">
        <v>30</v>
      </c>
      <c r="P13" s="131"/>
      <c r="Q13" s="13" t="s">
        <v>30</v>
      </c>
      <c r="R13" s="131"/>
      <c r="S13" s="13" t="s">
        <v>30</v>
      </c>
      <c r="T13" s="131"/>
      <c r="U13" s="13" t="s">
        <v>30</v>
      </c>
      <c r="V13" s="131"/>
      <c r="W13" s="13" t="s">
        <v>30</v>
      </c>
      <c r="X13" s="131"/>
      <c r="Y13" s="13" t="s">
        <v>30</v>
      </c>
      <c r="Z13" s="131"/>
      <c r="AA13" s="13" t="s">
        <v>30</v>
      </c>
      <c r="AB13" s="151"/>
      <c r="AC13" s="13" t="s">
        <v>30</v>
      </c>
      <c r="AD13" s="151"/>
      <c r="AE13" s="13" t="s">
        <v>30</v>
      </c>
      <c r="AF13" s="151"/>
    </row>
    <row r="14" spans="1:32" s="2" customFormat="1" ht="51" customHeight="1" x14ac:dyDescent="0.25">
      <c r="A14" s="144"/>
      <c r="B14" s="23" t="s">
        <v>26</v>
      </c>
      <c r="C14" s="11" t="s">
        <v>355</v>
      </c>
      <c r="D14" s="119"/>
      <c r="E14" s="11" t="s">
        <v>47</v>
      </c>
      <c r="F14" s="119"/>
      <c r="G14" s="11" t="s">
        <v>47</v>
      </c>
      <c r="H14" s="119"/>
      <c r="I14" s="11" t="s">
        <v>47</v>
      </c>
      <c r="J14" s="119"/>
      <c r="K14" s="11" t="s">
        <v>30</v>
      </c>
      <c r="L14" s="119"/>
      <c r="M14" s="11" t="s">
        <v>30</v>
      </c>
      <c r="N14" s="119"/>
      <c r="O14" s="11" t="s">
        <v>30</v>
      </c>
      <c r="P14" s="131"/>
      <c r="Q14" s="11" t="s">
        <v>30</v>
      </c>
      <c r="R14" s="131"/>
      <c r="S14" s="11" t="s">
        <v>30</v>
      </c>
      <c r="T14" s="131"/>
      <c r="U14" s="11" t="s">
        <v>30</v>
      </c>
      <c r="V14" s="131"/>
      <c r="W14" s="11" t="s">
        <v>30</v>
      </c>
      <c r="X14" s="131"/>
      <c r="Y14" s="11" t="s">
        <v>30</v>
      </c>
      <c r="Z14" s="131"/>
      <c r="AA14" s="11" t="s">
        <v>30</v>
      </c>
      <c r="AB14" s="151"/>
      <c r="AC14" s="11" t="s">
        <v>30</v>
      </c>
      <c r="AD14" s="151"/>
      <c r="AE14" s="11" t="s">
        <v>30</v>
      </c>
      <c r="AF14" s="151"/>
    </row>
    <row r="15" spans="1:32" s="2" customFormat="1" ht="51" customHeight="1" x14ac:dyDescent="0.25">
      <c r="A15" s="144"/>
      <c r="B15" s="23" t="s">
        <v>23</v>
      </c>
      <c r="C15" s="11" t="s">
        <v>355</v>
      </c>
      <c r="D15" s="119"/>
      <c r="E15" s="11" t="s">
        <v>47</v>
      </c>
      <c r="F15" s="119"/>
      <c r="G15" s="11" t="s">
        <v>47</v>
      </c>
      <c r="H15" s="119"/>
      <c r="I15" s="11" t="s">
        <v>47</v>
      </c>
      <c r="J15" s="119"/>
      <c r="K15" s="11" t="s">
        <v>30</v>
      </c>
      <c r="L15" s="119"/>
      <c r="M15" s="11" t="s">
        <v>30</v>
      </c>
      <c r="N15" s="119"/>
      <c r="O15" s="11" t="s">
        <v>30</v>
      </c>
      <c r="P15" s="131"/>
      <c r="Q15" s="11" t="s">
        <v>30</v>
      </c>
      <c r="R15" s="131"/>
      <c r="S15" s="11" t="s">
        <v>30</v>
      </c>
      <c r="T15" s="131"/>
      <c r="U15" s="11" t="s">
        <v>30</v>
      </c>
      <c r="V15" s="131"/>
      <c r="W15" s="11" t="s">
        <v>30</v>
      </c>
      <c r="X15" s="131"/>
      <c r="Y15" s="11" t="s">
        <v>30</v>
      </c>
      <c r="Z15" s="131"/>
      <c r="AA15" s="11" t="s">
        <v>30</v>
      </c>
      <c r="AB15" s="151"/>
      <c r="AC15" s="11" t="s">
        <v>30</v>
      </c>
      <c r="AD15" s="151"/>
      <c r="AE15" s="11" t="s">
        <v>30</v>
      </c>
      <c r="AF15" s="151"/>
    </row>
    <row r="16" spans="1:32" s="2" customFormat="1" ht="75" customHeight="1" thickBot="1" x14ac:dyDescent="0.3">
      <c r="A16" s="145"/>
      <c r="B16" s="24" t="s">
        <v>2</v>
      </c>
      <c r="C16" s="14" t="s">
        <v>355</v>
      </c>
      <c r="D16" s="120"/>
      <c r="E16" s="14" t="s">
        <v>47</v>
      </c>
      <c r="F16" s="120"/>
      <c r="G16" s="14" t="s">
        <v>47</v>
      </c>
      <c r="H16" s="120"/>
      <c r="I16" s="14" t="s">
        <v>47</v>
      </c>
      <c r="J16" s="120"/>
      <c r="K16" s="14" t="s">
        <v>47</v>
      </c>
      <c r="L16" s="120"/>
      <c r="M16" s="14" t="s">
        <v>47</v>
      </c>
      <c r="N16" s="120"/>
      <c r="O16" s="14" t="s">
        <v>47</v>
      </c>
      <c r="P16" s="132"/>
      <c r="Q16" s="14" t="s">
        <v>47</v>
      </c>
      <c r="R16" s="132"/>
      <c r="S16" s="14" t="s">
        <v>47</v>
      </c>
      <c r="T16" s="132"/>
      <c r="U16" s="14" t="s">
        <v>47</v>
      </c>
      <c r="V16" s="132"/>
      <c r="W16" s="14" t="s">
        <v>47</v>
      </c>
      <c r="X16" s="132"/>
      <c r="Y16" s="14" t="s">
        <v>47</v>
      </c>
      <c r="Z16" s="132"/>
      <c r="AA16" s="14" t="s">
        <v>47</v>
      </c>
      <c r="AB16" s="152"/>
      <c r="AC16" s="14" t="s">
        <v>47</v>
      </c>
      <c r="AD16" s="152"/>
      <c r="AE16" s="14" t="s">
        <v>47</v>
      </c>
      <c r="AF16" s="152"/>
    </row>
    <row r="17" spans="1:32" s="2" customFormat="1" ht="116.25" customHeight="1" x14ac:dyDescent="0.25">
      <c r="A17" s="143" t="s">
        <v>3</v>
      </c>
      <c r="B17" s="22" t="s">
        <v>4</v>
      </c>
      <c r="C17" s="74" t="s">
        <v>356</v>
      </c>
      <c r="D17" s="121" t="s">
        <v>357</v>
      </c>
      <c r="E17" s="39" t="s">
        <v>374</v>
      </c>
      <c r="F17" s="121" t="s">
        <v>38</v>
      </c>
      <c r="G17" s="74" t="s">
        <v>390</v>
      </c>
      <c r="H17" s="121" t="s">
        <v>38</v>
      </c>
      <c r="I17" s="39" t="s">
        <v>525</v>
      </c>
      <c r="J17" s="121" t="s">
        <v>38</v>
      </c>
      <c r="K17" s="13" t="s">
        <v>335</v>
      </c>
      <c r="L17" s="121"/>
      <c r="M17" s="13" t="s">
        <v>415</v>
      </c>
      <c r="N17" s="121" t="s">
        <v>38</v>
      </c>
      <c r="O17" s="13" t="s">
        <v>287</v>
      </c>
      <c r="P17" s="133" t="s">
        <v>38</v>
      </c>
      <c r="Q17" s="85" t="s">
        <v>438</v>
      </c>
      <c r="R17" s="121"/>
      <c r="S17" s="13" t="s">
        <v>264</v>
      </c>
      <c r="T17" s="121" t="s">
        <v>38</v>
      </c>
      <c r="U17" s="72" t="s">
        <v>301</v>
      </c>
      <c r="V17" s="121" t="s">
        <v>38</v>
      </c>
      <c r="W17" s="13" t="s">
        <v>115</v>
      </c>
      <c r="X17" s="121" t="s">
        <v>38</v>
      </c>
      <c r="Y17" s="13" t="s">
        <v>91</v>
      </c>
      <c r="Z17" s="121" t="s">
        <v>38</v>
      </c>
      <c r="AA17" s="72" t="s">
        <v>456</v>
      </c>
      <c r="AB17" s="121" t="s">
        <v>38</v>
      </c>
      <c r="AC17" s="85" t="s">
        <v>527</v>
      </c>
      <c r="AD17" s="121" t="s">
        <v>38</v>
      </c>
      <c r="AE17" s="99" t="s">
        <v>519</v>
      </c>
      <c r="AF17" s="121" t="s">
        <v>38</v>
      </c>
    </row>
    <row r="18" spans="1:32" s="2" customFormat="1" ht="85.5" customHeight="1" x14ac:dyDescent="0.25">
      <c r="A18" s="146"/>
      <c r="B18" s="25" t="s">
        <v>85</v>
      </c>
      <c r="C18" s="34" t="s">
        <v>358</v>
      </c>
      <c r="D18" s="122"/>
      <c r="E18" s="34" t="s">
        <v>375</v>
      </c>
      <c r="F18" s="122"/>
      <c r="G18" s="34" t="s">
        <v>391</v>
      </c>
      <c r="H18" s="122"/>
      <c r="I18" s="9" t="s">
        <v>375</v>
      </c>
      <c r="J18" s="122"/>
      <c r="K18" s="34" t="s">
        <v>336</v>
      </c>
      <c r="L18" s="122"/>
      <c r="M18" s="34" t="s">
        <v>416</v>
      </c>
      <c r="N18" s="122"/>
      <c r="O18" s="9" t="s">
        <v>93</v>
      </c>
      <c r="P18" s="134"/>
      <c r="Q18" s="9" t="s">
        <v>93</v>
      </c>
      <c r="R18" s="122"/>
      <c r="S18" s="9" t="s">
        <v>93</v>
      </c>
      <c r="T18" s="122"/>
      <c r="U18" s="9" t="s">
        <v>302</v>
      </c>
      <c r="V18" s="122"/>
      <c r="W18" s="9" t="s">
        <v>93</v>
      </c>
      <c r="X18" s="122"/>
      <c r="Y18" s="9" t="s">
        <v>93</v>
      </c>
      <c r="Z18" s="122"/>
      <c r="AA18" s="9" t="s">
        <v>302</v>
      </c>
      <c r="AB18" s="122"/>
      <c r="AC18" s="9" t="s">
        <v>475</v>
      </c>
      <c r="AD18" s="122"/>
      <c r="AE18" s="9" t="s">
        <v>302</v>
      </c>
      <c r="AF18" s="122"/>
    </row>
    <row r="19" spans="1:32" s="2" customFormat="1" ht="85.5" customHeight="1" x14ac:dyDescent="0.25">
      <c r="A19" s="146"/>
      <c r="B19" s="25" t="s">
        <v>31</v>
      </c>
      <c r="C19" s="34" t="s">
        <v>359</v>
      </c>
      <c r="D19" s="122"/>
      <c r="E19" s="34">
        <v>2043321</v>
      </c>
      <c r="F19" s="122"/>
      <c r="G19" s="34" t="s">
        <v>392</v>
      </c>
      <c r="H19" s="122"/>
      <c r="I19" s="32">
        <v>2043390</v>
      </c>
      <c r="J19" s="122"/>
      <c r="K19" s="34" t="s">
        <v>337</v>
      </c>
      <c r="L19" s="122"/>
      <c r="M19" s="34" t="s">
        <v>417</v>
      </c>
      <c r="N19" s="122"/>
      <c r="O19" s="34" t="s">
        <v>288</v>
      </c>
      <c r="P19" s="134"/>
      <c r="Q19" s="34" t="s">
        <v>320</v>
      </c>
      <c r="R19" s="122"/>
      <c r="S19" s="34" t="s">
        <v>265</v>
      </c>
      <c r="T19" s="122"/>
      <c r="U19" s="9" t="s">
        <v>303</v>
      </c>
      <c r="V19" s="122"/>
      <c r="W19" s="32" t="s">
        <v>116</v>
      </c>
      <c r="X19" s="122"/>
      <c r="Y19" s="32" t="s">
        <v>92</v>
      </c>
      <c r="Z19" s="122"/>
      <c r="AA19" s="9" t="s">
        <v>457</v>
      </c>
      <c r="AB19" s="122"/>
      <c r="AC19" s="9">
        <v>69575</v>
      </c>
      <c r="AD19" s="122"/>
      <c r="AE19" s="9" t="s">
        <v>493</v>
      </c>
      <c r="AF19" s="122"/>
    </row>
    <row r="20" spans="1:32" s="2" customFormat="1" ht="182.25" customHeight="1" x14ac:dyDescent="0.25">
      <c r="A20" s="146"/>
      <c r="B20" s="25" t="s">
        <v>46</v>
      </c>
      <c r="C20" s="35" t="s">
        <v>515</v>
      </c>
      <c r="D20" s="122"/>
      <c r="E20" s="35" t="s">
        <v>516</v>
      </c>
      <c r="F20" s="122"/>
      <c r="G20" s="98" t="s">
        <v>517</v>
      </c>
      <c r="H20" s="122"/>
      <c r="I20" s="15">
        <v>12038842</v>
      </c>
      <c r="J20" s="122"/>
      <c r="K20" s="82" t="s">
        <v>435</v>
      </c>
      <c r="L20" s="122"/>
      <c r="M20" s="35" t="s">
        <v>419</v>
      </c>
      <c r="N20" s="122"/>
      <c r="O20" s="101" t="s">
        <v>528</v>
      </c>
      <c r="P20" s="134"/>
      <c r="Q20" s="15" t="s">
        <v>321</v>
      </c>
      <c r="R20" s="122"/>
      <c r="S20" s="15" t="s">
        <v>270</v>
      </c>
      <c r="T20" s="122"/>
      <c r="U20" s="15" t="s">
        <v>304</v>
      </c>
      <c r="V20" s="122"/>
      <c r="W20" s="101" t="s">
        <v>520</v>
      </c>
      <c r="X20" s="122"/>
      <c r="Y20" s="15" t="s">
        <v>97</v>
      </c>
      <c r="Z20" s="122"/>
      <c r="AA20" s="82" t="s">
        <v>468</v>
      </c>
      <c r="AB20" s="122"/>
      <c r="AC20" s="82" t="s">
        <v>476</v>
      </c>
      <c r="AD20" s="122"/>
      <c r="AE20" s="82" t="s">
        <v>513</v>
      </c>
      <c r="AF20" s="122"/>
    </row>
    <row r="21" spans="1:32" s="2" customFormat="1" ht="85.5" customHeight="1" x14ac:dyDescent="0.25">
      <c r="A21" s="144"/>
      <c r="B21" s="23" t="s">
        <v>5</v>
      </c>
      <c r="C21" s="83" t="s">
        <v>271</v>
      </c>
      <c r="D21" s="122"/>
      <c r="E21" s="83" t="s">
        <v>271</v>
      </c>
      <c r="F21" s="122"/>
      <c r="G21" s="83" t="s">
        <v>271</v>
      </c>
      <c r="H21" s="122"/>
      <c r="I21" s="83" t="s">
        <v>271</v>
      </c>
      <c r="J21" s="122"/>
      <c r="K21" s="83" t="s">
        <v>271</v>
      </c>
      <c r="L21" s="122"/>
      <c r="M21" s="102" t="s">
        <v>420</v>
      </c>
      <c r="N21" s="122"/>
      <c r="O21" s="12" t="s">
        <v>271</v>
      </c>
      <c r="P21" s="134"/>
      <c r="Q21" s="12" t="s">
        <v>271</v>
      </c>
      <c r="R21" s="122"/>
      <c r="S21" s="12" t="s">
        <v>271</v>
      </c>
      <c r="T21" s="122"/>
      <c r="U21" s="83" t="s">
        <v>94</v>
      </c>
      <c r="V21" s="122"/>
      <c r="W21" s="12" t="s">
        <v>94</v>
      </c>
      <c r="X21" s="122"/>
      <c r="Y21" s="12" t="s">
        <v>94</v>
      </c>
      <c r="Z21" s="122"/>
      <c r="AA21" s="83" t="s">
        <v>511</v>
      </c>
      <c r="AB21" s="122"/>
      <c r="AC21" s="83" t="s">
        <v>526</v>
      </c>
      <c r="AD21" s="122"/>
      <c r="AE21" s="83" t="s">
        <v>511</v>
      </c>
      <c r="AF21" s="122"/>
    </row>
    <row r="22" spans="1:32" s="2" customFormat="1" ht="85.5" customHeight="1" x14ac:dyDescent="0.25">
      <c r="A22" s="144"/>
      <c r="B22" s="23" t="s">
        <v>10</v>
      </c>
      <c r="C22" s="33" t="s">
        <v>360</v>
      </c>
      <c r="D22" s="122"/>
      <c r="E22" s="33" t="s">
        <v>393</v>
      </c>
      <c r="F22" s="122"/>
      <c r="G22" s="33" t="s">
        <v>393</v>
      </c>
      <c r="H22" s="122"/>
      <c r="I22" s="12" t="s">
        <v>393</v>
      </c>
      <c r="J22" s="122"/>
      <c r="K22" s="12" t="s">
        <v>42</v>
      </c>
      <c r="L22" s="122"/>
      <c r="M22" s="12" t="s">
        <v>42</v>
      </c>
      <c r="N22" s="122"/>
      <c r="O22" s="12" t="s">
        <v>42</v>
      </c>
      <c r="P22" s="134"/>
      <c r="Q22" s="12" t="s">
        <v>42</v>
      </c>
      <c r="R22" s="122"/>
      <c r="S22" s="12" t="s">
        <v>42</v>
      </c>
      <c r="T22" s="122"/>
      <c r="U22" s="12" t="s">
        <v>305</v>
      </c>
      <c r="V22" s="122"/>
      <c r="W22" s="12" t="s">
        <v>42</v>
      </c>
      <c r="X22" s="122"/>
      <c r="Y22" s="12" t="s">
        <v>42</v>
      </c>
      <c r="Z22" s="122"/>
      <c r="AA22" s="12" t="s">
        <v>42</v>
      </c>
      <c r="AB22" s="122"/>
      <c r="AC22" s="12" t="s">
        <v>42</v>
      </c>
      <c r="AD22" s="122"/>
      <c r="AE22" s="83" t="s">
        <v>511</v>
      </c>
      <c r="AF22" s="122"/>
    </row>
    <row r="23" spans="1:32" s="2" customFormat="1" ht="85.5" customHeight="1" x14ac:dyDescent="0.25">
      <c r="A23" s="144"/>
      <c r="B23" s="23" t="s">
        <v>11</v>
      </c>
      <c r="C23" s="33" t="s">
        <v>405</v>
      </c>
      <c r="D23" s="122"/>
      <c r="E23" s="33" t="s">
        <v>376</v>
      </c>
      <c r="F23" s="122"/>
      <c r="G23" s="33" t="s">
        <v>394</v>
      </c>
      <c r="H23" s="122"/>
      <c r="I23" s="12" t="s">
        <v>442</v>
      </c>
      <c r="J23" s="122"/>
      <c r="K23" s="33" t="s">
        <v>338</v>
      </c>
      <c r="L23" s="122"/>
      <c r="M23" s="33" t="s">
        <v>421</v>
      </c>
      <c r="N23" s="122"/>
      <c r="O23" s="33" t="s">
        <v>289</v>
      </c>
      <c r="P23" s="134"/>
      <c r="Q23" s="33" t="s">
        <v>322</v>
      </c>
      <c r="R23" s="122"/>
      <c r="S23" s="33" t="s">
        <v>272</v>
      </c>
      <c r="T23" s="122"/>
      <c r="U23" s="12" t="s">
        <v>306</v>
      </c>
      <c r="V23" s="122"/>
      <c r="W23" s="12" t="s">
        <v>118</v>
      </c>
      <c r="X23" s="122"/>
      <c r="Y23" s="12" t="s">
        <v>95</v>
      </c>
      <c r="Z23" s="122"/>
      <c r="AA23" s="12" t="s">
        <v>458</v>
      </c>
      <c r="AB23" s="122"/>
      <c r="AC23" s="12" t="s">
        <v>477</v>
      </c>
      <c r="AD23" s="122"/>
      <c r="AE23" s="12" t="s">
        <v>494</v>
      </c>
      <c r="AF23" s="122"/>
    </row>
    <row r="24" spans="1:32" s="2" customFormat="1" ht="85.5" customHeight="1" x14ac:dyDescent="0.25">
      <c r="A24" s="144"/>
      <c r="B24" s="23" t="s">
        <v>12</v>
      </c>
      <c r="C24" s="33" t="s">
        <v>361</v>
      </c>
      <c r="D24" s="122"/>
      <c r="E24" s="33" t="s">
        <v>355</v>
      </c>
      <c r="F24" s="122"/>
      <c r="G24" s="33" t="s">
        <v>395</v>
      </c>
      <c r="H24" s="122"/>
      <c r="I24" s="12" t="s">
        <v>361</v>
      </c>
      <c r="J24" s="122"/>
      <c r="K24" s="12" t="s">
        <v>30</v>
      </c>
      <c r="L24" s="122"/>
      <c r="M24" s="12" t="s">
        <v>30</v>
      </c>
      <c r="N24" s="122"/>
      <c r="O24" s="12" t="s">
        <v>30</v>
      </c>
      <c r="P24" s="134"/>
      <c r="Q24" s="33" t="s">
        <v>30</v>
      </c>
      <c r="R24" s="122"/>
      <c r="S24" s="12" t="s">
        <v>30</v>
      </c>
      <c r="T24" s="122"/>
      <c r="U24" s="12" t="s">
        <v>30</v>
      </c>
      <c r="V24" s="122"/>
      <c r="W24" s="12" t="s">
        <v>30</v>
      </c>
      <c r="X24" s="122"/>
      <c r="Y24" s="12" t="s">
        <v>30</v>
      </c>
      <c r="Z24" s="122"/>
      <c r="AA24" s="12" t="s">
        <v>30</v>
      </c>
      <c r="AB24" s="122"/>
      <c r="AC24" s="12" t="s">
        <v>30</v>
      </c>
      <c r="AD24" s="122"/>
      <c r="AE24" s="12" t="s">
        <v>30</v>
      </c>
      <c r="AF24" s="122"/>
    </row>
    <row r="25" spans="1:32" s="2" customFormat="1" ht="85.5" customHeight="1" x14ac:dyDescent="0.25">
      <c r="A25" s="144"/>
      <c r="B25" s="23" t="s">
        <v>32</v>
      </c>
      <c r="C25" s="36">
        <v>44897</v>
      </c>
      <c r="D25" s="122"/>
      <c r="E25" s="36">
        <v>44897</v>
      </c>
      <c r="F25" s="122"/>
      <c r="G25" s="36" t="s">
        <v>396</v>
      </c>
      <c r="H25" s="122"/>
      <c r="I25" s="16" t="s">
        <v>443</v>
      </c>
      <c r="J25" s="122"/>
      <c r="K25" s="36">
        <v>44897</v>
      </c>
      <c r="L25" s="122"/>
      <c r="M25" s="36">
        <v>44900</v>
      </c>
      <c r="N25" s="122"/>
      <c r="O25" s="36">
        <v>44900</v>
      </c>
      <c r="P25" s="134"/>
      <c r="Q25" s="36">
        <v>44897</v>
      </c>
      <c r="R25" s="122"/>
      <c r="S25" s="36">
        <v>44900</v>
      </c>
      <c r="T25" s="122"/>
      <c r="U25" s="16">
        <v>44897</v>
      </c>
      <c r="V25" s="122"/>
      <c r="W25" s="16">
        <v>44896</v>
      </c>
      <c r="X25" s="122"/>
      <c r="Y25" s="16">
        <v>44896</v>
      </c>
      <c r="Z25" s="122"/>
      <c r="AA25" s="16">
        <v>44901</v>
      </c>
      <c r="AB25" s="122"/>
      <c r="AC25" s="16">
        <v>44897</v>
      </c>
      <c r="AD25" s="122"/>
      <c r="AE25" s="16">
        <v>44896</v>
      </c>
      <c r="AF25" s="122"/>
    </row>
    <row r="26" spans="1:32" s="2" customFormat="1" ht="85.5" customHeight="1" x14ac:dyDescent="0.25">
      <c r="A26" s="144"/>
      <c r="B26" s="23" t="s">
        <v>7</v>
      </c>
      <c r="C26" s="33" t="s">
        <v>362</v>
      </c>
      <c r="D26" s="122"/>
      <c r="E26" s="33" t="s">
        <v>377</v>
      </c>
      <c r="F26" s="122"/>
      <c r="G26" s="33" t="s">
        <v>397</v>
      </c>
      <c r="H26" s="122"/>
      <c r="I26" s="12" t="s">
        <v>444</v>
      </c>
      <c r="J26" s="122"/>
      <c r="K26" s="12" t="s">
        <v>339</v>
      </c>
      <c r="L26" s="122"/>
      <c r="M26" s="12" t="s">
        <v>422</v>
      </c>
      <c r="N26" s="122"/>
      <c r="O26" s="12" t="s">
        <v>290</v>
      </c>
      <c r="P26" s="134"/>
      <c r="Q26" s="12" t="s">
        <v>323</v>
      </c>
      <c r="R26" s="122"/>
      <c r="S26" s="12" t="s">
        <v>273</v>
      </c>
      <c r="T26" s="122"/>
      <c r="U26" s="12" t="s">
        <v>307</v>
      </c>
      <c r="V26" s="122"/>
      <c r="W26" s="12" t="s">
        <v>119</v>
      </c>
      <c r="X26" s="122"/>
      <c r="Y26" s="12" t="s">
        <v>460</v>
      </c>
      <c r="Z26" s="122"/>
      <c r="AA26" s="12" t="s">
        <v>459</v>
      </c>
      <c r="AB26" s="122"/>
      <c r="AC26" s="12" t="s">
        <v>478</v>
      </c>
      <c r="AD26" s="122"/>
      <c r="AE26" s="12" t="s">
        <v>495</v>
      </c>
      <c r="AF26" s="122"/>
    </row>
    <row r="27" spans="1:32" s="2" customFormat="1" ht="85.5" customHeight="1" x14ac:dyDescent="0.25">
      <c r="A27" s="144"/>
      <c r="B27" s="23" t="s">
        <v>6</v>
      </c>
      <c r="C27" s="17" t="s">
        <v>120</v>
      </c>
      <c r="D27" s="122"/>
      <c r="E27" s="17" t="s">
        <v>120</v>
      </c>
      <c r="F27" s="122"/>
      <c r="G27" s="17" t="s">
        <v>120</v>
      </c>
      <c r="H27" s="122"/>
      <c r="I27" s="17" t="s">
        <v>120</v>
      </c>
      <c r="J27" s="122"/>
      <c r="K27" s="17" t="s">
        <v>120</v>
      </c>
      <c r="L27" s="122"/>
      <c r="M27" s="17" t="s">
        <v>120</v>
      </c>
      <c r="N27" s="122"/>
      <c r="O27" s="37" t="s">
        <v>120</v>
      </c>
      <c r="P27" s="134"/>
      <c r="Q27" s="17" t="s">
        <v>120</v>
      </c>
      <c r="R27" s="122"/>
      <c r="S27" s="17" t="s">
        <v>120</v>
      </c>
      <c r="T27" s="122"/>
      <c r="U27" s="17" t="s">
        <v>120</v>
      </c>
      <c r="V27" s="122"/>
      <c r="W27" s="17" t="s">
        <v>120</v>
      </c>
      <c r="X27" s="122"/>
      <c r="Y27" s="17" t="s">
        <v>120</v>
      </c>
      <c r="Z27" s="122"/>
      <c r="AA27" s="17" t="s">
        <v>120</v>
      </c>
      <c r="AB27" s="122"/>
      <c r="AC27" s="17" t="s">
        <v>120</v>
      </c>
      <c r="AD27" s="122"/>
      <c r="AE27" s="17" t="s">
        <v>120</v>
      </c>
      <c r="AF27" s="122"/>
    </row>
    <row r="28" spans="1:32" s="2" customFormat="1" ht="108.75" customHeight="1" x14ac:dyDescent="0.25">
      <c r="A28" s="144"/>
      <c r="B28" s="7" t="s">
        <v>39</v>
      </c>
      <c r="C28" s="33" t="s">
        <v>363</v>
      </c>
      <c r="D28" s="122"/>
      <c r="E28" s="33" t="s">
        <v>363</v>
      </c>
      <c r="F28" s="122"/>
      <c r="G28" s="33" t="s">
        <v>363</v>
      </c>
      <c r="H28" s="122"/>
      <c r="I28" s="12" t="s">
        <v>363</v>
      </c>
      <c r="J28" s="122"/>
      <c r="K28" s="12" t="s">
        <v>28</v>
      </c>
      <c r="L28" s="122"/>
      <c r="M28" s="12" t="s">
        <v>28</v>
      </c>
      <c r="N28" s="122"/>
      <c r="O28" s="103" t="s">
        <v>521</v>
      </c>
      <c r="P28" s="134"/>
      <c r="Q28" s="12" t="s">
        <v>28</v>
      </c>
      <c r="R28" s="122"/>
      <c r="S28" s="12" t="s">
        <v>28</v>
      </c>
      <c r="T28" s="122"/>
      <c r="U28" s="12" t="s">
        <v>28</v>
      </c>
      <c r="V28" s="122"/>
      <c r="W28" s="12" t="s">
        <v>28</v>
      </c>
      <c r="X28" s="122"/>
      <c r="Y28" s="12" t="s">
        <v>28</v>
      </c>
      <c r="Z28" s="122"/>
      <c r="AA28" s="12" t="s">
        <v>28</v>
      </c>
      <c r="AB28" s="122"/>
      <c r="AC28" s="12" t="s">
        <v>28</v>
      </c>
      <c r="AD28" s="122"/>
      <c r="AE28" s="12" t="s">
        <v>28</v>
      </c>
      <c r="AF28" s="122"/>
    </row>
    <row r="29" spans="1:32" s="2" customFormat="1" ht="85.5" customHeight="1" x14ac:dyDescent="0.25">
      <c r="A29" s="144"/>
      <c r="B29" s="7" t="s">
        <v>8</v>
      </c>
      <c r="C29" s="33" t="s">
        <v>363</v>
      </c>
      <c r="D29" s="122"/>
      <c r="E29" s="33" t="s">
        <v>363</v>
      </c>
      <c r="F29" s="122"/>
      <c r="G29" s="33" t="s">
        <v>363</v>
      </c>
      <c r="H29" s="122"/>
      <c r="I29" s="12" t="s">
        <v>363</v>
      </c>
      <c r="J29" s="122"/>
      <c r="K29" s="12" t="s">
        <v>28</v>
      </c>
      <c r="L29" s="122"/>
      <c r="M29" s="12" t="s">
        <v>28</v>
      </c>
      <c r="N29" s="122"/>
      <c r="O29" s="103" t="s">
        <v>521</v>
      </c>
      <c r="P29" s="134"/>
      <c r="Q29" s="12" t="s">
        <v>28</v>
      </c>
      <c r="R29" s="122"/>
      <c r="S29" s="12" t="s">
        <v>28</v>
      </c>
      <c r="T29" s="122"/>
      <c r="U29" s="12" t="s">
        <v>28</v>
      </c>
      <c r="V29" s="122"/>
      <c r="W29" s="12" t="s">
        <v>28</v>
      </c>
      <c r="X29" s="122"/>
      <c r="Y29" s="12" t="s">
        <v>28</v>
      </c>
      <c r="Z29" s="122"/>
      <c r="AA29" s="12" t="s">
        <v>28</v>
      </c>
      <c r="AB29" s="122"/>
      <c r="AC29" s="12" t="s">
        <v>28</v>
      </c>
      <c r="AD29" s="122"/>
      <c r="AE29" s="12" t="s">
        <v>28</v>
      </c>
      <c r="AF29" s="122"/>
    </row>
    <row r="30" spans="1:32" s="2" customFormat="1" ht="85.5" customHeight="1" x14ac:dyDescent="0.25">
      <c r="A30" s="144"/>
      <c r="B30" s="7" t="s">
        <v>9</v>
      </c>
      <c r="C30" s="33" t="s">
        <v>363</v>
      </c>
      <c r="D30" s="122"/>
      <c r="E30" s="33" t="s">
        <v>363</v>
      </c>
      <c r="F30" s="122"/>
      <c r="G30" s="33" t="s">
        <v>363</v>
      </c>
      <c r="H30" s="122"/>
      <c r="I30" s="12" t="s">
        <v>363</v>
      </c>
      <c r="J30" s="122"/>
      <c r="K30" s="12" t="s">
        <v>28</v>
      </c>
      <c r="L30" s="122"/>
      <c r="M30" s="12" t="s">
        <v>28</v>
      </c>
      <c r="N30" s="122"/>
      <c r="O30" s="103" t="s">
        <v>521</v>
      </c>
      <c r="P30" s="134"/>
      <c r="Q30" s="12" t="s">
        <v>28</v>
      </c>
      <c r="R30" s="122"/>
      <c r="S30" s="12" t="s">
        <v>28</v>
      </c>
      <c r="T30" s="122"/>
      <c r="U30" s="12" t="s">
        <v>28</v>
      </c>
      <c r="V30" s="122"/>
      <c r="W30" s="12" t="s">
        <v>28</v>
      </c>
      <c r="X30" s="122"/>
      <c r="Y30" s="12" t="s">
        <v>28</v>
      </c>
      <c r="Z30" s="122"/>
      <c r="AA30" s="12" t="s">
        <v>28</v>
      </c>
      <c r="AB30" s="122"/>
      <c r="AC30" s="12" t="s">
        <v>28</v>
      </c>
      <c r="AD30" s="122"/>
      <c r="AE30" s="12" t="s">
        <v>28</v>
      </c>
      <c r="AF30" s="122"/>
    </row>
    <row r="31" spans="1:32" s="2" customFormat="1" ht="85.5" customHeight="1" thickBot="1" x14ac:dyDescent="0.3">
      <c r="A31" s="147"/>
      <c r="B31" s="8" t="s">
        <v>13</v>
      </c>
      <c r="C31" s="38" t="s">
        <v>363</v>
      </c>
      <c r="D31" s="123"/>
      <c r="E31" s="38" t="s">
        <v>363</v>
      </c>
      <c r="F31" s="123"/>
      <c r="G31" s="38" t="s">
        <v>363</v>
      </c>
      <c r="H31" s="123"/>
      <c r="I31" s="18" t="s">
        <v>363</v>
      </c>
      <c r="J31" s="123"/>
      <c r="K31" s="18" t="s">
        <v>28</v>
      </c>
      <c r="L31" s="123"/>
      <c r="M31" s="18" t="s">
        <v>28</v>
      </c>
      <c r="N31" s="123"/>
      <c r="O31" s="103" t="s">
        <v>521</v>
      </c>
      <c r="P31" s="135"/>
      <c r="Q31" s="18" t="s">
        <v>28</v>
      </c>
      <c r="R31" s="123"/>
      <c r="S31" s="18" t="s">
        <v>28</v>
      </c>
      <c r="T31" s="123"/>
      <c r="U31" s="12" t="s">
        <v>28</v>
      </c>
      <c r="V31" s="123"/>
      <c r="W31" s="18" t="s">
        <v>28</v>
      </c>
      <c r="X31" s="123"/>
      <c r="Y31" s="18" t="s">
        <v>28</v>
      </c>
      <c r="Z31" s="123"/>
      <c r="AA31" s="18" t="s">
        <v>28</v>
      </c>
      <c r="AB31" s="123"/>
      <c r="AC31" s="18" t="s">
        <v>28</v>
      </c>
      <c r="AD31" s="123"/>
      <c r="AE31" s="18" t="s">
        <v>28</v>
      </c>
      <c r="AF31" s="123"/>
    </row>
    <row r="32" spans="1:32" s="2" customFormat="1" ht="85.5" customHeight="1" thickBot="1" x14ac:dyDescent="0.3">
      <c r="A32" s="148" t="s">
        <v>14</v>
      </c>
      <c r="B32" s="26" t="s">
        <v>15</v>
      </c>
      <c r="C32" s="10" t="s">
        <v>364</v>
      </c>
      <c r="D32" s="124" t="s">
        <v>357</v>
      </c>
      <c r="E32" s="10" t="s">
        <v>378</v>
      </c>
      <c r="F32" s="124" t="s">
        <v>38</v>
      </c>
      <c r="G32" s="10" t="s">
        <v>507</v>
      </c>
      <c r="H32" s="124" t="s">
        <v>38</v>
      </c>
      <c r="I32" s="14" t="s">
        <v>508</v>
      </c>
      <c r="J32" s="124" t="s">
        <v>38</v>
      </c>
      <c r="K32" s="14" t="s">
        <v>340</v>
      </c>
      <c r="L32" s="124" t="s">
        <v>27</v>
      </c>
      <c r="M32" s="14" t="s">
        <v>431</v>
      </c>
      <c r="N32" s="124" t="s">
        <v>27</v>
      </c>
      <c r="O32" s="84" t="s">
        <v>99</v>
      </c>
      <c r="P32" s="124" t="s">
        <v>27</v>
      </c>
      <c r="Q32" s="14" t="s">
        <v>325</v>
      </c>
      <c r="R32" s="124" t="s">
        <v>27</v>
      </c>
      <c r="S32" s="14" t="s">
        <v>99</v>
      </c>
      <c r="T32" s="124" t="s">
        <v>27</v>
      </c>
      <c r="U32" s="14" t="s">
        <v>308</v>
      </c>
      <c r="V32" s="124" t="s">
        <v>27</v>
      </c>
      <c r="W32" s="14" t="s">
        <v>99</v>
      </c>
      <c r="X32" s="124" t="s">
        <v>27</v>
      </c>
      <c r="Y32" s="14" t="s">
        <v>99</v>
      </c>
      <c r="Z32" s="124" t="s">
        <v>27</v>
      </c>
      <c r="AA32" s="14" t="s">
        <v>99</v>
      </c>
      <c r="AB32" s="124" t="s">
        <v>27</v>
      </c>
      <c r="AC32" s="14" t="s">
        <v>325</v>
      </c>
      <c r="AD32" s="124" t="s">
        <v>27</v>
      </c>
      <c r="AE32" s="14" t="s">
        <v>99</v>
      </c>
      <c r="AF32" s="124" t="s">
        <v>27</v>
      </c>
    </row>
    <row r="33" spans="1:32" s="2" customFormat="1" ht="85.5" customHeight="1" thickBot="1" x14ac:dyDescent="0.3">
      <c r="A33" s="149"/>
      <c r="B33" s="27" t="s">
        <v>16</v>
      </c>
      <c r="C33" s="14" t="s">
        <v>364</v>
      </c>
      <c r="D33" s="125"/>
      <c r="E33" s="14" t="s">
        <v>379</v>
      </c>
      <c r="F33" s="125"/>
      <c r="G33" s="14" t="s">
        <v>398</v>
      </c>
      <c r="H33" s="125"/>
      <c r="I33" s="14" t="s">
        <v>509</v>
      </c>
      <c r="J33" s="125"/>
      <c r="K33" s="14" t="s">
        <v>341</v>
      </c>
      <c r="L33" s="125"/>
      <c r="M33" s="14" t="s">
        <v>98</v>
      </c>
      <c r="N33" s="125"/>
      <c r="O33" s="14" t="s">
        <v>98</v>
      </c>
      <c r="P33" s="125"/>
      <c r="Q33" s="14" t="s">
        <v>324</v>
      </c>
      <c r="R33" s="125"/>
      <c r="S33" s="14" t="s">
        <v>98</v>
      </c>
      <c r="T33" s="125"/>
      <c r="U33" s="14" t="s">
        <v>309</v>
      </c>
      <c r="V33" s="125"/>
      <c r="W33" s="14" t="s">
        <v>98</v>
      </c>
      <c r="X33" s="125"/>
      <c r="Y33" s="14" t="s">
        <v>98</v>
      </c>
      <c r="Z33" s="125"/>
      <c r="AA33" s="14" t="s">
        <v>98</v>
      </c>
      <c r="AB33" s="125"/>
      <c r="AC33" s="91" t="s">
        <v>481</v>
      </c>
      <c r="AD33" s="125"/>
      <c r="AE33" s="14" t="s">
        <v>98</v>
      </c>
      <c r="AF33" s="125"/>
    </row>
    <row r="34" spans="1:32" s="2" customFormat="1" ht="85.5" customHeight="1" thickBot="1" x14ac:dyDescent="0.3">
      <c r="A34" s="150" t="s">
        <v>18</v>
      </c>
      <c r="B34" s="28" t="s">
        <v>17</v>
      </c>
      <c r="C34" s="10" t="s">
        <v>364</v>
      </c>
      <c r="D34" s="124" t="s">
        <v>357</v>
      </c>
      <c r="E34" s="10" t="s">
        <v>378</v>
      </c>
      <c r="F34" s="124" t="s">
        <v>38</v>
      </c>
      <c r="G34" s="10" t="s">
        <v>399</v>
      </c>
      <c r="H34" s="124" t="s">
        <v>38</v>
      </c>
      <c r="I34" s="14" t="s">
        <v>508</v>
      </c>
      <c r="J34" s="124" t="s">
        <v>38</v>
      </c>
      <c r="K34" s="14" t="s">
        <v>308</v>
      </c>
      <c r="L34" s="124" t="s">
        <v>27</v>
      </c>
      <c r="M34" s="14" t="s">
        <v>431</v>
      </c>
      <c r="N34" s="124" t="s">
        <v>27</v>
      </c>
      <c r="O34" s="14" t="s">
        <v>99</v>
      </c>
      <c r="P34" s="124" t="s">
        <v>27</v>
      </c>
      <c r="Q34" s="14" t="s">
        <v>325</v>
      </c>
      <c r="R34" s="124" t="s">
        <v>27</v>
      </c>
      <c r="S34" s="14" t="s">
        <v>99</v>
      </c>
      <c r="T34" s="124" t="s">
        <v>27</v>
      </c>
      <c r="U34" s="14" t="s">
        <v>308</v>
      </c>
      <c r="V34" s="124" t="s">
        <v>27</v>
      </c>
      <c r="W34" s="14" t="s">
        <v>99</v>
      </c>
      <c r="X34" s="124" t="s">
        <v>27</v>
      </c>
      <c r="Y34" s="14" t="s">
        <v>100</v>
      </c>
      <c r="Z34" s="124" t="s">
        <v>27</v>
      </c>
      <c r="AA34" s="14" t="s">
        <v>461</v>
      </c>
      <c r="AB34" s="124" t="s">
        <v>27</v>
      </c>
      <c r="AC34" s="91" t="s">
        <v>480</v>
      </c>
      <c r="AD34" s="124" t="s">
        <v>27</v>
      </c>
      <c r="AE34" s="14" t="s">
        <v>496</v>
      </c>
      <c r="AF34" s="124" t="s">
        <v>27</v>
      </c>
    </row>
    <row r="35" spans="1:32" s="2" customFormat="1" ht="85.5" customHeight="1" thickBot="1" x14ac:dyDescent="0.3">
      <c r="A35" s="149"/>
      <c r="B35" s="27" t="s">
        <v>16</v>
      </c>
      <c r="C35" s="14" t="s">
        <v>364</v>
      </c>
      <c r="D35" s="125"/>
      <c r="E35" s="14" t="s">
        <v>379</v>
      </c>
      <c r="F35" s="125"/>
      <c r="G35" s="14" t="s">
        <v>399</v>
      </c>
      <c r="H35" s="125"/>
      <c r="I35" s="14" t="s">
        <v>509</v>
      </c>
      <c r="J35" s="125"/>
      <c r="K35" s="14" t="s">
        <v>309</v>
      </c>
      <c r="L35" s="125"/>
      <c r="M35" s="14" t="s">
        <v>98</v>
      </c>
      <c r="N35" s="125"/>
      <c r="O35" s="14" t="s">
        <v>98</v>
      </c>
      <c r="P35" s="125"/>
      <c r="Q35" s="14" t="s">
        <v>98</v>
      </c>
      <c r="R35" s="125"/>
      <c r="S35" s="14" t="s">
        <v>98</v>
      </c>
      <c r="T35" s="125"/>
      <c r="U35" s="14" t="s">
        <v>309</v>
      </c>
      <c r="V35" s="125"/>
      <c r="W35" s="14" t="s">
        <v>98</v>
      </c>
      <c r="X35" s="125"/>
      <c r="Y35" s="14" t="s">
        <v>101</v>
      </c>
      <c r="Z35" s="125"/>
      <c r="AA35" s="14" t="s">
        <v>462</v>
      </c>
      <c r="AB35" s="125"/>
      <c r="AC35" s="91" t="s">
        <v>481</v>
      </c>
      <c r="AD35" s="125"/>
      <c r="AE35" s="91" t="s">
        <v>497</v>
      </c>
      <c r="AF35" s="125"/>
    </row>
    <row r="36" spans="1:32" s="2" customFormat="1" ht="85.5" customHeight="1" thickBot="1" x14ac:dyDescent="0.3">
      <c r="A36" s="138" t="s">
        <v>43</v>
      </c>
      <c r="B36" s="142"/>
      <c r="C36" s="19" t="s">
        <v>365</v>
      </c>
      <c r="D36" s="20" t="s">
        <v>357</v>
      </c>
      <c r="E36" s="19" t="s">
        <v>380</v>
      </c>
      <c r="F36" s="20" t="s">
        <v>38</v>
      </c>
      <c r="G36" s="19" t="s">
        <v>400</v>
      </c>
      <c r="H36" s="20" t="s">
        <v>38</v>
      </c>
      <c r="I36" s="19" t="s">
        <v>445</v>
      </c>
      <c r="J36" s="20" t="s">
        <v>38</v>
      </c>
      <c r="K36" s="19" t="s">
        <v>428</v>
      </c>
      <c r="L36" s="20" t="s">
        <v>27</v>
      </c>
      <c r="M36" s="19" t="s">
        <v>429</v>
      </c>
      <c r="N36" s="20" t="s">
        <v>27</v>
      </c>
      <c r="O36" s="19" t="s">
        <v>291</v>
      </c>
      <c r="P36" s="20" t="s">
        <v>27</v>
      </c>
      <c r="Q36" s="14" t="s">
        <v>326</v>
      </c>
      <c r="R36" s="20" t="s">
        <v>27</v>
      </c>
      <c r="S36" s="19" t="s">
        <v>274</v>
      </c>
      <c r="T36" s="20" t="s">
        <v>27</v>
      </c>
      <c r="U36" s="14" t="s">
        <v>310</v>
      </c>
      <c r="V36" s="20" t="s">
        <v>27</v>
      </c>
      <c r="W36" s="19" t="s">
        <v>121</v>
      </c>
      <c r="X36" s="20" t="s">
        <v>27</v>
      </c>
      <c r="Y36" s="19" t="s">
        <v>102</v>
      </c>
      <c r="Z36" s="20" t="s">
        <v>27</v>
      </c>
      <c r="AA36" s="19" t="s">
        <v>463</v>
      </c>
      <c r="AB36" s="20" t="s">
        <v>27</v>
      </c>
      <c r="AC36" s="19" t="s">
        <v>484</v>
      </c>
      <c r="AD36" s="20" t="s">
        <v>27</v>
      </c>
      <c r="AE36" s="19" t="s">
        <v>498</v>
      </c>
      <c r="AF36" s="20" t="s">
        <v>27</v>
      </c>
    </row>
    <row r="37" spans="1:32" s="2" customFormat="1" ht="85.5" customHeight="1" thickBot="1" x14ac:dyDescent="0.3">
      <c r="A37" s="138" t="s">
        <v>19</v>
      </c>
      <c r="B37" s="142"/>
      <c r="C37" s="19" t="s">
        <v>364</v>
      </c>
      <c r="D37" s="20" t="s">
        <v>357</v>
      </c>
      <c r="E37" s="19" t="s">
        <v>381</v>
      </c>
      <c r="F37" s="20" t="s">
        <v>38</v>
      </c>
      <c r="G37" s="19" t="s">
        <v>399</v>
      </c>
      <c r="H37" s="20" t="s">
        <v>38</v>
      </c>
      <c r="I37" s="19" t="s">
        <v>446</v>
      </c>
      <c r="J37" s="86" t="s">
        <v>38</v>
      </c>
      <c r="K37" s="14" t="s">
        <v>340</v>
      </c>
      <c r="L37" s="20" t="s">
        <v>27</v>
      </c>
      <c r="M37" s="19" t="s">
        <v>429</v>
      </c>
      <c r="N37" s="20" t="s">
        <v>27</v>
      </c>
      <c r="O37" s="14" t="s">
        <v>292</v>
      </c>
      <c r="P37" s="20" t="s">
        <v>27</v>
      </c>
      <c r="Q37" s="14" t="s">
        <v>325</v>
      </c>
      <c r="R37" s="20" t="s">
        <v>27</v>
      </c>
      <c r="S37" s="14" t="s">
        <v>99</v>
      </c>
      <c r="T37" s="20" t="s">
        <v>27</v>
      </c>
      <c r="U37" s="14" t="s">
        <v>311</v>
      </c>
      <c r="V37" s="20" t="s">
        <v>27</v>
      </c>
      <c r="W37" s="14" t="s">
        <v>99</v>
      </c>
      <c r="X37" s="20" t="s">
        <v>27</v>
      </c>
      <c r="Y37" s="19" t="s">
        <v>106</v>
      </c>
      <c r="Z37" s="20" t="s">
        <v>27</v>
      </c>
      <c r="AA37" s="19" t="s">
        <v>464</v>
      </c>
      <c r="AB37" s="20" t="s">
        <v>27</v>
      </c>
      <c r="AC37" s="19" t="s">
        <v>485</v>
      </c>
      <c r="AD37" s="20" t="s">
        <v>27</v>
      </c>
      <c r="AE37" s="19" t="s">
        <v>464</v>
      </c>
      <c r="AF37" s="20" t="s">
        <v>27</v>
      </c>
    </row>
    <row r="38" spans="1:32" s="2" customFormat="1" ht="111.75" customHeight="1" thickBot="1" x14ac:dyDescent="0.3">
      <c r="A38" s="138" t="s">
        <v>44</v>
      </c>
      <c r="B38" s="142"/>
      <c r="C38" s="19" t="s">
        <v>364</v>
      </c>
      <c r="D38" s="31" t="s">
        <v>357</v>
      </c>
      <c r="E38" s="19" t="s">
        <v>382</v>
      </c>
      <c r="F38" s="31" t="s">
        <v>38</v>
      </c>
      <c r="G38" s="19" t="s">
        <v>401</v>
      </c>
      <c r="H38" s="31" t="s">
        <v>38</v>
      </c>
      <c r="I38" s="52" t="s">
        <v>447</v>
      </c>
      <c r="J38" s="30" t="s">
        <v>38</v>
      </c>
      <c r="K38" s="14" t="s">
        <v>340</v>
      </c>
      <c r="L38" s="30" t="s">
        <v>27</v>
      </c>
      <c r="M38" s="19" t="s">
        <v>429</v>
      </c>
      <c r="N38" s="20" t="s">
        <v>27</v>
      </c>
      <c r="O38" s="14" t="s">
        <v>99</v>
      </c>
      <c r="P38" s="30" t="s">
        <v>27</v>
      </c>
      <c r="Q38" s="14" t="s">
        <v>325</v>
      </c>
      <c r="R38" s="30" t="s">
        <v>27</v>
      </c>
      <c r="S38" s="14" t="s">
        <v>99</v>
      </c>
      <c r="T38" s="30" t="s">
        <v>27</v>
      </c>
      <c r="U38" s="52" t="s">
        <v>312</v>
      </c>
      <c r="V38" s="96" t="s">
        <v>27</v>
      </c>
      <c r="W38" s="14" t="s">
        <v>99</v>
      </c>
      <c r="X38" s="30" t="s">
        <v>27</v>
      </c>
      <c r="Y38" s="52" t="s">
        <v>103</v>
      </c>
      <c r="Z38" s="30" t="s">
        <v>27</v>
      </c>
      <c r="AA38" s="52" t="s">
        <v>465</v>
      </c>
      <c r="AB38" s="30" t="s">
        <v>27</v>
      </c>
      <c r="AC38" s="52" t="s">
        <v>483</v>
      </c>
      <c r="AD38" s="30" t="s">
        <v>27</v>
      </c>
      <c r="AE38" s="52" t="s">
        <v>483</v>
      </c>
      <c r="AF38" s="30" t="s">
        <v>27</v>
      </c>
    </row>
    <row r="39" spans="1:32" s="2" customFormat="1" ht="85.5" customHeight="1" thickBot="1" x14ac:dyDescent="0.3">
      <c r="A39" s="138" t="s">
        <v>35</v>
      </c>
      <c r="B39" s="142"/>
      <c r="C39" s="21" t="s">
        <v>423</v>
      </c>
      <c r="D39" s="30" t="s">
        <v>357</v>
      </c>
      <c r="E39" s="21" t="s">
        <v>424</v>
      </c>
      <c r="F39" s="30" t="s">
        <v>38</v>
      </c>
      <c r="G39" s="21" t="s">
        <v>402</v>
      </c>
      <c r="H39" s="30" t="s">
        <v>38</v>
      </c>
      <c r="I39" s="21" t="s">
        <v>448</v>
      </c>
      <c r="J39" s="30" t="s">
        <v>38</v>
      </c>
      <c r="K39" s="21" t="s">
        <v>342</v>
      </c>
      <c r="L39" s="30" t="s">
        <v>27</v>
      </c>
      <c r="M39" s="21" t="s">
        <v>430</v>
      </c>
      <c r="N39" s="20" t="s">
        <v>27</v>
      </c>
      <c r="O39" s="21" t="s">
        <v>293</v>
      </c>
      <c r="P39" s="30" t="s">
        <v>27</v>
      </c>
      <c r="Q39" s="21" t="s">
        <v>275</v>
      </c>
      <c r="R39" s="30" t="s">
        <v>27</v>
      </c>
      <c r="S39" s="21" t="s">
        <v>275</v>
      </c>
      <c r="T39" s="30" t="s">
        <v>27</v>
      </c>
      <c r="U39" s="21" t="s">
        <v>104</v>
      </c>
      <c r="V39" s="96" t="s">
        <v>27</v>
      </c>
      <c r="W39" s="21" t="s">
        <v>104</v>
      </c>
      <c r="X39" s="30" t="s">
        <v>45</v>
      </c>
      <c r="Y39" s="21" t="s">
        <v>104</v>
      </c>
      <c r="Z39" s="30" t="s">
        <v>45</v>
      </c>
      <c r="AA39" s="21" t="s">
        <v>466</v>
      </c>
      <c r="AB39" s="30" t="s">
        <v>45</v>
      </c>
      <c r="AC39" s="21" t="s">
        <v>486</v>
      </c>
      <c r="AD39" s="30" t="s">
        <v>45</v>
      </c>
      <c r="AE39" s="21" t="s">
        <v>499</v>
      </c>
      <c r="AF39" s="30" t="s">
        <v>45</v>
      </c>
    </row>
    <row r="40" spans="1:32" s="2" customFormat="1" ht="85.5" customHeight="1" thickBot="1" x14ac:dyDescent="0.3">
      <c r="A40" s="138" t="s">
        <v>37</v>
      </c>
      <c r="B40" s="142"/>
      <c r="C40" s="21" t="s">
        <v>425</v>
      </c>
      <c r="D40" s="31" t="s">
        <v>357</v>
      </c>
      <c r="E40" s="21" t="s">
        <v>426</v>
      </c>
      <c r="F40" s="31" t="s">
        <v>38</v>
      </c>
      <c r="G40" s="21" t="s">
        <v>427</v>
      </c>
      <c r="H40" s="31" t="s">
        <v>38</v>
      </c>
      <c r="I40" s="21" t="s">
        <v>449</v>
      </c>
      <c r="J40" s="31" t="s">
        <v>38</v>
      </c>
      <c r="K40" s="21" t="s">
        <v>343</v>
      </c>
      <c r="L40" s="30" t="s">
        <v>27</v>
      </c>
      <c r="M40" s="21" t="s">
        <v>432</v>
      </c>
      <c r="N40" s="20" t="s">
        <v>27</v>
      </c>
      <c r="O40" s="21" t="s">
        <v>105</v>
      </c>
      <c r="P40" s="30" t="s">
        <v>27</v>
      </c>
      <c r="Q40" s="21" t="s">
        <v>105</v>
      </c>
      <c r="R40" s="30" t="s">
        <v>27</v>
      </c>
      <c r="S40" s="21" t="s">
        <v>105</v>
      </c>
      <c r="T40" s="30" t="s">
        <v>27</v>
      </c>
      <c r="U40" s="21" t="s">
        <v>313</v>
      </c>
      <c r="V40" s="96" t="s">
        <v>27</v>
      </c>
      <c r="W40" s="21" t="s">
        <v>122</v>
      </c>
      <c r="X40" s="31" t="s">
        <v>27</v>
      </c>
      <c r="Y40" s="21" t="s">
        <v>105</v>
      </c>
      <c r="Z40" s="31" t="s">
        <v>27</v>
      </c>
      <c r="AA40" s="21" t="s">
        <v>105</v>
      </c>
      <c r="AB40" s="31" t="s">
        <v>27</v>
      </c>
      <c r="AC40" s="21" t="s">
        <v>482</v>
      </c>
      <c r="AD40" s="31" t="s">
        <v>27</v>
      </c>
      <c r="AE40" s="21" t="s">
        <v>500</v>
      </c>
      <c r="AF40" s="31" t="s">
        <v>27</v>
      </c>
    </row>
    <row r="41" spans="1:32" s="2" customFormat="1" ht="107.25" customHeight="1" thickBot="1" x14ac:dyDescent="0.3">
      <c r="A41" s="138" t="s">
        <v>34</v>
      </c>
      <c r="B41" s="139"/>
      <c r="C41" s="19" t="s">
        <v>366</v>
      </c>
      <c r="D41" s="20" t="s">
        <v>357</v>
      </c>
      <c r="E41" s="19" t="s">
        <v>383</v>
      </c>
      <c r="F41" s="20" t="s">
        <v>38</v>
      </c>
      <c r="G41" s="19" t="s">
        <v>403</v>
      </c>
      <c r="H41" s="20" t="s">
        <v>38</v>
      </c>
      <c r="I41" s="19" t="s">
        <v>524</v>
      </c>
      <c r="J41" s="97" t="s">
        <v>38</v>
      </c>
      <c r="K41" s="70" t="s">
        <v>344</v>
      </c>
      <c r="L41" s="30" t="s">
        <v>27</v>
      </c>
      <c r="M41" s="70" t="s">
        <v>433</v>
      </c>
      <c r="N41" s="30" t="s">
        <v>27</v>
      </c>
      <c r="O41" s="70" t="s">
        <v>294</v>
      </c>
      <c r="P41" s="30" t="s">
        <v>27</v>
      </c>
      <c r="Q41" s="70" t="s">
        <v>327</v>
      </c>
      <c r="R41" s="30" t="s">
        <v>27</v>
      </c>
      <c r="S41" s="70" t="s">
        <v>276</v>
      </c>
      <c r="T41" s="30" t="s">
        <v>27</v>
      </c>
      <c r="U41" s="21" t="s">
        <v>314</v>
      </c>
      <c r="V41" s="96" t="s">
        <v>27</v>
      </c>
      <c r="W41" s="21" t="s">
        <v>123</v>
      </c>
      <c r="X41" s="31" t="s">
        <v>27</v>
      </c>
      <c r="Y41" s="19" t="s">
        <v>518</v>
      </c>
      <c r="Z41" s="20" t="s">
        <v>27</v>
      </c>
      <c r="AA41" s="19" t="s">
        <v>467</v>
      </c>
      <c r="AB41" s="20" t="s">
        <v>27</v>
      </c>
      <c r="AC41" s="19" t="s">
        <v>487</v>
      </c>
      <c r="AD41" s="20" t="s">
        <v>27</v>
      </c>
      <c r="AE41" s="19" t="s">
        <v>501</v>
      </c>
      <c r="AF41" s="20" t="s">
        <v>27</v>
      </c>
    </row>
    <row r="42" spans="1:32" s="2" customFormat="1" ht="66" customHeight="1" thickBot="1" x14ac:dyDescent="0.3">
      <c r="A42" s="140" t="s">
        <v>33</v>
      </c>
      <c r="B42" s="141"/>
      <c r="C42" s="126" t="s">
        <v>367</v>
      </c>
      <c r="D42" s="127"/>
      <c r="E42" s="126" t="s">
        <v>367</v>
      </c>
      <c r="F42" s="127"/>
      <c r="G42" s="128" t="s">
        <v>277</v>
      </c>
      <c r="H42" s="129"/>
      <c r="I42" s="128" t="s">
        <v>277</v>
      </c>
      <c r="J42" s="129"/>
      <c r="K42" s="128" t="s">
        <v>277</v>
      </c>
      <c r="L42" s="129"/>
      <c r="M42" s="128" t="s">
        <v>277</v>
      </c>
      <c r="N42" s="129"/>
      <c r="O42" s="128" t="s">
        <v>277</v>
      </c>
      <c r="P42" s="129"/>
      <c r="Q42" s="128" t="s">
        <v>277</v>
      </c>
      <c r="R42" s="129"/>
      <c r="S42" s="128" t="s">
        <v>277</v>
      </c>
      <c r="T42" s="129"/>
      <c r="U42" s="128" t="s">
        <v>277</v>
      </c>
      <c r="V42" s="129"/>
      <c r="W42" s="128" t="s">
        <v>277</v>
      </c>
      <c r="X42" s="129"/>
      <c r="Y42" s="128" t="s">
        <v>277</v>
      </c>
      <c r="Z42" s="129"/>
      <c r="AA42" s="128" t="s">
        <v>277</v>
      </c>
      <c r="AB42" s="129"/>
      <c r="AC42" s="128" t="s">
        <v>277</v>
      </c>
      <c r="AD42" s="129"/>
      <c r="AE42" s="128" t="s">
        <v>277</v>
      </c>
      <c r="AF42" s="129"/>
    </row>
    <row r="43" spans="1:32" ht="23.25"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E43" s="100"/>
    </row>
    <row r="44" spans="1:32" ht="28.5" x14ac:dyDescent="0.25">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row>
    <row r="45" spans="1:32" ht="28.5" x14ac:dyDescent="0.25">
      <c r="A45" s="6"/>
      <c r="B45" s="6"/>
      <c r="C45" s="6"/>
      <c r="E45" s="6"/>
      <c r="G45" s="6"/>
      <c r="I45" s="6"/>
      <c r="K45" s="6"/>
      <c r="M45" s="6"/>
      <c r="O45" s="6"/>
      <c r="Q45" s="6"/>
      <c r="S45" s="6"/>
      <c r="Y45" s="6"/>
    </row>
    <row r="46" spans="1:32" ht="28.5" x14ac:dyDescent="0.25">
      <c r="A46" s="6"/>
      <c r="B46" s="6"/>
      <c r="C46" s="6"/>
      <c r="D46" s="6"/>
      <c r="E46" s="6"/>
      <c r="F46" s="6"/>
      <c r="G46" s="6"/>
      <c r="H46" s="6"/>
      <c r="I46" s="6"/>
      <c r="J46" s="6"/>
      <c r="K46" s="6"/>
      <c r="L46" s="6"/>
      <c r="M46" s="6"/>
      <c r="N46" s="6"/>
      <c r="O46" s="6"/>
      <c r="P46" s="6"/>
      <c r="Q46" s="6"/>
      <c r="R46" s="6"/>
      <c r="S46" s="6"/>
      <c r="T46" s="6"/>
      <c r="U46" s="6"/>
      <c r="V46" s="6"/>
      <c r="W46" s="6"/>
      <c r="X46" s="6"/>
      <c r="Y46" s="6"/>
      <c r="Z46" s="6"/>
    </row>
    <row r="47" spans="1:32" ht="28.5" x14ac:dyDescent="0.25">
      <c r="A47" s="6"/>
      <c r="B47" s="6"/>
      <c r="C47" s="6"/>
      <c r="E47" s="6"/>
      <c r="G47" s="6"/>
      <c r="I47" s="6"/>
      <c r="M47" s="6"/>
      <c r="O47" s="6"/>
      <c r="Q47" s="6"/>
      <c r="S47" s="6"/>
      <c r="Y47" s="6"/>
    </row>
    <row r="48" spans="1:32" s="76" customFormat="1" ht="26.25" x14ac:dyDescent="0.25">
      <c r="A48" s="115" t="s">
        <v>406</v>
      </c>
      <c r="B48" s="115"/>
      <c r="C48" s="115"/>
      <c r="D48" s="77"/>
      <c r="G48" s="115" t="s">
        <v>407</v>
      </c>
      <c r="H48" s="115"/>
      <c r="I48" s="115"/>
      <c r="J48" s="77"/>
      <c r="K48" s="115" t="s">
        <v>408</v>
      </c>
      <c r="L48" s="115"/>
      <c r="M48" s="115"/>
      <c r="N48" s="77"/>
      <c r="O48" s="115" t="s">
        <v>406</v>
      </c>
      <c r="P48" s="115"/>
      <c r="Q48" s="115"/>
      <c r="R48" s="77"/>
      <c r="U48" s="115" t="s">
        <v>407</v>
      </c>
      <c r="V48" s="115"/>
      <c r="W48" s="115"/>
      <c r="X48" s="77"/>
      <c r="AB48" s="115" t="s">
        <v>408</v>
      </c>
      <c r="AC48" s="115"/>
      <c r="AD48" s="105"/>
      <c r="AE48" s="105"/>
    </row>
    <row r="49" spans="1:31" s="76" customFormat="1" ht="26.25" x14ac:dyDescent="0.35">
      <c r="A49" s="115" t="s">
        <v>48</v>
      </c>
      <c r="B49" s="115"/>
      <c r="C49" s="115"/>
      <c r="D49" s="77"/>
      <c r="G49" s="115" t="s">
        <v>48</v>
      </c>
      <c r="H49" s="115"/>
      <c r="I49" s="115"/>
      <c r="J49" s="77"/>
      <c r="K49" s="116" t="s">
        <v>49</v>
      </c>
      <c r="L49" s="116"/>
      <c r="M49" s="116"/>
      <c r="N49" s="77"/>
      <c r="O49" s="115" t="s">
        <v>48</v>
      </c>
      <c r="P49" s="115"/>
      <c r="Q49" s="115"/>
      <c r="R49" s="77"/>
      <c r="U49" s="115" t="s">
        <v>48</v>
      </c>
      <c r="V49" s="115"/>
      <c r="W49" s="115"/>
      <c r="X49" s="77"/>
      <c r="AB49" s="116" t="s">
        <v>49</v>
      </c>
      <c r="AC49" s="116"/>
      <c r="AD49" s="106"/>
      <c r="AE49" s="106"/>
    </row>
    <row r="50" spans="1:31" ht="28.5" x14ac:dyDescent="0.25">
      <c r="A50" s="6"/>
      <c r="B50" s="6"/>
      <c r="C50" s="6"/>
      <c r="D50" s="6"/>
      <c r="E50" s="6"/>
      <c r="F50" s="6"/>
      <c r="G50" s="6"/>
      <c r="H50" s="6"/>
      <c r="I50" s="6"/>
      <c r="J50" s="6"/>
      <c r="K50" s="6"/>
      <c r="L50" s="6"/>
      <c r="M50" s="6"/>
      <c r="N50" s="6"/>
      <c r="O50" s="6"/>
      <c r="P50" s="6"/>
      <c r="Q50" s="6"/>
      <c r="R50" s="6"/>
      <c r="S50" s="6"/>
      <c r="T50" s="6"/>
      <c r="U50" s="6"/>
      <c r="V50" s="6"/>
      <c r="W50" s="6"/>
      <c r="X50" s="6"/>
      <c r="Y50" s="6"/>
      <c r="Z50" s="6"/>
    </row>
  </sheetData>
  <mergeCells count="132">
    <mergeCell ref="AB48:AC48"/>
    <mergeCell ref="AB49:AC49"/>
    <mergeCell ref="AC3:AD3"/>
    <mergeCell ref="AC4:AD4"/>
    <mergeCell ref="AD5:AD16"/>
    <mergeCell ref="AD17:AD31"/>
    <mergeCell ref="AD32:AD33"/>
    <mergeCell ref="AD34:AD35"/>
    <mergeCell ref="AC42:AD42"/>
    <mergeCell ref="AE3:AF3"/>
    <mergeCell ref="AE4:AF4"/>
    <mergeCell ref="AF5:AF16"/>
    <mergeCell ref="AF17:AF31"/>
    <mergeCell ref="AF32:AF33"/>
    <mergeCell ref="AF34:AF35"/>
    <mergeCell ref="AE42:AF42"/>
    <mergeCell ref="AA3:AB3"/>
    <mergeCell ref="AA4:AB4"/>
    <mergeCell ref="AB5:AB16"/>
    <mergeCell ref="AB17:AB31"/>
    <mergeCell ref="AB32:AB33"/>
    <mergeCell ref="AB34:AB35"/>
    <mergeCell ref="AA42:AB42"/>
    <mergeCell ref="Y42:Z42"/>
    <mergeCell ref="Y3:Z3"/>
    <mergeCell ref="S42:T42"/>
    <mergeCell ref="L17:L31"/>
    <mergeCell ref="L32:L33"/>
    <mergeCell ref="L34:L35"/>
    <mergeCell ref="K42:L42"/>
    <mergeCell ref="N5:N16"/>
    <mergeCell ref="Z17:Z31"/>
    <mergeCell ref="U3:V3"/>
    <mergeCell ref="U4:V4"/>
    <mergeCell ref="V5:V16"/>
    <mergeCell ref="V17:V31"/>
    <mergeCell ref="V32:V33"/>
    <mergeCell ref="V34:V35"/>
    <mergeCell ref="U42:V42"/>
    <mergeCell ref="W3:X3"/>
    <mergeCell ref="W4:X4"/>
    <mergeCell ref="X5:X16"/>
    <mergeCell ref="X17:X31"/>
    <mergeCell ref="X32:X33"/>
    <mergeCell ref="X34:X35"/>
    <mergeCell ref="W42:X42"/>
    <mergeCell ref="R34:R35"/>
    <mergeCell ref="Q42:R42"/>
    <mergeCell ref="Y4:Z4"/>
    <mergeCell ref="A39:B39"/>
    <mergeCell ref="A5:A16"/>
    <mergeCell ref="Z5:Z16"/>
    <mergeCell ref="A17:A31"/>
    <mergeCell ref="A40:B40"/>
    <mergeCell ref="A37:B37"/>
    <mergeCell ref="A38:B38"/>
    <mergeCell ref="Z34:Z35"/>
    <mergeCell ref="Z32:Z33"/>
    <mergeCell ref="A36:B36"/>
    <mergeCell ref="L5:L16"/>
    <mergeCell ref="T5:T16"/>
    <mergeCell ref="T17:T31"/>
    <mergeCell ref="T32:T33"/>
    <mergeCell ref="T34:T35"/>
    <mergeCell ref="A32:A33"/>
    <mergeCell ref="A34:A35"/>
    <mergeCell ref="C4:D4"/>
    <mergeCell ref="P32:P33"/>
    <mergeCell ref="P34:P35"/>
    <mergeCell ref="H32:H33"/>
    <mergeCell ref="H34:H35"/>
    <mergeCell ref="K4:L4"/>
    <mergeCell ref="S3:T3"/>
    <mergeCell ref="S4:T4"/>
    <mergeCell ref="M3:N3"/>
    <mergeCell ref="M4:N4"/>
    <mergeCell ref="N17:N31"/>
    <mergeCell ref="N32:N33"/>
    <mergeCell ref="N34:N35"/>
    <mergeCell ref="Q3:R3"/>
    <mergeCell ref="Q4:R4"/>
    <mergeCell ref="R5:R16"/>
    <mergeCell ref="R17:R31"/>
    <mergeCell ref="R32:R33"/>
    <mergeCell ref="G42:H42"/>
    <mergeCell ref="O3:P3"/>
    <mergeCell ref="O4:P4"/>
    <mergeCell ref="P5:P16"/>
    <mergeCell ref="P17:P31"/>
    <mergeCell ref="D5:D16"/>
    <mergeCell ref="A3:B3"/>
    <mergeCell ref="O42:P42"/>
    <mergeCell ref="M42:N42"/>
    <mergeCell ref="I3:J3"/>
    <mergeCell ref="I4:J4"/>
    <mergeCell ref="J5:J16"/>
    <mergeCell ref="J17:J31"/>
    <mergeCell ref="J32:J33"/>
    <mergeCell ref="J34:J35"/>
    <mergeCell ref="I42:J42"/>
    <mergeCell ref="D17:D31"/>
    <mergeCell ref="D32:D33"/>
    <mergeCell ref="D34:D35"/>
    <mergeCell ref="C42:D42"/>
    <mergeCell ref="A4:B4"/>
    <mergeCell ref="A42:B42"/>
    <mergeCell ref="A41:B41"/>
    <mergeCell ref="K3:L3"/>
    <mergeCell ref="C3:D3"/>
    <mergeCell ref="A1:AF1"/>
    <mergeCell ref="A2:AF2"/>
    <mergeCell ref="K48:M48"/>
    <mergeCell ref="K49:M49"/>
    <mergeCell ref="G48:I48"/>
    <mergeCell ref="G49:I49"/>
    <mergeCell ref="A48:C48"/>
    <mergeCell ref="A49:C49"/>
    <mergeCell ref="O48:Q48"/>
    <mergeCell ref="U48:W48"/>
    <mergeCell ref="O49:Q49"/>
    <mergeCell ref="U49:W49"/>
    <mergeCell ref="E3:F3"/>
    <mergeCell ref="E4:F4"/>
    <mergeCell ref="F5:F16"/>
    <mergeCell ref="F17:F31"/>
    <mergeCell ref="F32:F33"/>
    <mergeCell ref="F34:F35"/>
    <mergeCell ref="E42:F42"/>
    <mergeCell ref="G3:H3"/>
    <mergeCell ref="G4:H4"/>
    <mergeCell ref="H5:H16"/>
    <mergeCell ref="H17:H31"/>
  </mergeCells>
  <pageMargins left="0.70866141732283472" right="0.70866141732283472" top="0.55118110236220474" bottom="0.55118110236220474" header="0.31496062992125984" footer="0.31496062992125984"/>
  <pageSetup paperSize="14" scale="12"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R41"/>
  <sheetViews>
    <sheetView zoomScale="91" zoomScaleNormal="91" workbookViewId="0">
      <pane xSplit="2" ySplit="1" topLeftCell="C14" activePane="bottomRight" state="frozen"/>
      <selection pane="topRight" activeCell="C1" sqref="C1"/>
      <selection pane="bottomLeft" activeCell="A2" sqref="A2"/>
      <selection pane="bottomRight" activeCell="J22" sqref="J22"/>
    </sheetView>
  </sheetViews>
  <sheetFormatPr baseColWidth="10" defaultRowHeight="15" x14ac:dyDescent="0.25"/>
  <cols>
    <col min="1" max="1" width="12.5703125" bestFit="1" customWidth="1"/>
    <col min="2" max="2" width="24.5703125" customWidth="1"/>
    <col min="3" max="7" width="20.85546875" customWidth="1"/>
    <col min="8" max="14" width="18.140625" customWidth="1"/>
    <col min="15" max="18" width="19.140625" customWidth="1"/>
  </cols>
  <sheetData>
    <row r="1" spans="1:18" ht="32.25" customHeight="1" thickBot="1" x14ac:dyDescent="0.3">
      <c r="A1" s="42" t="s">
        <v>52</v>
      </c>
      <c r="B1" s="43" t="s">
        <v>53</v>
      </c>
      <c r="C1" s="43" t="s">
        <v>54</v>
      </c>
      <c r="D1" s="44" t="s">
        <v>345</v>
      </c>
      <c r="E1" s="44" t="s">
        <v>418</v>
      </c>
      <c r="F1" s="44" t="s">
        <v>384</v>
      </c>
      <c r="G1" s="44" t="s">
        <v>404</v>
      </c>
      <c r="H1" s="44" t="s">
        <v>329</v>
      </c>
      <c r="I1" s="44" t="s">
        <v>328</v>
      </c>
      <c r="J1" s="44" t="s">
        <v>279</v>
      </c>
      <c r="K1" s="44" t="s">
        <v>280</v>
      </c>
      <c r="L1" s="44" t="s">
        <v>267</v>
      </c>
      <c r="M1" s="44" t="s">
        <v>266</v>
      </c>
      <c r="N1" s="44" t="s">
        <v>108</v>
      </c>
      <c r="O1" s="44" t="s">
        <v>107</v>
      </c>
      <c r="P1" s="44" t="s">
        <v>452</v>
      </c>
      <c r="Q1" s="44" t="s">
        <v>479</v>
      </c>
      <c r="R1" s="44" t="s">
        <v>488</v>
      </c>
    </row>
    <row r="2" spans="1:18" ht="96.75" thickBot="1" x14ac:dyDescent="0.3">
      <c r="A2" s="47">
        <v>1</v>
      </c>
      <c r="B2" s="48" t="s">
        <v>59</v>
      </c>
      <c r="C2" s="49">
        <v>5733338806.9399996</v>
      </c>
      <c r="D2" s="95" t="s">
        <v>55</v>
      </c>
      <c r="E2" s="95"/>
      <c r="F2" s="45"/>
      <c r="G2" s="45"/>
      <c r="H2" s="45"/>
      <c r="I2" s="45"/>
      <c r="J2" s="45"/>
      <c r="K2" s="45"/>
      <c r="L2" s="45"/>
      <c r="M2" s="45"/>
      <c r="N2" s="45"/>
      <c r="O2" s="45"/>
      <c r="P2" s="89"/>
      <c r="Q2" s="89"/>
      <c r="R2" s="89"/>
    </row>
    <row r="3" spans="1:18" ht="15.75" thickBot="1" x14ac:dyDescent="0.3">
      <c r="A3" s="47">
        <v>2</v>
      </c>
      <c r="B3" s="48" t="s">
        <v>60</v>
      </c>
      <c r="C3" s="49">
        <v>728223644.5</v>
      </c>
      <c r="D3" s="95" t="s">
        <v>55</v>
      </c>
      <c r="E3" s="95"/>
      <c r="F3" s="45"/>
      <c r="G3" s="45"/>
      <c r="H3" s="45"/>
      <c r="I3" s="45"/>
      <c r="J3" s="45"/>
      <c r="K3" s="45"/>
      <c r="L3" s="45"/>
      <c r="M3" s="45"/>
      <c r="N3" s="45"/>
      <c r="O3" s="45"/>
      <c r="P3" s="79" t="s">
        <v>117</v>
      </c>
      <c r="Q3" s="79" t="s">
        <v>117</v>
      </c>
      <c r="R3" s="79"/>
    </row>
    <row r="4" spans="1:18" ht="15.75" thickBot="1" x14ac:dyDescent="0.3">
      <c r="A4" s="47">
        <v>3</v>
      </c>
      <c r="B4" s="48" t="s">
        <v>61</v>
      </c>
      <c r="C4" s="49">
        <v>722088499.50999999</v>
      </c>
      <c r="D4" s="95"/>
      <c r="E4" s="95"/>
      <c r="F4" s="45"/>
      <c r="G4" s="45"/>
      <c r="H4" s="45"/>
      <c r="I4" s="45"/>
      <c r="J4" s="45"/>
      <c r="K4" s="45"/>
      <c r="L4" s="45"/>
      <c r="M4" s="45"/>
      <c r="N4" s="45"/>
      <c r="O4" s="45"/>
      <c r="P4" s="79" t="s">
        <v>117</v>
      </c>
      <c r="Q4" s="79"/>
      <c r="R4" s="79"/>
    </row>
    <row r="5" spans="1:18" ht="24.75" thickBot="1" x14ac:dyDescent="0.3">
      <c r="A5" s="47">
        <v>4</v>
      </c>
      <c r="B5" s="48" t="s">
        <v>62</v>
      </c>
      <c r="C5" s="49">
        <v>442764932.5</v>
      </c>
      <c r="D5" s="95"/>
      <c r="E5" s="95"/>
      <c r="F5" s="45"/>
      <c r="G5" s="45"/>
      <c r="H5" s="45"/>
      <c r="I5" s="45"/>
      <c r="J5" s="45"/>
      <c r="K5" s="45"/>
      <c r="L5" s="45"/>
      <c r="M5" s="45" t="s">
        <v>55</v>
      </c>
      <c r="N5" s="45"/>
      <c r="O5" s="45"/>
      <c r="P5" s="45"/>
      <c r="Q5" s="45"/>
      <c r="R5" s="45"/>
    </row>
    <row r="6" spans="1:18" ht="15.75" thickBot="1" x14ac:dyDescent="0.3">
      <c r="A6" s="47">
        <v>5</v>
      </c>
      <c r="B6" s="48" t="s">
        <v>63</v>
      </c>
      <c r="C6" s="49">
        <v>314719347</v>
      </c>
      <c r="D6" s="95"/>
      <c r="E6" s="95"/>
      <c r="F6" s="45"/>
      <c r="G6" s="45"/>
      <c r="H6" s="45"/>
      <c r="I6" s="45"/>
      <c r="J6" s="45"/>
      <c r="K6" s="45"/>
      <c r="L6" s="45"/>
      <c r="M6" s="45"/>
      <c r="N6" s="45"/>
      <c r="O6" s="45"/>
      <c r="P6" s="79" t="s">
        <v>117</v>
      </c>
      <c r="Q6" s="79"/>
      <c r="R6" s="79"/>
    </row>
    <row r="7" spans="1:18" ht="72.75" thickBot="1" x14ac:dyDescent="0.3">
      <c r="A7" s="47">
        <v>6</v>
      </c>
      <c r="B7" s="48" t="s">
        <v>64</v>
      </c>
      <c r="C7" s="49">
        <v>11912424.279999999</v>
      </c>
      <c r="D7" s="95"/>
      <c r="E7" s="95"/>
      <c r="F7" s="45"/>
      <c r="G7" s="45"/>
      <c r="H7" s="45"/>
      <c r="I7" s="45"/>
      <c r="J7" s="45"/>
      <c r="K7" s="45"/>
      <c r="L7" s="45"/>
      <c r="M7" s="45"/>
      <c r="N7" s="45"/>
      <c r="O7" s="45"/>
      <c r="P7" s="45"/>
      <c r="Q7" s="45"/>
      <c r="R7" s="79" t="s">
        <v>55</v>
      </c>
    </row>
    <row r="8" spans="1:18" ht="24.75" thickBot="1" x14ac:dyDescent="0.3">
      <c r="A8" s="47">
        <v>7</v>
      </c>
      <c r="B8" s="48" t="s">
        <v>65</v>
      </c>
      <c r="C8" s="49">
        <v>522467850.91000003</v>
      </c>
      <c r="D8" s="95"/>
      <c r="E8" s="95"/>
      <c r="F8" s="45"/>
      <c r="G8" s="45"/>
      <c r="H8" s="45"/>
      <c r="I8" s="45"/>
      <c r="J8" s="45"/>
      <c r="K8" s="45"/>
      <c r="L8" s="45"/>
      <c r="M8" s="45"/>
      <c r="N8" s="45"/>
      <c r="O8" s="45"/>
      <c r="P8" s="45"/>
      <c r="Q8" s="45"/>
      <c r="R8" s="79" t="s">
        <v>55</v>
      </c>
    </row>
    <row r="9" spans="1:18" ht="15.75" thickBot="1" x14ac:dyDescent="0.3">
      <c r="A9" s="47">
        <v>8</v>
      </c>
      <c r="B9" s="48" t="s">
        <v>66</v>
      </c>
      <c r="C9" s="49">
        <v>210566629.16999999</v>
      </c>
      <c r="D9" s="95"/>
      <c r="E9" s="95"/>
      <c r="F9" s="45"/>
      <c r="G9" s="45"/>
      <c r="H9" s="45"/>
      <c r="I9" s="45"/>
      <c r="J9" s="45"/>
      <c r="K9" s="45"/>
      <c r="L9" s="45"/>
      <c r="M9" s="45"/>
      <c r="N9" s="45"/>
      <c r="O9" s="45" t="s">
        <v>55</v>
      </c>
      <c r="P9" s="79" t="s">
        <v>117</v>
      </c>
      <c r="Q9" s="79"/>
      <c r="R9" s="79"/>
    </row>
    <row r="10" spans="1:18" ht="24.75" thickBot="1" x14ac:dyDescent="0.3">
      <c r="A10" s="47">
        <v>9</v>
      </c>
      <c r="B10" s="48" t="s">
        <v>67</v>
      </c>
      <c r="C10" s="49">
        <v>105456059.64</v>
      </c>
      <c r="D10" s="95"/>
      <c r="E10" s="95"/>
      <c r="F10" s="45"/>
      <c r="G10" s="45"/>
      <c r="H10" s="45"/>
      <c r="I10" s="45"/>
      <c r="J10" s="45"/>
      <c r="K10" s="45"/>
      <c r="L10" s="45"/>
      <c r="M10" s="45"/>
      <c r="N10" s="45"/>
      <c r="O10" s="45"/>
      <c r="P10" s="79" t="s">
        <v>117</v>
      </c>
      <c r="Q10" s="79"/>
      <c r="R10" s="79"/>
    </row>
    <row r="11" spans="1:18" ht="60.75" thickBot="1" x14ac:dyDescent="0.3">
      <c r="A11" s="47">
        <v>10</v>
      </c>
      <c r="B11" s="48" t="s">
        <v>68</v>
      </c>
      <c r="C11" s="49">
        <v>427094912.52999997</v>
      </c>
      <c r="D11" s="95"/>
      <c r="E11" s="95" t="s">
        <v>55</v>
      </c>
      <c r="F11" s="45"/>
      <c r="G11" s="45"/>
      <c r="H11" s="45"/>
      <c r="I11" s="45"/>
      <c r="J11" s="45"/>
      <c r="K11" s="45"/>
      <c r="L11" s="45"/>
      <c r="M11" s="45"/>
      <c r="N11" s="45"/>
      <c r="O11" s="45" t="s">
        <v>55</v>
      </c>
      <c r="P11" s="45"/>
      <c r="Q11" s="45"/>
      <c r="R11" s="45"/>
    </row>
    <row r="12" spans="1:18" ht="48.75" thickBot="1" x14ac:dyDescent="0.3">
      <c r="A12" s="47">
        <v>11</v>
      </c>
      <c r="B12" s="48" t="s">
        <v>69</v>
      </c>
      <c r="C12" s="49">
        <v>449377695.89999998</v>
      </c>
      <c r="D12" s="95"/>
      <c r="E12" s="95"/>
      <c r="F12" s="45"/>
      <c r="G12" s="45"/>
      <c r="H12" s="45"/>
      <c r="I12" s="45"/>
      <c r="J12" s="45"/>
      <c r="K12" s="45"/>
      <c r="L12" s="45"/>
      <c r="M12" s="45" t="s">
        <v>55</v>
      </c>
      <c r="N12" s="45"/>
      <c r="O12" s="45"/>
      <c r="P12" s="45"/>
      <c r="Q12" s="45"/>
      <c r="R12" s="45"/>
    </row>
    <row r="13" spans="1:18" ht="48.75" thickBot="1" x14ac:dyDescent="0.3">
      <c r="A13" s="47">
        <v>12</v>
      </c>
      <c r="B13" s="48" t="s">
        <v>70</v>
      </c>
      <c r="C13" s="49">
        <v>387743320.75</v>
      </c>
      <c r="D13" s="95"/>
      <c r="E13" s="95" t="s">
        <v>55</v>
      </c>
      <c r="F13" s="45"/>
      <c r="G13" s="45"/>
      <c r="H13" s="45"/>
      <c r="I13" s="45"/>
      <c r="J13" s="45"/>
      <c r="K13" s="45"/>
      <c r="L13" s="45"/>
      <c r="M13" s="45"/>
      <c r="N13" s="45"/>
      <c r="O13" s="45"/>
      <c r="P13" s="45"/>
      <c r="Q13" s="45"/>
      <c r="R13" s="45"/>
    </row>
    <row r="14" spans="1:18" ht="15.75" thickBot="1" x14ac:dyDescent="0.3">
      <c r="A14" s="47">
        <v>13</v>
      </c>
      <c r="B14" s="48" t="s">
        <v>71</v>
      </c>
      <c r="C14" s="49">
        <v>604487759.25</v>
      </c>
      <c r="D14" s="95"/>
      <c r="E14" s="95"/>
      <c r="F14" s="45"/>
      <c r="G14" s="45"/>
      <c r="H14" s="45"/>
      <c r="I14" s="45"/>
      <c r="J14" s="45"/>
      <c r="K14" s="45"/>
      <c r="L14" s="45"/>
      <c r="M14" s="45"/>
      <c r="N14" s="45"/>
      <c r="O14" s="45"/>
      <c r="P14" s="79" t="s">
        <v>117</v>
      </c>
      <c r="Q14" s="79"/>
      <c r="R14" s="79"/>
    </row>
    <row r="15" spans="1:18" ht="15.75" thickBot="1" x14ac:dyDescent="0.3">
      <c r="A15" s="47">
        <v>14</v>
      </c>
      <c r="B15" s="48" t="s">
        <v>56</v>
      </c>
      <c r="C15" s="49">
        <v>302944324.75</v>
      </c>
      <c r="D15" s="95"/>
      <c r="E15" s="95"/>
      <c r="F15" s="45"/>
      <c r="G15" s="45"/>
      <c r="H15" s="45"/>
      <c r="I15" s="45"/>
      <c r="J15" s="45"/>
      <c r="K15" s="45"/>
      <c r="L15" s="45"/>
      <c r="M15" s="45"/>
      <c r="N15" s="45"/>
      <c r="O15" s="45"/>
      <c r="P15" s="79" t="s">
        <v>117</v>
      </c>
      <c r="Q15" s="79"/>
      <c r="R15" s="79"/>
    </row>
    <row r="16" spans="1:18" ht="36.75" thickBot="1" x14ac:dyDescent="0.3">
      <c r="A16" s="47">
        <v>15</v>
      </c>
      <c r="B16" s="48" t="s">
        <v>72</v>
      </c>
      <c r="C16" s="49">
        <v>23628391.399999999</v>
      </c>
      <c r="D16" s="95"/>
      <c r="E16" s="95"/>
      <c r="F16" s="45"/>
      <c r="G16" s="45"/>
      <c r="H16" s="45"/>
      <c r="I16" s="45"/>
      <c r="J16" s="45"/>
      <c r="K16" s="45"/>
      <c r="L16" s="45"/>
      <c r="M16" s="45"/>
      <c r="N16" s="45"/>
      <c r="O16" s="45"/>
      <c r="P16" s="45"/>
      <c r="Q16" s="45"/>
      <c r="R16" s="79" t="s">
        <v>55</v>
      </c>
    </row>
    <row r="17" spans="1:18" ht="24.75" thickBot="1" x14ac:dyDescent="0.3">
      <c r="A17" s="47">
        <v>16</v>
      </c>
      <c r="B17" s="48" t="s">
        <v>73</v>
      </c>
      <c r="C17" s="49">
        <v>94486630.340000004</v>
      </c>
      <c r="D17" s="95"/>
      <c r="E17" s="95"/>
      <c r="F17" s="45"/>
      <c r="G17" s="45"/>
      <c r="H17" s="45"/>
      <c r="I17" s="45"/>
      <c r="J17" s="45"/>
      <c r="K17" s="45"/>
      <c r="L17" s="45"/>
      <c r="M17" s="45"/>
      <c r="N17" s="45" t="s">
        <v>117</v>
      </c>
      <c r="O17" s="45"/>
      <c r="P17" s="45"/>
      <c r="Q17" s="45"/>
      <c r="R17" s="45"/>
    </row>
    <row r="18" spans="1:18" ht="24.75" thickBot="1" x14ac:dyDescent="0.3">
      <c r="A18" s="47">
        <v>17</v>
      </c>
      <c r="B18" s="48" t="s">
        <v>74</v>
      </c>
      <c r="C18" s="49">
        <v>120388419.31999999</v>
      </c>
      <c r="D18" s="95"/>
      <c r="E18" s="95"/>
      <c r="F18" s="45"/>
      <c r="G18" s="45"/>
      <c r="H18" s="45"/>
      <c r="I18" s="45"/>
      <c r="J18" s="45"/>
      <c r="K18" s="45"/>
      <c r="L18" s="45" t="s">
        <v>55</v>
      </c>
      <c r="M18" s="45"/>
      <c r="N18" s="45"/>
      <c r="O18" s="45"/>
      <c r="P18" s="45"/>
      <c r="Q18" s="45"/>
      <c r="R18" s="79"/>
    </row>
    <row r="19" spans="1:18" ht="24.75" thickBot="1" x14ac:dyDescent="0.3">
      <c r="A19" s="47">
        <v>18</v>
      </c>
      <c r="B19" s="48" t="s">
        <v>75</v>
      </c>
      <c r="C19" s="49">
        <v>109664493.56</v>
      </c>
      <c r="D19" s="95"/>
      <c r="E19" s="95"/>
      <c r="F19" s="45"/>
      <c r="G19" s="45"/>
      <c r="H19" s="45"/>
      <c r="I19" s="45"/>
      <c r="J19" s="45"/>
      <c r="K19" s="45"/>
      <c r="L19" s="45"/>
      <c r="M19" s="45"/>
      <c r="N19" s="45"/>
      <c r="O19" s="45"/>
      <c r="P19" s="45"/>
      <c r="Q19" s="45"/>
      <c r="R19" s="79" t="s">
        <v>55</v>
      </c>
    </row>
    <row r="20" spans="1:18" ht="24.75" thickBot="1" x14ac:dyDescent="0.3">
      <c r="A20" s="47">
        <v>19</v>
      </c>
      <c r="B20" s="48" t="s">
        <v>76</v>
      </c>
      <c r="C20" s="49">
        <v>2375159550</v>
      </c>
      <c r="D20" s="95"/>
      <c r="E20" s="95"/>
      <c r="F20" s="45"/>
      <c r="G20" s="45"/>
      <c r="H20" s="45"/>
      <c r="I20" s="45"/>
      <c r="J20" s="45"/>
      <c r="K20" s="45"/>
      <c r="L20" s="45"/>
      <c r="M20" s="45"/>
      <c r="N20" s="45"/>
      <c r="O20" s="45"/>
      <c r="P20" s="79" t="s">
        <v>117</v>
      </c>
      <c r="Q20" s="79"/>
      <c r="R20" s="79"/>
    </row>
    <row r="21" spans="1:18" ht="60.75" thickBot="1" x14ac:dyDescent="0.3">
      <c r="A21" s="47">
        <v>20</v>
      </c>
      <c r="B21" s="48" t="s">
        <v>77</v>
      </c>
      <c r="C21" s="49">
        <v>330889924.06999999</v>
      </c>
      <c r="D21" s="95"/>
      <c r="E21" s="95"/>
      <c r="F21" s="45"/>
      <c r="G21" s="45"/>
      <c r="H21" s="45"/>
      <c r="I21" s="79" t="s">
        <v>55</v>
      </c>
      <c r="J21" s="45"/>
      <c r="K21" s="45"/>
      <c r="L21" s="45"/>
      <c r="M21" s="45"/>
      <c r="N21" s="45"/>
      <c r="O21" s="45"/>
      <c r="P21" s="45"/>
      <c r="Q21" s="45"/>
      <c r="R21" s="45"/>
    </row>
    <row r="22" spans="1:18" ht="60.75" thickBot="1" x14ac:dyDescent="0.3">
      <c r="A22" s="47">
        <v>21</v>
      </c>
      <c r="B22" s="48" t="s">
        <v>78</v>
      </c>
      <c r="C22" s="49">
        <v>4682888358.8100004</v>
      </c>
      <c r="D22" s="95"/>
      <c r="E22" s="95"/>
      <c r="F22" s="45"/>
      <c r="G22" s="45"/>
      <c r="H22" s="45" t="s">
        <v>55</v>
      </c>
      <c r="I22" s="45"/>
      <c r="J22" s="45" t="s">
        <v>55</v>
      </c>
      <c r="K22" s="45"/>
      <c r="L22" s="45"/>
      <c r="M22" s="45"/>
      <c r="N22" s="45"/>
      <c r="O22" s="45"/>
      <c r="P22" s="79" t="s">
        <v>117</v>
      </c>
      <c r="Q22" s="79"/>
      <c r="R22" s="79"/>
    </row>
    <row r="23" spans="1:18" ht="24.75" thickBot="1" x14ac:dyDescent="0.3">
      <c r="A23" s="47">
        <v>22</v>
      </c>
      <c r="B23" s="48" t="s">
        <v>79</v>
      </c>
      <c r="C23" s="49">
        <v>1458451221.4000001</v>
      </c>
      <c r="D23" s="95"/>
      <c r="E23" s="95"/>
      <c r="F23" s="45"/>
      <c r="G23" s="45"/>
      <c r="H23" s="45" t="s">
        <v>55</v>
      </c>
      <c r="I23" s="45"/>
      <c r="J23" s="92" t="s">
        <v>55</v>
      </c>
      <c r="K23" s="45"/>
      <c r="L23" s="45"/>
      <c r="M23" s="45"/>
      <c r="N23" s="45"/>
      <c r="O23" s="45"/>
      <c r="P23" s="79" t="s">
        <v>117</v>
      </c>
      <c r="Q23" s="79"/>
      <c r="R23" s="79"/>
    </row>
    <row r="24" spans="1:18" ht="36.75" thickBot="1" x14ac:dyDescent="0.3">
      <c r="A24" s="47">
        <v>23</v>
      </c>
      <c r="B24" s="48" t="s">
        <v>80</v>
      </c>
      <c r="C24" s="49">
        <v>1937051545.6300001</v>
      </c>
      <c r="D24" s="95"/>
      <c r="E24" s="95"/>
      <c r="F24" s="45"/>
      <c r="G24" s="45"/>
      <c r="H24" s="45" t="s">
        <v>55</v>
      </c>
      <c r="I24" s="45"/>
      <c r="J24" s="45"/>
      <c r="K24" s="45"/>
      <c r="L24" s="45"/>
      <c r="M24" s="45"/>
      <c r="N24" s="45"/>
      <c r="O24" s="45"/>
      <c r="P24" s="45"/>
      <c r="Q24" s="45"/>
      <c r="R24" s="45"/>
    </row>
    <row r="25" spans="1:18" ht="24.75" thickBot="1" x14ac:dyDescent="0.3">
      <c r="A25" s="47">
        <v>24</v>
      </c>
      <c r="B25" s="48" t="s">
        <v>81</v>
      </c>
      <c r="C25" s="49">
        <v>385706003.51999998</v>
      </c>
      <c r="D25" s="95"/>
      <c r="E25" s="95"/>
      <c r="F25" s="45"/>
      <c r="G25" s="45"/>
      <c r="H25" s="45"/>
      <c r="I25" s="45"/>
      <c r="J25" s="45"/>
      <c r="K25" s="45"/>
      <c r="L25" s="45"/>
      <c r="M25" s="45"/>
      <c r="N25" s="45"/>
      <c r="O25" s="45"/>
      <c r="P25" s="45"/>
      <c r="Q25" s="45"/>
      <c r="R25" s="45"/>
    </row>
    <row r="26" spans="1:18" ht="24.75" thickBot="1" x14ac:dyDescent="0.3">
      <c r="A26" s="47">
        <v>25</v>
      </c>
      <c r="B26" s="48" t="s">
        <v>57</v>
      </c>
      <c r="C26" s="49">
        <v>56203170</v>
      </c>
      <c r="D26" s="95"/>
      <c r="E26" s="95"/>
      <c r="F26" s="45"/>
      <c r="G26" s="45"/>
      <c r="H26" s="45"/>
      <c r="I26" s="45"/>
      <c r="J26" s="45"/>
      <c r="K26" s="45"/>
      <c r="L26" s="45"/>
      <c r="M26" s="45"/>
      <c r="N26" s="45"/>
      <c r="O26" s="45"/>
      <c r="P26" s="79" t="s">
        <v>117</v>
      </c>
      <c r="Q26" s="79"/>
      <c r="R26" s="79" t="s">
        <v>55</v>
      </c>
    </row>
    <row r="27" spans="1:18" ht="36.75" thickBot="1" x14ac:dyDescent="0.3">
      <c r="A27" s="47">
        <v>26</v>
      </c>
      <c r="B27" s="48" t="s">
        <v>82</v>
      </c>
      <c r="C27" s="49">
        <v>433659489.89999998</v>
      </c>
      <c r="D27" s="95" t="s">
        <v>55</v>
      </c>
      <c r="E27" s="95"/>
      <c r="F27" s="45"/>
      <c r="G27" s="45"/>
      <c r="H27" s="45"/>
      <c r="I27" s="45"/>
      <c r="J27" s="45"/>
      <c r="K27" s="45"/>
      <c r="L27" s="45"/>
      <c r="M27" s="45"/>
      <c r="N27" s="45"/>
      <c r="O27" s="45"/>
      <c r="P27" s="79" t="s">
        <v>117</v>
      </c>
      <c r="Q27" s="79"/>
      <c r="R27" s="79"/>
    </row>
    <row r="28" spans="1:18" ht="24.75" thickBot="1" x14ac:dyDescent="0.3">
      <c r="A28" s="47">
        <v>27</v>
      </c>
      <c r="B28" s="48" t="s">
        <v>83</v>
      </c>
      <c r="C28" s="49">
        <v>297048163.89999998</v>
      </c>
      <c r="D28" s="95" t="s">
        <v>55</v>
      </c>
      <c r="E28" s="95"/>
      <c r="F28" s="45"/>
      <c r="G28" s="45"/>
      <c r="H28" s="45"/>
      <c r="I28" s="45"/>
      <c r="J28" s="45"/>
      <c r="K28" s="45"/>
      <c r="L28" s="45"/>
      <c r="M28" s="45"/>
      <c r="N28" s="45"/>
      <c r="O28" s="45"/>
      <c r="P28" s="79" t="s">
        <v>117</v>
      </c>
      <c r="Q28" s="79"/>
      <c r="R28" s="79"/>
    </row>
    <row r="29" spans="1:18" ht="15.75" thickBot="1" x14ac:dyDescent="0.3">
      <c r="A29" s="153" t="s">
        <v>58</v>
      </c>
      <c r="B29" s="154"/>
      <c r="C29" s="54">
        <f>SUM(C2:C28)</f>
        <v>23268411569.480003</v>
      </c>
      <c r="D29" s="41"/>
      <c r="E29" s="41"/>
      <c r="F29" s="41"/>
      <c r="G29" s="41"/>
      <c r="H29" s="41"/>
      <c r="I29" s="41"/>
      <c r="J29" s="41"/>
      <c r="K29" s="41"/>
      <c r="L29" s="41"/>
      <c r="M29" s="41"/>
      <c r="N29" s="41"/>
      <c r="O29" s="41"/>
      <c r="P29" s="41"/>
      <c r="Q29" s="41"/>
      <c r="R29" s="41"/>
    </row>
    <row r="30" spans="1:18" x14ac:dyDescent="0.25">
      <c r="A30" s="46"/>
      <c r="B30" s="46"/>
      <c r="C30" s="46"/>
      <c r="D30" s="50">
        <f t="shared" ref="D30:R30" ca="1" si="0">SUMIF(D2:D29,"x",$C2:$C28)</f>
        <v>7192270105.2399988</v>
      </c>
      <c r="E30" s="50">
        <f t="shared" ca="1" si="0"/>
        <v>814838233.27999997</v>
      </c>
      <c r="F30" s="50">
        <f t="shared" ca="1" si="0"/>
        <v>0</v>
      </c>
      <c r="G30" s="50">
        <f t="shared" ca="1" si="0"/>
        <v>0</v>
      </c>
      <c r="H30" s="50">
        <f t="shared" ca="1" si="0"/>
        <v>8078391125.8400011</v>
      </c>
      <c r="I30" s="50">
        <f t="shared" ca="1" si="0"/>
        <v>330889924.06999999</v>
      </c>
      <c r="J30" s="50">
        <f t="shared" ca="1" si="0"/>
        <v>6141339580.210001</v>
      </c>
      <c r="K30" s="50">
        <f t="shared" ca="1" si="0"/>
        <v>0</v>
      </c>
      <c r="L30" s="50">
        <f t="shared" ca="1" si="0"/>
        <v>120388419.31999999</v>
      </c>
      <c r="M30" s="50">
        <f t="shared" ca="1" si="0"/>
        <v>892142628.39999998</v>
      </c>
      <c r="N30" s="50">
        <f t="shared" ca="1" si="0"/>
        <v>94486630.340000004</v>
      </c>
      <c r="O30" s="50">
        <f ca="1">SUMIF(O2:O29,"x",$C2:$C28)</f>
        <v>637661541.69999993</v>
      </c>
      <c r="P30" s="50">
        <f t="shared" ca="1" si="0"/>
        <v>12291896217.83</v>
      </c>
      <c r="Q30" s="50">
        <f t="shared" ca="1" si="0"/>
        <v>728223644.5</v>
      </c>
      <c r="R30" s="50">
        <f t="shared" ca="1" si="0"/>
        <v>723876330.1500001</v>
      </c>
    </row>
    <row r="31" spans="1:18" x14ac:dyDescent="0.25">
      <c r="A31" s="46"/>
      <c r="B31" s="46"/>
      <c r="C31" s="46"/>
      <c r="D31" s="51">
        <f t="shared" ref="D31:R31" ca="1" si="1">D30*0.1</f>
        <v>719227010.52399993</v>
      </c>
      <c r="E31" s="51">
        <f t="shared" ca="1" si="1"/>
        <v>81483823.328000009</v>
      </c>
      <c r="F31" s="51">
        <f t="shared" ca="1" si="1"/>
        <v>0</v>
      </c>
      <c r="G31" s="51">
        <f t="shared" ca="1" si="1"/>
        <v>0</v>
      </c>
      <c r="H31" s="51">
        <f t="shared" ca="1" si="1"/>
        <v>807839112.58400011</v>
      </c>
      <c r="I31" s="51">
        <f t="shared" ca="1" si="1"/>
        <v>33088992.407000002</v>
      </c>
      <c r="J31" s="51">
        <f t="shared" ca="1" si="1"/>
        <v>614133958.02100015</v>
      </c>
      <c r="K31" s="51">
        <f t="shared" ca="1" si="1"/>
        <v>0</v>
      </c>
      <c r="L31" s="51">
        <f t="shared" ca="1" si="1"/>
        <v>12038841.932</v>
      </c>
      <c r="M31" s="51">
        <f t="shared" ca="1" si="1"/>
        <v>89214262.840000004</v>
      </c>
      <c r="N31" s="56">
        <f t="shared" ca="1" si="1"/>
        <v>9448663.034</v>
      </c>
      <c r="O31" s="51">
        <f t="shared" ca="1" si="1"/>
        <v>63766154.169999994</v>
      </c>
      <c r="P31" s="51">
        <f t="shared" ca="1" si="1"/>
        <v>1229189621.783</v>
      </c>
      <c r="Q31" s="51">
        <f t="shared" ca="1" si="1"/>
        <v>72822364.450000003</v>
      </c>
      <c r="R31" s="51">
        <f t="shared" ca="1" si="1"/>
        <v>72387633.015000015</v>
      </c>
    </row>
    <row r="32" spans="1:18" x14ac:dyDescent="0.25">
      <c r="A32" s="40"/>
      <c r="B32" s="40"/>
      <c r="C32" s="40"/>
      <c r="D32" s="40"/>
      <c r="E32" s="40"/>
      <c r="F32" s="40"/>
      <c r="G32" s="40"/>
      <c r="H32" s="81">
        <v>807839112.70000005</v>
      </c>
      <c r="I32" s="40"/>
      <c r="J32" s="40"/>
      <c r="K32" s="40"/>
      <c r="L32" s="40"/>
      <c r="M32" s="40"/>
      <c r="N32" s="40"/>
      <c r="O32" s="55" t="s">
        <v>96</v>
      </c>
      <c r="P32" s="55"/>
      <c r="Q32" s="55"/>
      <c r="R32" s="50">
        <v>73000000</v>
      </c>
    </row>
    <row r="33" spans="1:18" x14ac:dyDescent="0.25">
      <c r="A33" s="40"/>
      <c r="B33" s="40"/>
      <c r="C33" s="40"/>
      <c r="D33" s="40"/>
      <c r="E33" s="40"/>
      <c r="F33" s="40"/>
      <c r="G33" s="40"/>
      <c r="H33" s="40"/>
      <c r="I33" s="40"/>
      <c r="J33" s="40"/>
      <c r="K33" s="40"/>
      <c r="L33" s="40"/>
      <c r="M33" s="40"/>
      <c r="N33" s="40"/>
      <c r="O33" s="40"/>
      <c r="P33" s="40"/>
      <c r="Q33" s="40"/>
      <c r="R33" s="93">
        <f ca="1">R32-R31</f>
        <v>612366.9849999845</v>
      </c>
    </row>
    <row r="35" spans="1:18" x14ac:dyDescent="0.25">
      <c r="B35">
        <v>121</v>
      </c>
      <c r="C35" s="4">
        <v>1000000</v>
      </c>
      <c r="D35" s="4"/>
      <c r="E35" s="4"/>
      <c r="F35" s="4"/>
      <c r="G35" s="4"/>
      <c r="H35" s="80">
        <f ca="1">H31-H32</f>
        <v>-0.11599993705749512</v>
      </c>
      <c r="J35" t="s">
        <v>54</v>
      </c>
      <c r="M35" t="s">
        <v>54</v>
      </c>
      <c r="O35" s="53">
        <f t="shared" ref="O35:R36" si="2">B35*C35</f>
        <v>121000000</v>
      </c>
      <c r="P35" s="53">
        <f t="shared" si="2"/>
        <v>0</v>
      </c>
      <c r="Q35" s="53">
        <f t="shared" si="2"/>
        <v>0</v>
      </c>
      <c r="R35" s="53">
        <f t="shared" si="2"/>
        <v>0</v>
      </c>
    </row>
    <row r="36" spans="1:18" x14ac:dyDescent="0.25">
      <c r="B36">
        <v>362</v>
      </c>
      <c r="C36" s="4">
        <v>1000000</v>
      </c>
      <c r="D36" s="4">
        <f>B36*C36</f>
        <v>362000000</v>
      </c>
      <c r="E36" s="4"/>
      <c r="F36" s="4"/>
      <c r="G36" s="4"/>
      <c r="O36" s="53">
        <f t="shared" si="2"/>
        <v>362000000</v>
      </c>
      <c r="P36" s="53">
        <f t="shared" si="2"/>
        <v>362000000000000</v>
      </c>
      <c r="Q36" s="53">
        <f t="shared" si="2"/>
        <v>0</v>
      </c>
      <c r="R36" s="53">
        <f t="shared" si="2"/>
        <v>0</v>
      </c>
    </row>
    <row r="37" spans="1:18" x14ac:dyDescent="0.25">
      <c r="C37" s="4">
        <v>1000000</v>
      </c>
      <c r="D37" s="4"/>
      <c r="E37" s="4"/>
      <c r="F37" s="4"/>
      <c r="G37" s="4"/>
      <c r="J37" s="63">
        <f ca="1">J31+'GRUPO 19'!H133</f>
        <v>701896667.21400023</v>
      </c>
      <c r="M37" s="63">
        <f ca="1">M31+'GRUPO 19'!E133</f>
        <v>91861734.790000007</v>
      </c>
      <c r="O37" s="53">
        <f>C37*1500000</f>
        <v>1500000000000</v>
      </c>
      <c r="P37" s="53">
        <f>D37*1500000</f>
        <v>0</v>
      </c>
      <c r="Q37" s="53">
        <f>E37*1500000</f>
        <v>0</v>
      </c>
      <c r="R37" s="53">
        <f>F37*1500000</f>
        <v>0</v>
      </c>
    </row>
    <row r="41" spans="1:18" x14ac:dyDescent="0.25">
      <c r="C41" s="94">
        <f>C9+C11</f>
        <v>637661541.69999993</v>
      </c>
    </row>
  </sheetData>
  <mergeCells count="1">
    <mergeCell ref="A29:B2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J141"/>
  <sheetViews>
    <sheetView zoomScale="80" zoomScaleNormal="80" workbookViewId="0">
      <pane xSplit="2" ySplit="2" topLeftCell="C114" activePane="bottomRight" state="frozen"/>
      <selection pane="topRight" activeCell="C1" sqref="C1"/>
      <selection pane="bottomLeft" activeCell="A3" sqref="A3"/>
      <selection pane="bottomRight" activeCell="H141" sqref="H141"/>
    </sheetView>
  </sheetViews>
  <sheetFormatPr baseColWidth="10" defaultRowHeight="15" x14ac:dyDescent="0.25"/>
  <cols>
    <col min="2" max="2" width="23.140625" customWidth="1"/>
    <col min="3" max="3" width="25" customWidth="1"/>
    <col min="4" max="8" width="20.85546875" customWidth="1"/>
    <col min="9" max="10" width="22.140625" customWidth="1"/>
  </cols>
  <sheetData>
    <row r="1" spans="1:10" ht="15" customHeight="1" x14ac:dyDescent="0.25">
      <c r="B1" s="157" t="s">
        <v>254</v>
      </c>
      <c r="C1" s="157"/>
      <c r="D1" s="158" t="s">
        <v>384</v>
      </c>
      <c r="E1" s="158" t="s">
        <v>268</v>
      </c>
      <c r="F1" s="158" t="s">
        <v>269</v>
      </c>
      <c r="G1" s="160" t="s">
        <v>280</v>
      </c>
      <c r="H1" s="158" t="s">
        <v>279</v>
      </c>
      <c r="I1" s="155" t="s">
        <v>280</v>
      </c>
      <c r="J1" s="155" t="s">
        <v>452</v>
      </c>
    </row>
    <row r="2" spans="1:10" ht="36.75" customHeight="1" x14ac:dyDescent="0.25">
      <c r="B2" s="57" t="s">
        <v>255</v>
      </c>
      <c r="C2" s="57" t="s">
        <v>256</v>
      </c>
      <c r="D2" s="159"/>
      <c r="E2" s="159"/>
      <c r="F2" s="159"/>
      <c r="G2" s="161"/>
      <c r="H2" s="159"/>
      <c r="I2" s="156"/>
      <c r="J2" s="156"/>
    </row>
    <row r="3" spans="1:10" ht="36.75" thickBot="1" x14ac:dyDescent="0.3">
      <c r="A3" s="66">
        <v>1</v>
      </c>
      <c r="B3" s="58" t="s">
        <v>126</v>
      </c>
      <c r="C3" s="59">
        <v>9640825.9199999999</v>
      </c>
      <c r="D3" s="45"/>
      <c r="E3" s="45"/>
      <c r="F3" s="45"/>
      <c r="G3" s="45"/>
      <c r="H3" s="45"/>
      <c r="I3" s="45"/>
      <c r="J3" s="73"/>
    </row>
    <row r="4" spans="1:10" ht="15.75" thickBot="1" x14ac:dyDescent="0.3">
      <c r="A4" s="66">
        <v>2</v>
      </c>
      <c r="B4" s="58" t="s">
        <v>127</v>
      </c>
      <c r="C4" s="59">
        <v>19431747.719999999</v>
      </c>
      <c r="D4" s="92" t="s">
        <v>55</v>
      </c>
      <c r="E4" s="45"/>
      <c r="F4" s="45"/>
      <c r="G4" s="45"/>
      <c r="H4" s="71" t="s">
        <v>55</v>
      </c>
      <c r="I4" s="71" t="s">
        <v>117</v>
      </c>
      <c r="J4" s="88" t="s">
        <v>55</v>
      </c>
    </row>
    <row r="5" spans="1:10" ht="15.75" thickBot="1" x14ac:dyDescent="0.3">
      <c r="A5" s="66">
        <v>3</v>
      </c>
      <c r="B5" s="58" t="s">
        <v>128</v>
      </c>
      <c r="C5" s="59">
        <v>130652843.40000001</v>
      </c>
      <c r="D5" s="92" t="s">
        <v>55</v>
      </c>
      <c r="E5" s="45"/>
      <c r="F5" s="45"/>
      <c r="G5" s="45"/>
      <c r="H5" s="45"/>
      <c r="I5" s="71" t="s">
        <v>117</v>
      </c>
      <c r="J5" s="88" t="s">
        <v>55</v>
      </c>
    </row>
    <row r="6" spans="1:10" ht="15.75" thickBot="1" x14ac:dyDescent="0.3">
      <c r="A6" s="66">
        <v>4</v>
      </c>
      <c r="B6" s="58" t="s">
        <v>129</v>
      </c>
      <c r="C6" s="59">
        <v>5533191.9000000004</v>
      </c>
      <c r="D6" s="45"/>
      <c r="E6" s="45"/>
      <c r="F6" s="45"/>
      <c r="G6" s="45"/>
      <c r="H6" s="45"/>
      <c r="I6" s="73"/>
      <c r="J6" s="73"/>
    </row>
    <row r="7" spans="1:10" ht="24.75" thickBot="1" x14ac:dyDescent="0.3">
      <c r="A7" s="66">
        <v>5</v>
      </c>
      <c r="B7" s="58" t="s">
        <v>130</v>
      </c>
      <c r="C7" s="59">
        <v>59958435.600000001</v>
      </c>
      <c r="D7" s="45"/>
      <c r="E7" s="45"/>
      <c r="F7" s="45"/>
      <c r="G7" s="45"/>
      <c r="H7" s="45"/>
      <c r="I7" s="71" t="s">
        <v>117</v>
      </c>
      <c r="J7" s="88" t="s">
        <v>55</v>
      </c>
    </row>
    <row r="8" spans="1:10" ht="24.75" thickBot="1" x14ac:dyDescent="0.3">
      <c r="A8" s="66">
        <v>6</v>
      </c>
      <c r="B8" s="58" t="s">
        <v>131</v>
      </c>
      <c r="C8" s="59">
        <v>5790642.0999999996</v>
      </c>
      <c r="D8" s="45"/>
      <c r="E8" s="45"/>
      <c r="F8" s="45"/>
      <c r="G8" s="45"/>
      <c r="H8" s="71" t="s">
        <v>55</v>
      </c>
      <c r="I8" s="73"/>
      <c r="J8" s="73"/>
    </row>
    <row r="9" spans="1:10" ht="24.75" thickBot="1" x14ac:dyDescent="0.3">
      <c r="A9" s="66">
        <v>7</v>
      </c>
      <c r="B9" s="58" t="s">
        <v>132</v>
      </c>
      <c r="C9" s="59">
        <v>9685057.5999999996</v>
      </c>
      <c r="D9" s="45"/>
      <c r="E9" s="45"/>
      <c r="F9" s="45"/>
      <c r="G9" s="45"/>
      <c r="H9" s="45"/>
      <c r="I9" s="73"/>
      <c r="J9" s="73"/>
    </row>
    <row r="10" spans="1:10" ht="36.75" thickBot="1" x14ac:dyDescent="0.3">
      <c r="A10" s="66">
        <v>8</v>
      </c>
      <c r="B10" s="58" t="s">
        <v>133</v>
      </c>
      <c r="C10" s="59">
        <v>247370274.69999999</v>
      </c>
      <c r="D10" s="92" t="s">
        <v>55</v>
      </c>
      <c r="E10" s="45"/>
      <c r="F10" s="45"/>
      <c r="G10" s="45"/>
      <c r="H10" s="45"/>
      <c r="I10" s="73"/>
      <c r="J10" s="88" t="s">
        <v>55</v>
      </c>
    </row>
    <row r="11" spans="1:10" ht="24.75" thickBot="1" x14ac:dyDescent="0.3">
      <c r="A11" s="66">
        <v>9</v>
      </c>
      <c r="B11" s="58" t="s">
        <v>134</v>
      </c>
      <c r="C11" s="59">
        <v>1967946.5</v>
      </c>
      <c r="D11" s="45"/>
      <c r="E11" s="45"/>
      <c r="F11" s="45"/>
      <c r="G11" s="45"/>
      <c r="H11" s="71" t="s">
        <v>55</v>
      </c>
      <c r="I11" s="73"/>
      <c r="J11" s="88" t="s">
        <v>55</v>
      </c>
    </row>
    <row r="12" spans="1:10" ht="24.75" thickBot="1" x14ac:dyDescent="0.3">
      <c r="A12" s="66">
        <v>10</v>
      </c>
      <c r="B12" s="58" t="s">
        <v>135</v>
      </c>
      <c r="C12" s="59">
        <v>11714964.699999999</v>
      </c>
      <c r="D12" s="45"/>
      <c r="E12" s="45"/>
      <c r="F12" s="45"/>
      <c r="G12" s="45"/>
      <c r="H12" s="45"/>
      <c r="I12" s="73"/>
      <c r="J12" s="73"/>
    </row>
    <row r="13" spans="1:10" ht="60.75" thickBot="1" x14ac:dyDescent="0.3">
      <c r="A13" s="66">
        <v>11</v>
      </c>
      <c r="B13" s="58" t="s">
        <v>136</v>
      </c>
      <c r="C13" s="59">
        <v>29887060.300000001</v>
      </c>
      <c r="D13" s="45"/>
      <c r="E13" s="45"/>
      <c r="F13" s="45"/>
      <c r="G13" s="45"/>
      <c r="H13" s="45"/>
      <c r="I13" s="73"/>
      <c r="J13" s="73"/>
    </row>
    <row r="14" spans="1:10" ht="24.75" thickBot="1" x14ac:dyDescent="0.3">
      <c r="A14" s="66">
        <v>12</v>
      </c>
      <c r="B14" s="58" t="s">
        <v>137</v>
      </c>
      <c r="C14" s="59">
        <v>14242848.300000001</v>
      </c>
      <c r="D14" s="45"/>
      <c r="E14" s="45"/>
      <c r="F14" s="45"/>
      <c r="G14" s="45"/>
      <c r="H14" s="71" t="s">
        <v>55</v>
      </c>
      <c r="I14" s="73"/>
      <c r="J14" s="73"/>
    </row>
    <row r="15" spans="1:10" ht="24.75" thickBot="1" x14ac:dyDescent="0.3">
      <c r="A15" s="66">
        <v>13</v>
      </c>
      <c r="B15" s="58" t="s">
        <v>138</v>
      </c>
      <c r="C15" s="59">
        <v>7975381.7000000002</v>
      </c>
      <c r="D15" s="45"/>
      <c r="E15" s="45"/>
      <c r="F15" s="45"/>
      <c r="G15" s="45"/>
      <c r="H15" s="71" t="s">
        <v>55</v>
      </c>
      <c r="I15" s="73"/>
      <c r="J15" s="88" t="s">
        <v>55</v>
      </c>
    </row>
    <row r="16" spans="1:10" ht="24.75" thickBot="1" x14ac:dyDescent="0.3">
      <c r="A16" s="66">
        <v>14</v>
      </c>
      <c r="B16" s="58" t="s">
        <v>139</v>
      </c>
      <c r="C16" s="59">
        <v>6499994.2000000002</v>
      </c>
      <c r="D16" s="45"/>
      <c r="E16" s="45"/>
      <c r="F16" s="45"/>
      <c r="G16" s="45"/>
      <c r="H16" s="45"/>
      <c r="I16" s="73"/>
      <c r="J16" s="88" t="s">
        <v>55</v>
      </c>
    </row>
    <row r="17" spans="1:10" ht="15.75" thickBot="1" x14ac:dyDescent="0.3">
      <c r="A17" s="66">
        <v>15</v>
      </c>
      <c r="B17" s="58" t="s">
        <v>140</v>
      </c>
      <c r="C17" s="59">
        <v>11990643.84</v>
      </c>
      <c r="D17" s="45"/>
      <c r="E17" s="45"/>
      <c r="F17" s="45"/>
      <c r="G17" s="45"/>
      <c r="H17" s="45"/>
      <c r="I17" s="73"/>
      <c r="J17" s="73"/>
    </row>
    <row r="18" spans="1:10" ht="24.75" thickBot="1" x14ac:dyDescent="0.3">
      <c r="A18" s="66">
        <v>16</v>
      </c>
      <c r="B18" s="58" t="s">
        <v>141</v>
      </c>
      <c r="C18" s="59">
        <v>3548232</v>
      </c>
      <c r="D18" s="92" t="s">
        <v>55</v>
      </c>
      <c r="E18" s="45"/>
      <c r="F18" s="45"/>
      <c r="G18" s="45"/>
      <c r="H18" s="45"/>
      <c r="I18" s="73"/>
      <c r="J18" s="73"/>
    </row>
    <row r="19" spans="1:10" ht="15.75" thickBot="1" x14ac:dyDescent="0.3">
      <c r="A19" s="66">
        <v>17</v>
      </c>
      <c r="B19" s="58" t="s">
        <v>142</v>
      </c>
      <c r="C19" s="59">
        <v>24997355</v>
      </c>
      <c r="D19" s="92" t="s">
        <v>55</v>
      </c>
      <c r="E19" s="45"/>
      <c r="F19" s="45"/>
      <c r="G19" s="45"/>
      <c r="H19" s="71" t="s">
        <v>55</v>
      </c>
      <c r="I19" s="73"/>
      <c r="J19" s="73"/>
    </row>
    <row r="20" spans="1:10" ht="15.75" thickBot="1" x14ac:dyDescent="0.3">
      <c r="A20" s="66">
        <v>18</v>
      </c>
      <c r="B20" s="58" t="s">
        <v>143</v>
      </c>
      <c r="C20" s="59">
        <v>19527502.800000001</v>
      </c>
      <c r="D20" s="45"/>
      <c r="E20" s="45"/>
      <c r="F20" s="45"/>
      <c r="G20" s="45"/>
      <c r="H20" s="71" t="s">
        <v>55</v>
      </c>
      <c r="I20" s="73"/>
      <c r="J20" s="73"/>
    </row>
    <row r="21" spans="1:10" ht="15.75" thickBot="1" x14ac:dyDescent="0.3">
      <c r="A21" s="66">
        <v>19</v>
      </c>
      <c r="B21" s="58" t="s">
        <v>144</v>
      </c>
      <c r="C21" s="59">
        <v>9510576.7300000004</v>
      </c>
      <c r="D21" s="45"/>
      <c r="E21" s="45"/>
      <c r="F21" s="45"/>
      <c r="G21" s="45"/>
      <c r="H21" s="45"/>
      <c r="I21" s="73"/>
      <c r="J21" s="88" t="s">
        <v>55</v>
      </c>
    </row>
    <row r="22" spans="1:10" ht="36.75" thickBot="1" x14ac:dyDescent="0.3">
      <c r="A22" s="66">
        <v>20</v>
      </c>
      <c r="B22" s="58" t="s">
        <v>145</v>
      </c>
      <c r="C22" s="59">
        <v>16955308.5</v>
      </c>
      <c r="D22" s="45"/>
      <c r="E22" s="45"/>
      <c r="F22" s="45"/>
      <c r="G22" s="45"/>
      <c r="H22" s="45"/>
      <c r="I22" s="73"/>
      <c r="J22" s="73"/>
    </row>
    <row r="23" spans="1:10" ht="15.75" thickBot="1" x14ac:dyDescent="0.3">
      <c r="A23" s="66">
        <v>21</v>
      </c>
      <c r="B23" s="58" t="s">
        <v>146</v>
      </c>
      <c r="C23" s="59">
        <v>460271.77</v>
      </c>
      <c r="D23" s="92" t="s">
        <v>55</v>
      </c>
      <c r="E23" s="45"/>
      <c r="F23" s="45"/>
      <c r="G23" s="45"/>
      <c r="H23" s="71" t="s">
        <v>55</v>
      </c>
      <c r="I23" s="73"/>
      <c r="J23" s="88" t="s">
        <v>55</v>
      </c>
    </row>
    <row r="24" spans="1:10" ht="15.75" thickBot="1" x14ac:dyDescent="0.3">
      <c r="A24" s="66">
        <v>22</v>
      </c>
      <c r="B24" s="58" t="s">
        <v>147</v>
      </c>
      <c r="C24" s="59">
        <v>546245.25</v>
      </c>
      <c r="D24" s="92" t="s">
        <v>55</v>
      </c>
      <c r="E24" s="45"/>
      <c r="F24" s="45"/>
      <c r="G24" s="45"/>
      <c r="H24" s="71" t="s">
        <v>55</v>
      </c>
      <c r="I24" s="73"/>
      <c r="J24" s="88" t="s">
        <v>55</v>
      </c>
    </row>
    <row r="25" spans="1:10" ht="15.75" thickBot="1" x14ac:dyDescent="0.3">
      <c r="A25" s="66">
        <v>23</v>
      </c>
      <c r="B25" s="58" t="s">
        <v>148</v>
      </c>
      <c r="C25" s="59">
        <v>671129.02</v>
      </c>
      <c r="D25" s="92" t="s">
        <v>55</v>
      </c>
      <c r="E25" s="45"/>
      <c r="F25" s="45"/>
      <c r="G25" s="45"/>
      <c r="H25" s="71" t="s">
        <v>55</v>
      </c>
      <c r="I25" s="73"/>
      <c r="J25" s="73"/>
    </row>
    <row r="26" spans="1:10" ht="24.75" thickBot="1" x14ac:dyDescent="0.3">
      <c r="A26" s="66">
        <v>24</v>
      </c>
      <c r="B26" s="58" t="s">
        <v>149</v>
      </c>
      <c r="C26" s="59">
        <v>497104.38</v>
      </c>
      <c r="D26" s="92" t="s">
        <v>55</v>
      </c>
      <c r="E26" s="45"/>
      <c r="F26" s="45"/>
      <c r="G26" s="45"/>
      <c r="H26" s="45"/>
      <c r="I26" s="73"/>
      <c r="J26" s="73"/>
    </row>
    <row r="27" spans="1:10" ht="15.75" thickBot="1" x14ac:dyDescent="0.3">
      <c r="A27" s="66">
        <v>25</v>
      </c>
      <c r="B27" s="58" t="s">
        <v>150</v>
      </c>
      <c r="C27" s="59">
        <v>644201.81999999995</v>
      </c>
      <c r="D27" s="92" t="s">
        <v>55</v>
      </c>
      <c r="E27" s="45"/>
      <c r="F27" s="45"/>
      <c r="G27" s="45"/>
      <c r="H27" s="71" t="s">
        <v>55</v>
      </c>
      <c r="I27" s="73"/>
      <c r="J27" s="88" t="s">
        <v>55</v>
      </c>
    </row>
    <row r="28" spans="1:10" ht="24.75" thickBot="1" x14ac:dyDescent="0.3">
      <c r="A28" s="66">
        <v>26</v>
      </c>
      <c r="B28" s="58" t="s">
        <v>151</v>
      </c>
      <c r="C28" s="59">
        <v>615701.88</v>
      </c>
      <c r="D28" s="92" t="s">
        <v>55</v>
      </c>
      <c r="E28" s="45"/>
      <c r="F28" s="45"/>
      <c r="G28" s="45"/>
      <c r="H28" s="71" t="s">
        <v>55</v>
      </c>
      <c r="I28" s="73"/>
      <c r="J28" s="88" t="s">
        <v>55</v>
      </c>
    </row>
    <row r="29" spans="1:10" ht="24.75" thickBot="1" x14ac:dyDescent="0.3">
      <c r="A29" s="66">
        <v>27</v>
      </c>
      <c r="B29" s="58" t="s">
        <v>152</v>
      </c>
      <c r="C29" s="59">
        <v>219952.62</v>
      </c>
      <c r="D29" s="92" t="s">
        <v>55</v>
      </c>
      <c r="E29" s="45"/>
      <c r="F29" s="45"/>
      <c r="G29" s="45"/>
      <c r="H29" s="45"/>
      <c r="I29" s="73"/>
      <c r="J29" s="88" t="s">
        <v>55</v>
      </c>
    </row>
    <row r="30" spans="1:10" ht="15.75" thickBot="1" x14ac:dyDescent="0.3">
      <c r="A30" s="66">
        <v>28</v>
      </c>
      <c r="B30" s="58" t="s">
        <v>153</v>
      </c>
      <c r="C30" s="59">
        <v>231718.5</v>
      </c>
      <c r="D30" s="92" t="s">
        <v>55</v>
      </c>
      <c r="E30" s="45"/>
      <c r="F30" s="45"/>
      <c r="G30" s="45"/>
      <c r="H30" s="45"/>
      <c r="I30" s="73"/>
      <c r="J30" s="73"/>
    </row>
    <row r="31" spans="1:10" ht="15.75" thickBot="1" x14ac:dyDescent="0.3">
      <c r="A31" s="66">
        <v>29</v>
      </c>
      <c r="B31" s="58" t="s">
        <v>154</v>
      </c>
      <c r="C31" s="59">
        <v>183144.42</v>
      </c>
      <c r="D31" s="92" t="s">
        <v>55</v>
      </c>
      <c r="E31" s="45"/>
      <c r="F31" s="45"/>
      <c r="G31" s="45"/>
      <c r="H31" s="45"/>
      <c r="I31" s="73"/>
      <c r="J31" s="73"/>
    </row>
    <row r="32" spans="1:10" ht="15.75" thickBot="1" x14ac:dyDescent="0.3">
      <c r="A32" s="66">
        <v>30</v>
      </c>
      <c r="B32" s="58" t="s">
        <v>155</v>
      </c>
      <c r="C32" s="59">
        <v>1814875.74</v>
      </c>
      <c r="D32" s="92" t="s">
        <v>55</v>
      </c>
      <c r="E32" s="45"/>
      <c r="F32" s="45"/>
      <c r="G32" s="45"/>
      <c r="H32" s="71" t="s">
        <v>55</v>
      </c>
      <c r="I32" s="73"/>
      <c r="J32" s="73"/>
    </row>
    <row r="33" spans="1:10" ht="24.75" thickBot="1" x14ac:dyDescent="0.3">
      <c r="A33" s="66">
        <v>31</v>
      </c>
      <c r="B33" s="58" t="s">
        <v>156</v>
      </c>
      <c r="C33" s="59">
        <v>571150.98</v>
      </c>
      <c r="D33" s="92" t="s">
        <v>55</v>
      </c>
      <c r="E33" s="45"/>
      <c r="F33" s="45"/>
      <c r="G33" s="45"/>
      <c r="H33" s="45"/>
      <c r="I33" s="73"/>
      <c r="J33" s="73"/>
    </row>
    <row r="34" spans="1:10" ht="15.75" thickBot="1" x14ac:dyDescent="0.3">
      <c r="A34" s="66">
        <v>32</v>
      </c>
      <c r="B34" s="58" t="s">
        <v>157</v>
      </c>
      <c r="C34" s="59">
        <v>359181.72</v>
      </c>
      <c r="D34" s="92" t="s">
        <v>55</v>
      </c>
      <c r="E34" s="45"/>
      <c r="F34" s="45"/>
      <c r="G34" s="45"/>
      <c r="H34" s="71" t="s">
        <v>55</v>
      </c>
      <c r="I34" s="73"/>
      <c r="J34" s="73"/>
    </row>
    <row r="35" spans="1:10" ht="24.75" thickBot="1" x14ac:dyDescent="0.3">
      <c r="A35" s="66">
        <v>33</v>
      </c>
      <c r="B35" s="58" t="s">
        <v>158</v>
      </c>
      <c r="C35" s="59">
        <v>527612.57999999996</v>
      </c>
      <c r="D35" s="92" t="s">
        <v>55</v>
      </c>
      <c r="E35" s="45"/>
      <c r="F35" s="45"/>
      <c r="G35" s="45"/>
      <c r="H35" s="71" t="s">
        <v>55</v>
      </c>
      <c r="I35" s="73"/>
      <c r="J35" s="73"/>
    </row>
    <row r="36" spans="1:10" ht="24.75" thickBot="1" x14ac:dyDescent="0.3">
      <c r="A36" s="66">
        <v>34</v>
      </c>
      <c r="B36" s="58" t="s">
        <v>159</v>
      </c>
      <c r="C36" s="59">
        <v>553267.43999999994</v>
      </c>
      <c r="D36" s="92" t="s">
        <v>55</v>
      </c>
      <c r="E36" s="45"/>
      <c r="F36" s="45"/>
      <c r="G36" s="45"/>
      <c r="H36" s="71" t="s">
        <v>55</v>
      </c>
      <c r="I36" s="73"/>
      <c r="J36" s="73"/>
    </row>
    <row r="37" spans="1:10" ht="15.75" thickBot="1" x14ac:dyDescent="0.3">
      <c r="A37" s="66">
        <v>35</v>
      </c>
      <c r="B37" s="58" t="s">
        <v>160</v>
      </c>
      <c r="C37" s="59">
        <v>216213.84</v>
      </c>
      <c r="D37" s="92" t="s">
        <v>55</v>
      </c>
      <c r="E37" s="45"/>
      <c r="F37" s="45"/>
      <c r="G37" s="45"/>
      <c r="H37" s="45"/>
      <c r="I37" s="73"/>
      <c r="J37" s="73"/>
    </row>
    <row r="38" spans="1:10" ht="48.75" thickBot="1" x14ac:dyDescent="0.3">
      <c r="A38" s="66">
        <v>36</v>
      </c>
      <c r="B38" s="58" t="s">
        <v>161</v>
      </c>
      <c r="C38" s="59">
        <v>30741750</v>
      </c>
      <c r="D38" s="45"/>
      <c r="E38" s="45"/>
      <c r="F38" s="45"/>
      <c r="G38" s="45"/>
      <c r="H38" s="45"/>
      <c r="I38" s="73"/>
      <c r="J38" s="73"/>
    </row>
    <row r="39" spans="1:10" ht="24.75" thickBot="1" x14ac:dyDescent="0.3">
      <c r="A39" s="66">
        <v>37</v>
      </c>
      <c r="B39" s="58" t="s">
        <v>162</v>
      </c>
      <c r="C39" s="59">
        <v>55692000</v>
      </c>
      <c r="D39" s="45"/>
      <c r="E39" s="45"/>
      <c r="F39" s="45"/>
      <c r="G39" s="45"/>
      <c r="H39" s="45"/>
      <c r="I39" s="73"/>
      <c r="J39" s="73"/>
    </row>
    <row r="40" spans="1:10" ht="24.75" thickBot="1" x14ac:dyDescent="0.3">
      <c r="A40" s="66">
        <v>38</v>
      </c>
      <c r="B40" s="58" t="s">
        <v>163</v>
      </c>
      <c r="C40" s="59">
        <v>18279540</v>
      </c>
      <c r="D40" s="45"/>
      <c r="E40" s="45"/>
      <c r="F40" s="45"/>
      <c r="G40" s="45"/>
      <c r="H40" s="45"/>
      <c r="I40" s="73"/>
      <c r="J40" s="73"/>
    </row>
    <row r="41" spans="1:10" ht="15.75" thickBot="1" x14ac:dyDescent="0.3">
      <c r="A41" s="66">
        <v>39</v>
      </c>
      <c r="B41" s="58" t="s">
        <v>164</v>
      </c>
      <c r="C41" s="59">
        <v>19755908.760000002</v>
      </c>
      <c r="D41" s="92" t="s">
        <v>55</v>
      </c>
      <c r="E41" s="45"/>
      <c r="F41" s="45"/>
      <c r="G41" s="45"/>
      <c r="H41" s="71" t="s">
        <v>55</v>
      </c>
      <c r="I41" s="71" t="s">
        <v>117</v>
      </c>
      <c r="J41" s="73"/>
    </row>
    <row r="42" spans="1:10" ht="15.75" thickBot="1" x14ac:dyDescent="0.3">
      <c r="A42" s="66">
        <v>40</v>
      </c>
      <c r="B42" s="58" t="s">
        <v>165</v>
      </c>
      <c r="C42" s="59">
        <v>18997367.690000001</v>
      </c>
      <c r="D42" s="92" t="s">
        <v>55</v>
      </c>
      <c r="E42" s="45"/>
      <c r="F42" s="45" t="s">
        <v>55</v>
      </c>
      <c r="G42" s="45"/>
      <c r="H42" s="71" t="s">
        <v>55</v>
      </c>
      <c r="I42" s="71" t="s">
        <v>117</v>
      </c>
      <c r="J42" s="73"/>
    </row>
    <row r="43" spans="1:10" ht="15.75" thickBot="1" x14ac:dyDescent="0.3">
      <c r="A43" s="66">
        <v>41</v>
      </c>
      <c r="B43" s="58" t="s">
        <v>166</v>
      </c>
      <c r="C43" s="59">
        <v>336817.6</v>
      </c>
      <c r="D43" s="45"/>
      <c r="E43" s="45"/>
      <c r="F43" s="45"/>
      <c r="G43" s="45"/>
      <c r="H43" s="45"/>
      <c r="I43" s="73"/>
      <c r="J43" s="73"/>
    </row>
    <row r="44" spans="1:10" ht="15.75" thickBot="1" x14ac:dyDescent="0.3">
      <c r="A44" s="66">
        <v>42</v>
      </c>
      <c r="B44" s="58" t="s">
        <v>167</v>
      </c>
      <c r="C44" s="59">
        <v>346307.85</v>
      </c>
      <c r="D44" s="92" t="s">
        <v>55</v>
      </c>
      <c r="E44" s="45"/>
      <c r="F44" s="45"/>
      <c r="G44" s="45"/>
      <c r="H44" s="45"/>
      <c r="I44" s="73"/>
      <c r="J44" s="73"/>
    </row>
    <row r="45" spans="1:10" ht="24.75" thickBot="1" x14ac:dyDescent="0.3">
      <c r="A45" s="66">
        <v>43</v>
      </c>
      <c r="B45" s="58" t="s">
        <v>168</v>
      </c>
      <c r="C45" s="59">
        <v>374592.96</v>
      </c>
      <c r="D45" s="45"/>
      <c r="E45" s="45"/>
      <c r="F45" s="45"/>
      <c r="G45" s="45"/>
      <c r="H45" s="45"/>
      <c r="I45" s="73"/>
      <c r="J45" s="73"/>
    </row>
    <row r="46" spans="1:10" ht="15.75" thickBot="1" x14ac:dyDescent="0.3">
      <c r="A46" s="66">
        <v>44</v>
      </c>
      <c r="B46" s="58" t="s">
        <v>169</v>
      </c>
      <c r="C46" s="59">
        <v>9286920</v>
      </c>
      <c r="D46" s="92" t="s">
        <v>55</v>
      </c>
      <c r="E46" s="45"/>
      <c r="F46" s="45"/>
      <c r="G46" s="45"/>
      <c r="H46" s="45"/>
      <c r="I46" s="73"/>
      <c r="J46" s="73"/>
    </row>
    <row r="47" spans="1:10" ht="15.75" thickBot="1" x14ac:dyDescent="0.3">
      <c r="A47" s="66">
        <v>45</v>
      </c>
      <c r="B47" s="58" t="s">
        <v>170</v>
      </c>
      <c r="C47" s="59">
        <v>14098486.5</v>
      </c>
      <c r="D47" s="45"/>
      <c r="E47" s="45"/>
      <c r="F47" s="45"/>
      <c r="G47" s="45"/>
      <c r="H47" s="45"/>
      <c r="I47" s="73"/>
      <c r="J47" s="73"/>
    </row>
    <row r="48" spans="1:10" ht="15.75" thickBot="1" x14ac:dyDescent="0.3">
      <c r="A48" s="66">
        <v>46</v>
      </c>
      <c r="B48" s="58" t="s">
        <v>171</v>
      </c>
      <c r="C48" s="59">
        <v>81092437</v>
      </c>
      <c r="D48" s="45"/>
      <c r="E48" s="45"/>
      <c r="F48" s="45"/>
      <c r="G48" s="45"/>
      <c r="H48" s="45"/>
      <c r="I48" s="73"/>
      <c r="J48" s="73"/>
    </row>
    <row r="49" spans="1:10" ht="15.75" thickBot="1" x14ac:dyDescent="0.3">
      <c r="A49" s="66">
        <v>47</v>
      </c>
      <c r="B49" s="58" t="s">
        <v>172</v>
      </c>
      <c r="C49" s="59">
        <v>3926340</v>
      </c>
      <c r="D49" s="45"/>
      <c r="E49" s="45"/>
      <c r="F49" s="45"/>
      <c r="G49" s="45"/>
      <c r="H49" s="45"/>
      <c r="I49" s="73"/>
      <c r="J49" s="73"/>
    </row>
    <row r="50" spans="1:10" ht="15.75" thickBot="1" x14ac:dyDescent="0.3">
      <c r="A50" s="66">
        <v>48</v>
      </c>
      <c r="B50" s="58" t="s">
        <v>173</v>
      </c>
      <c r="C50" s="59">
        <v>744399.72</v>
      </c>
      <c r="D50" s="92" t="s">
        <v>55</v>
      </c>
      <c r="E50" s="45"/>
      <c r="F50" s="45"/>
      <c r="G50" s="45"/>
      <c r="H50" s="45"/>
      <c r="I50" s="73"/>
      <c r="J50" s="73"/>
    </row>
    <row r="51" spans="1:10" ht="15.75" thickBot="1" x14ac:dyDescent="0.3">
      <c r="A51" s="66">
        <v>49</v>
      </c>
      <c r="B51" s="58" t="s">
        <v>174</v>
      </c>
      <c r="C51" s="59">
        <v>20811199.5</v>
      </c>
      <c r="D51" s="45"/>
      <c r="E51" s="45" t="s">
        <v>55</v>
      </c>
      <c r="F51" s="45"/>
      <c r="G51" s="45"/>
      <c r="H51" s="45"/>
      <c r="I51" s="73"/>
      <c r="J51" s="73"/>
    </row>
    <row r="52" spans="1:10" ht="24.75" thickBot="1" x14ac:dyDescent="0.3">
      <c r="A52" s="66">
        <v>50</v>
      </c>
      <c r="B52" s="58" t="s">
        <v>175</v>
      </c>
      <c r="C52" s="59">
        <v>20963052</v>
      </c>
      <c r="D52" s="45"/>
      <c r="E52" s="45"/>
      <c r="F52" s="45"/>
      <c r="G52" s="45"/>
      <c r="H52" s="45"/>
      <c r="I52" s="73"/>
      <c r="J52" s="73"/>
    </row>
    <row r="53" spans="1:10" ht="36.75" thickBot="1" x14ac:dyDescent="0.3">
      <c r="A53" s="66">
        <v>51</v>
      </c>
      <c r="B53" s="58" t="s">
        <v>176</v>
      </c>
      <c r="C53" s="59">
        <v>29789046</v>
      </c>
      <c r="D53" s="45"/>
      <c r="E53" s="45"/>
      <c r="F53" s="45"/>
      <c r="G53" s="45"/>
      <c r="H53" s="71" t="s">
        <v>55</v>
      </c>
      <c r="I53" s="73"/>
      <c r="J53" s="73"/>
    </row>
    <row r="54" spans="1:10" ht="24.75" thickBot="1" x14ac:dyDescent="0.3">
      <c r="A54" s="66">
        <v>52</v>
      </c>
      <c r="B54" s="58" t="s">
        <v>177</v>
      </c>
      <c r="C54" s="59">
        <v>773270.82</v>
      </c>
      <c r="D54" s="92" t="s">
        <v>55</v>
      </c>
      <c r="E54" s="45"/>
      <c r="F54" s="45"/>
      <c r="G54" s="45"/>
      <c r="H54" s="71" t="s">
        <v>55</v>
      </c>
      <c r="I54" s="73"/>
      <c r="J54" s="73"/>
    </row>
    <row r="55" spans="1:10" ht="24.75" thickBot="1" x14ac:dyDescent="0.3">
      <c r="A55" s="66">
        <v>53</v>
      </c>
      <c r="B55" s="58" t="s">
        <v>178</v>
      </c>
      <c r="C55" s="59">
        <v>442148.04</v>
      </c>
      <c r="D55" s="92" t="s">
        <v>55</v>
      </c>
      <c r="E55" s="45"/>
      <c r="F55" s="45"/>
      <c r="G55" s="45"/>
      <c r="H55" s="71" t="s">
        <v>55</v>
      </c>
      <c r="I55" s="73"/>
      <c r="J55" s="73"/>
    </row>
    <row r="56" spans="1:10" ht="24.75" thickBot="1" x14ac:dyDescent="0.3">
      <c r="A56" s="66">
        <v>54</v>
      </c>
      <c r="B56" s="58" t="s">
        <v>179</v>
      </c>
      <c r="C56" s="59">
        <v>399426.84</v>
      </c>
      <c r="D56" s="92" t="s">
        <v>55</v>
      </c>
      <c r="E56" s="45"/>
      <c r="F56" s="45"/>
      <c r="G56" s="45"/>
      <c r="H56" s="71" t="s">
        <v>55</v>
      </c>
      <c r="I56" s="73"/>
      <c r="J56" s="73"/>
    </row>
    <row r="57" spans="1:10" ht="36.75" thickBot="1" x14ac:dyDescent="0.3">
      <c r="A57" s="66">
        <v>55</v>
      </c>
      <c r="B57" s="58" t="s">
        <v>180</v>
      </c>
      <c r="C57" s="59">
        <v>93431052</v>
      </c>
      <c r="D57" s="45"/>
      <c r="E57" s="45"/>
      <c r="F57" s="45"/>
      <c r="G57" s="45"/>
      <c r="H57" s="45"/>
      <c r="I57" s="73"/>
      <c r="J57" s="73"/>
    </row>
    <row r="58" spans="1:10" ht="15.75" thickBot="1" x14ac:dyDescent="0.3">
      <c r="A58" s="66">
        <v>56</v>
      </c>
      <c r="B58" s="58" t="s">
        <v>181</v>
      </c>
      <c r="C58" s="59">
        <v>775315.98</v>
      </c>
      <c r="D58" s="45"/>
      <c r="E58" s="45"/>
      <c r="F58" s="45"/>
      <c r="G58" s="45"/>
      <c r="H58" s="45"/>
      <c r="I58" s="73"/>
      <c r="J58" s="73"/>
    </row>
    <row r="59" spans="1:10" ht="33.75" customHeight="1" thickBot="1" x14ac:dyDescent="0.3">
      <c r="A59" s="66">
        <v>57</v>
      </c>
      <c r="B59" s="58" t="s">
        <v>182</v>
      </c>
      <c r="C59" s="59">
        <v>1265481.3600000001</v>
      </c>
      <c r="D59" s="92" t="s">
        <v>55</v>
      </c>
      <c r="E59" s="45"/>
      <c r="F59" s="45"/>
      <c r="G59" s="45"/>
      <c r="H59" s="71" t="s">
        <v>55</v>
      </c>
      <c r="I59" s="73"/>
      <c r="J59" s="73"/>
    </row>
    <row r="60" spans="1:10" ht="24.75" thickBot="1" x14ac:dyDescent="0.3">
      <c r="A60" s="66">
        <v>58</v>
      </c>
      <c r="B60" s="58" t="s">
        <v>183</v>
      </c>
      <c r="C60" s="59">
        <v>16087428</v>
      </c>
      <c r="D60" s="45"/>
      <c r="E60" s="45"/>
      <c r="F60" s="45" t="s">
        <v>55</v>
      </c>
      <c r="G60" s="45"/>
      <c r="H60" s="45"/>
      <c r="I60" s="73"/>
      <c r="J60" s="73"/>
    </row>
    <row r="61" spans="1:10" ht="24.75" thickBot="1" x14ac:dyDescent="0.3">
      <c r="A61" s="66">
        <v>59</v>
      </c>
      <c r="B61" s="58" t="s">
        <v>184</v>
      </c>
      <c r="C61" s="59">
        <v>11881677.6</v>
      </c>
      <c r="D61" s="45"/>
      <c r="E61" s="45"/>
      <c r="F61" s="45"/>
      <c r="G61" s="45"/>
      <c r="H61" s="45"/>
      <c r="I61" s="73"/>
      <c r="J61" s="73"/>
    </row>
    <row r="62" spans="1:10" ht="24.75" thickBot="1" x14ac:dyDescent="0.3">
      <c r="A62" s="66">
        <v>60</v>
      </c>
      <c r="B62" s="58" t="s">
        <v>185</v>
      </c>
      <c r="C62" s="59">
        <v>396288</v>
      </c>
      <c r="D62" s="45"/>
      <c r="E62" s="45"/>
      <c r="F62" s="45"/>
      <c r="G62" s="45"/>
      <c r="H62" s="45"/>
      <c r="I62" s="73"/>
      <c r="J62" s="73"/>
    </row>
    <row r="63" spans="1:10" ht="24.75" thickBot="1" x14ac:dyDescent="0.3">
      <c r="A63" s="66">
        <v>61</v>
      </c>
      <c r="B63" s="58" t="s">
        <v>186</v>
      </c>
      <c r="C63" s="59">
        <v>396288</v>
      </c>
      <c r="D63" s="45"/>
      <c r="E63" s="45"/>
      <c r="F63" s="45"/>
      <c r="G63" s="45"/>
      <c r="H63" s="45"/>
      <c r="I63" s="73"/>
      <c r="J63" s="73"/>
    </row>
    <row r="64" spans="1:10" ht="24.75" thickBot="1" x14ac:dyDescent="0.3">
      <c r="A64" s="66">
        <v>62</v>
      </c>
      <c r="B64" s="58" t="s">
        <v>187</v>
      </c>
      <c r="C64" s="59">
        <v>607284</v>
      </c>
      <c r="D64" s="45"/>
      <c r="E64" s="45"/>
      <c r="F64" s="45"/>
      <c r="G64" s="45"/>
      <c r="H64" s="45"/>
      <c r="I64" s="73"/>
      <c r="J64" s="73"/>
    </row>
    <row r="65" spans="1:10" ht="36.75" thickBot="1" x14ac:dyDescent="0.3">
      <c r="A65" s="66">
        <v>63</v>
      </c>
      <c r="B65" s="58" t="s">
        <v>188</v>
      </c>
      <c r="C65" s="59">
        <v>698409</v>
      </c>
      <c r="D65" s="45"/>
      <c r="E65" s="45"/>
      <c r="F65" s="45" t="s">
        <v>55</v>
      </c>
      <c r="G65" s="45"/>
      <c r="H65" s="45"/>
      <c r="I65" s="73"/>
      <c r="J65" s="73"/>
    </row>
    <row r="66" spans="1:10" ht="36.75" thickBot="1" x14ac:dyDescent="0.3">
      <c r="A66" s="66">
        <v>64</v>
      </c>
      <c r="B66" s="58" t="s">
        <v>189</v>
      </c>
      <c r="C66" s="59">
        <v>7491537</v>
      </c>
      <c r="D66" s="45"/>
      <c r="E66" s="45"/>
      <c r="F66" s="45" t="s">
        <v>55</v>
      </c>
      <c r="G66" s="45"/>
      <c r="H66" s="45"/>
      <c r="I66" s="73"/>
      <c r="J66" s="73"/>
    </row>
    <row r="67" spans="1:10" ht="24.75" thickBot="1" x14ac:dyDescent="0.3">
      <c r="A67" s="66">
        <v>65</v>
      </c>
      <c r="B67" s="58" t="s">
        <v>190</v>
      </c>
      <c r="C67" s="59">
        <v>719073</v>
      </c>
      <c r="D67" s="45"/>
      <c r="E67" s="45"/>
      <c r="F67" s="45"/>
      <c r="G67" s="45"/>
      <c r="H67" s="45"/>
      <c r="I67" s="73"/>
      <c r="J67" s="73"/>
    </row>
    <row r="68" spans="1:10" ht="24.75" thickBot="1" x14ac:dyDescent="0.3">
      <c r="A68" s="66">
        <v>66</v>
      </c>
      <c r="B68" s="58" t="s">
        <v>191</v>
      </c>
      <c r="C68" s="59">
        <v>501988.5</v>
      </c>
      <c r="D68" s="45"/>
      <c r="E68" s="45"/>
      <c r="F68" s="45"/>
      <c r="G68" s="45"/>
      <c r="H68" s="45"/>
      <c r="I68" s="73"/>
      <c r="J68" s="73"/>
    </row>
    <row r="69" spans="1:10" ht="24.75" thickBot="1" x14ac:dyDescent="0.3">
      <c r="A69" s="66">
        <v>67</v>
      </c>
      <c r="B69" s="58" t="s">
        <v>192</v>
      </c>
      <c r="C69" s="59">
        <v>4630126.5</v>
      </c>
      <c r="D69" s="45"/>
      <c r="E69" s="45"/>
      <c r="F69" s="45"/>
      <c r="G69" s="45"/>
      <c r="H69" s="45"/>
      <c r="I69" s="73"/>
      <c r="J69" s="73"/>
    </row>
    <row r="70" spans="1:10" ht="24.75" thickBot="1" x14ac:dyDescent="0.3">
      <c r="A70" s="66">
        <v>68</v>
      </c>
      <c r="B70" s="58" t="s">
        <v>193</v>
      </c>
      <c r="C70" s="59">
        <v>8164413</v>
      </c>
      <c r="D70" s="45"/>
      <c r="E70" s="45"/>
      <c r="F70" s="45"/>
      <c r="G70" s="45"/>
      <c r="H70" s="45"/>
      <c r="I70" s="73"/>
      <c r="J70" s="73"/>
    </row>
    <row r="71" spans="1:10" ht="24.75" thickBot="1" x14ac:dyDescent="0.3">
      <c r="A71" s="66">
        <v>69</v>
      </c>
      <c r="B71" s="58" t="s">
        <v>194</v>
      </c>
      <c r="C71" s="59">
        <v>396598.5</v>
      </c>
      <c r="D71" s="45"/>
      <c r="E71" s="45"/>
      <c r="F71" s="45"/>
      <c r="G71" s="45"/>
      <c r="H71" s="45"/>
      <c r="I71" s="73"/>
      <c r="J71" s="73"/>
    </row>
    <row r="72" spans="1:10" ht="24.75" thickBot="1" x14ac:dyDescent="0.3">
      <c r="A72" s="66">
        <v>70</v>
      </c>
      <c r="B72" s="58" t="s">
        <v>195</v>
      </c>
      <c r="C72" s="59">
        <v>416965.5</v>
      </c>
      <c r="D72" s="45"/>
      <c r="E72" s="45"/>
      <c r="F72" s="45"/>
      <c r="G72" s="45"/>
      <c r="H72" s="45"/>
      <c r="I72" s="73"/>
      <c r="J72" s="73"/>
    </row>
    <row r="73" spans="1:10" ht="24.75" thickBot="1" x14ac:dyDescent="0.3">
      <c r="A73" s="66">
        <v>71</v>
      </c>
      <c r="B73" s="58" t="s">
        <v>196</v>
      </c>
      <c r="C73" s="59">
        <v>441738</v>
      </c>
      <c r="D73" s="45"/>
      <c r="E73" s="45"/>
      <c r="F73" s="45"/>
      <c r="G73" s="45"/>
      <c r="H73" s="45"/>
      <c r="I73" s="73"/>
      <c r="J73" s="73"/>
    </row>
    <row r="74" spans="1:10" ht="24.75" thickBot="1" x14ac:dyDescent="0.3">
      <c r="A74" s="66">
        <v>72</v>
      </c>
      <c r="B74" s="58" t="s">
        <v>197</v>
      </c>
      <c r="C74" s="59">
        <v>416965.5</v>
      </c>
      <c r="D74" s="45"/>
      <c r="E74" s="45"/>
      <c r="F74" s="45"/>
      <c r="G74" s="45"/>
      <c r="H74" s="45"/>
      <c r="I74" s="73"/>
      <c r="J74" s="73"/>
    </row>
    <row r="75" spans="1:10" ht="36.75" thickBot="1" x14ac:dyDescent="0.3">
      <c r="A75" s="66">
        <v>73</v>
      </c>
      <c r="B75" s="58" t="s">
        <v>198</v>
      </c>
      <c r="C75" s="59">
        <v>416965.5</v>
      </c>
      <c r="D75" s="45"/>
      <c r="E75" s="45"/>
      <c r="F75" s="45"/>
      <c r="G75" s="45"/>
      <c r="H75" s="45"/>
      <c r="I75" s="73"/>
      <c r="J75" s="73"/>
    </row>
    <row r="76" spans="1:10" ht="24.75" thickBot="1" x14ac:dyDescent="0.3">
      <c r="A76" s="66">
        <v>74</v>
      </c>
      <c r="B76" s="58" t="s">
        <v>199</v>
      </c>
      <c r="C76" s="59">
        <v>424858.5</v>
      </c>
      <c r="D76" s="45"/>
      <c r="E76" s="45"/>
      <c r="F76" s="45"/>
      <c r="G76" s="45"/>
      <c r="H76" s="45"/>
      <c r="I76" s="73"/>
      <c r="J76" s="73"/>
    </row>
    <row r="77" spans="1:10" ht="24.75" thickBot="1" x14ac:dyDescent="0.3">
      <c r="A77" s="66">
        <v>75</v>
      </c>
      <c r="B77" s="58" t="s">
        <v>200</v>
      </c>
      <c r="C77" s="59">
        <v>577800</v>
      </c>
      <c r="D77" s="45"/>
      <c r="E77" s="45"/>
      <c r="F77" s="45"/>
      <c r="G77" s="45"/>
      <c r="H77" s="45"/>
      <c r="I77" s="73"/>
      <c r="J77" s="73"/>
    </row>
    <row r="78" spans="1:10" ht="36.75" thickBot="1" x14ac:dyDescent="0.3">
      <c r="A78" s="66">
        <v>76</v>
      </c>
      <c r="B78" s="58" t="s">
        <v>201</v>
      </c>
      <c r="C78" s="59">
        <v>707184</v>
      </c>
      <c r="D78" s="45"/>
      <c r="E78" s="45"/>
      <c r="F78" s="45"/>
      <c r="G78" s="45"/>
      <c r="H78" s="45"/>
      <c r="I78" s="73"/>
      <c r="J78" s="73"/>
    </row>
    <row r="79" spans="1:10" ht="24.75" thickBot="1" x14ac:dyDescent="0.3">
      <c r="A79" s="66">
        <v>77</v>
      </c>
      <c r="B79" s="58" t="s">
        <v>202</v>
      </c>
      <c r="C79" s="59">
        <v>416965.5</v>
      </c>
      <c r="D79" s="45"/>
      <c r="E79" s="45"/>
      <c r="F79" s="45"/>
      <c r="G79" s="45"/>
      <c r="H79" s="45"/>
      <c r="I79" s="73"/>
      <c r="J79" s="73"/>
    </row>
    <row r="80" spans="1:10" ht="24.75" thickBot="1" x14ac:dyDescent="0.3">
      <c r="A80" s="66">
        <v>78</v>
      </c>
      <c r="B80" s="58" t="s">
        <v>203</v>
      </c>
      <c r="C80" s="59">
        <v>396288</v>
      </c>
      <c r="D80" s="45"/>
      <c r="E80" s="45"/>
      <c r="F80" s="45"/>
      <c r="G80" s="45"/>
      <c r="H80" s="45"/>
      <c r="I80" s="73"/>
      <c r="J80" s="73"/>
    </row>
    <row r="81" spans="1:10" ht="24.75" thickBot="1" x14ac:dyDescent="0.3">
      <c r="A81" s="66">
        <v>79</v>
      </c>
      <c r="B81" s="58" t="s">
        <v>204</v>
      </c>
      <c r="C81" s="59">
        <v>371515.5</v>
      </c>
      <c r="D81" s="45"/>
      <c r="E81" s="45"/>
      <c r="F81" s="45"/>
      <c r="G81" s="45"/>
      <c r="H81" s="45"/>
      <c r="I81" s="73"/>
      <c r="J81" s="73"/>
    </row>
    <row r="82" spans="1:10" ht="24.75" thickBot="1" x14ac:dyDescent="0.3">
      <c r="A82" s="66">
        <v>80</v>
      </c>
      <c r="B82" s="58" t="s">
        <v>205</v>
      </c>
      <c r="C82" s="59">
        <v>559066.5</v>
      </c>
      <c r="D82" s="45"/>
      <c r="E82" s="45"/>
      <c r="F82" s="45"/>
      <c r="G82" s="45"/>
      <c r="H82" s="45"/>
      <c r="I82" s="73"/>
      <c r="J82" s="73"/>
    </row>
    <row r="83" spans="1:10" ht="24.75" thickBot="1" x14ac:dyDescent="0.3">
      <c r="A83" s="66">
        <v>81</v>
      </c>
      <c r="B83" s="58" t="s">
        <v>206</v>
      </c>
      <c r="C83" s="59">
        <v>396288</v>
      </c>
      <c r="D83" s="45"/>
      <c r="E83" s="45"/>
      <c r="F83" s="45"/>
      <c r="G83" s="45"/>
      <c r="H83" s="45"/>
      <c r="I83" s="73"/>
      <c r="J83" s="73"/>
    </row>
    <row r="84" spans="1:10" ht="24.75" thickBot="1" x14ac:dyDescent="0.3">
      <c r="A84" s="66">
        <v>82</v>
      </c>
      <c r="B84" s="58" t="s">
        <v>207</v>
      </c>
      <c r="C84" s="59">
        <v>583942.5</v>
      </c>
      <c r="D84" s="45"/>
      <c r="E84" s="45"/>
      <c r="F84" s="45"/>
      <c r="G84" s="45"/>
      <c r="H84" s="45"/>
      <c r="I84" s="73"/>
      <c r="J84" s="73"/>
    </row>
    <row r="85" spans="1:10" ht="24.75" thickBot="1" x14ac:dyDescent="0.3">
      <c r="A85" s="66">
        <v>83</v>
      </c>
      <c r="B85" s="58" t="s">
        <v>208</v>
      </c>
      <c r="C85" s="59">
        <v>5109579</v>
      </c>
      <c r="D85" s="45"/>
      <c r="E85" s="45"/>
      <c r="F85" s="45"/>
      <c r="G85" s="45"/>
      <c r="H85" s="45"/>
      <c r="I85" s="71" t="s">
        <v>117</v>
      </c>
      <c r="J85" s="73"/>
    </row>
    <row r="86" spans="1:10" ht="15.75" thickBot="1" x14ac:dyDescent="0.3">
      <c r="A86" s="66">
        <v>84</v>
      </c>
      <c r="B86" s="58" t="s">
        <v>209</v>
      </c>
      <c r="C86" s="59">
        <v>17459055</v>
      </c>
      <c r="D86" s="45"/>
      <c r="E86" s="45"/>
      <c r="F86" s="45" t="s">
        <v>55</v>
      </c>
      <c r="G86" s="45"/>
      <c r="H86" s="45"/>
      <c r="I86" s="73"/>
      <c r="J86" s="73"/>
    </row>
    <row r="87" spans="1:10" ht="24.75" thickBot="1" x14ac:dyDescent="0.3">
      <c r="A87" s="66">
        <v>85</v>
      </c>
      <c r="B87" s="58" t="s">
        <v>210</v>
      </c>
      <c r="C87" s="59">
        <v>921600</v>
      </c>
      <c r="D87" s="45"/>
      <c r="E87" s="45"/>
      <c r="F87" s="45"/>
      <c r="G87" s="45"/>
      <c r="H87" s="45"/>
      <c r="I87" s="73"/>
      <c r="J87" s="73"/>
    </row>
    <row r="88" spans="1:10" ht="24.75" thickBot="1" x14ac:dyDescent="0.3">
      <c r="A88" s="66">
        <v>86</v>
      </c>
      <c r="B88" s="58" t="s">
        <v>211</v>
      </c>
      <c r="C88" s="59">
        <v>1968363</v>
      </c>
      <c r="D88" s="45"/>
      <c r="E88" s="45"/>
      <c r="F88" s="45"/>
      <c r="G88" s="45"/>
      <c r="H88" s="45"/>
      <c r="I88" s="73"/>
      <c r="J88" s="73"/>
    </row>
    <row r="89" spans="1:10" ht="48.75" thickBot="1" x14ac:dyDescent="0.3">
      <c r="A89" s="66">
        <v>87</v>
      </c>
      <c r="B89" s="58" t="s">
        <v>212</v>
      </c>
      <c r="C89" s="59">
        <v>11847481.199999999</v>
      </c>
      <c r="D89" s="45"/>
      <c r="E89" s="45"/>
      <c r="F89" s="45"/>
      <c r="G89" s="45"/>
      <c r="H89" s="45"/>
      <c r="I89" s="73"/>
      <c r="J89" s="73"/>
    </row>
    <row r="90" spans="1:10" ht="36.75" thickBot="1" x14ac:dyDescent="0.3">
      <c r="A90" s="66">
        <v>88</v>
      </c>
      <c r="B90" s="58" t="s">
        <v>213</v>
      </c>
      <c r="C90" s="59">
        <v>24166821.649999999</v>
      </c>
      <c r="D90" s="45"/>
      <c r="E90" s="45"/>
      <c r="F90" s="45"/>
      <c r="G90" s="45"/>
      <c r="H90" s="45"/>
      <c r="I90" s="73"/>
      <c r="J90" s="73"/>
    </row>
    <row r="91" spans="1:10" ht="36.75" thickBot="1" x14ac:dyDescent="0.3">
      <c r="A91" s="66">
        <v>89</v>
      </c>
      <c r="B91" s="58" t="s">
        <v>214</v>
      </c>
      <c r="C91" s="59">
        <v>10928930.35</v>
      </c>
      <c r="D91" s="92" t="s">
        <v>55</v>
      </c>
      <c r="E91" s="45"/>
      <c r="F91" s="45"/>
      <c r="G91" s="45"/>
      <c r="H91" s="45"/>
      <c r="I91" s="73"/>
      <c r="J91" s="73"/>
    </row>
    <row r="92" spans="1:10" ht="36.75" thickBot="1" x14ac:dyDescent="0.3">
      <c r="A92" s="66">
        <v>90</v>
      </c>
      <c r="B92" s="58" t="s">
        <v>215</v>
      </c>
      <c r="C92" s="59">
        <v>784284.05</v>
      </c>
      <c r="D92" s="92" t="s">
        <v>55</v>
      </c>
      <c r="E92" s="45"/>
      <c r="F92" s="45"/>
      <c r="G92" s="45"/>
      <c r="H92" s="45"/>
      <c r="I92" s="73"/>
      <c r="J92" s="73"/>
    </row>
    <row r="93" spans="1:10" ht="36.75" thickBot="1" x14ac:dyDescent="0.3">
      <c r="A93" s="66">
        <v>91</v>
      </c>
      <c r="B93" s="58" t="s">
        <v>216</v>
      </c>
      <c r="C93" s="59">
        <v>770024.34</v>
      </c>
      <c r="D93" s="92" t="s">
        <v>55</v>
      </c>
      <c r="E93" s="45"/>
      <c r="F93" s="45"/>
      <c r="G93" s="45"/>
      <c r="H93" s="45"/>
      <c r="I93" s="73"/>
      <c r="J93" s="73"/>
    </row>
    <row r="94" spans="1:10" ht="36.75" thickBot="1" x14ac:dyDescent="0.3">
      <c r="A94" s="66">
        <v>92</v>
      </c>
      <c r="B94" s="58" t="s">
        <v>217</v>
      </c>
      <c r="C94" s="59">
        <v>1320605.1000000001</v>
      </c>
      <c r="D94" s="92" t="s">
        <v>55</v>
      </c>
      <c r="E94" s="45"/>
      <c r="F94" s="45"/>
      <c r="G94" s="45"/>
      <c r="H94" s="45"/>
      <c r="I94" s="73"/>
      <c r="J94" s="73"/>
    </row>
    <row r="95" spans="1:10" ht="15.75" thickBot="1" x14ac:dyDescent="0.3">
      <c r="A95" s="66">
        <v>93</v>
      </c>
      <c r="B95" s="58" t="s">
        <v>218</v>
      </c>
      <c r="C95" s="59">
        <v>71533440</v>
      </c>
      <c r="D95" s="45"/>
      <c r="E95" s="45"/>
      <c r="F95" s="45"/>
      <c r="G95" s="45"/>
      <c r="H95" s="71" t="s">
        <v>55</v>
      </c>
      <c r="I95" s="73"/>
      <c r="J95" s="73"/>
    </row>
    <row r="96" spans="1:10" ht="15.75" thickBot="1" x14ac:dyDescent="0.3">
      <c r="A96" s="66">
        <v>94</v>
      </c>
      <c r="B96" s="58" t="s">
        <v>219</v>
      </c>
      <c r="C96" s="59">
        <v>93774420</v>
      </c>
      <c r="D96" s="45"/>
      <c r="E96" s="45"/>
      <c r="F96" s="45"/>
      <c r="G96" s="45"/>
      <c r="H96" s="71" t="s">
        <v>55</v>
      </c>
      <c r="I96" s="71" t="s">
        <v>117</v>
      </c>
      <c r="J96" s="73"/>
    </row>
    <row r="97" spans="1:10" ht="36.75" thickBot="1" x14ac:dyDescent="0.3">
      <c r="A97" s="66">
        <v>95</v>
      </c>
      <c r="B97" s="58" t="s">
        <v>220</v>
      </c>
      <c r="C97" s="59">
        <v>17642700</v>
      </c>
      <c r="D97" s="45"/>
      <c r="E97" s="45"/>
      <c r="F97" s="45"/>
      <c r="G97" s="45"/>
      <c r="H97" s="71" t="s">
        <v>55</v>
      </c>
      <c r="I97" s="73"/>
      <c r="J97" s="73"/>
    </row>
    <row r="98" spans="1:10" ht="36.75" thickBot="1" x14ac:dyDescent="0.3">
      <c r="A98" s="66">
        <v>96</v>
      </c>
      <c r="B98" s="58" t="s">
        <v>221</v>
      </c>
      <c r="C98" s="59">
        <v>20294460</v>
      </c>
      <c r="D98" s="45"/>
      <c r="E98" s="45"/>
      <c r="F98" s="45"/>
      <c r="G98" s="45"/>
      <c r="H98" s="71" t="s">
        <v>55</v>
      </c>
      <c r="I98" s="73"/>
      <c r="J98" s="73"/>
    </row>
    <row r="99" spans="1:10" ht="36.75" thickBot="1" x14ac:dyDescent="0.3">
      <c r="A99" s="66">
        <v>97</v>
      </c>
      <c r="B99" s="58" t="s">
        <v>222</v>
      </c>
      <c r="C99" s="59">
        <v>28569780</v>
      </c>
      <c r="D99" s="45"/>
      <c r="E99" s="45"/>
      <c r="F99" s="45"/>
      <c r="G99" s="45"/>
      <c r="H99" s="71" t="s">
        <v>55</v>
      </c>
      <c r="I99" s="73"/>
      <c r="J99" s="73"/>
    </row>
    <row r="100" spans="1:10" ht="36.75" thickBot="1" x14ac:dyDescent="0.3">
      <c r="A100" s="66">
        <v>98</v>
      </c>
      <c r="B100" s="58" t="s">
        <v>223</v>
      </c>
      <c r="C100" s="59">
        <v>14020951.5</v>
      </c>
      <c r="D100" s="45"/>
      <c r="E100" s="45"/>
      <c r="F100" s="45"/>
      <c r="G100" s="45"/>
      <c r="H100" s="71" t="s">
        <v>55</v>
      </c>
      <c r="I100" s="73"/>
      <c r="J100" s="73"/>
    </row>
    <row r="101" spans="1:10" ht="24.75" thickBot="1" x14ac:dyDescent="0.3">
      <c r="A101" s="66">
        <v>99</v>
      </c>
      <c r="B101" s="58" t="s">
        <v>224</v>
      </c>
      <c r="C101" s="59">
        <v>3131685</v>
      </c>
      <c r="D101" s="45"/>
      <c r="E101" s="45"/>
      <c r="F101" s="45"/>
      <c r="G101" s="45"/>
      <c r="H101" s="45"/>
      <c r="I101" s="73"/>
      <c r="J101" s="73"/>
    </row>
    <row r="102" spans="1:10" ht="24.75" thickBot="1" x14ac:dyDescent="0.3">
      <c r="A102" s="66">
        <v>100</v>
      </c>
      <c r="B102" s="58" t="s">
        <v>225</v>
      </c>
      <c r="C102" s="59">
        <v>51253560</v>
      </c>
      <c r="D102" s="45"/>
      <c r="E102" s="45"/>
      <c r="F102" s="45"/>
      <c r="G102" s="45"/>
      <c r="H102" s="45"/>
      <c r="I102" s="73"/>
      <c r="J102" s="73"/>
    </row>
    <row r="103" spans="1:10" ht="96.75" thickBot="1" x14ac:dyDescent="0.3">
      <c r="A103" s="66">
        <v>101</v>
      </c>
      <c r="B103" s="58" t="s">
        <v>226</v>
      </c>
      <c r="C103" s="59">
        <v>118860840</v>
      </c>
      <c r="D103" s="92" t="s">
        <v>55</v>
      </c>
      <c r="E103" s="45"/>
      <c r="F103" s="45"/>
      <c r="G103" s="45"/>
      <c r="H103" s="45"/>
      <c r="I103" s="73"/>
      <c r="J103" s="73"/>
    </row>
    <row r="104" spans="1:10" ht="15.75" thickBot="1" x14ac:dyDescent="0.3">
      <c r="A104" s="66">
        <v>102</v>
      </c>
      <c r="B104" s="58" t="s">
        <v>227</v>
      </c>
      <c r="C104" s="60">
        <v>23931900</v>
      </c>
      <c r="D104" s="92" t="s">
        <v>55</v>
      </c>
      <c r="E104" s="45"/>
      <c r="F104" s="45"/>
      <c r="G104" s="45"/>
      <c r="H104" s="71" t="s">
        <v>55</v>
      </c>
      <c r="I104" s="73"/>
      <c r="J104" s="73"/>
    </row>
    <row r="105" spans="1:10" ht="15.75" thickBot="1" x14ac:dyDescent="0.3">
      <c r="A105" s="66">
        <v>103</v>
      </c>
      <c r="B105" s="58" t="s">
        <v>228</v>
      </c>
      <c r="C105" s="60">
        <v>60876036</v>
      </c>
      <c r="D105" s="92" t="s">
        <v>55</v>
      </c>
      <c r="E105" s="45"/>
      <c r="F105" s="45"/>
      <c r="G105" s="45"/>
      <c r="H105" s="71" t="s">
        <v>55</v>
      </c>
      <c r="I105" s="73"/>
      <c r="J105" s="73"/>
    </row>
    <row r="106" spans="1:10" ht="15.75" thickBot="1" x14ac:dyDescent="0.3">
      <c r="A106" s="66">
        <v>104</v>
      </c>
      <c r="B106" s="58" t="s">
        <v>229</v>
      </c>
      <c r="C106" s="60">
        <v>188630190</v>
      </c>
      <c r="D106" s="45"/>
      <c r="E106" s="45"/>
      <c r="F106" s="45"/>
      <c r="G106" s="45"/>
      <c r="H106" s="71" t="s">
        <v>55</v>
      </c>
      <c r="I106" s="73"/>
      <c r="J106" s="73"/>
    </row>
    <row r="107" spans="1:10" ht="15.75" thickBot="1" x14ac:dyDescent="0.3">
      <c r="A107" s="66">
        <v>105</v>
      </c>
      <c r="B107" s="58" t="s">
        <v>230</v>
      </c>
      <c r="C107" s="60">
        <v>29386881</v>
      </c>
      <c r="D107" s="45"/>
      <c r="E107" s="45"/>
      <c r="F107" s="45" t="s">
        <v>55</v>
      </c>
      <c r="G107" s="45"/>
      <c r="H107" s="45"/>
      <c r="I107" s="73"/>
      <c r="J107" s="73"/>
    </row>
    <row r="108" spans="1:10" ht="48.75" thickBot="1" x14ac:dyDescent="0.3">
      <c r="A108" s="66">
        <v>106</v>
      </c>
      <c r="B108" s="58" t="s">
        <v>231</v>
      </c>
      <c r="C108" s="60">
        <v>5663520</v>
      </c>
      <c r="D108" s="45"/>
      <c r="E108" s="45" t="s">
        <v>55</v>
      </c>
      <c r="F108" s="45"/>
      <c r="G108" s="45"/>
      <c r="H108" s="45"/>
      <c r="I108" s="73"/>
      <c r="J108" s="73"/>
    </row>
    <row r="109" spans="1:10" ht="24.75" thickBot="1" x14ac:dyDescent="0.3">
      <c r="A109" s="66">
        <v>107</v>
      </c>
      <c r="B109" s="58" t="s">
        <v>232</v>
      </c>
      <c r="C109" s="60">
        <v>105386400</v>
      </c>
      <c r="D109" s="45"/>
      <c r="E109" s="45"/>
      <c r="F109" s="45"/>
      <c r="G109" s="45"/>
      <c r="H109" s="71" t="s">
        <v>55</v>
      </c>
      <c r="I109" s="73"/>
      <c r="J109" s="73"/>
    </row>
    <row r="110" spans="1:10" ht="15.75" thickBot="1" x14ac:dyDescent="0.3">
      <c r="A110" s="66">
        <v>108</v>
      </c>
      <c r="B110" s="58" t="s">
        <v>233</v>
      </c>
      <c r="C110" s="60">
        <v>8355780</v>
      </c>
      <c r="D110" s="92" t="s">
        <v>55</v>
      </c>
      <c r="E110" s="45"/>
      <c r="F110" s="45"/>
      <c r="G110" s="45"/>
      <c r="H110" s="71" t="s">
        <v>55</v>
      </c>
      <c r="I110" s="73"/>
      <c r="J110" s="73"/>
    </row>
    <row r="111" spans="1:10" ht="15.75" thickBot="1" x14ac:dyDescent="0.3">
      <c r="A111" s="66">
        <v>109</v>
      </c>
      <c r="B111" s="58" t="s">
        <v>234</v>
      </c>
      <c r="C111" s="60">
        <v>10251720</v>
      </c>
      <c r="D111" s="45"/>
      <c r="E111" s="45"/>
      <c r="F111" s="45"/>
      <c r="G111" s="45"/>
      <c r="H111" s="71" t="s">
        <v>55</v>
      </c>
      <c r="I111" s="73"/>
      <c r="J111" s="73"/>
    </row>
    <row r="112" spans="1:10" ht="15.75" thickBot="1" x14ac:dyDescent="0.3">
      <c r="A112" s="66">
        <v>110</v>
      </c>
      <c r="B112" s="58" t="s">
        <v>235</v>
      </c>
      <c r="C112" s="60">
        <v>1587418.2</v>
      </c>
      <c r="D112" s="92" t="s">
        <v>55</v>
      </c>
      <c r="E112" s="45"/>
      <c r="F112" s="45"/>
      <c r="G112" s="45"/>
      <c r="H112" s="71" t="s">
        <v>55</v>
      </c>
      <c r="I112" s="73"/>
      <c r="J112" s="73"/>
    </row>
    <row r="113" spans="1:10" ht="15.75" thickBot="1" x14ac:dyDescent="0.3">
      <c r="A113" s="66">
        <v>111</v>
      </c>
      <c r="B113" s="58" t="s">
        <v>236</v>
      </c>
      <c r="C113" s="60">
        <v>239125500</v>
      </c>
      <c r="D113" s="45"/>
      <c r="E113" s="45"/>
      <c r="F113" s="45"/>
      <c r="G113" s="45"/>
      <c r="H113" s="45"/>
      <c r="I113" s="73"/>
      <c r="J113" s="73"/>
    </row>
    <row r="114" spans="1:10" ht="24.75" thickBot="1" x14ac:dyDescent="0.3">
      <c r="A114" s="66">
        <v>112</v>
      </c>
      <c r="B114" s="58" t="s">
        <v>237</v>
      </c>
      <c r="C114" s="60">
        <v>916895.52</v>
      </c>
      <c r="D114" s="45"/>
      <c r="E114" s="45"/>
      <c r="F114" s="45"/>
      <c r="G114" s="45"/>
      <c r="H114" s="71" t="s">
        <v>55</v>
      </c>
      <c r="I114" s="73"/>
      <c r="J114" s="73"/>
    </row>
    <row r="115" spans="1:10" ht="15.75" thickBot="1" x14ac:dyDescent="0.3">
      <c r="A115" s="66">
        <v>113</v>
      </c>
      <c r="B115" s="58" t="s">
        <v>238</v>
      </c>
      <c r="C115" s="60">
        <v>607639.86</v>
      </c>
      <c r="D115" s="45"/>
      <c r="E115" s="45"/>
      <c r="F115" s="45"/>
      <c r="G115" s="45"/>
      <c r="H115" s="71" t="s">
        <v>55</v>
      </c>
      <c r="I115" s="73"/>
      <c r="J115" s="73"/>
    </row>
    <row r="116" spans="1:10" ht="24.75" thickBot="1" x14ac:dyDescent="0.3">
      <c r="A116" s="66">
        <v>114</v>
      </c>
      <c r="B116" s="58" t="s">
        <v>239</v>
      </c>
      <c r="C116" s="60">
        <v>270160.02</v>
      </c>
      <c r="D116" s="92" t="s">
        <v>55</v>
      </c>
      <c r="E116" s="45"/>
      <c r="F116" s="45"/>
      <c r="G116" s="45"/>
      <c r="H116" s="45"/>
      <c r="I116" s="73"/>
      <c r="J116" s="73"/>
    </row>
    <row r="117" spans="1:10" ht="15.75" thickBot="1" x14ac:dyDescent="0.3">
      <c r="A117" s="66">
        <v>115</v>
      </c>
      <c r="B117" s="58" t="s">
        <v>240</v>
      </c>
      <c r="C117" s="60">
        <v>699869.16</v>
      </c>
      <c r="D117" s="92" t="s">
        <v>55</v>
      </c>
      <c r="E117" s="45"/>
      <c r="F117" s="45"/>
      <c r="G117" s="45"/>
      <c r="H117" s="45"/>
      <c r="I117" s="73"/>
      <c r="J117" s="73"/>
    </row>
    <row r="118" spans="1:10" ht="15.75" thickBot="1" x14ac:dyDescent="0.3">
      <c r="A118" s="66">
        <v>116</v>
      </c>
      <c r="B118" s="58" t="s">
        <v>241</v>
      </c>
      <c r="C118" s="60">
        <v>2558619</v>
      </c>
      <c r="D118" s="92" t="s">
        <v>55</v>
      </c>
      <c r="E118" s="45"/>
      <c r="F118" s="45"/>
      <c r="G118" s="45"/>
      <c r="H118" s="45"/>
      <c r="I118" s="71" t="s">
        <v>117</v>
      </c>
      <c r="J118" s="73"/>
    </row>
    <row r="119" spans="1:10" ht="24.75" thickBot="1" x14ac:dyDescent="0.3">
      <c r="A119" s="66">
        <v>117</v>
      </c>
      <c r="B119" s="58" t="s">
        <v>242</v>
      </c>
      <c r="C119" s="60">
        <v>12552120</v>
      </c>
      <c r="D119" s="92" t="s">
        <v>55</v>
      </c>
      <c r="E119" s="45"/>
      <c r="F119" s="45"/>
      <c r="G119" s="45"/>
      <c r="H119" s="71" t="s">
        <v>55</v>
      </c>
      <c r="I119" s="73"/>
      <c r="J119" s="73"/>
    </row>
    <row r="120" spans="1:10" ht="36.75" thickBot="1" x14ac:dyDescent="0.3">
      <c r="A120" s="66">
        <v>118</v>
      </c>
      <c r="B120" s="58" t="s">
        <v>243</v>
      </c>
      <c r="C120" s="60">
        <v>8424360</v>
      </c>
      <c r="D120" s="45"/>
      <c r="E120" s="45"/>
      <c r="F120" s="45"/>
      <c r="G120" s="45"/>
      <c r="H120" s="71" t="s">
        <v>55</v>
      </c>
      <c r="I120" s="73"/>
      <c r="J120" s="73"/>
    </row>
    <row r="121" spans="1:10" ht="36.75" thickBot="1" x14ac:dyDescent="0.3">
      <c r="A121" s="66">
        <v>119</v>
      </c>
      <c r="B121" s="58" t="s">
        <v>244</v>
      </c>
      <c r="C121" s="60">
        <v>1756440</v>
      </c>
      <c r="D121" s="45"/>
      <c r="E121" s="45"/>
      <c r="F121" s="45"/>
      <c r="G121" s="45"/>
      <c r="H121" s="45"/>
      <c r="I121" s="73"/>
      <c r="J121" s="73"/>
    </row>
    <row r="122" spans="1:10" ht="24.75" thickBot="1" x14ac:dyDescent="0.3">
      <c r="A122" s="66">
        <v>120</v>
      </c>
      <c r="B122" s="58" t="s">
        <v>245</v>
      </c>
      <c r="C122" s="60">
        <v>532926</v>
      </c>
      <c r="D122" s="45"/>
      <c r="E122" s="45"/>
      <c r="F122" s="45"/>
      <c r="G122" s="45"/>
      <c r="H122" s="45"/>
      <c r="I122" s="73"/>
      <c r="J122" s="73"/>
    </row>
    <row r="123" spans="1:10" ht="24.75" thickBot="1" x14ac:dyDescent="0.3">
      <c r="A123" s="66">
        <v>121</v>
      </c>
      <c r="B123" s="58" t="s">
        <v>246</v>
      </c>
      <c r="C123" s="60">
        <v>887328</v>
      </c>
      <c r="D123" s="45"/>
      <c r="E123" s="45"/>
      <c r="F123" s="45"/>
      <c r="G123" s="45"/>
      <c r="H123" s="45"/>
      <c r="I123" s="73"/>
      <c r="J123" s="73"/>
    </row>
    <row r="124" spans="1:10" ht="15.75" thickBot="1" x14ac:dyDescent="0.3">
      <c r="A124" s="66">
        <v>122</v>
      </c>
      <c r="B124" s="58" t="s">
        <v>247</v>
      </c>
      <c r="C124" s="60">
        <v>970132.5</v>
      </c>
      <c r="D124" s="92" t="s">
        <v>55</v>
      </c>
      <c r="E124" s="45"/>
      <c r="F124" s="45"/>
      <c r="G124" s="45"/>
      <c r="H124" s="45"/>
      <c r="I124" s="73"/>
      <c r="J124" s="73"/>
    </row>
    <row r="125" spans="1:10" ht="24.75" thickBot="1" x14ac:dyDescent="0.3">
      <c r="A125" s="66">
        <v>123</v>
      </c>
      <c r="B125" s="58" t="s">
        <v>248</v>
      </c>
      <c r="C125" s="60">
        <v>289702.62</v>
      </c>
      <c r="D125" s="92" t="s">
        <v>55</v>
      </c>
      <c r="E125" s="45"/>
      <c r="F125" s="45"/>
      <c r="G125" s="45"/>
      <c r="H125" s="45"/>
      <c r="I125" s="73"/>
      <c r="J125" s="73"/>
    </row>
    <row r="126" spans="1:10" ht="15.75" thickBot="1" x14ac:dyDescent="0.3">
      <c r="A126" s="66">
        <v>124</v>
      </c>
      <c r="B126" s="58" t="s">
        <v>249</v>
      </c>
      <c r="C126" s="60">
        <v>426168.54</v>
      </c>
      <c r="D126" s="45"/>
      <c r="E126" s="45"/>
      <c r="F126" s="45"/>
      <c r="G126" s="45"/>
      <c r="H126" s="45"/>
      <c r="I126" s="73"/>
      <c r="J126" s="73"/>
    </row>
    <row r="127" spans="1:10" ht="15.75" thickBot="1" x14ac:dyDescent="0.3">
      <c r="A127" s="66">
        <v>125</v>
      </c>
      <c r="B127" s="58" t="s">
        <v>250</v>
      </c>
      <c r="C127" s="60">
        <v>918761.58</v>
      </c>
      <c r="D127" s="92" t="s">
        <v>55</v>
      </c>
      <c r="E127" s="45"/>
      <c r="F127" s="45"/>
      <c r="G127" s="45"/>
      <c r="H127" s="45"/>
      <c r="I127" s="73"/>
      <c r="J127" s="73"/>
    </row>
    <row r="128" spans="1:10" ht="15.75" thickBot="1" x14ac:dyDescent="0.3">
      <c r="A128" s="66">
        <v>126</v>
      </c>
      <c r="B128" s="58" t="s">
        <v>251</v>
      </c>
      <c r="C128" s="59">
        <v>956231.64</v>
      </c>
      <c r="D128" s="92" t="s">
        <v>55</v>
      </c>
      <c r="E128" s="45"/>
      <c r="F128" s="45"/>
      <c r="G128" s="45"/>
      <c r="H128" s="45"/>
      <c r="I128" s="73"/>
      <c r="J128" s="73"/>
    </row>
    <row r="129" spans="1:10" ht="15.75" thickBot="1" x14ac:dyDescent="0.3">
      <c r="A129" s="66">
        <v>127</v>
      </c>
      <c r="B129" s="58" t="s">
        <v>252</v>
      </c>
      <c r="C129" s="59">
        <v>38722320</v>
      </c>
      <c r="D129" s="45"/>
      <c r="E129" s="45"/>
      <c r="F129" s="45"/>
      <c r="G129" s="45"/>
      <c r="H129" s="71" t="s">
        <v>55</v>
      </c>
      <c r="I129" s="73"/>
      <c r="J129" s="73"/>
    </row>
    <row r="130" spans="1:10" ht="15.75" thickBot="1" x14ac:dyDescent="0.3">
      <c r="A130" s="66">
        <v>128</v>
      </c>
      <c r="B130" s="58" t="s">
        <v>253</v>
      </c>
      <c r="C130" s="59">
        <v>702829.98</v>
      </c>
      <c r="D130" s="92" t="s">
        <v>55</v>
      </c>
      <c r="E130" s="45"/>
      <c r="F130" s="45"/>
      <c r="G130" s="45"/>
      <c r="H130" s="45"/>
      <c r="I130" s="45"/>
      <c r="J130" s="73"/>
    </row>
    <row r="131" spans="1:10" ht="18.75" x14ac:dyDescent="0.3">
      <c r="C131" s="67">
        <f>SUM(C3:C130)</f>
        <v>2375159549.9999995</v>
      </c>
      <c r="D131" s="62"/>
      <c r="E131" s="62"/>
      <c r="F131" s="62"/>
      <c r="G131" s="62"/>
      <c r="H131" s="62"/>
      <c r="I131" s="62"/>
      <c r="J131" s="62"/>
    </row>
    <row r="132" spans="1:10" x14ac:dyDescent="0.25">
      <c r="D132" s="68">
        <f ca="1">SUMIF(D3:D131,"x",$C3:$C130)</f>
        <v>733457700.4000001</v>
      </c>
      <c r="E132" s="68">
        <f ca="1">SUMIF(E3:E131,"x",$C3:$C130)</f>
        <v>26474719.5</v>
      </c>
      <c r="F132" s="68">
        <f ca="1">SUMIF(F3:F131,"x",$C3:$C130)</f>
        <v>90120677.689999998</v>
      </c>
      <c r="G132" s="68"/>
      <c r="H132" s="68">
        <f ca="1">SUMIF(H3:H131,"x",$C3:$C130)</f>
        <v>877627091.93000007</v>
      </c>
      <c r="I132" s="68">
        <f ca="1">SUMIF(I3:I131,"x",$C3:$C130)</f>
        <v>350238921.16999996</v>
      </c>
      <c r="J132" s="68">
        <f ca="1">SUMIF(J3:J131,"x",$C3:$C130)</f>
        <v>485853573.88999993</v>
      </c>
    </row>
    <row r="133" spans="1:10" x14ac:dyDescent="0.25">
      <c r="D133" s="69">
        <f ca="1">D132*0.1</f>
        <v>73345770.040000007</v>
      </c>
      <c r="E133" s="69">
        <f ca="1">E132*0.1</f>
        <v>2647471.9500000002</v>
      </c>
      <c r="F133" s="69">
        <f ca="1">F132*0.1</f>
        <v>9012067.7689999994</v>
      </c>
      <c r="G133" s="69"/>
      <c r="H133" s="69">
        <f ca="1">H132*0.1</f>
        <v>87762709.193000019</v>
      </c>
      <c r="I133" s="69">
        <f ca="1">I132*0.1</f>
        <v>35023892.116999999</v>
      </c>
      <c r="J133" s="69">
        <f ca="1">J132*0.1</f>
        <v>48585357.388999999</v>
      </c>
    </row>
    <row r="137" spans="1:10" x14ac:dyDescent="0.25">
      <c r="H137" s="80">
        <f ca="1">H133+'CALCULO % GARANTÍA '!J31</f>
        <v>701896667.21400023</v>
      </c>
    </row>
    <row r="141" spans="1:10" x14ac:dyDescent="0.25">
      <c r="H141" s="80">
        <v>701896667.21000004</v>
      </c>
    </row>
  </sheetData>
  <mergeCells count="8">
    <mergeCell ref="J1:J2"/>
    <mergeCell ref="I1:I2"/>
    <mergeCell ref="B1:C1"/>
    <mergeCell ref="E1:E2"/>
    <mergeCell ref="F1:F2"/>
    <mergeCell ref="H1:H2"/>
    <mergeCell ref="G1:G2"/>
    <mergeCell ref="D1:D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D8"/>
  <sheetViews>
    <sheetView zoomScale="80" zoomScaleNormal="80" workbookViewId="0">
      <selection activeCell="G10" sqref="G10"/>
    </sheetView>
  </sheetViews>
  <sheetFormatPr baseColWidth="10" defaultRowHeight="15" x14ac:dyDescent="0.25"/>
  <cols>
    <col min="2" max="2" width="23.140625" customWidth="1"/>
    <col min="3" max="3" width="25" customWidth="1"/>
    <col min="4" max="4" width="18.140625" customWidth="1"/>
  </cols>
  <sheetData>
    <row r="1" spans="1:4" x14ac:dyDescent="0.25">
      <c r="B1" s="157" t="s">
        <v>260</v>
      </c>
      <c r="C1" s="157"/>
      <c r="D1" s="158"/>
    </row>
    <row r="2" spans="1:4" ht="15.75" thickBot="1" x14ac:dyDescent="0.3">
      <c r="B2" s="57" t="s">
        <v>255</v>
      </c>
      <c r="C2" s="57" t="s">
        <v>256</v>
      </c>
      <c r="D2" s="159"/>
    </row>
    <row r="3" spans="1:4" ht="48.75" thickBot="1" x14ac:dyDescent="0.3">
      <c r="A3" s="64">
        <v>1</v>
      </c>
      <c r="B3" s="58" t="s">
        <v>261</v>
      </c>
      <c r="C3" s="65">
        <v>230368945.09999999</v>
      </c>
      <c r="D3" s="79" t="s">
        <v>55</v>
      </c>
    </row>
    <row r="4" spans="1:4" ht="48.75" thickBot="1" x14ac:dyDescent="0.3">
      <c r="A4" s="66">
        <v>2</v>
      </c>
      <c r="B4" s="58" t="s">
        <v>262</v>
      </c>
      <c r="C4" s="65">
        <v>42289591.299999997</v>
      </c>
      <c r="D4" s="79" t="s">
        <v>55</v>
      </c>
    </row>
    <row r="5" spans="1:4" ht="36.75" thickBot="1" x14ac:dyDescent="0.3">
      <c r="A5" s="66">
        <v>3</v>
      </c>
      <c r="B5" s="58" t="s">
        <v>263</v>
      </c>
      <c r="C5" s="65">
        <v>24389627.5</v>
      </c>
      <c r="D5" s="79" t="s">
        <v>55</v>
      </c>
    </row>
    <row r="6" spans="1:4" x14ac:dyDescent="0.25">
      <c r="C6" s="61">
        <f>SUM(C3:C5)</f>
        <v>297048163.89999998</v>
      </c>
      <c r="D6" s="62"/>
    </row>
    <row r="7" spans="1:4" x14ac:dyDescent="0.25">
      <c r="D7" s="50">
        <f ca="1">SUMIF(D3:D6,"x",$C3:$C5)</f>
        <v>297048163.89999998</v>
      </c>
    </row>
    <row r="8" spans="1:4" x14ac:dyDescent="0.25">
      <c r="D8" s="51">
        <f ca="1">D7*0.1</f>
        <v>29704816.390000001</v>
      </c>
    </row>
  </sheetData>
  <mergeCells count="2">
    <mergeCell ref="B1:C1"/>
    <mergeCell ref="D1:D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EVALUACIÓN</vt:lpstr>
      <vt:lpstr>CALCULO % GARANTÍA </vt:lpstr>
      <vt:lpstr>GRUPO 19</vt:lpstr>
      <vt:lpstr>GRUPO 27</vt:lpstr>
      <vt:lpstr>EVALUACIÓN!Área_de_impresión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SARA ALEJANDRA NAVARRO ALBARRACIN</dc:creator>
  <cp:lastModifiedBy>DISAN - GUILLERMO SANTANA CARRERO</cp:lastModifiedBy>
  <cp:lastPrinted>2022-12-19T17:37:59Z</cp:lastPrinted>
  <dcterms:created xsi:type="dcterms:W3CDTF">2022-05-09T13:53:29Z</dcterms:created>
  <dcterms:modified xsi:type="dcterms:W3CDTF">2022-12-28T02:23:31Z</dcterms:modified>
</cp:coreProperties>
</file>