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CONTRATOS LICITACION 447-19\DOCUMENTOS GRUPO 1\"/>
    </mc:Choice>
  </mc:AlternateContent>
  <bookViews>
    <workbookView xWindow="0" yWindow="0" windowWidth="10485" windowHeight="4635"/>
  </bookViews>
  <sheets>
    <sheet name="ANEXO PROPUESTA ECONOMICA" sheetId="1" r:id="rId1"/>
  </sheet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G170" i="1" l="1"/>
  <c r="G169" i="1"/>
  <c r="G168" i="1"/>
  <c r="G167" i="1"/>
  <c r="G166" i="1"/>
  <c r="G165" i="1"/>
  <c r="G164" i="1"/>
  <c r="G163" i="1"/>
  <c r="G162" i="1"/>
  <c r="G161" i="1"/>
  <c r="G160" i="1"/>
  <c r="G159" i="1"/>
  <c r="G158" i="1"/>
  <c r="G157" i="1"/>
  <c r="G156" i="1"/>
  <c r="G155" i="1"/>
  <c r="G147" i="1"/>
  <c r="G146" i="1"/>
  <c r="G145" i="1"/>
  <c r="G144" i="1"/>
  <c r="G143" i="1"/>
  <c r="G142" i="1"/>
  <c r="G141" i="1"/>
  <c r="G140" i="1"/>
  <c r="G139" i="1"/>
  <c r="G132" i="1"/>
  <c r="G131" i="1"/>
  <c r="G130" i="1"/>
  <c r="G129" i="1"/>
  <c r="G128" i="1"/>
  <c r="G127" i="1"/>
  <c r="G126" i="1"/>
  <c r="G125" i="1"/>
  <c r="G124" i="1"/>
  <c r="G123" i="1"/>
  <c r="G122" i="1"/>
  <c r="G88" i="1"/>
  <c r="G87" i="1"/>
  <c r="G86" i="1"/>
  <c r="G85" i="1"/>
  <c r="G84" i="1"/>
  <c r="G82" i="1"/>
  <c r="G81" i="1"/>
  <c r="G79" i="1"/>
  <c r="G78" i="1"/>
  <c r="G77" i="1"/>
  <c r="G76" i="1"/>
  <c r="G75" i="1"/>
  <c r="G74" i="1"/>
  <c r="G72" i="1"/>
  <c r="G71" i="1"/>
  <c r="G64" i="1"/>
  <c r="G63" i="1"/>
  <c r="G62" i="1"/>
  <c r="G61" i="1"/>
  <c r="G59" i="1"/>
  <c r="G58" i="1"/>
  <c r="G57" i="1"/>
  <c r="G56" i="1"/>
  <c r="G55" i="1"/>
  <c r="G54" i="1"/>
  <c r="G53" i="1"/>
  <c r="G52" i="1"/>
  <c r="G51" i="1"/>
  <c r="G50" i="1"/>
  <c r="G49" i="1"/>
  <c r="G48" i="1"/>
  <c r="G47" i="1"/>
  <c r="G46" i="1"/>
  <c r="G45" i="1"/>
  <c r="G44" i="1"/>
  <c r="G43" i="1"/>
  <c r="G38" i="1"/>
  <c r="G36" i="1"/>
  <c r="G35" i="1"/>
  <c r="G34" i="1"/>
  <c r="G33" i="1"/>
  <c r="G32" i="1"/>
  <c r="G31" i="1"/>
  <c r="G30" i="1"/>
  <c r="G29" i="1"/>
  <c r="G28" i="1"/>
  <c r="G27" i="1"/>
  <c r="G26" i="1"/>
  <c r="G23" i="1"/>
  <c r="G22" i="1" s="1"/>
  <c r="G21" i="1"/>
  <c r="G17" i="1"/>
  <c r="G16" i="1"/>
  <c r="G15" i="1"/>
  <c r="G14" i="1" l="1"/>
  <c r="G70" i="1"/>
  <c r="G19" i="1" l="1"/>
  <c r="G18" i="1" s="1"/>
  <c r="G152" i="1" l="1"/>
  <c r="G151" i="1"/>
  <c r="G150" i="1"/>
  <c r="G137" i="1"/>
  <c r="G136" i="1"/>
  <c r="G135" i="1"/>
  <c r="G118" i="1"/>
  <c r="G117" i="1"/>
  <c r="G116" i="1"/>
  <c r="G115" i="1"/>
  <c r="G114" i="1"/>
  <c r="G113" i="1"/>
  <c r="G112" i="1"/>
  <c r="G110" i="1"/>
  <c r="G109" i="1"/>
  <c r="G107" i="1"/>
  <c r="G106" i="1"/>
  <c r="G105" i="1"/>
  <c r="G104" i="1"/>
  <c r="G103" i="1"/>
  <c r="G102" i="1"/>
  <c r="G101" i="1"/>
  <c r="G93" i="1"/>
  <c r="G92" i="1"/>
  <c r="G91" i="1"/>
  <c r="G90" i="1"/>
  <c r="G89" i="1"/>
  <c r="G80" i="1"/>
  <c r="G39" i="1"/>
  <c r="G25" i="1" s="1"/>
  <c r="G73" i="1" l="1"/>
  <c r="G99" i="1"/>
  <c r="G20" i="1"/>
  <c r="G111" i="1"/>
  <c r="G108" i="1"/>
  <c r="G154" i="1"/>
  <c r="G13" i="1" l="1"/>
  <c r="G10" i="1" s="1"/>
  <c r="G96" i="1"/>
  <c r="G67" i="1"/>
  <c r="G7" i="1" l="1"/>
</calcChain>
</file>

<file path=xl/sharedStrings.xml><?xml version="1.0" encoding="utf-8"?>
<sst xmlns="http://schemas.openxmlformats.org/spreadsheetml/2006/main" count="406" uniqueCount="258">
  <si>
    <t>ITEM</t>
  </si>
  <si>
    <t>DESCRIPCION</t>
  </si>
  <si>
    <t>UNIDAD DE MEDIDA</t>
  </si>
  <si>
    <t xml:space="preserve"> CANTIDAD </t>
  </si>
  <si>
    <t xml:space="preserve"> MESES </t>
  </si>
  <si>
    <t xml:space="preserve"> VALOR UNITARIO </t>
  </si>
  <si>
    <t xml:space="preserve"> VALOR TOTAL </t>
  </si>
  <si>
    <t>RECURSO HUMANO</t>
  </si>
  <si>
    <t>ACTIVIDAD: REALIZAR ENTRENAMIENTOS EN DISCIPLINAS DEPORTIVAS</t>
  </si>
  <si>
    <t>Persona natural con Título de Bachiller, preferiblemente que sea Profesional y/o Tecnólogo en Deporte  y con  un (1) año mínimo de trabajo deportivo y/o áreas afines o persona natural con experiencia mínima de 3 años en procesos formativos comunitarios de iniciación y formación deportiva para niños.</t>
  </si>
  <si>
    <t>Persona</t>
  </si>
  <si>
    <t>Persona natural con Título de Bachiller , preferiblemente que sea estudiante de carreras del deporte  y con seis (6) meses  mínimo de trabajo deportivo y/o áreas afines.</t>
  </si>
  <si>
    <t>Persona natural con Título profesional en Deporte y con mínimo un (1) año de experiencia en evaluaciones Morfológicas y motoras</t>
  </si>
  <si>
    <t>ACTIVIDAD: DISEÑAR ESTRATEGIAS PARA APLICACIÓN DE MODELO PEDAGÓGICO DEL DEPORTE</t>
  </si>
  <si>
    <t>Persona natural con Título Profesional en Psicología, Trabajo Social ó áreas de las Ciencias Sociales y Humanidades y con un (1) año mínimo de trabajo comunitario</t>
  </si>
  <si>
    <t>ACTIVIDAD: COORDINAR LA PROMOCIÓN Y REALIZACIÓN DE LOS FESTIVALES DEPORTIVOS</t>
  </si>
  <si>
    <t>Persona natural con Título de Bachiller  y con un (1) año mínimo de trabajo deportivo y/o áreas afines.</t>
  </si>
  <si>
    <t>ACTIVIDAD : APOYAR EL DESPLAZAMIENTO</t>
  </si>
  <si>
    <t>Servicio de transporte ida y regreso en bus con capacidad para 40 personas dentro de la ciudad. Uso periódico definido previamente</t>
  </si>
  <si>
    <t>Unidad</t>
  </si>
  <si>
    <t>Servicio de transporte ida y regreso en camioneta doble cabina con platon y/o camioneta cerrada para 5 pasajeros full equipo y/o automovil para 5 pasajeros, incluye combustible y conductor. Uso según la necesidad del programa.Se manejará como una bolsa de dinero para ir descontando con los requerimientos, previa la aprobación del valor presentado por el contratista.</t>
  </si>
  <si>
    <t>GLOBAL</t>
  </si>
  <si>
    <t xml:space="preserve">ACTIVIDAD : REALIZAR FESTIVALES </t>
  </si>
  <si>
    <t>Alquiler de Carpa desarmable de medidas 4x4 Mts,  con estructura en metal, y lona superior ajustable, para protección del agua y  sol en color blanco sin logos ni ningun impreso</t>
  </si>
  <si>
    <t>Alquiler de Silla de plástico, blanca y sin brazos.</t>
  </si>
  <si>
    <t xml:space="preserve">Mesa tipo tablôn con cubierta de fornica en perfecto estado dado que no lleva mantel. Su estructura es metàlica plegable tubular de 1 de diámetro y moldura de caucho. Dimensiones: 180 x 75 x 75 cms o 150 x 75 x 75 cms </t>
  </si>
  <si>
    <t xml:space="preserve">Servicio de aseo. Incluye personal de limpieza y elementos propios para el servicio. Se debe prestar antes, durante y después de los eventos programados y terminar  solo cuando el escenario quede totalmente limpio a satisfacción. </t>
  </si>
  <si>
    <t>Servicio de ambulancia medicalizada con 4 paramedicos. Debe instalarse a la hora de inicio de los eventos programados y permanecer hasta que todos los participantes hayan salido del lugar del mismo</t>
  </si>
  <si>
    <t>Alquiler por dias de cabina  para los eventos programados, cuyo interior contiene un tanque de desechos (sanitario con tapa y aro) con sistema de recirculación de químico biodegradable que al accionar la bomba de pie limpia la tasa. En material polietileno de Alta Densidad con aro y tapa, orinal, bomba flushing de pie,papelera y porta papel . Con área interna de 1,05 x 1,05.mts.</t>
  </si>
  <si>
    <t>Servicio de sonido para 500 personas en espacio abierto. Incluye 2 micrófonos inalambricos y la persona que lo opere</t>
  </si>
  <si>
    <t>Servicio de sonido para 1.000 personas en espacio abierto. Incluye 2 micrófonos inalambricos y la persona que lo opere</t>
  </si>
  <si>
    <t xml:space="preserve">Personal de logística para apoyar el montaje y desmontaje del equipamiento de los eventos programados,  colocación de vallas, pendones, control y seguridad dentro y fuera del escenario, antes, durante y despues de los eventos. </t>
  </si>
  <si>
    <t>Personal de apoyo y cuidadores de los beneficiarios, con conocimiento y experiencia en el manejo de  personas con discapacidad</t>
  </si>
  <si>
    <t>Servicio logistico de traslado de beneficiarios desde comunas y/o corregimientos de la ciudad a eventos deportivos, ida y regreso en transporte con capacidad para 40 personas</t>
  </si>
  <si>
    <t>Tarjetas recargadas con pasajes de transporte público municipal de la ciudad de Cali, que se manejara como una bolsa de dinero para ir descontando con los requerimientos</t>
  </si>
  <si>
    <t>Servicio logistico de traslado de beneficiarios para recorridos intermunicipales a eventos deportivos, ida y regreso en transporte con capacidad para 36 personas</t>
  </si>
  <si>
    <t>Servicio logistico de traslado ida y regreso en vehiculo doble cabina con platon para transporte de equipamiento necesarios y personal.  Uso según la necesidad del programa.Se manejará como una bolsa de dinero para ir descontando con los requerimientos, previa la aprobación del valor presentado por el contratista.</t>
  </si>
  <si>
    <t>Juzgamiento de nivel formativo para los diferentes deportes, los cuales manejan tarifas diferenciales de acuerdo a la disciplina deportiva. Por lo cual se manejará una bolsa de dinero para ir descontando el numero de jueces de acuerdo a la necesidad de cada evento  y se irá descontando del total, una vez la cotización previamente presentada por el operador sea aprobada.</t>
  </si>
  <si>
    <t>Refrigerio 1: Galletas de cereal y/o granola con relleno cremoso lácteo tipo yogurt + Galleta salada surtida. Acompañada de bebida en caja tetra pack x 200 ml de sabores variados de marcas reconocidas y posicionadas en el mercado colombiano.</t>
  </si>
  <si>
    <t xml:space="preserve">Refrigerio 2:  Pastel horneado de hojaldre relleno con jamón y queso o refrigerio horneado similar, en empaque individual preferiblemente en caja plástica desechable para que no se deforme al apilarlos acompañado de bebida en caja tetra pack x 200 ml de sabores variados. Debe incluir servilleta. </t>
  </si>
  <si>
    <t>Se compone de 1 proteína (puede ser carne, pollo, cerdo o pescado), una porción de arroz, 1 porción de ensalada, 1 porción de principio (puede ser frijoles, lentejas, pastas, etc.), 1 porción de sopa y una bebida.</t>
  </si>
  <si>
    <t xml:space="preserve">Bolsas de agua x 350 ml. </t>
  </si>
  <si>
    <t>Atuendo con númeración para beneficiarios de la disciplina de baloncesto con diseño, en tela Dry Fit, Impresión sublimada del Número en la parte trasera (12 números diferentes por color) acompañados del logo de la Secretaria. Artes suministrados por el área de comunicaciones de la Secretaria del deporte.  Tallas de la S a la XL.tanto masculino como femenino.</t>
  </si>
  <si>
    <t xml:space="preserve">Personas (jóvenes mayores) con entrenamiento y experiencia para vigilar, controlar, prevenir y atender con inmediatez situaciones de riesgo de los niños nadadores, con conocimiento certificado de primeros auxilios. </t>
  </si>
  <si>
    <t>Complejo deportivo con cancha de futbol y con disponibilidad minimo de 10 arcos moviles según la necesidad de la organización del evento</t>
  </si>
  <si>
    <t>Aerosoles multicolor de grafitería (amarillo, azul, naranja, verde): 5 por cada color  Tamaño 400ml</t>
  </si>
  <si>
    <t>Global</t>
  </si>
  <si>
    <t>Pliego de papel periódico blanco. Tamaño: 70cms x 100cms</t>
  </si>
  <si>
    <t>Tablas en madera resistente: 2m largo X 20cm ancho X 4cm profundidad. Con 6 orificios en el centro de la tabla (linealmente) de 1,5cm de diámetro cada orificio y a una distancia de 20cm entre sí.</t>
  </si>
  <si>
    <t>Rollo de papel craft para empaque 90gm 24p/61cm X 180mt</t>
  </si>
  <si>
    <t>Paquete de pintucaritas x12 Unidades, colores variados. Tamaño 10 gms</t>
  </si>
  <si>
    <t>Paquetes de Globos R9 x 50 und</t>
  </si>
  <si>
    <t>Laberinto movil en relieve sobre tabla de madera o pasta (1m X 50cm) con 1 agarradera cilíndrica en el centro en cada extremo (15 cm de largo x 4 de diámetro) . Distancia de 6cm entre las paredes del laberinto para desplazar una bolita por él. Diseño suministrado por el programa.  Este elemento se debe construir con el diseño suministrado y las paredes del laberinto serán del mismo material de la tabla: 3cm de altura y 1 cm de ancho.</t>
  </si>
  <si>
    <t>Lona plástica para juego de triqui con valores: 60cm X 60cm. Diseño suministrado por el programa. Full color.</t>
  </si>
  <si>
    <t>Roll Up, lona banner 13 onzas en impresión digital a color, incluye porta pendon tipo roll up con estuche. Medidas 1x 2 mts</t>
  </si>
  <si>
    <t xml:space="preserve">Pendón Pequeño, impreso en lona banner de 13 onzas con tubos de aluminio. Medidas 1 x 2 mts </t>
  </si>
  <si>
    <t>Flyers, impresos 4x4 tintas en propalmate de 150 grs. Refilado. Medidas 21,5 x 14 cms</t>
  </si>
  <si>
    <t>Afiches, impresos 4x0 tintas en propalmate de 150 grs. Refilado. Medidas 35 x 40 cm</t>
  </si>
  <si>
    <t xml:space="preserve"> MESES</t>
  </si>
  <si>
    <t xml:space="preserve">  ACTIVIDAD: RECURSO HUMANO - REALIZAR ENTRENAMIENTO</t>
  </si>
  <si>
    <t>Monitores para ejecución y apoyo de disciplinas deportivas de nuevas tendencias  ofertadas por el programa.</t>
  </si>
  <si>
    <t>ACTIVIDAD:  APOYAR CON LOGISTICA LOS EVENTOS DEPORTIVOS DEL PROGRAMA</t>
  </si>
  <si>
    <t>Camiseta blanco, cuello redondo, con logo de la secretaria del deporte sublimado a full color de 8 cms de alto por 7 cms de ancho en la parte delantera superior izquierda,  logo de la nube sublimado a full color, de 6 cms de ancho por 5cms de alto, en la parte delantera superior izquierda, y logo de cada programa sublimado a full color, en la parte trasera media, de  24 cms de alto por 21cms  de ancho,  mangas sin puños, terminados en collarin y dobladillo terminado en collarin, manga corta</t>
  </si>
  <si>
    <t>Alquiler de tarima con soporte metálico y base de madera de 3 x 3 mts. Y 90 cms de alto. Cubierta con carpa blanca sin logos ni ningún impreso.</t>
  </si>
  <si>
    <t>Alquiler por días de cabina cuyo interior contiene un tanque de desechos (sanitarlo con tapa y aro) con sistema de recirculación de químico biodegradable que al accionar la bomba de pie limpia la tasa. En material polietileno de Alta Densidad con aro y tapa, orinal, bomba flushing de pie, papelera y porta papel. Con área interna de 1,05 x 1,05.mts</t>
  </si>
  <si>
    <t>Puesto de atención medica, con carpa, paramédico y todo lo necesario para la atención de emergencias</t>
  </si>
  <si>
    <t>Alquiler de mesa tipo tablón con cubierta de formica en buen estado para usar SIN mantel. Su estructura es metálica plegable tubular de 1 de diámetro y moldura de caucho. Dimensiones: 180 x 75 x 75 cms 0150 x 75 x 75 cms</t>
  </si>
  <si>
    <t>Servicio de limpieza y aseo en eventos. Incluye personal de limpieza y elementos propios para el servicio</t>
  </si>
  <si>
    <t>Servicio de ambulancia medicalizada con 4 paramédicos</t>
  </si>
  <si>
    <t>CABINA DE 15", POTENCIA 400 W, CON BLUETOOTH, LECTOR DE MEMORIA USB, ALAMBRADO. CON TRIPODE METALICO PLEGABLE</t>
  </si>
  <si>
    <t>Microfono alambrado con plug de conexion</t>
  </si>
  <si>
    <t>Vasos de papel o cartón de (12 onzas) x 100 unidades</t>
  </si>
  <si>
    <t>Gorra urbana con 5 paneles tipo camionero con el panel frontal en tela y los paneles traseros en malla. Estampada con el logo de vértigo En diferentes colores</t>
  </si>
  <si>
    <t>Refrigero 1: Pastel horneado de hojaldre relleno con pollo o queso o refrigerio horneado similar, en empaque individual preferiblemente en caja plástica desechable para que no se deforme al apilarlos acompañado de bebida en caja tetra pack x 200 ml de sabores variados. Debe incluir servilleta</t>
  </si>
  <si>
    <t>Incluye 1 sopa + 1 porción de arroz + 1 porción de verdura (ensalada) + 1 porción de proteína animal + porción de papas a la francesa</t>
  </si>
  <si>
    <t xml:space="preserve"> Camioneta con volco</t>
  </si>
  <si>
    <t xml:space="preserve"> Camión tipo furgón 350 KL</t>
  </si>
  <si>
    <t xml:space="preserve">DEPORTE COMUNITARIO B.P. 05044511, 05044512, 05044513, 26000842:  </t>
  </si>
  <si>
    <t>CANTIDAD</t>
  </si>
  <si>
    <t>MESES</t>
  </si>
  <si>
    <t xml:space="preserve">ACTIVIDAD :     RECURSO HUMANO </t>
  </si>
  <si>
    <t xml:space="preserve"> REALIZAR CLASES - DIRECCIONAR DIVULGACION Y LINEAMIENTOS - INCENTIVAR LA PRACTICA</t>
  </si>
  <si>
    <t xml:space="preserve">MONITOR DEPORTIVO. Bachiller con experiencia de 6 meses en deportes, mínimo un año verificable trabajo comunitario a nivel deportivo para población adulta. </t>
  </si>
  <si>
    <t>PSICOLOGOS Y PERSONAL FORMADO EN ARTES PLASTICAS Profesionales en psicologia y profesionales o técnicos en artes plasticas, diseño gráfico o afines, con experiencia minima de 6 meses en el área social, artes o áreas afines con conocimiento comunitario y programas de desarrollo social</t>
  </si>
  <si>
    <t xml:space="preserve">APOYO OPERATIVO Y BODEGA Bachiller  con experiencia mínima de 6 meses  en el área operativa, de bodegaje, en manejo de informática y atención al usuario. </t>
  </si>
  <si>
    <t xml:space="preserve">ICONO DEPORTIVO Persona con reconocimiento deportivo certificado como icono emblemático de alguna disciplina, con habilidades comunicativas en grupos comunitarios. </t>
  </si>
  <si>
    <t xml:space="preserve">PROGRAMADORES DEPORTIVOS Bachiller con experiencia minima de un año en programación y organización de eventos deportivos. </t>
  </si>
  <si>
    <t xml:space="preserve">APOYO LOGISTICO Bachiller con experiencia en logística de eventos deportivos y trabajo comunitario. </t>
  </si>
  <si>
    <t xml:space="preserve">COORDINADOR FESTIVAL Bachiller cursando últimos semestres de carreras relacionadas con deporte o profesional en carreras afines, con experiencia en logistica de festivales y eventos deportivos comunitarios. </t>
  </si>
  <si>
    <t>ACTIVIDAD :  APOYAR DESPLAZAMIENTO</t>
  </si>
  <si>
    <t>Camioneta doble cabina con platon, se usaran segun la necesidad del programa de lunes a domingo para movilizacion de elementos y personal del programa.</t>
  </si>
  <si>
    <t>Servicio de transporte bus de  personas, para desplazamiento de participantes a encuentros  y/o eventos deportivos rurales y urbanos, se usaran segun la programacion y necesidad del programa, asimismo se ajustaran los cupos de personas por servicio según necesidad.</t>
  </si>
  <si>
    <t xml:space="preserve"> ACTIVIDAD :   ORGANIZAR JORNADAS  /  EJECUTAR LOS JUEGOS  </t>
  </si>
  <si>
    <t xml:space="preserve">Alquiler de Carpa desarmable de medidas 6x6 Mts,  con estructura en metal, y lona superior ajustable, en color blanco sin logos ni ningun impreso. Se usaran cada fin de semana 1 a 2 carpas en un punto de la ciudad incluyendo corregimientos. En algunas ocasiones se usara entre semana. </t>
  </si>
  <si>
    <t xml:space="preserve">Alquiler de Tarima de 6x 6 con una altura de 1 metro con escalera. </t>
  </si>
  <si>
    <t>Alquiler de Mesas cuadradas de 90 X 90 metros se solicita cada fin de semana 4 a 8 mesas en un punto de la ciudad incluyendo corregimientos. En algunas ocasiones se usaran entre semana.</t>
  </si>
  <si>
    <t>Alquiler de Silla de plástico, blanca y sin brazos. Entregada y recogida en el sitio y hora indicados. Aproximadamente por cada fin de semana se solicitan 20 sillas en un punto de la  ciudad incluyendo corregimientos. En algunas ocasiones se usaran entre semana.</t>
  </si>
  <si>
    <t>Alquiler de Mesa tipo tablón con cubierta de formica, estructura metálica plegable tubular de 1" de diametro y moldura de caucho. Dimensiones: 180 x 75 x 75 cms o 150  x 75 x 75 cms. Se solicitan de 3 a 4 tablones en un punto de la ciudad incluyendo corregimientos. En algunas ocasiones se usaran entre semana.</t>
  </si>
  <si>
    <t xml:space="preserve">Alquiler de Sonido de 3000 w para 100 personas  con amplificacion mas microfono </t>
  </si>
  <si>
    <t>Personal de apoyo logístico para orientar,cuidar y facilitar todos los aspectos logisticos de un evento. Debe incluir equipos de comunicación, señaletica y dotacion, todo el personal debe estar certificado en logistica.</t>
  </si>
  <si>
    <t>Corte de cesped en canchas deportivas para encuentros deportivos. Por ser en diferentes lugares de la zona rural o urbana, se maneja como una bolsa de dinero para ir descontando  según los requerimientos, previa la cotización presentada por el proveedor y aprobada por el coordinador del programa</t>
  </si>
  <si>
    <t>Demarcacion con cal de canchas especialmente futbol para encuentros deportivos del sector rural y urbano. Este servicio debe ser de acuerdo a la programacion deportiva. Se maneja como una bolsa de dinero para ir descontando  según los requerimientos, previa la cotización presentada por el proveedor y aprobada por el coordinador del programa</t>
  </si>
  <si>
    <t>Personal de limpieza con elementos propios para el servicio (Escoba, trapeador, jabón, bolsas de basura). Debera ser un servicio por cada escenario deportivo a la hora y dia indicado de acuerdo a la programacion deportiva antes y despues del encuentro deportivo. Se manejara con una bolsa de dinero para ir descontando los requerimientos</t>
  </si>
  <si>
    <t>Servicio de aseo basico según necesidad con recoleccion y disposicion final de residuos</t>
  </si>
  <si>
    <t>Elementos decorativos como festones, globos y señaletica alusiva al evento</t>
  </si>
  <si>
    <t xml:space="preserve">Poliza de seguro para 5000 participantes de Deporte Comunitario, con una cobertura por muerte accidental ($5.000.000), incapacidad total o permanente ($5.000.000), amparo por desmembracion ($5.000.000), auxilio funerario ($500.000) y reembolso de  gastos medicos por accidente ($500.000). Adicional, traslados por eventos. </t>
  </si>
  <si>
    <t xml:space="preserve">Servicio de Paramedico mas botiquin de primeros auxilios por jornada en escenario deportivo de acuerdo a la programacion deportiva. Ocasionalmente, se solicitara ambulancia basica al llamado, la cual prestara un servicio por hora. </t>
  </si>
  <si>
    <t>Servicio de ambulancia basica de acuerdo a la necesidad del progama especialmente de los Juegos Municipales</t>
  </si>
  <si>
    <t xml:space="preserve">Bolsa de agua de 350 ml </t>
  </si>
  <si>
    <t xml:space="preserve">REFRIGERIO 1: Botella de agua x 600 ml + barra energetica de 23 a 30 gr fabricado por productor con todos los permisos y certificaciones en manipulación de alimentos, en empaque individual con buena presentación. Colocados en diferentes puntos estrategicos de la ciudad, en diversos horarios de acuerdo a la programacion deportiva. </t>
  </si>
  <si>
    <t xml:space="preserve">REFRIGERIO 2 :Jugo en caja x 200 ml con pitillo de diferentes sabores + galletas saladas empacada por 3 unidades de aproximadamente 27,8 gramos + dulce chocolatina empacada individual de 50 gramos, entregado en la Secretaria del Deporte, se realizara un pedido semanal o segun programacion. </t>
  </si>
  <si>
    <t>ALMUERZO: 1 porción de arroz + 1 porción de ensalada + 1 porción de proteína+ principio + bebida; para Jornadas de actividad Continua del programa. Cabe precisar, que como el personal esta en diferentes puntos, se puede considerar la mecanica de vales de alimentacion.</t>
  </si>
  <si>
    <t>Cabina pasiva parlante 11 pulgadas 200 watios</t>
  </si>
  <si>
    <t>Cabina Activo Vtx15a Vento Con Bt/usb/fm/nfc 1200 Watts</t>
  </si>
  <si>
    <t>Chaqueta deportiva impermeable  con mangas largas con los logos institucionales y del programa color azul  con diferente tallaje para adultos. Su fabricacion debera hacerse a partir de la muestra presentada previamente por el operador y aprobada por el coordinador dle programa</t>
  </si>
  <si>
    <t>Souvenir alusivo al evento olimpiadas entrenarte, el diseño sera proporcionado por el programa</t>
  </si>
  <si>
    <t xml:space="preserve">Fútsala Juzgamiento este se requiere en Arbitro dupla y terna que sera solicitado según el numero de equipos inscritos y la cantidad de encuentros generados en programacion, es importante tener con claridad los costos de los dos servicios de juzgamientos mencionados que seran determinados en la programacion semanal. </t>
  </si>
  <si>
    <t>Voleibol Juzgamiento dupla</t>
  </si>
  <si>
    <t>MEDALLAS, especial  brillante en zamac grabada ambas caras full color. una con logo de la secretaria y la alcaldia y la otra con logo del programa con cinta en tela colores santiago de cali</t>
  </si>
  <si>
    <t>ACTIVIDAD:  DIVULGAR Y PROMOCIONAR</t>
  </si>
  <si>
    <t>Se manejará como una bolsa de dinero para suministrar diversos materiales impresos y medios de divulgacion y promocion, tales como Afiches full color (50x35), Flyers full color media carta, fichas de incripcion carta 1x1 tinta papel bond, gotas publicitarias, pasacalles, perifoneo, plan de medios, pendones entre otros, que se irán desontando del total según requerimientos, previa la aprobación de cotización presentada por el proveedor</t>
  </si>
  <si>
    <t>ACTIVIDAD:   ADQUIRIR MATERIALES Y SUMINISTROS</t>
  </si>
  <si>
    <t>Balón de futbol no. 5. Construcción: acentec, “cosido por dentro, laminado por fuera”. Numero de paneles: 32 paneles en forma pentagonal y hexagonal. Material de la cubierta: cuero pu .  Acabado superficial: alto brillo. Cámara de aire: latex. peso 410-450 gr. circunferencia 68 – 70 cm</t>
  </si>
  <si>
    <t>Balón de Futbol Sala - aprobado FIFA ó federación nacional de Colombia, fabricado en cuero o cubierta en material sintetico a base de PVC con diseño de cubierta en forma pentagonal de 32 paneles, construccion tipo laminado al calor, enmallado en hilo 100% nylon- circunferencia 58-64 cms -  peso 400-440 gramos.</t>
  </si>
  <si>
    <t>Balón de Baloncesto  #7 cubierta en cuero composite premiun, proceso laminado al calor, diseño doce paneles,enmallado en hilo de 100% nylon, medidas 75-78 cm, peso 567-650 grs. Aprobado por la FIBA o federación nacional de Colombia de la modalidad deportiva de la marca ofertada, categoría aficionado, competencias y entrenamientos, uso en interiores con superficies lisas y/o madera.</t>
  </si>
  <si>
    <t xml:space="preserve">Balón de voleibol  PU SENSI V5M4000 - aprobado FIVB superficie lisa diseños de cascos tipo llama, cubierta en material sinteticoa base de cuero, 18 paneles, colores combinados blanco, rojo,verde.enmallado en hilo 100% nylon, circunferencia 68-71 cms - peso 400-450 gramos </t>
  </si>
  <si>
    <t xml:space="preserve">CONOS DE DEMARCACION Cono de color anaranjado y en material polietileno, contramarcado en tampografia. La tampografía, es un sistema de impresión indirecto mediante el cual se puede imprimir todo tipo de objetos con forma curvos o rugosos, con altísima definición. Sistema especialmente diseñado para imprimir sobre las deformaciones que tenga la pieza. Medidas de 23 cm de alto aprox, base cuadrada de 14 X 13,5 cm. Logo de la SDR del Municipio de Santiago de Cali ancho 4 cm X alto 3,4 cm. </t>
  </si>
  <si>
    <t>ESCALERA DE ENTRENAMIENTO: Escalera de 5 mts en reata negra con regleta plastica movible y ojalete en las 4 puntas para fijar</t>
  </si>
  <si>
    <t>Estacas  para entrenar y dar firmeza con punta de acero mas Banderín del corner con resorte inferior para flexibilidad. Fácilmente desmontable</t>
  </si>
  <si>
    <t>Testimonio de atletismo por 30 cm de 50 gramos y 12 mm de grosor</t>
  </si>
  <si>
    <t>Soga (lazo) polipropileno 32mm 15 metros de largo</t>
  </si>
  <si>
    <t>Cinta industrial blanca x 50 metros (5 cm ancho + 1 cm espesor) para dermarcar sobre pavimento</t>
  </si>
  <si>
    <t>TROFEO entre 45 y 50 cm acabado brillante en vidrio con los logos correspondientes (SDR, deporte comunitario y juegos tradicionale sy no tradicionales) 1. 2 y 3 puesto</t>
  </si>
  <si>
    <t>VALOR UNITARIO</t>
  </si>
  <si>
    <t>VALOR TOTAL</t>
  </si>
  <si>
    <t>DEPORVIDA  B.P. 05044518</t>
  </si>
  <si>
    <t>VÉRTIGO   B.P. 05044516:</t>
  </si>
  <si>
    <t>Futbol Juzgamiento, este se requiere en Arbitro sencillo, dupla o terna que sera solicitado según el numero de equipos inscritos y la cantidad de encuentros generados en programacion, es importante tener con claridad los costos de los tres servicios de juzgamiento mencionados que seran determinados en la programación semanal</t>
  </si>
  <si>
    <t>TOTAL GRUPO 1:  PROGRAMAS DEL ÁREA DE DEPORTES</t>
  </si>
  <si>
    <t>CARPAS
90101602</t>
  </si>
  <si>
    <t>MONITOR DEPORTIVO 
80111701</t>
  </si>
  <si>
    <t>MONITOR DE APOYO 
80111701</t>
  </si>
  <si>
    <t>COORDINADOR ZONAL 
80111701</t>
  </si>
  <si>
    <t>DINAMIZADOR SOCIAL 
 80111701</t>
  </si>
  <si>
    <t>APOYO A FESTIVALES 
 80111701</t>
  </si>
  <si>
    <t>BUS 
25101502</t>
  </si>
  <si>
    <t>CAMIONETAS
25101611</t>
  </si>
  <si>
    <t>SILLAS
48102001</t>
  </si>
  <si>
    <t>MESAS
 48102009</t>
  </si>
  <si>
    <t>ASEO 
 471318</t>
  </si>
  <si>
    <t>SERVICIOS MEDICOS 
 92101902</t>
  </si>
  <si>
    <t>BAÑOS
 95131602</t>
  </si>
  <si>
    <t>APOYO LOGISTICO
80111701
85101601 
78111802 
78111808</t>
  </si>
  <si>
    <t>TRANSPORTE BENEFICIARIOS
78111802
78111808</t>
  </si>
  <si>
    <t>TRANSPORTE DE EQUIPAMENTO
 25101604</t>
  </si>
  <si>
    <t>JUZGAMIENTO
 80111701</t>
  </si>
  <si>
    <t>REFRIGERIOS 
50202306 
50181903 
50192801 
50202306</t>
  </si>
  <si>
    <t>ALMUERZO 
90101802</t>
  </si>
  <si>
    <t>HIDRATACION 
50202301</t>
  </si>
  <si>
    <t>NÚMERO PARA COMPETENCIA 
 53102710</t>
  </si>
  <si>
    <t>SALVAVIDAS 
92101900</t>
  </si>
  <si>
    <t>EQUIPAMENTO: TRANSPORTAR, ARMAR Y DESARMAR, MONTAJE Y ADECUACIÓN EN ESCENARIOS  
90141502 
25101604</t>
  </si>
  <si>
    <t>ALQUILER DE ESCENARIO
94121505</t>
  </si>
  <si>
    <t>ELEMENTOS LOGISTICOS 
 31211507
 14121901 
 56101906 
60121124 
60121207 
 60141001 
49221532 
 11162117
 83111603</t>
  </si>
  <si>
    <t>ROLL UP 
82101501</t>
  </si>
  <si>
    <t>PENDÓN PEQUEÑO 
55121714</t>
  </si>
  <si>
    <t>FLYERS
 82101505</t>
  </si>
  <si>
    <t>AFICHES 
 82101502</t>
  </si>
  <si>
    <t>Realizar entrenamiento deportivo con Monitores por disciplina deportiva, ofertados por el programa. 
 80111701</t>
  </si>
  <si>
    <t>Alquiler de carpa blanca con soporte metálico de 3x3 metros. Sin logos ni ningún impreso.</t>
  </si>
  <si>
    <t>Camisetas para deportistas y staff. 
53103001</t>
  </si>
  <si>
    <t>Tarima 
30241601</t>
  </si>
  <si>
    <t xml:space="preserve">Carpa 
  90101602 </t>
  </si>
  <si>
    <t>Baños públicos.
 95131602</t>
  </si>
  <si>
    <t>Puesto atención medico.  
85121504</t>
  </si>
  <si>
    <t>Mesa
 48102009</t>
  </si>
  <si>
    <t>Sillas. 
 48102001</t>
  </si>
  <si>
    <t>Aseo escenarios. 
471318</t>
  </si>
  <si>
    <t>Ambulancia medicalizada.  
92101902</t>
  </si>
  <si>
    <t>Parlante de 500 Watts con trípode 
52161512 
 52161610</t>
  </si>
  <si>
    <t>Microfono con Cable 
4511711</t>
  </si>
  <si>
    <t>Vasos de Papel o carton  
52151504</t>
  </si>
  <si>
    <t>Gorras.
 49221510</t>
  </si>
  <si>
    <t>Refrigerio 
50192801 
 50202306</t>
  </si>
  <si>
    <t>Porrón de agua de 10 lts.  
 50202301</t>
  </si>
  <si>
    <t>Almuerzos. 
 90101802</t>
  </si>
  <si>
    <t>Movilización para la realización de los eventos y promoción de los mismos. 
 25101611</t>
  </si>
  <si>
    <t>Direccionar la divulgación y realización de los eventos del programa 
 80111701</t>
  </si>
  <si>
    <t>Incentivar la practica deportiva con charlas de experiencias de vida y recorrido como deportista profesional de iconos deportivos de la región 
 80111701</t>
  </si>
  <si>
    <t>Realizar clases en disciplinas deportivas 
80111701</t>
  </si>
  <si>
    <t>TRANSPORTE 
 25101611</t>
  </si>
  <si>
    <t>Direccionar la divulgación y realización de los juegos del programa 
 80111701</t>
  </si>
  <si>
    <t xml:space="preserve"> Direccionar la divulgación y realización de los juegos del programa 
80111701</t>
  </si>
  <si>
    <t>Direccionar los lineamientos, cronogramas y la coordinacion de los juegos Municipales 
80111701</t>
  </si>
  <si>
    <t>Direccionar la divulgación y realización de los eventos del programa 
80111701</t>
  </si>
  <si>
    <t>TRANSPORTE
 25101502</t>
  </si>
  <si>
    <t>CARPA  
 90101602</t>
  </si>
  <si>
    <t>TARIMA 
30241601</t>
  </si>
  <si>
    <t>MESAS 
48102009</t>
  </si>
  <si>
    <t>TABLONES 
48102009</t>
  </si>
  <si>
    <t>SILLAS 
48102001</t>
  </si>
  <si>
    <t>SONIDO
45111707</t>
  </si>
  <si>
    <t>APOYO LOGISTICO
 80111701</t>
  </si>
  <si>
    <t>PODADA CANCHAS 
70111502</t>
  </si>
  <si>
    <t>DEMARCACION CANCHAS 
 72151306</t>
  </si>
  <si>
    <t>SERVICIO DE ASEO
471318</t>
  </si>
  <si>
    <t>DECORACION 
 60141001</t>
  </si>
  <si>
    <t>POLIZA 
84131607</t>
  </si>
  <si>
    <t>SERVICIO MEDICO DE ATENCION 
 85121504</t>
  </si>
  <si>
    <t>AMBULANCIA 
92101902</t>
  </si>
  <si>
    <t>HIDRATACIÓN 
50202301</t>
  </si>
  <si>
    <t>REFRIGERIO
50202301 
50221202</t>
  </si>
  <si>
    <t>REFRIGERIO
 50202306
50181903
 50161813</t>
  </si>
  <si>
    <t>ALMUERZO
90101802</t>
  </si>
  <si>
    <t>CABINAS 
45111707</t>
  </si>
  <si>
    <t>INAUGURACIÓN JUEGOS MUNICIPALES CALI 2019 
90141603</t>
  </si>
  <si>
    <t>EVENTO DEPORTE Y CONVIVENCIA 
 90141502</t>
  </si>
  <si>
    <t>ELEMENTOS DISTINTIVOS DEL PROGRAMA 
46181543</t>
  </si>
  <si>
    <t>SOUVENIR 
46181543</t>
  </si>
  <si>
    <t>RING DE BOXEO 
 94121505</t>
  </si>
  <si>
    <t>EVENTOS MULTIDEPORTIVOS
 14111514 
 45111603 
81112005 
 44121701
60141001</t>
  </si>
  <si>
    <t>JUZGAMIENTO 
Este servicio tendría una programación semanal la cual se entrega con anticipación. Entre semana los horarios son nocturnos mientras que, sábados y domingos varía durante todo el día. Los jueces deben llevar los insumos como plantillas, uniforme, silbato, cronometro o lo requerido para el juzgamiento de cada disciplina. Se precisa, que la programación deportiva está sujeta a cambios en el mismo día. Asimismo, se recomienda que el pago a los jueces se pueda generar una vez termine cada fecha deportiva (semanal), según la práctica del mercado.
  80111701</t>
  </si>
  <si>
    <t>PREMIACION 
 49101702</t>
  </si>
  <si>
    <t>MATERIAL IMPRESO Y MEDIOS PARA DIVULGAR Y  PROMOCIONAR LAS JORNADAS DEPORTIVAS 
 55121714 
 14111514 
 451603 
 8112005 
 44121701 
 82101505 
82101601
82101701 
82101502 
82101504 
82101506 
81101601</t>
  </si>
  <si>
    <t>IMPLEMENTACIÓN
49161504 
49161603
49161608 
46161508 
49201502 
30241511 
60102510 
49201514 
49221525
31151503 
60105705 
53103001 
49101701
49101702 
49221505</t>
  </si>
  <si>
    <t>Eventos Multideportivos 
Insumos  para el desarrollo de festivales  comunitarios en las 22 comunas y 15 corregimientos que corresponde a la  compra diferentes  materiales de uso diario o diferentes servicios necesarios, que seran ajustados de acuerdo a la cantidad de inscritos y lugar del evento.  Se maneja como una bolsa de dinero para ir descontando según requerimientos</t>
  </si>
  <si>
    <t>Mantenimiento implementos</t>
  </si>
  <si>
    <t>Puesta a punto de implementos que se maneja como una bolsa para ir descontando los requerimientos hasta agotar el presupuesto.</t>
  </si>
  <si>
    <t>Premiación</t>
  </si>
  <si>
    <t>Medallas y otros reconocimientos.                                                                 Medallas en zamac gravadas ambas caras full color, una con el logo de la Secretaria y Alcaldia y la otra con logo del prgrama, con cinta en tela con los  colores de santiago de cali</t>
  </si>
  <si>
    <t>SERVICIO DE SONIDO  / LUCES / AUDIOVISUALES
 45111707</t>
  </si>
  <si>
    <t>Traslado e Instalación de implementos deportivos y/o montajes de escenografía, utilizando camión de estacas con 5 toneladas de capacidad. Debe incluir 4 ayudantes. Recogida una vez terminado el evento.</t>
  </si>
  <si>
    <t>Plan de voz y datos, con minutos y mensajes de texto ilimitados, 5gb de navegación, con chat de redes (whatssap) ilimitado, para 3 meses.</t>
  </si>
  <si>
    <t>Elementos logísticos para desarrollar los diferentes eventos y actividades del programa, tales como: zepelines, backin, cubos o paneles de madera o material similar,  elementos de papeleria, resmas de papel,  fotocopias, impresión litografica, fotografias, desechables, elementos para actividades conexas, atuendos para identificación, souvenirs premiacion del Programa, entre otros. Se manejará como una bolsa de dinero para ir descontando con los requerimientos, previa la aprobación de la cotización presentada por el contratista, hasta agotar el recurso.</t>
  </si>
  <si>
    <t>ANEXO 5</t>
  </si>
  <si>
    <t>PROPUESTA ECONÓMICA</t>
  </si>
  <si>
    <t xml:space="preserve">Evento único  compuesto por 44 partidos, con jueces de nivel formativo en la disciplina de baloncesto, 1 juez por partido,  en 5 jornadas en diferentes sitios y horarios. </t>
  </si>
  <si>
    <t>Evento Unico</t>
  </si>
  <si>
    <t>Evento único que incluye: 15 jueces expertos en el reglamento y la metodología a aplicar. Un coordinador técnico especialista en el reglamento y la metodología "duelo de arqueros".</t>
  </si>
  <si>
    <t xml:space="preserve">Evento único de inauguracion de los Juegos Municipales  donde se requiere segun el espacio: sonido, luces, decoracion, pantallas 4X4, show artistico de apertura y cierre del evento , presentador oficial del evento quien direccionará todos los actos protocolarios, mesa principal para 10 personas, atril de presentacion con las respectivas banderas de Cali y Colombia y 500 refrigerios para el personal que interviene en este evento. Segun el escenario se determinará tarima para dicho evento. El cuerpo de socorro mas ambulancia, de logistica y elemntos tecnologicos requeridos segun el espacio de realizacion, . Se debe tener en cuenta los permisos para realizacion del evento publico.  Target estimado 1000 personas. </t>
  </si>
  <si>
    <t>Evento único de deporte y convivencia  con estrategia de sensibilizacion  de las 22 comunas y 15 corregimientos, se requieren elementos como refrigerios, hidratacion, sonido, insumos de ferreteria y msicelanea entre otros.  Se consolida para este item el valor global debido a que la demanda depende cada comuna y el numero de participantes  en este sentido no se detalla con espeficidad el requerimiento. y sera aprobado previa cotizacion de lo solicitado.</t>
  </si>
  <si>
    <t>Evento único de Alquiler que Incluye instalación y transporte ida y regreso de ring para boxeo de Salon para evento comunitario</t>
  </si>
  <si>
    <t>Evento único de Atletismo Juzgamiento, este servicio Global se requiere con CHIP para cada uno de los participantes incritos en la valida, se estima un promedio de 500 personas.</t>
  </si>
  <si>
    <t>Evento único de Ciclismo Juzgamiento  en 2 modalidades: Valida Ruta y Valida montaña. Este servicio Global se requiere con CHIP para cada uno de los participantes incritos en la validad de ciclismo ruta y valida de ciclismo montaña, se estima un promedio de 500 personas por cada una para un total de 1.000 beneficiarios</t>
  </si>
  <si>
    <t>Servicio</t>
  </si>
  <si>
    <t xml:space="preserve">
Porrón de agua de 10 litros</t>
  </si>
  <si>
    <t xml:space="preserve">
Baloncesto Juzgamiento dupla</t>
  </si>
  <si>
    <t xml:space="preserve">
Sapo Juzgamiento, este servicio se requiere por jornada y cada una de ella esta contemplada en un tiempo de 2 a 4 horas</t>
  </si>
  <si>
    <t xml:space="preserve">
Mini tejo Juzgamiento este servicio se requiere por jornada y cada una de ella esta contemplada en un tiempo de 2 a 4 horas</t>
  </si>
  <si>
    <t xml:space="preserve">
Ajedrez Juzgamiento este servicio se requiere por jornada y cada una de ella esta contemplada en un tiempo de 2 a 4 horas, debe incluir tablero y temporizadores</t>
  </si>
  <si>
    <t xml:space="preserve">
Rumba Juzgamiento este servicio se requiere por jornada y cada una de ella esta contemplada en un tiempo de 2 a 4 horas</t>
  </si>
  <si>
    <t xml:space="preserve">
Billar Juzgamiento este servicio se requiere por jornada y cada una de ella esta contemplada en un tiempo de 2 a 4 horas</t>
  </si>
  <si>
    <t xml:space="preserve">
Juzgamiento Festival Juegos tradicionales, este servicio se requiere por cada festival desarrollado en las 22 comunas y 15 corregimientos y varia según el grupo de beneficiarios por deporte a desarrollar</t>
  </si>
  <si>
    <t xml:space="preserve">
Numeros de indentificacion para atletismo </t>
  </si>
  <si>
    <t xml:space="preserve">
Pelota De Playa plastica Multicolor 51 cm </t>
  </si>
  <si>
    <t xml:space="preserve">
Mallas Tenis - medidas 1,10 mts de alto por 3 mts de ancho, fabricada en nylon-poliester, calibre #7 con caida tipo cabaña, para uso de exteriores</t>
  </si>
  <si>
    <t xml:space="preserve">
Medalla Especial acabado brillante, grabada ambas caras una con logo de la secretaria y la alcaldía, otra cara con logo del programa, recuadro en resina con texto y disciplina deportiva, cinta color marquillada </t>
  </si>
  <si>
    <t xml:space="preserve">
CAMIBUSO tipo polo  entela lacostte  de 210 gramos 65-35  conlos bordados logo deporte comunitario, bordado pecho lado derecho y mangas logo de la nube y la secreetaria. El diseño sera suministrado y aprobado por la secretaria</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</si>
</sst>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quot;$&quot;\ * #,##0.00_);_(&quot;$&quot;\ * \(#,##0.00\);_(&quot;$&quot;\ * &quot;-&quot;??_);_(@_)"/>
    <numFmt numFmtId="165" formatCode="&quot;$&quot;\ #,##0;[Red]&quot;$&quot;\ #,##0"/>
    <numFmt numFmtId="166" formatCode="_(&quot;$&quot;\ * #,##0_);_(&quot;$&quot;\ * \(#,##0\);_(&quot;$&quot;\ * &quot;-&quot;??_);_(@_)"/>
  </numFmts>
  <fonts count="14" x14ac:knownFonts="1">
    <font>
      <sz val="11"/>
      <color theme="1"/>
      <name val="Calibri"/>
      <family val="2"/>
      <scheme val="minor"/>
    </font>
    <font>
      <b/>
      <sz val="9"/>
      <color rgb="FF000000"/>
      <name val="Arial"/>
      <family val="2"/>
    </font>
    <font>
      <sz val="9"/>
      <color rgb="FF000000"/>
      <name val="Arial"/>
      <family val="2"/>
    </font>
    <font>
      <sz val="9"/>
      <color theme="1"/>
      <name val="Arial"/>
      <family val="2"/>
    </font>
    <font>
      <b/>
      <sz val="9"/>
      <color theme="1"/>
      <name val="Arial"/>
      <family val="2"/>
    </font>
    <font>
      <b/>
      <sz val="12"/>
      <color rgb="FF000000"/>
      <name val="Arial"/>
      <family val="2"/>
    </font>
    <font>
      <b/>
      <sz val="12"/>
      <color theme="1"/>
      <name val="Arial"/>
      <family val="2"/>
    </font>
    <font>
      <u/>
      <sz val="11"/>
      <color theme="10"/>
      <name val="Calibri"/>
      <family val="2"/>
      <scheme val="minor"/>
    </font>
    <font>
      <u/>
      <sz val="11"/>
      <color theme="11"/>
      <name val="Calibri"/>
      <family val="2"/>
      <scheme val="minor"/>
    </font>
    <font>
      <sz val="11"/>
      <color rgb="FF000000"/>
      <name val="Calibri"/>
      <family val="2"/>
    </font>
    <font>
      <sz val="9"/>
      <name val="Arial"/>
      <family val="2"/>
    </font>
    <font>
      <sz val="9"/>
      <color rgb="FF000000"/>
      <name val="Calibri"/>
      <family val="2"/>
    </font>
    <font>
      <sz val="9"/>
      <color theme="1"/>
      <name val="Calibri"/>
      <family val="2"/>
      <scheme val="minor"/>
    </font>
    <font>
      <sz val="11"/>
      <color theme="1"/>
      <name val="Calibri"/>
      <family val="2"/>
      <scheme val="minor"/>
    </font>
  </fonts>
  <fills count="9">
    <fill>
      <patternFill patternType="none"/>
    </fill>
    <fill>
      <patternFill patternType="gray125"/>
    </fill>
    <fill>
      <patternFill patternType="solid">
        <fgColor rgb="FFD9D9D9"/>
        <bgColor indexed="64"/>
      </patternFill>
    </fill>
    <fill>
      <patternFill patternType="solid">
        <fgColor rgb="FFDBDBDB"/>
        <bgColor indexed="64"/>
      </patternFill>
    </fill>
    <fill>
      <patternFill patternType="solid">
        <fgColor rgb="FFEFEFEF"/>
        <bgColor indexed="64"/>
      </patternFill>
    </fill>
    <fill>
      <patternFill patternType="solid">
        <fgColor rgb="FFBFBFBF"/>
        <bgColor indexed="64"/>
      </patternFill>
    </fill>
    <fill>
      <patternFill patternType="solid">
        <fgColor rgb="FFFFFFFF"/>
        <bgColor indexed="64"/>
      </patternFill>
    </fill>
    <fill>
      <patternFill patternType="solid">
        <fgColor theme="0" tint="-0.249977111117893"/>
        <bgColor indexed="64"/>
      </patternFill>
    </fill>
    <fill>
      <patternFill patternType="solid">
        <fgColor rgb="FFFFFF00"/>
        <bgColor indexed="64"/>
      </patternFill>
    </fill>
  </fills>
  <borders count="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1">
    <xf numFmtId="0" fontId="0"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9" fillId="0" borderId="0"/>
    <xf numFmtId="0" fontId="7" fillId="0" borderId="0" applyNumberFormat="0" applyFill="0" applyBorder="0" applyAlignment="0" applyProtection="0"/>
    <xf numFmtId="0" fontId="8" fillId="0" borderId="0" applyNumberFormat="0" applyFill="0" applyBorder="0" applyAlignment="0" applyProtection="0"/>
    <xf numFmtId="164" fontId="13" fillId="0" borderId="0" applyFont="0" applyFill="0" applyBorder="0" applyAlignment="0" applyProtection="0"/>
  </cellStyleXfs>
  <cellXfs count="110">
    <xf numFmtId="0" fontId="0" fillId="0" borderId="0" xfId="0"/>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vertical="center" wrapText="1"/>
    </xf>
    <xf numFmtId="0" fontId="1" fillId="4" borderId="1" xfId="0" applyFont="1" applyFill="1" applyBorder="1" applyAlignment="1">
      <alignment horizontal="center" vertical="center"/>
    </xf>
    <xf numFmtId="0" fontId="1" fillId="4" borderId="1" xfId="0" applyFont="1" applyFill="1" applyBorder="1" applyAlignment="1">
      <alignment horizontal="right" vertical="center"/>
    </xf>
    <xf numFmtId="0" fontId="3" fillId="0" borderId="1" xfId="0" applyFont="1" applyBorder="1" applyAlignment="1">
      <alignment horizontal="center" vertical="center"/>
    </xf>
    <xf numFmtId="0" fontId="2" fillId="6" borderId="1" xfId="0" applyFont="1" applyFill="1" applyBorder="1" applyAlignment="1">
      <alignment horizontal="center" vertical="center" wrapText="1"/>
    </xf>
    <xf numFmtId="0" fontId="2" fillId="0" borderId="1" xfId="0" applyFont="1" applyBorder="1" applyAlignment="1">
      <alignment horizontal="center" vertical="center"/>
    </xf>
    <xf numFmtId="0" fontId="3" fillId="6" borderId="1" xfId="0" applyFont="1" applyFill="1" applyBorder="1" applyAlignment="1">
      <alignment horizontal="center" vertical="center"/>
    </xf>
    <xf numFmtId="0" fontId="3" fillId="6" borderId="1" xfId="0" applyFont="1" applyFill="1" applyBorder="1" applyAlignment="1">
      <alignment vertical="center" wrapText="1"/>
    </xf>
    <xf numFmtId="0" fontId="1" fillId="5" borderId="1" xfId="0" applyFont="1" applyFill="1" applyBorder="1" applyAlignment="1">
      <alignment horizontal="center" vertical="center" wrapText="1"/>
    </xf>
    <xf numFmtId="0" fontId="3" fillId="0" borderId="2" xfId="0" applyFont="1" applyBorder="1" applyAlignment="1">
      <alignment vertical="center"/>
    </xf>
    <xf numFmtId="0" fontId="3" fillId="0" borderId="2" xfId="0" applyFont="1" applyBorder="1" applyAlignment="1">
      <alignment horizontal="center" vertical="center"/>
    </xf>
    <xf numFmtId="0" fontId="2" fillId="0" borderId="2" xfId="0" applyFont="1" applyBorder="1" applyAlignment="1">
      <alignment horizontal="center" vertical="center" wrapText="1"/>
    </xf>
    <xf numFmtId="0" fontId="3" fillId="0" borderId="2" xfId="0" applyFont="1" applyBorder="1" applyAlignment="1">
      <alignment vertical="center" wrapText="1"/>
    </xf>
    <xf numFmtId="0" fontId="3" fillId="0" borderId="0" xfId="0" applyFont="1"/>
    <xf numFmtId="0" fontId="3" fillId="0" borderId="0" xfId="0" applyFont="1" applyAlignment="1">
      <alignment wrapText="1"/>
    </xf>
    <xf numFmtId="0" fontId="4"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3" fillId="0" borderId="0" xfId="0" applyFont="1" applyAlignment="1">
      <alignment horizontal="center"/>
    </xf>
    <xf numFmtId="0" fontId="3" fillId="0" borderId="0" xfId="0" applyFont="1" applyBorder="1"/>
    <xf numFmtId="3" fontId="3" fillId="0" borderId="1" xfId="0" applyNumberFormat="1" applyFont="1" applyBorder="1" applyAlignment="1">
      <alignment horizontal="center" vertical="center" wrapText="1"/>
    </xf>
    <xf numFmtId="0" fontId="2" fillId="0" borderId="2" xfId="0" applyFont="1" applyBorder="1" applyAlignment="1">
      <alignment horizontal="justify" vertical="top" wrapText="1"/>
    </xf>
    <xf numFmtId="0" fontId="3" fillId="0" borderId="0" xfId="0" applyFont="1" applyAlignment="1">
      <alignment vertical="top"/>
    </xf>
    <xf numFmtId="0" fontId="3" fillId="0" borderId="0" xfId="0" applyFont="1" applyAlignment="1">
      <alignment vertical="top" wrapText="1"/>
    </xf>
    <xf numFmtId="0" fontId="3" fillId="0" borderId="1" xfId="0" applyFont="1" applyBorder="1" applyAlignment="1">
      <alignment vertical="top" wrapText="1"/>
    </xf>
    <xf numFmtId="0" fontId="3" fillId="0" borderId="0" xfId="0" applyFont="1" applyBorder="1" applyAlignment="1">
      <alignment vertical="top"/>
    </xf>
    <xf numFmtId="0" fontId="2" fillId="0" borderId="1" xfId="0" applyFont="1" applyBorder="1" applyAlignment="1">
      <alignment vertical="top" wrapText="1"/>
    </xf>
    <xf numFmtId="0" fontId="3" fillId="6" borderId="1" xfId="0" applyFont="1" applyFill="1" applyBorder="1" applyAlignment="1">
      <alignment vertical="top" wrapText="1"/>
    </xf>
    <xf numFmtId="0" fontId="3" fillId="6" borderId="2" xfId="0" applyFont="1" applyFill="1" applyBorder="1" applyAlignment="1">
      <alignment vertical="top" wrapText="1"/>
    </xf>
    <xf numFmtId="0" fontId="2" fillId="0" borderId="2" xfId="0" applyFont="1" applyBorder="1" applyAlignment="1">
      <alignment vertical="top" wrapText="1"/>
    </xf>
    <xf numFmtId="0" fontId="3" fillId="0" borderId="2" xfId="0" applyFont="1" applyBorder="1" applyAlignment="1">
      <alignment vertical="top" wrapText="1"/>
    </xf>
    <xf numFmtId="0" fontId="3" fillId="0" borderId="2" xfId="0" applyFont="1" applyBorder="1" applyAlignment="1">
      <alignment horizontal="center" vertical="center" wrapText="1"/>
    </xf>
    <xf numFmtId="0" fontId="3" fillId="6" borderId="0" xfId="0" applyFont="1" applyFill="1" applyBorder="1" applyAlignment="1">
      <alignment vertical="center" wrapText="1"/>
    </xf>
    <xf numFmtId="0" fontId="2" fillId="6" borderId="0" xfId="0" applyFont="1" applyFill="1" applyBorder="1" applyAlignment="1">
      <alignment horizontal="center" vertical="center" wrapText="1"/>
    </xf>
    <xf numFmtId="0" fontId="2" fillId="0" borderId="0" xfId="0" applyFont="1" applyBorder="1" applyAlignment="1">
      <alignment horizontal="center" vertical="center"/>
    </xf>
    <xf numFmtId="0" fontId="3" fillId="6" borderId="0" xfId="0" applyFont="1" applyFill="1" applyBorder="1" applyAlignment="1">
      <alignment horizontal="center" vertical="center"/>
    </xf>
    <xf numFmtId="0" fontId="1" fillId="4" borderId="1" xfId="0" applyFont="1" applyFill="1" applyBorder="1" applyAlignment="1">
      <alignment horizontal="center" vertical="center" wrapText="1"/>
    </xf>
    <xf numFmtId="0" fontId="6" fillId="7" borderId="6" xfId="0" applyFont="1" applyFill="1" applyBorder="1" applyAlignment="1">
      <alignment vertical="top"/>
    </xf>
    <xf numFmtId="0" fontId="6" fillId="7" borderId="6" xfId="0" applyFont="1" applyFill="1" applyBorder="1"/>
    <xf numFmtId="0" fontId="6" fillId="7" borderId="5" xfId="0" applyFont="1" applyFill="1" applyBorder="1" applyAlignment="1">
      <alignment horizontal="left" vertical="center"/>
    </xf>
    <xf numFmtId="0" fontId="3" fillId="0" borderId="0" xfId="0" applyFont="1" applyAlignment="1">
      <alignment horizontal="center" vertical="center" wrapText="1"/>
    </xf>
    <xf numFmtId="0" fontId="1" fillId="0" borderId="0" xfId="0" applyFont="1" applyBorder="1" applyAlignment="1">
      <alignment horizontal="center" vertical="center"/>
    </xf>
    <xf numFmtId="0" fontId="3" fillId="6" borderId="0" xfId="0" applyFont="1" applyFill="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10" fillId="0" borderId="1" xfId="7" applyFont="1" applyFill="1" applyBorder="1" applyAlignment="1">
      <alignment horizontal="center" vertical="center" wrapText="1"/>
    </xf>
    <xf numFmtId="0" fontId="3" fillId="0" borderId="1" xfId="0" applyFont="1" applyFill="1" applyBorder="1" applyAlignment="1">
      <alignment vertical="center" wrapText="1"/>
    </xf>
    <xf numFmtId="165" fontId="10" fillId="0" borderId="1" xfId="0" applyNumberFormat="1" applyFont="1" applyFill="1" applyBorder="1" applyAlignment="1">
      <alignment horizontal="center" vertical="center"/>
    </xf>
    <xf numFmtId="1" fontId="10" fillId="0" borderId="1" xfId="0" applyNumberFormat="1" applyFont="1" applyFill="1" applyBorder="1" applyAlignment="1">
      <alignment horizontal="center" vertical="center"/>
    </xf>
    <xf numFmtId="0" fontId="11" fillId="0" borderId="1" xfId="7" applyFont="1" applyFill="1" applyBorder="1" applyAlignment="1">
      <alignment horizontal="center"/>
    </xf>
    <xf numFmtId="0" fontId="2" fillId="0" borderId="1" xfId="0" applyFont="1" applyBorder="1" applyAlignment="1">
      <alignment vertical="center" wrapText="1"/>
    </xf>
    <xf numFmtId="0" fontId="3" fillId="8" borderId="1" xfId="0" applyFont="1" applyFill="1" applyBorder="1" applyAlignment="1">
      <alignment vertical="top" wrapText="1"/>
    </xf>
    <xf numFmtId="0" fontId="3" fillId="8" borderId="1" xfId="0" applyFont="1" applyFill="1" applyBorder="1" applyAlignment="1">
      <alignment horizontal="center" vertical="center" wrapText="1"/>
    </xf>
    <xf numFmtId="0" fontId="3" fillId="8" borderId="2" xfId="0" applyFont="1" applyFill="1" applyBorder="1" applyAlignment="1">
      <alignment vertical="top" wrapText="1"/>
    </xf>
    <xf numFmtId="0" fontId="3" fillId="8" borderId="2" xfId="0" applyFont="1" applyFill="1" applyBorder="1" applyAlignment="1">
      <alignment horizontal="center" vertical="center"/>
    </xf>
    <xf numFmtId="0" fontId="3" fillId="8" borderId="1" xfId="0" applyFont="1" applyFill="1" applyBorder="1" applyAlignment="1">
      <alignment horizontal="center" vertical="center"/>
    </xf>
    <xf numFmtId="165" fontId="10" fillId="8" borderId="1" xfId="0" applyNumberFormat="1" applyFont="1" applyFill="1" applyBorder="1" applyAlignment="1">
      <alignment horizontal="center" vertical="center"/>
    </xf>
    <xf numFmtId="166" fontId="3" fillId="6" borderId="1" xfId="10" applyNumberFormat="1" applyFont="1" applyFill="1" applyBorder="1" applyAlignment="1">
      <alignment horizontal="right" vertical="center"/>
    </xf>
    <xf numFmtId="166" fontId="5" fillId="0" borderId="1" xfId="10" applyNumberFormat="1" applyFont="1" applyBorder="1" applyAlignment="1">
      <alignment horizontal="left" vertical="center"/>
    </xf>
    <xf numFmtId="166" fontId="3" fillId="0" borderId="0" xfId="10" applyNumberFormat="1" applyFont="1" applyAlignment="1">
      <alignment horizontal="right"/>
    </xf>
    <xf numFmtId="166" fontId="1" fillId="5" borderId="1" xfId="10" applyNumberFormat="1" applyFont="1" applyFill="1" applyBorder="1" applyAlignment="1">
      <alignment horizontal="right" vertical="center" wrapText="1"/>
    </xf>
    <xf numFmtId="166" fontId="2" fillId="0" borderId="1" xfId="10" applyNumberFormat="1" applyFont="1" applyBorder="1" applyAlignment="1">
      <alignment horizontal="right" vertical="center" wrapText="1"/>
    </xf>
    <xf numFmtId="166" fontId="1" fillId="2" borderId="1" xfId="10" applyNumberFormat="1" applyFont="1" applyFill="1" applyBorder="1" applyAlignment="1">
      <alignment horizontal="left" vertical="center" wrapText="1"/>
    </xf>
    <xf numFmtId="166" fontId="3" fillId="0" borderId="2" xfId="10" applyNumberFormat="1" applyFont="1" applyBorder="1" applyAlignment="1">
      <alignment horizontal="right" vertical="center"/>
    </xf>
    <xf numFmtId="166" fontId="3" fillId="0" borderId="1" xfId="10" applyNumberFormat="1" applyFont="1" applyBorder="1" applyAlignment="1">
      <alignment horizontal="right" vertical="center"/>
    </xf>
    <xf numFmtId="166" fontId="6" fillId="7" borderId="6" xfId="10" applyNumberFormat="1" applyFont="1" applyFill="1" applyBorder="1" applyAlignment="1">
      <alignment horizontal="right"/>
    </xf>
    <xf numFmtId="166" fontId="6" fillId="7" borderId="7" xfId="10" applyNumberFormat="1" applyFont="1" applyFill="1" applyBorder="1" applyAlignment="1">
      <alignment horizontal="left"/>
    </xf>
    <xf numFmtId="166" fontId="6" fillId="0" borderId="1" xfId="10" applyNumberFormat="1" applyFont="1" applyBorder="1" applyAlignment="1">
      <alignment horizontal="left"/>
    </xf>
    <xf numFmtId="166" fontId="3" fillId="0" borderId="0" xfId="10" applyNumberFormat="1" applyFont="1" applyAlignment="1">
      <alignment horizontal="right" wrapText="1"/>
    </xf>
    <xf numFmtId="166" fontId="3" fillId="0" borderId="0" xfId="10" applyNumberFormat="1" applyFont="1" applyAlignment="1">
      <alignment horizontal="right" vertical="center" wrapText="1"/>
    </xf>
    <xf numFmtId="166" fontId="1" fillId="2" borderId="1" xfId="10" applyNumberFormat="1" applyFont="1" applyFill="1" applyBorder="1" applyAlignment="1">
      <alignment horizontal="center" vertical="center" wrapText="1"/>
    </xf>
    <xf numFmtId="166" fontId="1" fillId="3" borderId="1" xfId="10" applyNumberFormat="1" applyFont="1" applyFill="1" applyBorder="1" applyAlignment="1">
      <alignment horizontal="right" vertical="center" wrapText="1"/>
    </xf>
    <xf numFmtId="166" fontId="1" fillId="3" borderId="1" xfId="10" applyNumberFormat="1" applyFont="1" applyFill="1" applyBorder="1" applyAlignment="1">
      <alignment horizontal="left" vertical="center" wrapText="1"/>
    </xf>
    <xf numFmtId="166" fontId="4" fillId="3" borderId="1" xfId="10" applyNumberFormat="1" applyFont="1" applyFill="1" applyBorder="1" applyAlignment="1">
      <alignment horizontal="left" vertical="center" wrapText="1"/>
    </xf>
    <xf numFmtId="166" fontId="3" fillId="0" borderId="1" xfId="10" applyNumberFormat="1" applyFont="1" applyBorder="1" applyAlignment="1">
      <alignment horizontal="right" vertical="center" wrapText="1"/>
    </xf>
    <xf numFmtId="166" fontId="3" fillId="0" borderId="2" xfId="10" applyNumberFormat="1" applyFont="1" applyBorder="1" applyAlignment="1">
      <alignment horizontal="right" vertical="center" wrapText="1"/>
    </xf>
    <xf numFmtId="166" fontId="3" fillId="0" borderId="0" xfId="10" applyNumberFormat="1" applyFont="1" applyBorder="1" applyAlignment="1">
      <alignment horizontal="right"/>
    </xf>
    <xf numFmtId="166" fontId="1" fillId="4" borderId="1" xfId="10" applyNumberFormat="1" applyFont="1" applyFill="1" applyBorder="1" applyAlignment="1">
      <alignment horizontal="center" vertical="center" wrapText="1"/>
    </xf>
    <xf numFmtId="166" fontId="1" fillId="4" borderId="1" xfId="10" applyNumberFormat="1" applyFont="1" applyFill="1" applyBorder="1" applyAlignment="1">
      <alignment horizontal="right" vertical="center"/>
    </xf>
    <xf numFmtId="166" fontId="1" fillId="5" borderId="1" xfId="10" applyNumberFormat="1" applyFont="1" applyFill="1" applyBorder="1" applyAlignment="1">
      <alignment horizontal="left" vertical="center"/>
    </xf>
    <xf numFmtId="166" fontId="10" fillId="0" borderId="1" xfId="10" applyNumberFormat="1" applyFont="1" applyFill="1" applyBorder="1" applyAlignment="1">
      <alignment horizontal="right" vertical="center"/>
    </xf>
    <xf numFmtId="166" fontId="2" fillId="6" borderId="1" xfId="10" applyNumberFormat="1" applyFont="1" applyFill="1" applyBorder="1" applyAlignment="1">
      <alignment horizontal="right" vertical="center"/>
    </xf>
    <xf numFmtId="166" fontId="12" fillId="0" borderId="1" xfId="10" applyNumberFormat="1" applyFont="1" applyFill="1" applyBorder="1" applyAlignment="1">
      <alignment horizontal="right" vertical="center"/>
    </xf>
    <xf numFmtId="166" fontId="3" fillId="6" borderId="0" xfId="10" applyNumberFormat="1" applyFont="1" applyFill="1" applyBorder="1" applyAlignment="1">
      <alignment horizontal="right" vertical="center"/>
    </xf>
    <xf numFmtId="166" fontId="3" fillId="0" borderId="0" xfId="10" applyNumberFormat="1" applyFont="1" applyBorder="1" applyAlignment="1">
      <alignment horizontal="right" vertical="center"/>
    </xf>
    <xf numFmtId="166" fontId="1" fillId="5" borderId="1" xfId="10" applyNumberFormat="1" applyFont="1" applyFill="1" applyBorder="1" applyAlignment="1">
      <alignment horizontal="center" vertical="center" wrapText="1"/>
    </xf>
    <xf numFmtId="166" fontId="2" fillId="0" borderId="2" xfId="10" applyNumberFormat="1" applyFont="1" applyBorder="1" applyAlignment="1">
      <alignment horizontal="right" vertical="center" wrapText="1"/>
    </xf>
    <xf numFmtId="0" fontId="1" fillId="2" borderId="1" xfId="0" applyFont="1" applyFill="1" applyBorder="1" applyAlignment="1">
      <alignment vertical="center" wrapText="1"/>
    </xf>
    <xf numFmtId="166" fontId="1" fillId="2" borderId="2" xfId="10" applyNumberFormat="1" applyFont="1" applyFill="1" applyBorder="1" applyAlignment="1">
      <alignment horizontal="left" vertical="center"/>
    </xf>
    <xf numFmtId="166" fontId="1" fillId="2" borderId="3" xfId="10" applyNumberFormat="1" applyFont="1" applyFill="1" applyBorder="1" applyAlignment="1">
      <alignment horizontal="left" vertical="center"/>
    </xf>
    <xf numFmtId="0" fontId="1" fillId="5" borderId="1" xfId="0" applyFont="1" applyFill="1" applyBorder="1" applyAlignment="1">
      <alignment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5" fillId="0" borderId="1" xfId="0" applyFont="1" applyBorder="1" applyAlignment="1">
      <alignment horizontal="left" vertical="center"/>
    </xf>
    <xf numFmtId="0" fontId="1" fillId="2" borderId="1" xfId="0" applyFont="1" applyFill="1" applyBorder="1" applyAlignment="1">
      <alignment vertical="center"/>
    </xf>
    <xf numFmtId="0" fontId="3" fillId="0" borderId="2" xfId="0" applyFont="1" applyBorder="1" applyAlignment="1">
      <alignment horizontal="center" vertical="top" wrapText="1"/>
    </xf>
    <xf numFmtId="0" fontId="3" fillId="0" borderId="4" xfId="0" applyFont="1" applyBorder="1" applyAlignment="1">
      <alignment horizontal="center" vertical="top" wrapText="1"/>
    </xf>
    <xf numFmtId="0" fontId="3" fillId="0" borderId="3" xfId="0" applyFont="1" applyBorder="1" applyAlignment="1">
      <alignment horizontal="center" vertical="top" wrapText="1"/>
    </xf>
    <xf numFmtId="0" fontId="6" fillId="0" borderId="0" xfId="0" applyFont="1" applyAlignment="1">
      <alignment horizontal="center" vertical="top"/>
    </xf>
    <xf numFmtId="0" fontId="1" fillId="3" borderId="1" xfId="0" applyFont="1" applyFill="1" applyBorder="1" applyAlignment="1">
      <alignment vertical="center" wrapText="1"/>
    </xf>
    <xf numFmtId="0" fontId="1" fillId="3" borderId="1" xfId="0" applyFont="1" applyFill="1" applyBorder="1" applyAlignment="1">
      <alignment horizontal="center" vertical="center" wrapText="1"/>
    </xf>
  </cellXfs>
  <cellStyles count="11">
    <cellStyle name="Hipervínculo" xfId="1" builtinId="8" hidden="1"/>
    <cellStyle name="Hipervínculo" xfId="3" builtinId="8" hidden="1"/>
    <cellStyle name="Hipervínculo" xfId="5" builtinId="8" hidden="1"/>
    <cellStyle name="Hipervínculo" xfId="8" builtinId="8" hidden="1"/>
    <cellStyle name="Hipervínculo visitado" xfId="2" builtinId="9" hidden="1"/>
    <cellStyle name="Hipervínculo visitado" xfId="4" builtinId="9" hidden="1"/>
    <cellStyle name="Hipervínculo visitado" xfId="6" builtinId="9" hidden="1"/>
    <cellStyle name="Hipervínculo visitado" xfId="9" builtinId="9" hidden="1"/>
    <cellStyle name="Moneda" xfId="10" builtinId="4"/>
    <cellStyle name="Normal" xfId="0" builtinId="0"/>
    <cellStyle name="Normal 8"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70"/>
  <sheetViews>
    <sheetView tabSelected="1" zoomScaleNormal="100" workbookViewId="0"/>
  </sheetViews>
  <sheetFormatPr baseColWidth="10" defaultColWidth="10.85546875" defaultRowHeight="12" x14ac:dyDescent="0.2"/>
  <cols>
    <col min="1" max="1" width="16.85546875" style="47" customWidth="1"/>
    <col min="2" max="2" width="31.85546875" style="25" customWidth="1"/>
    <col min="3" max="5" width="10.85546875" style="17"/>
    <col min="6" max="6" width="13" style="62" bestFit="1" customWidth="1"/>
    <col min="7" max="7" width="19.42578125" style="62" bestFit="1" customWidth="1"/>
    <col min="8" max="16384" width="10.85546875" style="17"/>
  </cols>
  <sheetData>
    <row r="1" spans="1:7" ht="12.75" customHeight="1" x14ac:dyDescent="0.2"/>
    <row r="2" spans="1:7" ht="23.25" customHeight="1" x14ac:dyDescent="0.2">
      <c r="A2" s="107" t="s">
        <v>234</v>
      </c>
      <c r="B2" s="107"/>
      <c r="C2" s="107"/>
      <c r="D2" s="107"/>
      <c r="E2" s="107"/>
      <c r="F2" s="107"/>
      <c r="G2" s="107"/>
    </row>
    <row r="3" spans="1:7" ht="15" customHeight="1" x14ac:dyDescent="0.2">
      <c r="A3" s="107" t="s">
        <v>235</v>
      </c>
      <c r="B3" s="107"/>
      <c r="C3" s="107"/>
      <c r="D3" s="107"/>
      <c r="E3" s="107"/>
      <c r="F3" s="107"/>
      <c r="G3" s="107"/>
    </row>
    <row r="7" spans="1:7" ht="15.75" x14ac:dyDescent="0.25">
      <c r="A7" s="42" t="s">
        <v>138</v>
      </c>
      <c r="B7" s="40"/>
      <c r="C7" s="41"/>
      <c r="D7" s="41"/>
      <c r="E7" s="41"/>
      <c r="F7" s="68"/>
      <c r="G7" s="69">
        <f>+G10+G67+G96</f>
        <v>5171579343</v>
      </c>
    </row>
    <row r="10" spans="1:7" ht="15.75" x14ac:dyDescent="0.25">
      <c r="A10" s="102" t="s">
        <v>135</v>
      </c>
      <c r="B10" s="102"/>
      <c r="C10" s="102"/>
      <c r="D10" s="102"/>
      <c r="E10" s="102"/>
      <c r="F10" s="102"/>
      <c r="G10" s="70">
        <f>+G13+G22+G25</f>
        <v>3188805498</v>
      </c>
    </row>
    <row r="11" spans="1:7" ht="12" customHeight="1" x14ac:dyDescent="0.2">
      <c r="A11" s="43"/>
      <c r="B11" s="26"/>
      <c r="C11" s="18"/>
      <c r="D11" s="18"/>
      <c r="E11" s="18"/>
      <c r="F11" s="71"/>
      <c r="G11" s="72"/>
    </row>
    <row r="12" spans="1:7" ht="24" customHeight="1" x14ac:dyDescent="0.2">
      <c r="A12" s="19" t="s">
        <v>0</v>
      </c>
      <c r="B12" s="19" t="s">
        <v>1</v>
      </c>
      <c r="C12" s="19" t="s">
        <v>2</v>
      </c>
      <c r="D12" s="19" t="s">
        <v>3</v>
      </c>
      <c r="E12" s="20" t="s">
        <v>4</v>
      </c>
      <c r="F12" s="73" t="s">
        <v>5</v>
      </c>
      <c r="G12" s="74" t="s">
        <v>6</v>
      </c>
    </row>
    <row r="13" spans="1:7" ht="15.95" customHeight="1" x14ac:dyDescent="0.2">
      <c r="A13" s="109" t="s">
        <v>7</v>
      </c>
      <c r="B13" s="109"/>
      <c r="C13" s="109"/>
      <c r="D13" s="109"/>
      <c r="E13" s="109"/>
      <c r="F13" s="109"/>
      <c r="G13" s="75">
        <f>+G14+G18+G20</f>
        <v>2908284000</v>
      </c>
    </row>
    <row r="14" spans="1:7" ht="32.25" customHeight="1" x14ac:dyDescent="0.2">
      <c r="A14" s="108" t="s">
        <v>8</v>
      </c>
      <c r="B14" s="108"/>
      <c r="C14" s="108"/>
      <c r="D14" s="108"/>
      <c r="E14" s="108"/>
      <c r="F14" s="108"/>
      <c r="G14" s="75">
        <f>+SUM(G15:G17)</f>
        <v>2710653000</v>
      </c>
    </row>
    <row r="15" spans="1:7" ht="114" customHeight="1" x14ac:dyDescent="0.2">
      <c r="A15" s="2" t="s">
        <v>140</v>
      </c>
      <c r="B15" s="24" t="s">
        <v>9</v>
      </c>
      <c r="C15" s="2" t="s">
        <v>10</v>
      </c>
      <c r="D15" s="2">
        <v>371</v>
      </c>
      <c r="E15" s="2">
        <v>3</v>
      </c>
      <c r="F15" s="64">
        <v>2356000</v>
      </c>
      <c r="G15" s="64">
        <f>+D15*E15*F15</f>
        <v>2622228000</v>
      </c>
    </row>
    <row r="16" spans="1:7" ht="66" customHeight="1" x14ac:dyDescent="0.2">
      <c r="A16" s="4" t="s">
        <v>141</v>
      </c>
      <c r="B16" s="27" t="s">
        <v>11</v>
      </c>
      <c r="C16" s="4" t="s">
        <v>10</v>
      </c>
      <c r="D16" s="4">
        <v>16</v>
      </c>
      <c r="E16" s="2">
        <v>3</v>
      </c>
      <c r="F16" s="64">
        <v>1617000</v>
      </c>
      <c r="G16" s="64">
        <f>+D16*E16*F16</f>
        <v>77616000</v>
      </c>
    </row>
    <row r="17" spans="1:7" ht="62.1" customHeight="1" x14ac:dyDescent="0.2">
      <c r="A17" s="4" t="s">
        <v>142</v>
      </c>
      <c r="B17" s="27" t="s">
        <v>12</v>
      </c>
      <c r="C17" s="4" t="s">
        <v>10</v>
      </c>
      <c r="D17" s="4">
        <v>1</v>
      </c>
      <c r="E17" s="2">
        <v>3</v>
      </c>
      <c r="F17" s="64">
        <v>3603000</v>
      </c>
      <c r="G17" s="64">
        <f>+D17*E17*F17</f>
        <v>10809000</v>
      </c>
    </row>
    <row r="18" spans="1:7" ht="12" customHeight="1" x14ac:dyDescent="0.2">
      <c r="A18" s="108" t="s">
        <v>13</v>
      </c>
      <c r="B18" s="108"/>
      <c r="C18" s="108"/>
      <c r="D18" s="108"/>
      <c r="E18" s="108"/>
      <c r="F18" s="108"/>
      <c r="G18" s="75">
        <f>+SUM(G19)</f>
        <v>184395000</v>
      </c>
    </row>
    <row r="19" spans="1:7" ht="70.5" customHeight="1" x14ac:dyDescent="0.2">
      <c r="A19" s="4" t="s">
        <v>143</v>
      </c>
      <c r="B19" s="27" t="s">
        <v>14</v>
      </c>
      <c r="C19" s="4" t="s">
        <v>10</v>
      </c>
      <c r="D19" s="4">
        <v>19</v>
      </c>
      <c r="E19" s="2">
        <v>3</v>
      </c>
      <c r="F19" s="64">
        <v>3235000</v>
      </c>
      <c r="G19" s="64">
        <f>+D19*E19*F19</f>
        <v>184395000</v>
      </c>
    </row>
    <row r="20" spans="1:7" ht="12" customHeight="1" x14ac:dyDescent="0.2">
      <c r="A20" s="108" t="s">
        <v>15</v>
      </c>
      <c r="B20" s="108"/>
      <c r="C20" s="108"/>
      <c r="D20" s="108"/>
      <c r="E20" s="108"/>
      <c r="F20" s="108"/>
      <c r="G20" s="75">
        <f>+SUM(G21)</f>
        <v>13236000</v>
      </c>
    </row>
    <row r="21" spans="1:7" ht="48.95" customHeight="1" x14ac:dyDescent="0.2">
      <c r="A21" s="4" t="s">
        <v>144</v>
      </c>
      <c r="B21" s="27" t="s">
        <v>16</v>
      </c>
      <c r="C21" s="4" t="s">
        <v>10</v>
      </c>
      <c r="D21" s="4">
        <v>2</v>
      </c>
      <c r="E21" s="2">
        <v>3</v>
      </c>
      <c r="F21" s="64">
        <v>2206000</v>
      </c>
      <c r="G21" s="64">
        <f>+D21*E21*F21</f>
        <v>13236000</v>
      </c>
    </row>
    <row r="22" spans="1:7" ht="18.75" customHeight="1" x14ac:dyDescent="0.2">
      <c r="A22" s="108" t="s">
        <v>17</v>
      </c>
      <c r="B22" s="108"/>
      <c r="C22" s="108"/>
      <c r="D22" s="108"/>
      <c r="E22" s="108"/>
      <c r="F22" s="108"/>
      <c r="G22" s="75">
        <f>+SUM(G23:G24)</f>
        <v>21400000</v>
      </c>
    </row>
    <row r="23" spans="1:7" ht="56.1" customHeight="1" x14ac:dyDescent="0.2">
      <c r="A23" s="4" t="s">
        <v>145</v>
      </c>
      <c r="B23" s="27" t="s">
        <v>18</v>
      </c>
      <c r="C23" s="4" t="s">
        <v>19</v>
      </c>
      <c r="D23" s="2">
        <v>48</v>
      </c>
      <c r="E23" s="2"/>
      <c r="F23" s="64">
        <v>280000</v>
      </c>
      <c r="G23" s="64">
        <f>+D23*F23</f>
        <v>13440000</v>
      </c>
    </row>
    <row r="24" spans="1:7" ht="143.25" customHeight="1" x14ac:dyDescent="0.2">
      <c r="A24" s="4" t="s">
        <v>146</v>
      </c>
      <c r="B24" s="27" t="s">
        <v>20</v>
      </c>
      <c r="C24" s="4" t="s">
        <v>21</v>
      </c>
      <c r="D24" s="4" t="s">
        <v>21</v>
      </c>
      <c r="E24" s="2"/>
      <c r="F24" s="64"/>
      <c r="G24" s="64">
        <v>7960000</v>
      </c>
    </row>
    <row r="25" spans="1:7" ht="18.75" customHeight="1" x14ac:dyDescent="0.2">
      <c r="A25" s="108" t="s">
        <v>22</v>
      </c>
      <c r="B25" s="108"/>
      <c r="C25" s="108"/>
      <c r="D25" s="108"/>
      <c r="E25" s="108"/>
      <c r="F25" s="108"/>
      <c r="G25" s="76">
        <f>+SUM(G26:G64)</f>
        <v>259121498</v>
      </c>
    </row>
    <row r="26" spans="1:7" ht="69" customHeight="1" x14ac:dyDescent="0.2">
      <c r="A26" s="4" t="s">
        <v>139</v>
      </c>
      <c r="B26" s="27" t="s">
        <v>23</v>
      </c>
      <c r="C26" s="4" t="s">
        <v>19</v>
      </c>
      <c r="D26" s="4">
        <v>37</v>
      </c>
      <c r="E26" s="4"/>
      <c r="F26" s="77">
        <v>95000</v>
      </c>
      <c r="G26" s="77">
        <f t="shared" ref="G26:G36" si="0">+D26*F26</f>
        <v>3515000</v>
      </c>
    </row>
    <row r="27" spans="1:7" ht="33" customHeight="1" x14ac:dyDescent="0.2">
      <c r="A27" s="4" t="s">
        <v>147</v>
      </c>
      <c r="B27" s="27" t="s">
        <v>24</v>
      </c>
      <c r="C27" s="4" t="s">
        <v>19</v>
      </c>
      <c r="D27" s="4">
        <v>875</v>
      </c>
      <c r="E27" s="4"/>
      <c r="F27" s="77">
        <v>700</v>
      </c>
      <c r="G27" s="77">
        <f t="shared" si="0"/>
        <v>612500</v>
      </c>
    </row>
    <row r="28" spans="1:7" ht="81.95" customHeight="1" x14ac:dyDescent="0.2">
      <c r="A28" s="4" t="s">
        <v>148</v>
      </c>
      <c r="B28" s="27" t="s">
        <v>25</v>
      </c>
      <c r="C28" s="4" t="s">
        <v>19</v>
      </c>
      <c r="D28" s="4">
        <v>79</v>
      </c>
      <c r="E28" s="4"/>
      <c r="F28" s="77">
        <v>10000</v>
      </c>
      <c r="G28" s="77">
        <f t="shared" si="0"/>
        <v>790000</v>
      </c>
    </row>
    <row r="29" spans="1:7" ht="81" customHeight="1" x14ac:dyDescent="0.2">
      <c r="A29" s="4" t="s">
        <v>149</v>
      </c>
      <c r="B29" s="27" t="s">
        <v>26</v>
      </c>
      <c r="C29" s="4" t="s">
        <v>10</v>
      </c>
      <c r="D29" s="4">
        <v>72</v>
      </c>
      <c r="E29" s="4"/>
      <c r="F29" s="77">
        <v>110000</v>
      </c>
      <c r="G29" s="77">
        <f t="shared" si="0"/>
        <v>7920000</v>
      </c>
    </row>
    <row r="30" spans="1:7" ht="77.099999999999994" customHeight="1" x14ac:dyDescent="0.2">
      <c r="A30" s="4" t="s">
        <v>150</v>
      </c>
      <c r="B30" s="27" t="s">
        <v>27</v>
      </c>
      <c r="C30" s="4" t="s">
        <v>19</v>
      </c>
      <c r="D30" s="4">
        <v>21</v>
      </c>
      <c r="E30" s="4"/>
      <c r="F30" s="77">
        <v>1610000</v>
      </c>
      <c r="G30" s="77">
        <f t="shared" si="0"/>
        <v>33810000</v>
      </c>
    </row>
    <row r="31" spans="1:7" ht="145.5" customHeight="1" x14ac:dyDescent="0.2">
      <c r="A31" s="4" t="s">
        <v>151</v>
      </c>
      <c r="B31" s="27" t="s">
        <v>28</v>
      </c>
      <c r="C31" s="4" t="s">
        <v>19</v>
      </c>
      <c r="D31" s="4">
        <v>38</v>
      </c>
      <c r="E31" s="4"/>
      <c r="F31" s="77">
        <v>230000</v>
      </c>
      <c r="G31" s="77">
        <f t="shared" si="0"/>
        <v>8740000</v>
      </c>
    </row>
    <row r="32" spans="1:7" ht="73.5" customHeight="1" x14ac:dyDescent="0.2">
      <c r="A32" s="99" t="s">
        <v>230</v>
      </c>
      <c r="B32" s="27" t="s">
        <v>29</v>
      </c>
      <c r="C32" s="3" t="s">
        <v>19</v>
      </c>
      <c r="D32" s="3">
        <v>4</v>
      </c>
      <c r="E32" s="3"/>
      <c r="F32" s="77">
        <v>810000</v>
      </c>
      <c r="G32" s="77">
        <f t="shared" si="0"/>
        <v>3240000</v>
      </c>
    </row>
    <row r="33" spans="1:7" ht="68.25" customHeight="1" x14ac:dyDescent="0.2">
      <c r="A33" s="100"/>
      <c r="B33" s="27" t="s">
        <v>30</v>
      </c>
      <c r="C33" s="3" t="s">
        <v>19</v>
      </c>
      <c r="D33" s="3">
        <v>1</v>
      </c>
      <c r="E33" s="3"/>
      <c r="F33" s="77">
        <v>1300000</v>
      </c>
      <c r="G33" s="77">
        <f t="shared" si="0"/>
        <v>1300000</v>
      </c>
    </row>
    <row r="34" spans="1:7" ht="95.25" customHeight="1" x14ac:dyDescent="0.2">
      <c r="A34" s="94" t="s">
        <v>152</v>
      </c>
      <c r="B34" s="27" t="s">
        <v>31</v>
      </c>
      <c r="C34" s="4" t="s">
        <v>10</v>
      </c>
      <c r="D34" s="4">
        <v>113</v>
      </c>
      <c r="E34" s="4"/>
      <c r="F34" s="77">
        <v>83000</v>
      </c>
      <c r="G34" s="78">
        <f t="shared" si="0"/>
        <v>9379000</v>
      </c>
    </row>
    <row r="35" spans="1:7" ht="61.5" customHeight="1" x14ac:dyDescent="0.2">
      <c r="A35" s="95"/>
      <c r="B35" s="27" t="s">
        <v>32</v>
      </c>
      <c r="C35" s="3" t="s">
        <v>10</v>
      </c>
      <c r="D35" s="3">
        <v>35</v>
      </c>
      <c r="E35" s="3"/>
      <c r="F35" s="77">
        <v>85000</v>
      </c>
      <c r="G35" s="77">
        <f t="shared" si="0"/>
        <v>2975000</v>
      </c>
    </row>
    <row r="36" spans="1:7" ht="78.75" customHeight="1" x14ac:dyDescent="0.2">
      <c r="A36" s="94" t="s">
        <v>153</v>
      </c>
      <c r="B36" s="27" t="s">
        <v>33</v>
      </c>
      <c r="C36" s="3" t="s">
        <v>19</v>
      </c>
      <c r="D36" s="3">
        <v>18</v>
      </c>
      <c r="E36" s="3"/>
      <c r="F36" s="77">
        <v>615000</v>
      </c>
      <c r="G36" s="77">
        <f t="shared" si="0"/>
        <v>11070000</v>
      </c>
    </row>
    <row r="37" spans="1:7" ht="66.95" customHeight="1" x14ac:dyDescent="0.2">
      <c r="A37" s="98"/>
      <c r="B37" s="27" t="s">
        <v>34</v>
      </c>
      <c r="C37" s="3" t="s">
        <v>21</v>
      </c>
      <c r="D37" s="3" t="s">
        <v>21</v>
      </c>
      <c r="E37" s="3"/>
      <c r="F37" s="77"/>
      <c r="G37" s="77">
        <v>26376300</v>
      </c>
    </row>
    <row r="38" spans="1:7" ht="69" customHeight="1" x14ac:dyDescent="0.2">
      <c r="A38" s="95"/>
      <c r="B38" s="27" t="s">
        <v>35</v>
      </c>
      <c r="C38" s="3" t="s">
        <v>19</v>
      </c>
      <c r="D38" s="3">
        <v>12</v>
      </c>
      <c r="E38" s="3"/>
      <c r="F38" s="77">
        <v>1600000</v>
      </c>
      <c r="G38" s="77">
        <f>+D38*F38</f>
        <v>19200000</v>
      </c>
    </row>
    <row r="39" spans="1:7" ht="113.1" customHeight="1" x14ac:dyDescent="0.2">
      <c r="A39" s="4" t="s">
        <v>154</v>
      </c>
      <c r="B39" s="27" t="s">
        <v>36</v>
      </c>
      <c r="C39" s="4" t="s">
        <v>19</v>
      </c>
      <c r="D39" s="4">
        <v>75</v>
      </c>
      <c r="E39" s="4"/>
      <c r="F39" s="77">
        <v>345000</v>
      </c>
      <c r="G39" s="77">
        <f>+D39*F39</f>
        <v>25875000</v>
      </c>
    </row>
    <row r="40" spans="1:7" ht="144" customHeight="1" x14ac:dyDescent="0.2">
      <c r="A40" s="94" t="s">
        <v>155</v>
      </c>
      <c r="B40" s="33" t="s">
        <v>37</v>
      </c>
      <c r="C40" s="34" t="s">
        <v>21</v>
      </c>
      <c r="D40" s="34" t="s">
        <v>21</v>
      </c>
      <c r="E40" s="16"/>
      <c r="F40" s="78"/>
      <c r="G40" s="78">
        <v>9625000</v>
      </c>
    </row>
    <row r="41" spans="1:7" ht="66" customHeight="1" x14ac:dyDescent="0.2">
      <c r="A41" s="98"/>
      <c r="B41" s="54" t="s">
        <v>236</v>
      </c>
      <c r="C41" s="55" t="s">
        <v>237</v>
      </c>
      <c r="D41" s="3">
        <v>1</v>
      </c>
      <c r="E41" s="3"/>
      <c r="F41" s="77">
        <v>2340000</v>
      </c>
      <c r="G41" s="77">
        <v>2340000</v>
      </c>
    </row>
    <row r="42" spans="1:7" ht="81" customHeight="1" x14ac:dyDescent="0.2">
      <c r="A42" s="95"/>
      <c r="B42" s="54" t="s">
        <v>238</v>
      </c>
      <c r="C42" s="55" t="s">
        <v>237</v>
      </c>
      <c r="D42" s="3">
        <v>1</v>
      </c>
      <c r="E42" s="3"/>
      <c r="F42" s="77">
        <v>2047000</v>
      </c>
      <c r="G42" s="77">
        <v>2047000</v>
      </c>
    </row>
    <row r="43" spans="1:7" ht="102" customHeight="1" x14ac:dyDescent="0.2">
      <c r="A43" s="94" t="s">
        <v>156</v>
      </c>
      <c r="B43" s="27" t="s">
        <v>38</v>
      </c>
      <c r="C43" s="3" t="s">
        <v>19</v>
      </c>
      <c r="D43" s="23">
        <v>8621</v>
      </c>
      <c r="E43" s="3"/>
      <c r="F43" s="77">
        <v>3000</v>
      </c>
      <c r="G43" s="77">
        <f t="shared" ref="G43:G59" si="1">+D43*F43</f>
        <v>25863000</v>
      </c>
    </row>
    <row r="44" spans="1:7" ht="113.25" customHeight="1" x14ac:dyDescent="0.2">
      <c r="A44" s="95"/>
      <c r="B44" s="27" t="s">
        <v>39</v>
      </c>
      <c r="C44" s="3" t="s">
        <v>19</v>
      </c>
      <c r="D44" s="3">
        <v>700</v>
      </c>
      <c r="E44" s="3"/>
      <c r="F44" s="77">
        <v>5000</v>
      </c>
      <c r="G44" s="77">
        <f t="shared" si="1"/>
        <v>3500000</v>
      </c>
    </row>
    <row r="45" spans="1:7" ht="86.25" customHeight="1" x14ac:dyDescent="0.2">
      <c r="A45" s="4" t="s">
        <v>157</v>
      </c>
      <c r="B45" s="27" t="s">
        <v>40</v>
      </c>
      <c r="C45" s="4" t="s">
        <v>19</v>
      </c>
      <c r="D45" s="4">
        <v>400</v>
      </c>
      <c r="E45" s="4"/>
      <c r="F45" s="77">
        <v>14500</v>
      </c>
      <c r="G45" s="77">
        <f t="shared" si="1"/>
        <v>5800000</v>
      </c>
    </row>
    <row r="46" spans="1:7" ht="24" customHeight="1" x14ac:dyDescent="0.2">
      <c r="A46" s="4" t="s">
        <v>158</v>
      </c>
      <c r="B46" s="27" t="s">
        <v>41</v>
      </c>
      <c r="C46" s="4" t="s">
        <v>19</v>
      </c>
      <c r="D46" s="23">
        <v>15516</v>
      </c>
      <c r="E46" s="4"/>
      <c r="F46" s="77">
        <v>400</v>
      </c>
      <c r="G46" s="77">
        <f t="shared" si="1"/>
        <v>6206400</v>
      </c>
    </row>
    <row r="47" spans="1:7" ht="132" customHeight="1" x14ac:dyDescent="0.2">
      <c r="A47" s="4" t="s">
        <v>159</v>
      </c>
      <c r="B47" s="27" t="s">
        <v>42</v>
      </c>
      <c r="C47" s="4" t="s">
        <v>19</v>
      </c>
      <c r="D47" s="4">
        <v>288</v>
      </c>
      <c r="E47" s="4"/>
      <c r="F47" s="77">
        <v>75000</v>
      </c>
      <c r="G47" s="77">
        <f t="shared" si="1"/>
        <v>21600000</v>
      </c>
    </row>
    <row r="48" spans="1:7" ht="75.95" customHeight="1" x14ac:dyDescent="0.2">
      <c r="A48" s="4" t="s">
        <v>160</v>
      </c>
      <c r="B48" s="27" t="s">
        <v>43</v>
      </c>
      <c r="C48" s="4" t="s">
        <v>10</v>
      </c>
      <c r="D48" s="4">
        <v>6</v>
      </c>
      <c r="E48" s="4"/>
      <c r="F48" s="77">
        <v>90000</v>
      </c>
      <c r="G48" s="77">
        <f t="shared" si="1"/>
        <v>540000</v>
      </c>
    </row>
    <row r="49" spans="1:7" ht="122.1" customHeight="1" x14ac:dyDescent="0.2">
      <c r="A49" s="4" t="s">
        <v>161</v>
      </c>
      <c r="B49" s="16" t="s">
        <v>231</v>
      </c>
      <c r="C49" s="55" t="s">
        <v>244</v>
      </c>
      <c r="D49" s="4">
        <v>2</v>
      </c>
      <c r="E49" s="4"/>
      <c r="F49" s="77">
        <v>2508000</v>
      </c>
      <c r="G49" s="77">
        <f t="shared" si="1"/>
        <v>5016000</v>
      </c>
    </row>
    <row r="50" spans="1:7" ht="56.1" customHeight="1" x14ac:dyDescent="0.2">
      <c r="A50" s="4" t="s">
        <v>162</v>
      </c>
      <c r="B50" s="27" t="s">
        <v>44</v>
      </c>
      <c r="C50" s="4" t="s">
        <v>19</v>
      </c>
      <c r="D50" s="4">
        <v>1</v>
      </c>
      <c r="E50" s="4"/>
      <c r="F50" s="77">
        <v>585000</v>
      </c>
      <c r="G50" s="77">
        <f t="shared" si="1"/>
        <v>585000</v>
      </c>
    </row>
    <row r="51" spans="1:7" ht="45" customHeight="1" x14ac:dyDescent="0.2">
      <c r="A51" s="94" t="s">
        <v>163</v>
      </c>
      <c r="B51" s="33" t="s">
        <v>45</v>
      </c>
      <c r="C51" s="34" t="s">
        <v>19</v>
      </c>
      <c r="D51" s="34">
        <v>20</v>
      </c>
      <c r="E51" s="16"/>
      <c r="F51" s="78">
        <v>12495</v>
      </c>
      <c r="G51" s="78">
        <f t="shared" si="1"/>
        <v>249900</v>
      </c>
    </row>
    <row r="52" spans="1:7" ht="30.95" customHeight="1" x14ac:dyDescent="0.2">
      <c r="A52" s="98"/>
      <c r="B52" s="27" t="s">
        <v>47</v>
      </c>
      <c r="C52" s="3" t="s">
        <v>19</v>
      </c>
      <c r="D52" s="3">
        <v>300</v>
      </c>
      <c r="E52" s="3"/>
      <c r="F52" s="77">
        <v>600</v>
      </c>
      <c r="G52" s="78">
        <f t="shared" si="1"/>
        <v>180000</v>
      </c>
    </row>
    <row r="53" spans="1:7" ht="90" customHeight="1" x14ac:dyDescent="0.2">
      <c r="A53" s="98"/>
      <c r="B53" s="27" t="s">
        <v>48</v>
      </c>
      <c r="C53" s="3" t="s">
        <v>19</v>
      </c>
      <c r="D53" s="3">
        <v>16</v>
      </c>
      <c r="E53" s="3"/>
      <c r="F53" s="77">
        <v>36652</v>
      </c>
      <c r="G53" s="78">
        <f t="shared" si="1"/>
        <v>586432</v>
      </c>
    </row>
    <row r="54" spans="1:7" ht="30" customHeight="1" x14ac:dyDescent="0.2">
      <c r="A54" s="98"/>
      <c r="B54" s="27" t="s">
        <v>49</v>
      </c>
      <c r="C54" s="3" t="s">
        <v>19</v>
      </c>
      <c r="D54" s="3">
        <v>2</v>
      </c>
      <c r="E54" s="3"/>
      <c r="F54" s="77">
        <v>118643</v>
      </c>
      <c r="G54" s="78">
        <f t="shared" si="1"/>
        <v>237286</v>
      </c>
    </row>
    <row r="55" spans="1:7" ht="29.1" customHeight="1" x14ac:dyDescent="0.2">
      <c r="A55" s="98"/>
      <c r="B55" s="27" t="s">
        <v>50</v>
      </c>
      <c r="C55" s="3" t="s">
        <v>19</v>
      </c>
      <c r="D55" s="3">
        <v>20</v>
      </c>
      <c r="E55" s="3"/>
      <c r="F55" s="77">
        <v>5950</v>
      </c>
      <c r="G55" s="78">
        <f t="shared" si="1"/>
        <v>119000</v>
      </c>
    </row>
    <row r="56" spans="1:7" ht="17.100000000000001" customHeight="1" x14ac:dyDescent="0.2">
      <c r="A56" s="98"/>
      <c r="B56" s="27" t="s">
        <v>51</v>
      </c>
      <c r="C56" s="3" t="s">
        <v>19</v>
      </c>
      <c r="D56" s="3">
        <v>20</v>
      </c>
      <c r="E56" s="3"/>
      <c r="F56" s="77">
        <v>9000</v>
      </c>
      <c r="G56" s="78">
        <f t="shared" si="1"/>
        <v>180000</v>
      </c>
    </row>
    <row r="57" spans="1:7" ht="170.25" customHeight="1" x14ac:dyDescent="0.2">
      <c r="A57" s="98"/>
      <c r="B57" s="27" t="s">
        <v>52</v>
      </c>
      <c r="C57" s="3" t="s">
        <v>19</v>
      </c>
      <c r="D57" s="3">
        <v>4</v>
      </c>
      <c r="E57" s="3"/>
      <c r="F57" s="77">
        <v>355000</v>
      </c>
      <c r="G57" s="78">
        <f t="shared" si="1"/>
        <v>1420000</v>
      </c>
    </row>
    <row r="58" spans="1:7" ht="69.75" customHeight="1" x14ac:dyDescent="0.2">
      <c r="A58" s="98"/>
      <c r="B58" s="27" t="s">
        <v>53</v>
      </c>
      <c r="C58" s="3" t="s">
        <v>19</v>
      </c>
      <c r="D58" s="3">
        <v>12</v>
      </c>
      <c r="E58" s="3"/>
      <c r="F58" s="77">
        <v>45815</v>
      </c>
      <c r="G58" s="78">
        <f t="shared" si="1"/>
        <v>549780</v>
      </c>
    </row>
    <row r="59" spans="1:7" ht="56.1" customHeight="1" x14ac:dyDescent="0.2">
      <c r="A59" s="98"/>
      <c r="B59" s="27" t="s">
        <v>232</v>
      </c>
      <c r="C59" s="3" t="s">
        <v>19</v>
      </c>
      <c r="D59" s="3">
        <v>2</v>
      </c>
      <c r="E59" s="3"/>
      <c r="F59" s="77">
        <v>285600</v>
      </c>
      <c r="G59" s="78">
        <f t="shared" si="1"/>
        <v>571200</v>
      </c>
    </row>
    <row r="60" spans="1:7" ht="198.75" customHeight="1" x14ac:dyDescent="0.2">
      <c r="A60" s="95"/>
      <c r="B60" s="27" t="s">
        <v>233</v>
      </c>
      <c r="C60" s="3" t="s">
        <v>21</v>
      </c>
      <c r="D60" s="3" t="s">
        <v>21</v>
      </c>
      <c r="E60" s="3"/>
      <c r="F60" s="77"/>
      <c r="G60" s="78">
        <v>7420700</v>
      </c>
    </row>
    <row r="61" spans="1:7" ht="54" customHeight="1" x14ac:dyDescent="0.2">
      <c r="A61" s="4" t="s">
        <v>164</v>
      </c>
      <c r="B61" s="27" t="s">
        <v>54</v>
      </c>
      <c r="C61" s="4" t="s">
        <v>19</v>
      </c>
      <c r="D61" s="4">
        <v>31</v>
      </c>
      <c r="E61" s="4"/>
      <c r="F61" s="77">
        <v>198000</v>
      </c>
      <c r="G61" s="77">
        <f>+D61*F61</f>
        <v>6138000</v>
      </c>
    </row>
    <row r="62" spans="1:7" ht="39" customHeight="1" x14ac:dyDescent="0.2">
      <c r="A62" s="4" t="s">
        <v>165</v>
      </c>
      <c r="B62" s="27" t="s">
        <v>55</v>
      </c>
      <c r="C62" s="4" t="s">
        <v>19</v>
      </c>
      <c r="D62" s="4">
        <v>35</v>
      </c>
      <c r="E62" s="4"/>
      <c r="F62" s="77">
        <v>63000</v>
      </c>
      <c r="G62" s="77">
        <f>+D62*F62</f>
        <v>2205000</v>
      </c>
    </row>
    <row r="63" spans="1:7" ht="56.25" customHeight="1" x14ac:dyDescent="0.2">
      <c r="A63" s="4" t="s">
        <v>166</v>
      </c>
      <c r="B63" s="27" t="s">
        <v>56</v>
      </c>
      <c r="C63" s="4" t="s">
        <v>19</v>
      </c>
      <c r="D63" s="4">
        <v>3995</v>
      </c>
      <c r="E63" s="4"/>
      <c r="F63" s="77">
        <v>200</v>
      </c>
      <c r="G63" s="77">
        <f>+D63*F63</f>
        <v>799000</v>
      </c>
    </row>
    <row r="64" spans="1:7" ht="36" customHeight="1" x14ac:dyDescent="0.2">
      <c r="A64" s="4" t="s">
        <v>167</v>
      </c>
      <c r="B64" s="27" t="s">
        <v>57</v>
      </c>
      <c r="C64" s="4" t="s">
        <v>19</v>
      </c>
      <c r="D64" s="4">
        <v>600</v>
      </c>
      <c r="E64" s="4"/>
      <c r="F64" s="77">
        <v>900</v>
      </c>
      <c r="G64" s="77">
        <f>+D64*F64</f>
        <v>540000</v>
      </c>
    </row>
    <row r="67" spans="1:7" ht="15.75" x14ac:dyDescent="0.25">
      <c r="A67" s="102" t="s">
        <v>136</v>
      </c>
      <c r="B67" s="102"/>
      <c r="C67" s="102"/>
      <c r="D67" s="102"/>
      <c r="E67" s="102"/>
      <c r="F67" s="102"/>
      <c r="G67" s="70">
        <f>+G70+G73</f>
        <v>328509810</v>
      </c>
    </row>
    <row r="68" spans="1:7" x14ac:dyDescent="0.2">
      <c r="A68" s="44"/>
      <c r="B68" s="28"/>
      <c r="C68" s="22"/>
      <c r="D68" s="22"/>
      <c r="E68" s="22"/>
      <c r="F68" s="79"/>
      <c r="G68" s="79"/>
    </row>
    <row r="69" spans="1:7" ht="24" customHeight="1" x14ac:dyDescent="0.2">
      <c r="A69" s="5" t="s">
        <v>0</v>
      </c>
      <c r="B69" s="5" t="s">
        <v>1</v>
      </c>
      <c r="C69" s="39" t="s">
        <v>2</v>
      </c>
      <c r="D69" s="6" t="s">
        <v>78</v>
      </c>
      <c r="E69" s="5" t="s">
        <v>58</v>
      </c>
      <c r="F69" s="80" t="s">
        <v>133</v>
      </c>
      <c r="G69" s="81" t="s">
        <v>134</v>
      </c>
    </row>
    <row r="70" spans="1:7" x14ac:dyDescent="0.2">
      <c r="A70" s="93" t="s">
        <v>59</v>
      </c>
      <c r="B70" s="93"/>
      <c r="C70" s="93"/>
      <c r="D70" s="93"/>
      <c r="E70" s="93"/>
      <c r="F70" s="93"/>
      <c r="G70" s="82">
        <f>+SUM(G71:G72)</f>
        <v>249736000</v>
      </c>
    </row>
    <row r="71" spans="1:7" ht="35.1" customHeight="1" x14ac:dyDescent="0.2">
      <c r="A71" s="94" t="s">
        <v>168</v>
      </c>
      <c r="B71" s="96" t="s">
        <v>60</v>
      </c>
      <c r="C71" s="7" t="s">
        <v>10</v>
      </c>
      <c r="D71" s="7">
        <v>34</v>
      </c>
      <c r="E71" s="7">
        <v>3</v>
      </c>
      <c r="F71" s="60">
        <v>2356000</v>
      </c>
      <c r="G71" s="60">
        <f>+D71*E71*F71</f>
        <v>240312000</v>
      </c>
    </row>
    <row r="72" spans="1:7" ht="72.95" customHeight="1" x14ac:dyDescent="0.2">
      <c r="A72" s="95"/>
      <c r="B72" s="97"/>
      <c r="C72" s="7" t="s">
        <v>10</v>
      </c>
      <c r="D72" s="7">
        <v>2</v>
      </c>
      <c r="E72" s="7">
        <v>2</v>
      </c>
      <c r="F72" s="60">
        <v>2356000</v>
      </c>
      <c r="G72" s="60">
        <f>+D72*E72*F72</f>
        <v>9424000</v>
      </c>
    </row>
    <row r="73" spans="1:7" x14ac:dyDescent="0.2">
      <c r="A73" s="93" t="s">
        <v>61</v>
      </c>
      <c r="B73" s="93"/>
      <c r="C73" s="93"/>
      <c r="D73" s="93"/>
      <c r="E73" s="93"/>
      <c r="F73" s="93"/>
      <c r="G73" s="82">
        <f>+SUM(G74:G93)</f>
        <v>78773810</v>
      </c>
    </row>
    <row r="74" spans="1:7" ht="173.25" customHeight="1" x14ac:dyDescent="0.2">
      <c r="A74" s="2" t="s">
        <v>170</v>
      </c>
      <c r="B74" s="29" t="s">
        <v>62</v>
      </c>
      <c r="C74" s="8" t="s">
        <v>19</v>
      </c>
      <c r="D74" s="8">
        <v>100</v>
      </c>
      <c r="E74" s="9"/>
      <c r="F74" s="60">
        <v>25000</v>
      </c>
      <c r="G74" s="67">
        <f t="shared" ref="G74:G79" si="2">+F74*D74</f>
        <v>2500000</v>
      </c>
    </row>
    <row r="75" spans="1:7" ht="54" customHeight="1" x14ac:dyDescent="0.2">
      <c r="A75" s="2" t="s">
        <v>171</v>
      </c>
      <c r="B75" s="29" t="s">
        <v>63</v>
      </c>
      <c r="C75" s="8" t="s">
        <v>19</v>
      </c>
      <c r="D75" s="8">
        <v>10</v>
      </c>
      <c r="E75" s="9"/>
      <c r="F75" s="60">
        <v>346000</v>
      </c>
      <c r="G75" s="67">
        <f t="shared" si="2"/>
        <v>3460000</v>
      </c>
    </row>
    <row r="76" spans="1:7" ht="48" customHeight="1" x14ac:dyDescent="0.2">
      <c r="A76" s="2" t="s">
        <v>172</v>
      </c>
      <c r="B76" s="29" t="s">
        <v>169</v>
      </c>
      <c r="C76" s="8" t="s">
        <v>19</v>
      </c>
      <c r="D76" s="8">
        <v>16</v>
      </c>
      <c r="E76" s="7"/>
      <c r="F76" s="60">
        <v>72100</v>
      </c>
      <c r="G76" s="67">
        <f t="shared" si="2"/>
        <v>1153600</v>
      </c>
    </row>
    <row r="77" spans="1:7" ht="140.25" customHeight="1" x14ac:dyDescent="0.2">
      <c r="A77" s="2" t="s">
        <v>173</v>
      </c>
      <c r="B77" s="29" t="s">
        <v>64</v>
      </c>
      <c r="C77" s="8" t="s">
        <v>19</v>
      </c>
      <c r="D77" s="8">
        <v>16</v>
      </c>
      <c r="E77" s="7"/>
      <c r="F77" s="60">
        <v>288000</v>
      </c>
      <c r="G77" s="67">
        <f t="shared" si="2"/>
        <v>4608000</v>
      </c>
    </row>
    <row r="78" spans="1:7" ht="52.5" customHeight="1" x14ac:dyDescent="0.2">
      <c r="A78" s="2" t="s">
        <v>174</v>
      </c>
      <c r="B78" s="29" t="s">
        <v>65</v>
      </c>
      <c r="C78" s="8" t="s">
        <v>19</v>
      </c>
      <c r="D78" s="8">
        <v>4</v>
      </c>
      <c r="E78" s="7"/>
      <c r="F78" s="60">
        <v>169000</v>
      </c>
      <c r="G78" s="67">
        <f t="shared" si="2"/>
        <v>676000</v>
      </c>
    </row>
    <row r="79" spans="1:7" ht="103.5" customHeight="1" x14ac:dyDescent="0.2">
      <c r="A79" s="2" t="s">
        <v>175</v>
      </c>
      <c r="B79" s="29" t="s">
        <v>66</v>
      </c>
      <c r="C79" s="8" t="s">
        <v>19</v>
      </c>
      <c r="D79" s="8">
        <v>40</v>
      </c>
      <c r="E79" s="7"/>
      <c r="F79" s="60">
        <v>10300</v>
      </c>
      <c r="G79" s="67">
        <f t="shared" si="2"/>
        <v>412000</v>
      </c>
    </row>
    <row r="80" spans="1:7" ht="29.1" customHeight="1" x14ac:dyDescent="0.2">
      <c r="A80" s="2" t="s">
        <v>176</v>
      </c>
      <c r="B80" s="29" t="s">
        <v>24</v>
      </c>
      <c r="C80" s="8" t="s">
        <v>19</v>
      </c>
      <c r="D80" s="8">
        <v>300</v>
      </c>
      <c r="E80" s="7"/>
      <c r="F80" s="60">
        <v>880</v>
      </c>
      <c r="G80" s="67">
        <f t="shared" ref="G80:G93" si="3">+F80*D80</f>
        <v>264000</v>
      </c>
    </row>
    <row r="81" spans="1:7" ht="42" customHeight="1" x14ac:dyDescent="0.2">
      <c r="A81" s="2" t="s">
        <v>177</v>
      </c>
      <c r="B81" s="29" t="s">
        <v>67</v>
      </c>
      <c r="C81" s="8" t="s">
        <v>19</v>
      </c>
      <c r="D81" s="8">
        <v>10</v>
      </c>
      <c r="E81" s="7"/>
      <c r="F81" s="60">
        <v>203500</v>
      </c>
      <c r="G81" s="67">
        <f>+F81*D81</f>
        <v>2035000</v>
      </c>
    </row>
    <row r="82" spans="1:7" ht="39.950000000000003" customHeight="1" x14ac:dyDescent="0.2">
      <c r="A82" s="2" t="s">
        <v>178</v>
      </c>
      <c r="B82" s="29" t="s">
        <v>68</v>
      </c>
      <c r="C82" s="8" t="s">
        <v>19</v>
      </c>
      <c r="D82" s="8">
        <v>5</v>
      </c>
      <c r="E82" s="7"/>
      <c r="F82" s="60">
        <v>1826000</v>
      </c>
      <c r="G82" s="67">
        <f>+F82*D82</f>
        <v>9130000</v>
      </c>
    </row>
    <row r="83" spans="1:7" ht="68.25" customHeight="1" x14ac:dyDescent="0.2">
      <c r="A83" s="48" t="s">
        <v>226</v>
      </c>
      <c r="B83" s="49" t="s">
        <v>227</v>
      </c>
      <c r="C83" s="50" t="s">
        <v>21</v>
      </c>
      <c r="D83" s="51" t="s">
        <v>21</v>
      </c>
      <c r="E83" s="52"/>
      <c r="F83" s="83"/>
      <c r="G83" s="83">
        <v>34532610</v>
      </c>
    </row>
    <row r="84" spans="1:7" ht="60" customHeight="1" x14ac:dyDescent="0.2">
      <c r="A84" s="2" t="s">
        <v>179</v>
      </c>
      <c r="B84" s="29" t="s">
        <v>69</v>
      </c>
      <c r="C84" s="8" t="s">
        <v>19</v>
      </c>
      <c r="D84" s="8">
        <v>6</v>
      </c>
      <c r="E84" s="7"/>
      <c r="F84" s="60">
        <v>515000</v>
      </c>
      <c r="G84" s="67">
        <f>+F84*D84</f>
        <v>3090000</v>
      </c>
    </row>
    <row r="85" spans="1:7" ht="40.5" customHeight="1" x14ac:dyDescent="0.2">
      <c r="A85" s="2" t="s">
        <v>180</v>
      </c>
      <c r="B85" s="53" t="s">
        <v>70</v>
      </c>
      <c r="C85" s="8" t="s">
        <v>19</v>
      </c>
      <c r="D85" s="8">
        <v>6</v>
      </c>
      <c r="E85" s="7"/>
      <c r="F85" s="60">
        <v>103000</v>
      </c>
      <c r="G85" s="67">
        <f>+F85*D85</f>
        <v>618000</v>
      </c>
    </row>
    <row r="86" spans="1:7" ht="49.5" customHeight="1" x14ac:dyDescent="0.2">
      <c r="A86" s="2" t="s">
        <v>181</v>
      </c>
      <c r="B86" s="29" t="s">
        <v>71</v>
      </c>
      <c r="C86" s="8" t="s">
        <v>19</v>
      </c>
      <c r="D86" s="8">
        <v>50</v>
      </c>
      <c r="E86" s="7"/>
      <c r="F86" s="60">
        <v>19800</v>
      </c>
      <c r="G86" s="67">
        <f>+F86*D86</f>
        <v>990000</v>
      </c>
    </row>
    <row r="87" spans="1:7" ht="72" customHeight="1" x14ac:dyDescent="0.2">
      <c r="A87" s="2" t="s">
        <v>182</v>
      </c>
      <c r="B87" s="29" t="s">
        <v>72</v>
      </c>
      <c r="C87" s="8" t="s">
        <v>19</v>
      </c>
      <c r="D87" s="8">
        <v>100</v>
      </c>
      <c r="E87" s="7"/>
      <c r="F87" s="84">
        <v>17500</v>
      </c>
      <c r="G87" s="67">
        <f>+F87*D87</f>
        <v>1750000</v>
      </c>
    </row>
    <row r="88" spans="1:7" ht="116.25" customHeight="1" x14ac:dyDescent="0.2">
      <c r="A88" s="48" t="s">
        <v>228</v>
      </c>
      <c r="B88" s="49" t="s">
        <v>229</v>
      </c>
      <c r="C88" s="59" t="s">
        <v>19</v>
      </c>
      <c r="D88" s="51">
        <v>100</v>
      </c>
      <c r="E88" s="52"/>
      <c r="F88" s="85">
        <v>5700</v>
      </c>
      <c r="G88" s="83">
        <f>+F88*D88</f>
        <v>570000</v>
      </c>
    </row>
    <row r="89" spans="1:7" ht="121.5" customHeight="1" x14ac:dyDescent="0.2">
      <c r="A89" s="2" t="s">
        <v>183</v>
      </c>
      <c r="B89" s="29" t="s">
        <v>73</v>
      </c>
      <c r="C89" s="8" t="s">
        <v>19</v>
      </c>
      <c r="D89" s="8">
        <v>430</v>
      </c>
      <c r="E89" s="10"/>
      <c r="F89" s="60">
        <v>5600</v>
      </c>
      <c r="G89" s="67">
        <f t="shared" si="3"/>
        <v>2408000</v>
      </c>
    </row>
    <row r="90" spans="1:7" ht="36.950000000000003" customHeight="1" x14ac:dyDescent="0.2">
      <c r="A90" s="2" t="s">
        <v>184</v>
      </c>
      <c r="B90" s="29" t="s">
        <v>245</v>
      </c>
      <c r="C90" s="8" t="s">
        <v>19</v>
      </c>
      <c r="D90" s="8">
        <v>37</v>
      </c>
      <c r="E90" s="10"/>
      <c r="F90" s="60">
        <v>14200</v>
      </c>
      <c r="G90" s="67">
        <f t="shared" si="3"/>
        <v>525400</v>
      </c>
    </row>
    <row r="91" spans="1:7" ht="51" customHeight="1" x14ac:dyDescent="0.2">
      <c r="A91" s="2" t="s">
        <v>185</v>
      </c>
      <c r="B91" s="29" t="s">
        <v>74</v>
      </c>
      <c r="C91" s="8" t="s">
        <v>19</v>
      </c>
      <c r="D91" s="8">
        <v>234</v>
      </c>
      <c r="E91" s="10"/>
      <c r="F91" s="60">
        <v>16800</v>
      </c>
      <c r="G91" s="67">
        <f t="shared" si="3"/>
        <v>3931200</v>
      </c>
    </row>
    <row r="92" spans="1:7" ht="26.1" customHeight="1" x14ac:dyDescent="0.2">
      <c r="A92" s="101" t="s">
        <v>186</v>
      </c>
      <c r="B92" s="11" t="s">
        <v>75</v>
      </c>
      <c r="C92" s="8" t="s">
        <v>19</v>
      </c>
      <c r="D92" s="8">
        <v>7</v>
      </c>
      <c r="E92" s="10"/>
      <c r="F92" s="60">
        <v>300000</v>
      </c>
      <c r="G92" s="67">
        <f t="shared" si="3"/>
        <v>2100000</v>
      </c>
    </row>
    <row r="93" spans="1:7" ht="42.95" customHeight="1" x14ac:dyDescent="0.2">
      <c r="A93" s="101"/>
      <c r="B93" s="11" t="s">
        <v>76</v>
      </c>
      <c r="C93" s="8" t="s">
        <v>19</v>
      </c>
      <c r="D93" s="8">
        <v>6</v>
      </c>
      <c r="E93" s="10"/>
      <c r="F93" s="60">
        <v>670000</v>
      </c>
      <c r="G93" s="67">
        <f t="shared" si="3"/>
        <v>4020000</v>
      </c>
    </row>
    <row r="94" spans="1:7" ht="18" customHeight="1" x14ac:dyDescent="0.2">
      <c r="A94" s="45"/>
      <c r="B94" s="35"/>
      <c r="C94" s="36"/>
      <c r="D94" s="37"/>
      <c r="E94" s="38"/>
      <c r="F94" s="86"/>
      <c r="G94" s="87"/>
    </row>
    <row r="95" spans="1:7" ht="15" customHeight="1" x14ac:dyDescent="0.2">
      <c r="A95" s="45"/>
      <c r="B95" s="35"/>
      <c r="C95" s="36"/>
      <c r="D95" s="37"/>
      <c r="E95" s="38"/>
      <c r="F95" s="86"/>
      <c r="G95" s="87"/>
    </row>
    <row r="96" spans="1:7" ht="15.75" x14ac:dyDescent="0.2">
      <c r="A96" s="102" t="s">
        <v>77</v>
      </c>
      <c r="B96" s="102"/>
      <c r="C96" s="102"/>
      <c r="D96" s="102"/>
      <c r="E96" s="102"/>
      <c r="F96" s="102"/>
      <c r="G96" s="61">
        <f>+G99+G108+G111+G152+G154</f>
        <v>1654264035</v>
      </c>
    </row>
    <row r="97" spans="1:7" x14ac:dyDescent="0.2">
      <c r="A97" s="46"/>
      <c r="C97" s="21"/>
      <c r="D97" s="21"/>
    </row>
    <row r="98" spans="1:7" ht="24" x14ac:dyDescent="0.2">
      <c r="A98" s="12" t="s">
        <v>0</v>
      </c>
      <c r="B98" s="12" t="s">
        <v>1</v>
      </c>
      <c r="C98" s="12" t="s">
        <v>2</v>
      </c>
      <c r="D98" s="12" t="s">
        <v>78</v>
      </c>
      <c r="E98" s="12" t="s">
        <v>79</v>
      </c>
      <c r="F98" s="88" t="s">
        <v>133</v>
      </c>
      <c r="G98" s="63" t="s">
        <v>134</v>
      </c>
    </row>
    <row r="99" spans="1:7" x14ac:dyDescent="0.2">
      <c r="A99" s="103" t="s">
        <v>80</v>
      </c>
      <c r="B99" s="103"/>
      <c r="C99" s="103"/>
      <c r="D99" s="103"/>
      <c r="E99" s="103"/>
      <c r="F99" s="103"/>
      <c r="G99" s="91">
        <f>+SUM(G101:G107)</f>
        <v>749241000</v>
      </c>
    </row>
    <row r="100" spans="1:7" x14ac:dyDescent="0.2">
      <c r="A100" s="103" t="s">
        <v>81</v>
      </c>
      <c r="B100" s="103"/>
      <c r="C100" s="103"/>
      <c r="D100" s="103"/>
      <c r="E100" s="103"/>
      <c r="F100" s="103"/>
      <c r="G100" s="92"/>
    </row>
    <row r="101" spans="1:7" ht="66.95" customHeight="1" x14ac:dyDescent="0.2">
      <c r="A101" s="2" t="s">
        <v>189</v>
      </c>
      <c r="B101" s="29" t="s">
        <v>82</v>
      </c>
      <c r="C101" s="1" t="s">
        <v>10</v>
      </c>
      <c r="D101" s="1">
        <v>48</v>
      </c>
      <c r="E101" s="1">
        <v>3</v>
      </c>
      <c r="F101" s="64">
        <v>2356000</v>
      </c>
      <c r="G101" s="64">
        <f>+D101*E101*F101</f>
        <v>339264000</v>
      </c>
    </row>
    <row r="102" spans="1:7" ht="132" customHeight="1" x14ac:dyDescent="0.2">
      <c r="A102" s="2" t="s">
        <v>187</v>
      </c>
      <c r="B102" s="29" t="s">
        <v>83</v>
      </c>
      <c r="C102" s="1" t="s">
        <v>10</v>
      </c>
      <c r="D102" s="1">
        <v>9</v>
      </c>
      <c r="E102" s="1">
        <v>3</v>
      </c>
      <c r="F102" s="64">
        <v>3675000</v>
      </c>
      <c r="G102" s="64">
        <f t="shared" ref="G102:G107" si="4">+D102*E102*F102</f>
        <v>99225000</v>
      </c>
    </row>
    <row r="103" spans="1:7" ht="90" customHeight="1" x14ac:dyDescent="0.2">
      <c r="A103" s="2" t="s">
        <v>194</v>
      </c>
      <c r="B103" s="29" t="s">
        <v>84</v>
      </c>
      <c r="C103" s="1" t="s">
        <v>10</v>
      </c>
      <c r="D103" s="1">
        <v>2</v>
      </c>
      <c r="E103" s="1">
        <v>3</v>
      </c>
      <c r="F103" s="64">
        <v>2794000</v>
      </c>
      <c r="G103" s="64">
        <f t="shared" si="4"/>
        <v>16764000</v>
      </c>
    </row>
    <row r="104" spans="1:7" ht="119.25" customHeight="1" x14ac:dyDescent="0.2">
      <c r="A104" s="2" t="s">
        <v>188</v>
      </c>
      <c r="B104" s="29" t="s">
        <v>85</v>
      </c>
      <c r="C104" s="1" t="s">
        <v>10</v>
      </c>
      <c r="D104" s="1">
        <v>4</v>
      </c>
      <c r="E104" s="1">
        <v>3</v>
      </c>
      <c r="F104" s="64">
        <v>3534000</v>
      </c>
      <c r="G104" s="64">
        <f t="shared" si="4"/>
        <v>42408000</v>
      </c>
    </row>
    <row r="105" spans="1:7" ht="75.95" customHeight="1" x14ac:dyDescent="0.2">
      <c r="A105" s="2" t="s">
        <v>193</v>
      </c>
      <c r="B105" s="29" t="s">
        <v>86</v>
      </c>
      <c r="C105" s="1" t="s">
        <v>10</v>
      </c>
      <c r="D105" s="1">
        <v>19</v>
      </c>
      <c r="E105" s="1">
        <v>3</v>
      </c>
      <c r="F105" s="64">
        <v>3326000</v>
      </c>
      <c r="G105" s="64">
        <f t="shared" si="4"/>
        <v>189582000</v>
      </c>
    </row>
    <row r="106" spans="1:7" ht="65.099999999999994" customHeight="1" x14ac:dyDescent="0.2">
      <c r="A106" s="2" t="s">
        <v>192</v>
      </c>
      <c r="B106" s="29" t="s">
        <v>87</v>
      </c>
      <c r="C106" s="1" t="s">
        <v>10</v>
      </c>
      <c r="D106" s="1">
        <v>6</v>
      </c>
      <c r="E106" s="1">
        <v>3</v>
      </c>
      <c r="F106" s="64">
        <v>2855000</v>
      </c>
      <c r="G106" s="64">
        <f t="shared" si="4"/>
        <v>51390000</v>
      </c>
    </row>
    <row r="107" spans="1:7" ht="86.25" customHeight="1" x14ac:dyDescent="0.2">
      <c r="A107" s="2" t="s">
        <v>191</v>
      </c>
      <c r="B107" s="29" t="s">
        <v>88</v>
      </c>
      <c r="C107" s="1" t="s">
        <v>10</v>
      </c>
      <c r="D107" s="1">
        <v>1</v>
      </c>
      <c r="E107" s="1">
        <v>3</v>
      </c>
      <c r="F107" s="64">
        <v>3536000</v>
      </c>
      <c r="G107" s="64">
        <f t="shared" si="4"/>
        <v>10608000</v>
      </c>
    </row>
    <row r="108" spans="1:7" x14ac:dyDescent="0.2">
      <c r="A108" s="103" t="s">
        <v>89</v>
      </c>
      <c r="B108" s="103"/>
      <c r="C108" s="103"/>
      <c r="D108" s="103"/>
      <c r="E108" s="103"/>
      <c r="F108" s="103"/>
      <c r="G108" s="65">
        <f>+SUM(G109:G110)</f>
        <v>129500000</v>
      </c>
    </row>
    <row r="109" spans="1:7" ht="71.25" customHeight="1" x14ac:dyDescent="0.2">
      <c r="A109" s="4" t="s">
        <v>190</v>
      </c>
      <c r="B109" s="31" t="s">
        <v>90</v>
      </c>
      <c r="C109" s="14" t="s">
        <v>19</v>
      </c>
      <c r="D109" s="14">
        <v>168</v>
      </c>
      <c r="E109" s="13"/>
      <c r="F109" s="89">
        <v>500000</v>
      </c>
      <c r="G109" s="66">
        <f>+D109*F109</f>
        <v>84000000</v>
      </c>
    </row>
    <row r="110" spans="1:7" ht="124.5" customHeight="1" x14ac:dyDescent="0.2">
      <c r="A110" s="4" t="s">
        <v>195</v>
      </c>
      <c r="B110" s="30" t="s">
        <v>91</v>
      </c>
      <c r="C110" s="7" t="s">
        <v>19</v>
      </c>
      <c r="D110" s="7">
        <v>91</v>
      </c>
      <c r="E110" s="7"/>
      <c r="F110" s="64">
        <v>500000</v>
      </c>
      <c r="G110" s="66">
        <f>+D110*F110</f>
        <v>45500000</v>
      </c>
    </row>
    <row r="111" spans="1:7" ht="18.75" customHeight="1" x14ac:dyDescent="0.2">
      <c r="A111" s="90" t="s">
        <v>92</v>
      </c>
      <c r="B111" s="90"/>
      <c r="C111" s="90"/>
      <c r="D111" s="90"/>
      <c r="E111" s="90"/>
      <c r="F111" s="90"/>
      <c r="G111" s="65">
        <f>+SUM(G112:G151)</f>
        <v>636112435</v>
      </c>
    </row>
    <row r="112" spans="1:7" ht="117" customHeight="1" x14ac:dyDescent="0.2">
      <c r="A112" s="2" t="s">
        <v>196</v>
      </c>
      <c r="B112" s="32" t="s">
        <v>93</v>
      </c>
      <c r="C112" s="14" t="s">
        <v>19</v>
      </c>
      <c r="D112" s="14">
        <v>56</v>
      </c>
      <c r="E112" s="13"/>
      <c r="F112" s="89">
        <v>100000</v>
      </c>
      <c r="G112" s="66">
        <f t="shared" ref="G112:G118" si="5">+D112*F112</f>
        <v>5600000</v>
      </c>
    </row>
    <row r="113" spans="1:7" ht="48" customHeight="1" x14ac:dyDescent="0.2">
      <c r="A113" s="2" t="s">
        <v>197</v>
      </c>
      <c r="B113" s="32" t="s">
        <v>94</v>
      </c>
      <c r="C113" s="14" t="s">
        <v>19</v>
      </c>
      <c r="D113" s="14">
        <v>5</v>
      </c>
      <c r="E113" s="13"/>
      <c r="F113" s="89">
        <v>250000</v>
      </c>
      <c r="G113" s="66">
        <f t="shared" si="5"/>
        <v>1250000</v>
      </c>
    </row>
    <row r="114" spans="1:7" ht="84.75" customHeight="1" x14ac:dyDescent="0.2">
      <c r="A114" s="2" t="s">
        <v>198</v>
      </c>
      <c r="B114" s="32" t="s">
        <v>95</v>
      </c>
      <c r="C114" s="14" t="s">
        <v>19</v>
      </c>
      <c r="D114" s="14">
        <v>178</v>
      </c>
      <c r="E114" s="13"/>
      <c r="F114" s="89">
        <v>5950</v>
      </c>
      <c r="G114" s="66">
        <f t="shared" si="5"/>
        <v>1059100</v>
      </c>
    </row>
    <row r="115" spans="1:7" ht="122.25" customHeight="1" x14ac:dyDescent="0.2">
      <c r="A115" s="2" t="s">
        <v>200</v>
      </c>
      <c r="B115" s="32" t="s">
        <v>96</v>
      </c>
      <c r="C115" s="14" t="s">
        <v>19</v>
      </c>
      <c r="D115" s="14">
        <v>1203</v>
      </c>
      <c r="E115" s="13"/>
      <c r="F115" s="89">
        <v>1000</v>
      </c>
      <c r="G115" s="66">
        <f t="shared" si="5"/>
        <v>1203000</v>
      </c>
    </row>
    <row r="116" spans="1:7" ht="129.75" customHeight="1" x14ac:dyDescent="0.2">
      <c r="A116" s="2" t="s">
        <v>199</v>
      </c>
      <c r="B116" s="32" t="s">
        <v>97</v>
      </c>
      <c r="C116" s="14" t="s">
        <v>19</v>
      </c>
      <c r="D116" s="14">
        <v>60</v>
      </c>
      <c r="E116" s="13"/>
      <c r="F116" s="89">
        <v>8950</v>
      </c>
      <c r="G116" s="66">
        <f t="shared" si="5"/>
        <v>537000</v>
      </c>
    </row>
    <row r="117" spans="1:7" ht="66" customHeight="1" x14ac:dyDescent="0.2">
      <c r="A117" s="2" t="s">
        <v>201</v>
      </c>
      <c r="B117" s="32" t="s">
        <v>98</v>
      </c>
      <c r="C117" s="14" t="s">
        <v>19</v>
      </c>
      <c r="D117" s="14">
        <v>30</v>
      </c>
      <c r="E117" s="13"/>
      <c r="F117" s="89">
        <v>250000</v>
      </c>
      <c r="G117" s="66">
        <f t="shared" si="5"/>
        <v>7500000</v>
      </c>
    </row>
    <row r="118" spans="1:7" ht="88.5" customHeight="1" x14ac:dyDescent="0.2">
      <c r="A118" s="4" t="s">
        <v>202</v>
      </c>
      <c r="B118" s="32" t="s">
        <v>99</v>
      </c>
      <c r="C118" s="14" t="s">
        <v>10</v>
      </c>
      <c r="D118" s="15">
        <v>330</v>
      </c>
      <c r="E118" s="13"/>
      <c r="F118" s="89">
        <v>60000</v>
      </c>
      <c r="G118" s="66">
        <f t="shared" si="5"/>
        <v>19800000</v>
      </c>
    </row>
    <row r="119" spans="1:7" ht="115.5" customHeight="1" x14ac:dyDescent="0.2">
      <c r="A119" s="4" t="s">
        <v>203</v>
      </c>
      <c r="B119" s="27" t="s">
        <v>100</v>
      </c>
      <c r="C119" s="7" t="s">
        <v>46</v>
      </c>
      <c r="D119" s="1" t="s">
        <v>46</v>
      </c>
      <c r="E119" s="7"/>
      <c r="F119" s="64"/>
      <c r="G119" s="67">
        <v>4035376</v>
      </c>
    </row>
    <row r="120" spans="1:7" ht="141.75" customHeight="1" x14ac:dyDescent="0.2">
      <c r="A120" s="4" t="s">
        <v>204</v>
      </c>
      <c r="B120" s="27" t="s">
        <v>101</v>
      </c>
      <c r="C120" s="7" t="s">
        <v>46</v>
      </c>
      <c r="D120" s="1" t="s">
        <v>46</v>
      </c>
      <c r="E120" s="7"/>
      <c r="F120" s="64"/>
      <c r="G120" s="67">
        <v>8070300</v>
      </c>
    </row>
    <row r="121" spans="1:7" ht="129" customHeight="1" x14ac:dyDescent="0.2">
      <c r="A121" s="94" t="s">
        <v>205</v>
      </c>
      <c r="B121" s="27" t="s">
        <v>102</v>
      </c>
      <c r="C121" s="7" t="s">
        <v>46</v>
      </c>
      <c r="D121" s="1" t="s">
        <v>46</v>
      </c>
      <c r="E121" s="7"/>
      <c r="F121" s="64"/>
      <c r="G121" s="67">
        <v>5000000</v>
      </c>
    </row>
    <row r="122" spans="1:7" ht="57" customHeight="1" x14ac:dyDescent="0.2">
      <c r="A122" s="95"/>
      <c r="B122" s="27" t="s">
        <v>103</v>
      </c>
      <c r="C122" s="7" t="s">
        <v>19</v>
      </c>
      <c r="D122" s="7">
        <v>40</v>
      </c>
      <c r="E122" s="7"/>
      <c r="F122" s="64">
        <v>85000</v>
      </c>
      <c r="G122" s="66">
        <f t="shared" ref="G122:G132" si="6">+D122*F122</f>
        <v>3400000</v>
      </c>
    </row>
    <row r="123" spans="1:7" ht="30.95" customHeight="1" x14ac:dyDescent="0.2">
      <c r="A123" s="4" t="s">
        <v>206</v>
      </c>
      <c r="B123" s="33" t="s">
        <v>104</v>
      </c>
      <c r="C123" s="7" t="s">
        <v>19</v>
      </c>
      <c r="D123" s="14">
        <v>40</v>
      </c>
      <c r="E123" s="13"/>
      <c r="F123" s="89">
        <v>90000</v>
      </c>
      <c r="G123" s="66">
        <f t="shared" si="6"/>
        <v>3600000</v>
      </c>
    </row>
    <row r="124" spans="1:7" ht="138.75" customHeight="1" x14ac:dyDescent="0.2">
      <c r="A124" s="4" t="s">
        <v>207</v>
      </c>
      <c r="B124" s="33" t="s">
        <v>105</v>
      </c>
      <c r="C124" s="7" t="s">
        <v>19</v>
      </c>
      <c r="D124" s="14">
        <v>1</v>
      </c>
      <c r="E124" s="13"/>
      <c r="F124" s="89">
        <v>25000000</v>
      </c>
      <c r="G124" s="66">
        <f t="shared" si="6"/>
        <v>25000000</v>
      </c>
    </row>
    <row r="125" spans="1:7" ht="102" customHeight="1" x14ac:dyDescent="0.2">
      <c r="A125" s="4" t="s">
        <v>208</v>
      </c>
      <c r="B125" s="33" t="s">
        <v>106</v>
      </c>
      <c r="C125" s="7" t="s">
        <v>19</v>
      </c>
      <c r="D125" s="14">
        <v>652</v>
      </c>
      <c r="E125" s="13"/>
      <c r="F125" s="89">
        <v>100000</v>
      </c>
      <c r="G125" s="66">
        <f t="shared" si="6"/>
        <v>65200000</v>
      </c>
    </row>
    <row r="126" spans="1:7" ht="59.25" customHeight="1" x14ac:dyDescent="0.2">
      <c r="A126" s="4" t="s">
        <v>209</v>
      </c>
      <c r="B126" s="33" t="s">
        <v>107</v>
      </c>
      <c r="C126" s="14" t="s">
        <v>19</v>
      </c>
      <c r="D126" s="14">
        <v>50</v>
      </c>
      <c r="E126" s="13"/>
      <c r="F126" s="89">
        <v>150000</v>
      </c>
      <c r="G126" s="66">
        <f t="shared" si="6"/>
        <v>7500000</v>
      </c>
    </row>
    <row r="127" spans="1:7" ht="24" x14ac:dyDescent="0.2">
      <c r="A127" s="4" t="s">
        <v>210</v>
      </c>
      <c r="B127" s="33" t="s">
        <v>108</v>
      </c>
      <c r="C127" s="14" t="s">
        <v>19</v>
      </c>
      <c r="D127" s="14">
        <v>1650</v>
      </c>
      <c r="E127" s="13"/>
      <c r="F127" s="89">
        <v>400</v>
      </c>
      <c r="G127" s="66">
        <f t="shared" si="6"/>
        <v>660000</v>
      </c>
    </row>
    <row r="128" spans="1:7" ht="131.25" customHeight="1" x14ac:dyDescent="0.2">
      <c r="A128" s="4" t="s">
        <v>211</v>
      </c>
      <c r="B128" s="33" t="s">
        <v>109</v>
      </c>
      <c r="C128" s="14" t="s">
        <v>19</v>
      </c>
      <c r="D128" s="14">
        <v>25125</v>
      </c>
      <c r="E128" s="13"/>
      <c r="F128" s="89">
        <v>3620</v>
      </c>
      <c r="G128" s="66">
        <f t="shared" si="6"/>
        <v>90952500</v>
      </c>
    </row>
    <row r="129" spans="1:7" ht="129.75" customHeight="1" x14ac:dyDescent="0.2">
      <c r="A129" s="4" t="s">
        <v>212</v>
      </c>
      <c r="B129" s="33" t="s">
        <v>110</v>
      </c>
      <c r="C129" s="14" t="s">
        <v>19</v>
      </c>
      <c r="D129" s="14">
        <v>1536</v>
      </c>
      <c r="E129" s="13"/>
      <c r="F129" s="89">
        <v>2600</v>
      </c>
      <c r="G129" s="66">
        <f t="shared" si="6"/>
        <v>3993600</v>
      </c>
    </row>
    <row r="130" spans="1:7" ht="106.5" customHeight="1" x14ac:dyDescent="0.2">
      <c r="A130" s="4" t="s">
        <v>213</v>
      </c>
      <c r="B130" s="33" t="s">
        <v>111</v>
      </c>
      <c r="C130" s="14" t="s">
        <v>19</v>
      </c>
      <c r="D130" s="14">
        <v>480</v>
      </c>
      <c r="E130" s="13"/>
      <c r="F130" s="89">
        <v>9000</v>
      </c>
      <c r="G130" s="66">
        <f t="shared" si="6"/>
        <v>4320000</v>
      </c>
    </row>
    <row r="131" spans="1:7" ht="29.1" customHeight="1" x14ac:dyDescent="0.2">
      <c r="A131" s="94" t="s">
        <v>214</v>
      </c>
      <c r="B131" s="27" t="s">
        <v>112</v>
      </c>
      <c r="C131" s="14" t="s">
        <v>19</v>
      </c>
      <c r="D131" s="7">
        <v>5</v>
      </c>
      <c r="E131" s="7"/>
      <c r="F131" s="64">
        <v>210000</v>
      </c>
      <c r="G131" s="66">
        <f t="shared" si="6"/>
        <v>1050000</v>
      </c>
    </row>
    <row r="132" spans="1:7" ht="27" customHeight="1" x14ac:dyDescent="0.2">
      <c r="A132" s="95"/>
      <c r="B132" s="27" t="s">
        <v>113</v>
      </c>
      <c r="C132" s="14" t="s">
        <v>19</v>
      </c>
      <c r="D132" s="7">
        <v>5</v>
      </c>
      <c r="E132" s="7"/>
      <c r="F132" s="64">
        <v>850000</v>
      </c>
      <c r="G132" s="66">
        <f t="shared" si="6"/>
        <v>4250000</v>
      </c>
    </row>
    <row r="133" spans="1:7" ht="252" x14ac:dyDescent="0.2">
      <c r="A133" s="4" t="s">
        <v>215</v>
      </c>
      <c r="B133" s="56" t="s">
        <v>239</v>
      </c>
      <c r="C133" s="57" t="s">
        <v>237</v>
      </c>
      <c r="D133" s="15">
        <v>1</v>
      </c>
      <c r="E133" s="13"/>
      <c r="F133" s="89">
        <v>48535000</v>
      </c>
      <c r="G133" s="66">
        <v>48535000</v>
      </c>
    </row>
    <row r="134" spans="1:7" ht="173.25" customHeight="1" x14ac:dyDescent="0.2">
      <c r="A134" s="4" t="s">
        <v>216</v>
      </c>
      <c r="B134" s="56" t="s">
        <v>240</v>
      </c>
      <c r="C134" s="57" t="s">
        <v>237</v>
      </c>
      <c r="D134" s="15">
        <v>1</v>
      </c>
      <c r="E134" s="13"/>
      <c r="F134" s="89">
        <v>8000000</v>
      </c>
      <c r="G134" s="66">
        <v>8000000</v>
      </c>
    </row>
    <row r="135" spans="1:7" ht="110.25" customHeight="1" x14ac:dyDescent="0.2">
      <c r="A135" s="4" t="s">
        <v>217</v>
      </c>
      <c r="B135" s="27" t="s">
        <v>114</v>
      </c>
      <c r="C135" s="7" t="s">
        <v>19</v>
      </c>
      <c r="D135" s="7">
        <v>100</v>
      </c>
      <c r="E135" s="7"/>
      <c r="F135" s="64">
        <v>125000</v>
      </c>
      <c r="G135" s="66">
        <f>+D135*F135</f>
        <v>12500000</v>
      </c>
    </row>
    <row r="136" spans="1:7" ht="57" customHeight="1" x14ac:dyDescent="0.2">
      <c r="A136" s="4" t="s">
        <v>218</v>
      </c>
      <c r="B136" s="33" t="s">
        <v>115</v>
      </c>
      <c r="C136" s="14" t="s">
        <v>19</v>
      </c>
      <c r="D136" s="14">
        <v>552</v>
      </c>
      <c r="E136" s="13"/>
      <c r="F136" s="89">
        <v>3500</v>
      </c>
      <c r="G136" s="66">
        <f>+D136*F136</f>
        <v>1932000</v>
      </c>
    </row>
    <row r="137" spans="1:7" ht="59.25" customHeight="1" x14ac:dyDescent="0.2">
      <c r="A137" s="4" t="s">
        <v>219</v>
      </c>
      <c r="B137" s="56" t="s">
        <v>241</v>
      </c>
      <c r="C137" s="57" t="s">
        <v>237</v>
      </c>
      <c r="D137" s="15">
        <v>1</v>
      </c>
      <c r="E137" s="13"/>
      <c r="F137" s="89">
        <v>8000000</v>
      </c>
      <c r="G137" s="66">
        <f>+D137*F137</f>
        <v>8000000</v>
      </c>
    </row>
    <row r="138" spans="1:7" ht="160.5" customHeight="1" x14ac:dyDescent="0.2">
      <c r="A138" s="4" t="s">
        <v>220</v>
      </c>
      <c r="B138" s="27" t="s">
        <v>225</v>
      </c>
      <c r="C138" s="14" t="s">
        <v>46</v>
      </c>
      <c r="D138" s="15" t="s">
        <v>46</v>
      </c>
      <c r="E138" s="13"/>
      <c r="F138" s="89"/>
      <c r="G138" s="66">
        <v>47000000</v>
      </c>
    </row>
    <row r="139" spans="1:7" ht="140.25" customHeight="1" x14ac:dyDescent="0.2">
      <c r="A139" s="104" t="s">
        <v>221</v>
      </c>
      <c r="B139" s="27" t="s">
        <v>137</v>
      </c>
      <c r="C139" s="7" t="s">
        <v>19</v>
      </c>
      <c r="D139" s="1">
        <v>400</v>
      </c>
      <c r="E139" s="7"/>
      <c r="F139" s="64">
        <v>135000</v>
      </c>
      <c r="G139" s="66">
        <f t="shared" ref="G139:G147" si="7">+D139*F139</f>
        <v>54000000</v>
      </c>
    </row>
    <row r="140" spans="1:7" ht="126.75" customHeight="1" x14ac:dyDescent="0.2">
      <c r="A140" s="105"/>
      <c r="B140" s="27" t="s">
        <v>116</v>
      </c>
      <c r="C140" s="7" t="s">
        <v>19</v>
      </c>
      <c r="D140" s="7">
        <v>400</v>
      </c>
      <c r="E140" s="7"/>
      <c r="F140" s="64">
        <v>135000</v>
      </c>
      <c r="G140" s="66">
        <f t="shared" si="7"/>
        <v>54000000</v>
      </c>
    </row>
    <row r="141" spans="1:7" ht="15" customHeight="1" x14ac:dyDescent="0.2">
      <c r="A141" s="105"/>
      <c r="B141" s="27" t="s">
        <v>117</v>
      </c>
      <c r="C141" s="7" t="s">
        <v>19</v>
      </c>
      <c r="D141" s="7">
        <v>200</v>
      </c>
      <c r="E141" s="7"/>
      <c r="F141" s="64">
        <v>90000</v>
      </c>
      <c r="G141" s="66">
        <f t="shared" si="7"/>
        <v>18000000</v>
      </c>
    </row>
    <row r="142" spans="1:7" ht="37.5" customHeight="1" x14ac:dyDescent="0.2">
      <c r="A142" s="105"/>
      <c r="B142" s="27" t="s">
        <v>246</v>
      </c>
      <c r="C142" s="7" t="s">
        <v>19</v>
      </c>
      <c r="D142" s="7">
        <v>200</v>
      </c>
      <c r="E142" s="7"/>
      <c r="F142" s="64">
        <v>90000</v>
      </c>
      <c r="G142" s="66">
        <f t="shared" si="7"/>
        <v>18000000</v>
      </c>
    </row>
    <row r="143" spans="1:7" ht="63" customHeight="1" x14ac:dyDescent="0.2">
      <c r="A143" s="105"/>
      <c r="B143" s="27" t="s">
        <v>247</v>
      </c>
      <c r="C143" s="7" t="s">
        <v>19</v>
      </c>
      <c r="D143" s="7">
        <v>50</v>
      </c>
      <c r="E143" s="7"/>
      <c r="F143" s="64">
        <v>172000</v>
      </c>
      <c r="G143" s="66">
        <f t="shared" si="7"/>
        <v>8600000</v>
      </c>
    </row>
    <row r="144" spans="1:7" ht="66.75" customHeight="1" x14ac:dyDescent="0.2">
      <c r="A144" s="105"/>
      <c r="B144" s="27" t="s">
        <v>248</v>
      </c>
      <c r="C144" s="7" t="s">
        <v>19</v>
      </c>
      <c r="D144" s="7">
        <v>50</v>
      </c>
      <c r="E144" s="7"/>
      <c r="F144" s="64">
        <v>172000</v>
      </c>
      <c r="G144" s="66">
        <f t="shared" si="7"/>
        <v>8600000</v>
      </c>
    </row>
    <row r="145" spans="1:7" ht="69" customHeight="1" x14ac:dyDescent="0.2">
      <c r="A145" s="105"/>
      <c r="B145" s="27" t="s">
        <v>249</v>
      </c>
      <c r="C145" s="7" t="s">
        <v>19</v>
      </c>
      <c r="D145" s="7">
        <v>25</v>
      </c>
      <c r="E145" s="7"/>
      <c r="F145" s="64">
        <v>252000</v>
      </c>
      <c r="G145" s="66">
        <f t="shared" si="7"/>
        <v>6300000</v>
      </c>
    </row>
    <row r="146" spans="1:7" ht="59.25" customHeight="1" x14ac:dyDescent="0.2">
      <c r="A146" s="105"/>
      <c r="B146" s="27" t="s">
        <v>250</v>
      </c>
      <c r="C146" s="7" t="s">
        <v>19</v>
      </c>
      <c r="D146" s="7">
        <v>100</v>
      </c>
      <c r="E146" s="7"/>
      <c r="F146" s="64">
        <v>135000</v>
      </c>
      <c r="G146" s="66">
        <f t="shared" si="7"/>
        <v>13500000</v>
      </c>
    </row>
    <row r="147" spans="1:7" ht="60" customHeight="1" x14ac:dyDescent="0.2">
      <c r="A147" s="105"/>
      <c r="B147" s="27" t="s">
        <v>251</v>
      </c>
      <c r="C147" s="7" t="s">
        <v>19</v>
      </c>
      <c r="D147" s="7">
        <v>80</v>
      </c>
      <c r="E147" s="7"/>
      <c r="F147" s="64">
        <v>156000</v>
      </c>
      <c r="G147" s="66">
        <f t="shared" si="7"/>
        <v>12480000</v>
      </c>
    </row>
    <row r="148" spans="1:7" ht="53.1" customHeight="1" x14ac:dyDescent="0.2">
      <c r="A148" s="105"/>
      <c r="B148" s="54" t="s">
        <v>242</v>
      </c>
      <c r="C148" s="58" t="s">
        <v>237</v>
      </c>
      <c r="D148" s="1">
        <v>1</v>
      </c>
      <c r="E148" s="7"/>
      <c r="F148" s="64">
        <v>5043943</v>
      </c>
      <c r="G148" s="66">
        <v>5043943</v>
      </c>
    </row>
    <row r="149" spans="1:7" ht="122.25" customHeight="1" x14ac:dyDescent="0.2">
      <c r="A149" s="105"/>
      <c r="B149" s="54" t="s">
        <v>243</v>
      </c>
      <c r="C149" s="58" t="s">
        <v>237</v>
      </c>
      <c r="D149" s="1">
        <v>1</v>
      </c>
      <c r="E149" s="7"/>
      <c r="F149" s="64"/>
      <c r="G149" s="66">
        <v>16140616</v>
      </c>
    </row>
    <row r="150" spans="1:7" ht="97.5" customHeight="1" x14ac:dyDescent="0.2">
      <c r="A150" s="106"/>
      <c r="B150" s="27" t="s">
        <v>252</v>
      </c>
      <c r="C150" s="7" t="s">
        <v>19</v>
      </c>
      <c r="D150" s="7">
        <v>200</v>
      </c>
      <c r="E150" s="7"/>
      <c r="F150" s="64">
        <v>110000</v>
      </c>
      <c r="G150" s="66">
        <f>+D150*F150</f>
        <v>22000000</v>
      </c>
    </row>
    <row r="151" spans="1:7" ht="86.25" customHeight="1" x14ac:dyDescent="0.2">
      <c r="A151" s="4" t="s">
        <v>222</v>
      </c>
      <c r="B151" s="33" t="s">
        <v>118</v>
      </c>
      <c r="C151" s="14" t="s">
        <v>19</v>
      </c>
      <c r="D151" s="14">
        <v>2500</v>
      </c>
      <c r="E151" s="13"/>
      <c r="F151" s="89">
        <v>3800</v>
      </c>
      <c r="G151" s="66">
        <f>+D151*F151</f>
        <v>9500000</v>
      </c>
    </row>
    <row r="152" spans="1:7" ht="12" customHeight="1" x14ac:dyDescent="0.2">
      <c r="A152" s="90" t="s">
        <v>119</v>
      </c>
      <c r="B152" s="90"/>
      <c r="C152" s="90"/>
      <c r="D152" s="90"/>
      <c r="E152" s="90"/>
      <c r="F152" s="90"/>
      <c r="G152" s="65">
        <f>+SUM(G153)</f>
        <v>119390000</v>
      </c>
    </row>
    <row r="153" spans="1:7" ht="234.95" customHeight="1" x14ac:dyDescent="0.2">
      <c r="A153" s="4" t="s">
        <v>223</v>
      </c>
      <c r="B153" s="33" t="s">
        <v>120</v>
      </c>
      <c r="C153" s="14" t="s">
        <v>46</v>
      </c>
      <c r="D153" s="15" t="s">
        <v>46</v>
      </c>
      <c r="E153" s="13"/>
      <c r="F153" s="89"/>
      <c r="G153" s="66">
        <v>119390000</v>
      </c>
    </row>
    <row r="154" spans="1:7" ht="18.75" customHeight="1" x14ac:dyDescent="0.2">
      <c r="A154" s="90" t="s">
        <v>121</v>
      </c>
      <c r="B154" s="90"/>
      <c r="C154" s="90"/>
      <c r="D154" s="90"/>
      <c r="E154" s="90"/>
      <c r="F154" s="90"/>
      <c r="G154" s="65">
        <f>+SUM(G155:G170)</f>
        <v>20020600</v>
      </c>
    </row>
    <row r="155" spans="1:7" ht="141" customHeight="1" x14ac:dyDescent="0.2">
      <c r="A155" s="94" t="s">
        <v>224</v>
      </c>
      <c r="B155" s="32" t="s">
        <v>122</v>
      </c>
      <c r="C155" s="14" t="s">
        <v>19</v>
      </c>
      <c r="D155" s="14">
        <v>7</v>
      </c>
      <c r="E155" s="13"/>
      <c r="F155" s="89">
        <v>90000</v>
      </c>
      <c r="G155" s="66">
        <f t="shared" ref="G155:G170" si="8">+D155*F155</f>
        <v>630000</v>
      </c>
    </row>
    <row r="156" spans="1:7" ht="140.25" customHeight="1" x14ac:dyDescent="0.2">
      <c r="A156" s="98"/>
      <c r="B156" s="29" t="s">
        <v>123</v>
      </c>
      <c r="C156" s="14" t="s">
        <v>19</v>
      </c>
      <c r="D156" s="7">
        <v>3</v>
      </c>
      <c r="E156" s="7"/>
      <c r="F156" s="64">
        <v>90000</v>
      </c>
      <c r="G156" s="66">
        <f t="shared" si="8"/>
        <v>270000</v>
      </c>
    </row>
    <row r="157" spans="1:7" ht="129" customHeight="1" x14ac:dyDescent="0.2">
      <c r="A157" s="98"/>
      <c r="B157" s="29" t="s">
        <v>124</v>
      </c>
      <c r="C157" s="14" t="s">
        <v>19</v>
      </c>
      <c r="D157" s="7">
        <v>5</v>
      </c>
      <c r="E157" s="7"/>
      <c r="F157" s="64">
        <v>95200</v>
      </c>
      <c r="G157" s="66">
        <f t="shared" si="8"/>
        <v>476000</v>
      </c>
    </row>
    <row r="158" spans="1:7" ht="108.95" customHeight="1" x14ac:dyDescent="0.2">
      <c r="A158" s="98"/>
      <c r="B158" s="29" t="s">
        <v>125</v>
      </c>
      <c r="C158" s="7" t="s">
        <v>19</v>
      </c>
      <c r="D158" s="7">
        <v>10</v>
      </c>
      <c r="E158" s="7"/>
      <c r="F158" s="64">
        <v>82000</v>
      </c>
      <c r="G158" s="66">
        <f t="shared" si="8"/>
        <v>820000</v>
      </c>
    </row>
    <row r="159" spans="1:7" ht="195" customHeight="1" x14ac:dyDescent="0.2">
      <c r="A159" s="98"/>
      <c r="B159" s="29" t="s">
        <v>126</v>
      </c>
      <c r="C159" s="7" t="s">
        <v>19</v>
      </c>
      <c r="D159" s="7">
        <v>50</v>
      </c>
      <c r="E159" s="7"/>
      <c r="F159" s="64">
        <v>4800</v>
      </c>
      <c r="G159" s="66">
        <f t="shared" si="8"/>
        <v>240000</v>
      </c>
    </row>
    <row r="160" spans="1:7" ht="57" customHeight="1" x14ac:dyDescent="0.2">
      <c r="A160" s="98"/>
      <c r="B160" s="29" t="s">
        <v>127</v>
      </c>
      <c r="C160" s="7" t="s">
        <v>19</v>
      </c>
      <c r="D160" s="1">
        <v>1</v>
      </c>
      <c r="E160" s="7"/>
      <c r="F160" s="64">
        <v>40000</v>
      </c>
      <c r="G160" s="66">
        <f t="shared" si="8"/>
        <v>40000</v>
      </c>
    </row>
    <row r="161" spans="1:7" ht="66" customHeight="1" x14ac:dyDescent="0.2">
      <c r="A161" s="98"/>
      <c r="B161" s="29" t="s">
        <v>128</v>
      </c>
      <c r="C161" s="7" t="s">
        <v>19</v>
      </c>
      <c r="D161" s="7">
        <v>40</v>
      </c>
      <c r="E161" s="7"/>
      <c r="F161" s="64">
        <v>38000</v>
      </c>
      <c r="G161" s="66">
        <f t="shared" si="8"/>
        <v>1520000</v>
      </c>
    </row>
    <row r="162" spans="1:7" ht="39" customHeight="1" x14ac:dyDescent="0.2">
      <c r="A162" s="98"/>
      <c r="B162" s="29" t="s">
        <v>253</v>
      </c>
      <c r="C162" s="7" t="s">
        <v>19</v>
      </c>
      <c r="D162" s="7">
        <v>60</v>
      </c>
      <c r="E162" s="7"/>
      <c r="F162" s="64">
        <v>3000</v>
      </c>
      <c r="G162" s="66">
        <f t="shared" si="8"/>
        <v>180000</v>
      </c>
    </row>
    <row r="163" spans="1:7" ht="45.75" customHeight="1" x14ac:dyDescent="0.2">
      <c r="A163" s="98"/>
      <c r="B163" s="29" t="s">
        <v>254</v>
      </c>
      <c r="C163" s="7" t="s">
        <v>19</v>
      </c>
      <c r="D163" s="7">
        <v>10</v>
      </c>
      <c r="E163" s="7"/>
      <c r="F163" s="64">
        <v>12900</v>
      </c>
      <c r="G163" s="66">
        <f t="shared" si="8"/>
        <v>129000</v>
      </c>
    </row>
    <row r="164" spans="1:7" ht="39" customHeight="1" x14ac:dyDescent="0.2">
      <c r="A164" s="98"/>
      <c r="B164" s="29" t="s">
        <v>129</v>
      </c>
      <c r="C164" s="7" t="s">
        <v>19</v>
      </c>
      <c r="D164" s="7">
        <v>8</v>
      </c>
      <c r="E164" s="7"/>
      <c r="F164" s="64">
        <v>4500</v>
      </c>
      <c r="G164" s="66">
        <f t="shared" si="8"/>
        <v>36000</v>
      </c>
    </row>
    <row r="165" spans="1:7" ht="27" customHeight="1" x14ac:dyDescent="0.2">
      <c r="A165" s="98"/>
      <c r="B165" s="29" t="s">
        <v>130</v>
      </c>
      <c r="C165" s="7" t="s">
        <v>19</v>
      </c>
      <c r="D165" s="1">
        <v>1</v>
      </c>
      <c r="E165" s="7"/>
      <c r="F165" s="64">
        <v>120100</v>
      </c>
      <c r="G165" s="66">
        <f t="shared" si="8"/>
        <v>120100</v>
      </c>
    </row>
    <row r="166" spans="1:7" ht="52.5" customHeight="1" x14ac:dyDescent="0.2">
      <c r="A166" s="98"/>
      <c r="B166" s="29" t="s">
        <v>131</v>
      </c>
      <c r="C166" s="7" t="s">
        <v>19</v>
      </c>
      <c r="D166" s="7">
        <v>5</v>
      </c>
      <c r="E166" s="7"/>
      <c r="F166" s="64">
        <v>74700</v>
      </c>
      <c r="G166" s="66">
        <f t="shared" si="8"/>
        <v>373500</v>
      </c>
    </row>
    <row r="167" spans="1:7" ht="102" customHeight="1" x14ac:dyDescent="0.2">
      <c r="A167" s="98"/>
      <c r="B167" s="27" t="s">
        <v>257</v>
      </c>
      <c r="C167" s="7" t="s">
        <v>19</v>
      </c>
      <c r="D167" s="7">
        <v>10</v>
      </c>
      <c r="E167" s="7"/>
      <c r="F167" s="64">
        <v>42000</v>
      </c>
      <c r="G167" s="66">
        <f t="shared" si="8"/>
        <v>420000</v>
      </c>
    </row>
    <row r="168" spans="1:7" ht="84.75" customHeight="1" x14ac:dyDescent="0.2">
      <c r="A168" s="98"/>
      <c r="B168" s="27" t="s">
        <v>256</v>
      </c>
      <c r="C168" s="7" t="s">
        <v>19</v>
      </c>
      <c r="D168" s="7">
        <v>306</v>
      </c>
      <c r="E168" s="7"/>
      <c r="F168" s="64">
        <v>6000</v>
      </c>
      <c r="G168" s="66">
        <f t="shared" si="8"/>
        <v>1836000</v>
      </c>
    </row>
    <row r="169" spans="1:7" ht="63.95" customHeight="1" x14ac:dyDescent="0.2">
      <c r="A169" s="98"/>
      <c r="B169" s="27" t="s">
        <v>132</v>
      </c>
      <c r="C169" s="7" t="s">
        <v>19</v>
      </c>
      <c r="D169" s="7">
        <v>213</v>
      </c>
      <c r="E169" s="7"/>
      <c r="F169" s="64">
        <v>60000</v>
      </c>
      <c r="G169" s="66">
        <f t="shared" si="8"/>
        <v>12780000</v>
      </c>
    </row>
    <row r="170" spans="1:7" ht="72.75" customHeight="1" x14ac:dyDescent="0.2">
      <c r="A170" s="95"/>
      <c r="B170" s="29" t="s">
        <v>255</v>
      </c>
      <c r="C170" s="7" t="s">
        <v>19</v>
      </c>
      <c r="D170" s="1">
        <v>2</v>
      </c>
      <c r="E170" s="7"/>
      <c r="F170" s="64">
        <v>75000</v>
      </c>
      <c r="G170" s="67">
        <f t="shared" si="8"/>
        <v>150000</v>
      </c>
    </row>
  </sheetData>
  <mergeCells count="33">
    <mergeCell ref="A40:A42"/>
    <mergeCell ref="A34:A35"/>
    <mergeCell ref="A2:G2"/>
    <mergeCell ref="A3:G3"/>
    <mergeCell ref="A22:F22"/>
    <mergeCell ref="A20:F20"/>
    <mergeCell ref="A25:F25"/>
    <mergeCell ref="A10:F10"/>
    <mergeCell ref="A13:F13"/>
    <mergeCell ref="A14:F14"/>
    <mergeCell ref="A18:F18"/>
    <mergeCell ref="A155:A170"/>
    <mergeCell ref="A32:A33"/>
    <mergeCell ref="A43:A44"/>
    <mergeCell ref="A51:A60"/>
    <mergeCell ref="A92:A93"/>
    <mergeCell ref="A96:F96"/>
    <mergeCell ref="A99:F99"/>
    <mergeCell ref="A139:A150"/>
    <mergeCell ref="A108:F108"/>
    <mergeCell ref="A111:F111"/>
    <mergeCell ref="A131:A132"/>
    <mergeCell ref="A152:F152"/>
    <mergeCell ref="A121:A122"/>
    <mergeCell ref="A36:A38"/>
    <mergeCell ref="A100:F100"/>
    <mergeCell ref="A67:F67"/>
    <mergeCell ref="A154:F154"/>
    <mergeCell ref="G99:G100"/>
    <mergeCell ref="A70:F70"/>
    <mergeCell ref="A71:A72"/>
    <mergeCell ref="B71:B72"/>
    <mergeCell ref="A73:F73"/>
  </mergeCells>
  <pageMargins left="0.70866141732283472" right="0.39370078740157483" top="0.39370078740157483" bottom="0.39370078740157483" header="0.31496062992125984" footer="0.31496062992125984"/>
  <pageSetup scale="38" fitToHeight="0"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PROPUESTA ECONOMICA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DIRECCION GENERAL</dc:creator>
  <cp:lastModifiedBy>user</cp:lastModifiedBy>
  <cp:lastPrinted>2019-05-03T16:10:36Z</cp:lastPrinted>
  <dcterms:created xsi:type="dcterms:W3CDTF">2019-03-07T20:19:04Z</dcterms:created>
  <dcterms:modified xsi:type="dcterms:W3CDTF">2019-06-04T20:28:02Z</dcterms:modified>
</cp:coreProperties>
</file>