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1"/>
  <workbookPr/>
  <mc:AlternateContent xmlns:mc="http://schemas.openxmlformats.org/markup-compatibility/2006">
    <mc:Choice Requires="x15">
      <x15ac:absPath xmlns:x15ac="http://schemas.microsoft.com/office/spreadsheetml/2010/11/ac" url="/Users/andrescapera/Desktop/MARTIRES/PROCEDAS/"/>
    </mc:Choice>
  </mc:AlternateContent>
  <xr:revisionPtr revIDLastSave="0" documentId="13_ncr:1_{708267B8-34DC-4749-A649-A110DC802DE9}" xr6:coauthVersionLast="47" xr6:coauthVersionMax="47" xr10:uidLastSave="{00000000-0000-0000-0000-000000000000}"/>
  <bookViews>
    <workbookView xWindow="0" yWindow="500" windowWidth="28800" windowHeight="16020" tabRatio="602" xr2:uid="{00000000-000D-0000-FFFF-FFFF00000000}"/>
  </bookViews>
  <sheets>
    <sheet name="Experiencia del proponente" sheetId="20" r:id="rId1"/>
    <sheet name="Criterios Evaluación y Pond." sheetId="16" r:id="rId2"/>
    <sheet name="Evaluación Económica" sheetId="19" r:id="rId3"/>
    <sheet name="ASIGNACIÓN DE PUNTAJE" sheetId="2" r:id="rId4"/>
  </sheets>
  <definedNames>
    <definedName name="tdRepliesUniqueIdentifierCol_lnkRepliesUniqueIdentifierViewLink_1" localSheetId="3">'ASIGNACIÓN DE PUNTAJE'!#REF!</definedName>
    <definedName name="tdRepliesUniqueIdentifierCol_lnkRepliesUniqueIdentifierViewLink_10" localSheetId="3">'ASIGNACIÓN DE PUNTAJE'!#REF!</definedName>
    <definedName name="tdRepliesUniqueIdentifierCol_lnkRepliesUniqueIdentifierViewLink_11" localSheetId="3">'ASIGNACIÓN DE PUNTAJE'!#REF!</definedName>
    <definedName name="tdRepliesUniqueIdentifierCol_lnkRepliesUniqueIdentifierViewLink_2" localSheetId="3">'ASIGNACIÓN DE PUNTAJE'!#REF!</definedName>
    <definedName name="tdRepliesUniqueIdentifierCol_lnkRepliesUniqueIdentifierViewLink_3" localSheetId="3">'ASIGNACIÓN DE PUNTAJE'!#REF!</definedName>
    <definedName name="tdRepliesUniqueIdentifierCol_lnkRepliesUniqueIdentifierViewLink_4" localSheetId="3">'ASIGNACIÓN DE PUNTAJE'!#REF!</definedName>
    <definedName name="tdRepliesUniqueIdentifierCol_lnkRepliesUniqueIdentifierViewLink_5" localSheetId="3">'ASIGNACIÓN DE PUNTAJE'!#REF!</definedName>
    <definedName name="tdRepliesUniqueIdentifierCol_lnkRepliesUniqueIdentifierViewLink_6" localSheetId="3">'ASIGNACIÓN DE PUNTAJE'!#REF!</definedName>
    <definedName name="tdRepliesUniqueIdentifierCol_lnkRepliesUniqueIdentifierViewLink_7" localSheetId="3">'ASIGNACIÓN DE PUNTAJE'!#REF!</definedName>
    <definedName name="tdRepliesUniqueIdentifierCol_lnkRepliesUniqueIdentifierViewLink_8" localSheetId="3">'ASIGNACIÓN DE PUNTAJE'!#REF!</definedName>
    <definedName name="tdRepliesUniqueIdentifierCol_lnkRepliesUniqueIdentifierViewLink_9" localSheetId="3">'ASIGNACIÓN DE PUNTAJE'!#REF!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9" i="16" l="1"/>
  <c r="D29" i="16"/>
  <c r="B29" i="16"/>
  <c r="M14" i="2"/>
  <c r="M15" i="2"/>
  <c r="M13" i="2"/>
  <c r="R37" i="19" l="1"/>
  <c r="R36" i="19"/>
  <c r="R35" i="19"/>
  <c r="R34" i="19"/>
  <c r="R33" i="19"/>
  <c r="R32" i="19"/>
  <c r="R31" i="19"/>
  <c r="R30" i="19"/>
  <c r="R28" i="19"/>
  <c r="R27" i="19"/>
  <c r="R26" i="19"/>
  <c r="R25" i="19"/>
  <c r="R24" i="19"/>
  <c r="R23" i="19"/>
  <c r="R22" i="19"/>
  <c r="R21" i="19"/>
  <c r="R20" i="19"/>
  <c r="R19" i="19"/>
  <c r="R18" i="19"/>
  <c r="R17" i="19"/>
  <c r="R16" i="19"/>
  <c r="R15" i="19"/>
  <c r="R14" i="19"/>
  <c r="R13" i="19"/>
  <c r="R12" i="19"/>
  <c r="R38" i="19" s="1"/>
  <c r="L37" i="19" l="1"/>
  <c r="L36" i="19"/>
  <c r="L35" i="19"/>
  <c r="L34" i="19"/>
  <c r="L33" i="19"/>
  <c r="L32" i="19"/>
  <c r="L31" i="19"/>
  <c r="L30" i="19"/>
  <c r="L28" i="19"/>
  <c r="L27" i="19"/>
  <c r="L26" i="19"/>
  <c r="L25" i="19"/>
  <c r="L24" i="19"/>
  <c r="L23" i="19"/>
  <c r="L22" i="19"/>
  <c r="L21" i="19"/>
  <c r="L20" i="19"/>
  <c r="L19" i="19"/>
  <c r="L18" i="19"/>
  <c r="L17" i="19"/>
  <c r="L16" i="19"/>
  <c r="L15" i="19"/>
  <c r="L14" i="19"/>
  <c r="L13" i="19"/>
  <c r="L12" i="19"/>
  <c r="F38" i="19"/>
  <c r="F31" i="19"/>
  <c r="F32" i="19"/>
  <c r="F33" i="19"/>
  <c r="F34" i="19"/>
  <c r="F35" i="19"/>
  <c r="F36" i="19"/>
  <c r="F37" i="19"/>
  <c r="F30" i="19"/>
  <c r="F13" i="19"/>
  <c r="F14" i="19"/>
  <c r="F15" i="19"/>
  <c r="F16" i="19"/>
  <c r="F17" i="19"/>
  <c r="F18" i="19"/>
  <c r="F19" i="19"/>
  <c r="F20" i="19"/>
  <c r="F21" i="19"/>
  <c r="F22" i="19"/>
  <c r="F23" i="19"/>
  <c r="F24" i="19"/>
  <c r="F25" i="19"/>
  <c r="F26" i="19"/>
  <c r="F27" i="19"/>
  <c r="F28" i="19"/>
  <c r="F12" i="19"/>
  <c r="L38" i="19" l="1"/>
  <c r="S24" i="20" l="1"/>
  <c r="N24" i="20"/>
  <c r="S23" i="20"/>
  <c r="S25" i="20" s="1"/>
  <c r="N23" i="20"/>
  <c r="N16" i="20"/>
  <c r="S16" i="20" s="1"/>
  <c r="S17" i="20" s="1"/>
  <c r="S9" i="20"/>
  <c r="S10" i="20" s="1"/>
  <c r="N9" i="20"/>
  <c r="D22" i="16" l="1"/>
  <c r="D28" i="16"/>
  <c r="B25" i="16"/>
  <c r="B28" i="16"/>
  <c r="B22" i="16"/>
  <c r="U89" i="16"/>
</calcChain>
</file>

<file path=xl/sharedStrings.xml><?xml version="1.0" encoding="utf-8"?>
<sst xmlns="http://schemas.openxmlformats.org/spreadsheetml/2006/main" count="381" uniqueCount="143">
  <si>
    <t>NUMERO</t>
  </si>
  <si>
    <t>PROPONENTE</t>
  </si>
  <si>
    <t>HABILITADO
TÉCNICA JURIDICA Y FINANCIERAMENTE</t>
  </si>
  <si>
    <t>VERIFICACIÓN OFERTA ECONÓMICA</t>
  </si>
  <si>
    <t>OBSERVACIONES VERIFICACIÓN ECONÓMICA</t>
  </si>
  <si>
    <t>VALOR PROPUESTA</t>
  </si>
  <si>
    <t>PONDEACIÓN INDUSTRIA NACIONAL
(MAX. 10 PTOS)</t>
  </si>
  <si>
    <t>PONDERACIÓN EMPRENDIMIENTO O EMPRESAS MUJERES (MAX. 0.25)</t>
  </si>
  <si>
    <t>PUNTAJE MAXIMO</t>
  </si>
  <si>
    <t>NÚMERO DE OFERTAS HABLITADAS</t>
  </si>
  <si>
    <t>N/A</t>
  </si>
  <si>
    <t>PROPONENTE No. 1</t>
  </si>
  <si>
    <t>PROPONENTE No.2</t>
  </si>
  <si>
    <t>DESCRIPCIÓN</t>
  </si>
  <si>
    <t>TOTAL</t>
  </si>
  <si>
    <t>PRIMER ORDEN DE ELIGIBILIDAD</t>
  </si>
  <si>
    <t>PUNTAJE TOTAL</t>
  </si>
  <si>
    <t>OBSERVACIONES</t>
  </si>
  <si>
    <t>VALOR TOTAL</t>
  </si>
  <si>
    <t>CUMPLE</t>
  </si>
  <si>
    <t xml:space="preserve">METODO DE PONDERACIÓN DE LA OFERTA ECONÓMICA - MEDIA ARITMETICA </t>
  </si>
  <si>
    <t xml:space="preserve">VALOR MEDIA ARITMETICA  </t>
  </si>
  <si>
    <t>UND</t>
  </si>
  <si>
    <t>MIPYMES (0,25 PUNTOS)</t>
  </si>
  <si>
    <t xml:space="preserve"> </t>
  </si>
  <si>
    <t>4 sesiones (duración de los cuatro (4) encuentros de elaboración del tejido de la estructura de la tortuga itinerante)</t>
  </si>
  <si>
    <t>UNIDAD</t>
  </si>
  <si>
    <t>1  MES</t>
  </si>
  <si>
    <t>9 Sesiones (tiempo indetermina do de acuerdo a la duración de cada una de los
encuentros)</t>
  </si>
  <si>
    <t>4 Sesiones (tiempo determinado de acuerdo a la duración de cada una de las sesiones)</t>
  </si>
  <si>
    <t>PROPONENTE 1</t>
  </si>
  <si>
    <t>ORDEN</t>
  </si>
  <si>
    <t>CONTRATISTA</t>
  </si>
  <si>
    <t>INTEGRANTE DEL PROPONENTE PLURAL QUE APORTA LA EXPERIENCIA</t>
  </si>
  <si>
    <t xml:space="preserve">NÚMERO CONSECUTIVO CONTRATO RELACIONADO EN EL RUP </t>
  </si>
  <si>
    <t>CLASIFICACIÓN UNSPSC RELACIONADA CON LA SOLICITADA</t>
  </si>
  <si>
    <t>CONTRATO</t>
  </si>
  <si>
    <t>CONTRATANTE
(RAZON SOCIAL)</t>
  </si>
  <si>
    <t>FORMA DE EJECUCION 
( I, C o UT)</t>
  </si>
  <si>
    <t>PORCENTAJE DE PARTICIPACION EN EL PROPONENTE PLURAL O PORCENTAJE EN LA EJECUCION DE LAS ACTIVIDADES RELACIONADAS</t>
  </si>
  <si>
    <t>AÑO DE TERMINACION</t>
  </si>
  <si>
    <t>VALOR  FINAL DEL CONTRATO</t>
  </si>
  <si>
    <t>RUP</t>
  </si>
  <si>
    <t xml:space="preserve">DOCUMENTOS SOPORTE EN LA PROPUESTA </t>
  </si>
  <si>
    <t>CRITERIO DE ACEPTACIÓN DEL CONTRATO
CUMPLE - NO CUMPLE</t>
  </si>
  <si>
    <t>SMMLV DE LOS CONTRATOS QUE CUMPLEN CON LOS REQUISITOS SOLICITADOS EN EL PLIEGO DE CONDICIONES</t>
  </si>
  <si>
    <t>OBJETO</t>
  </si>
  <si>
    <t>Cumple con la clasificación (UNSPSC) en el RUP</t>
  </si>
  <si>
    <t xml:space="preserve"> EN PESOS </t>
  </si>
  <si>
    <t xml:space="preserve">EN SMMLV </t>
  </si>
  <si>
    <t>SI</t>
  </si>
  <si>
    <t>I</t>
  </si>
  <si>
    <t>FORMATO DE EXPERIENCIA DEL PROPONENTE. PDF          SOPORTES EXPERIENCIA PDF.
RUP .pdf</t>
  </si>
  <si>
    <r>
      <t xml:space="preserve">OBSERVACIONES / </t>
    </r>
    <r>
      <rPr>
        <b/>
        <i/>
        <u/>
        <sz val="9"/>
        <rFont val="Arial"/>
        <family val="2"/>
      </rPr>
      <t>SUBSANES</t>
    </r>
  </si>
  <si>
    <t>INFORME REQUISITOS HABILITANTES</t>
  </si>
  <si>
    <t>PROPONENTE 2</t>
  </si>
  <si>
    <t>CONSECUTIVO CONTRATO RELACIONADO EN EL RUP (Folio)</t>
  </si>
  <si>
    <t xml:space="preserve"> EXPERIENCIA DE LOS PROPONENTES</t>
  </si>
  <si>
    <t xml:space="preserve">PROPONENTE HABILITADO </t>
  </si>
  <si>
    <t xml:space="preserve">FACTOR APOYO A LA INDUSTRIA NACIONAL (10 PUNTOS) </t>
  </si>
  <si>
    <r>
      <t xml:space="preserve">10 PUNTOS: </t>
    </r>
    <r>
      <rPr>
        <sz val="11"/>
        <color theme="1"/>
        <rFont val="Calibri"/>
        <family val="2"/>
        <scheme val="minor"/>
      </rPr>
      <t xml:space="preserve"> Si todo el personal que ofrece el proponente es de nacionalidad colombiana, obtendrá el puntaje señalado. este aspecto se acreditará mediante la información que, sobre la nacionalidad del personal, suministre el proponente el representante legal en el correspondiente formulario del pliego de condiciones.</t>
    </r>
  </si>
  <si>
    <r>
      <t xml:space="preserve">5 PUNTOS: </t>
    </r>
    <r>
      <rPr>
        <sz val="11"/>
        <color theme="1"/>
        <rFont val="Calibri"/>
        <family val="2"/>
        <scheme val="minor"/>
      </rPr>
      <t xml:space="preserve">Si dentro del personal que ofrece el proponente, del 50 % al 99 % es de nacionalidad colombiana obtendrá el puntaje señalado. Este aspecto se acreditará mediante la información que, sobre la nacionalidad del personal,suministre el proponente o el representante legal en el correspondiente formulario del pliego de condiciones. </t>
    </r>
  </si>
  <si>
    <r>
      <t xml:space="preserve">3 PUNTOS: </t>
    </r>
    <r>
      <rPr>
        <sz val="11"/>
        <color theme="1"/>
        <rFont val="Calibri"/>
        <family val="2"/>
        <scheme val="minor"/>
      </rPr>
      <t xml:space="preserve">Si hasta el 49 % del personal que ofrece el proponente es de nacionalidad colombiana obtendra el puntaje señalado. Este aspecto se acreditará mediante la información que, sobre la nacionalidad del personal, suministre el proponente o el representante legal en el correspondiente fromulario del pliego de condiciones. </t>
    </r>
  </si>
  <si>
    <t>TOTAL GENERAL</t>
  </si>
  <si>
    <t xml:space="preserve">TOTAL </t>
  </si>
  <si>
    <t xml:space="preserve">EMPRENDIMIENTO O EMPRESAS DE MUJERES (0,25)  </t>
  </si>
  <si>
    <t>PONDERACIÓN OFERTA ECONÓMICA
(MAX. 49,5 PTOS)</t>
  </si>
  <si>
    <t>MIPYMES (MAX. 0.25)</t>
  </si>
  <si>
    <t>PROPONENTE HABILITADO</t>
  </si>
  <si>
    <t xml:space="preserve">CUMPLE </t>
  </si>
  <si>
    <t>Valor unitario con Iva</t>
  </si>
  <si>
    <t>Valor total con iva</t>
  </si>
  <si>
    <t xml:space="preserve">NO. </t>
  </si>
  <si>
    <t>Cant</t>
  </si>
  <si>
    <t>FUNDACION DE CIENCIA Y  TECNOLOGIA GLOBAL "FUNCITEG"</t>
  </si>
  <si>
    <t>OBJETO. “Prestar los servicios para formular tres (3) procesos comunitarios de educación ambiental proceda, en la localidad de los Mártires"</t>
  </si>
  <si>
    <t>FONDO DE DESARROLLO LOCAL DE MARTIRES
CRITERIOS DE EVALUACION Y PONDERACIÓN
FDLM-SAMC-011-2022</t>
  </si>
  <si>
    <t>FACTOR DE ECONOMICO - PROPUESTA ECONOMICA (70)</t>
  </si>
  <si>
    <t>FACTOR DE CALIDAD: FACTOR TÉCNICO DE CALIDAD (19,5 PUNTOS)</t>
  </si>
  <si>
    <t xml:space="preserve">FONDO DE DESARROLLO LOCAL DE LOS MARTIRES
ASIGNACIÓN DE PUNTAJE
FDLSF-SAMC-011-2022
OBJETO.““Prestar los servicios para formular tres (3) procesos comunitarios de educación ambiental proceda, en la localidad de los Mártires"” 
</t>
  </si>
  <si>
    <t>PROCESO DE SELECCIÓN ABREVIADA DE MENOR CUANTIA FDLM-SAMC-011-2022</t>
  </si>
  <si>
    <t>OBJETO. Prestar los servicios para formular tres (3) procesos comunitarios de educación ambiental proceda, en la localidad de los Mártires”</t>
  </si>
  <si>
    <t>FUNDACIÓN DE CIENCIAS Y TECNOLOGIA GLOBAL (FUNCITEG)</t>
  </si>
  <si>
    <t>77101600
86101600</t>
  </si>
  <si>
    <t>no registra</t>
  </si>
  <si>
    <t>Aunar esfuerzos técnicos, administrativos y financieros para desarrollar acciones de recuperación integral de las Zonas verdes 1, 2 y 4 del parque la Fortuna, a través de una obra de recuperación paisajística para el control de la erosión, por
amenaza remoción
masa restauración morfológica de
una
zona
minería,
como conservar, restaurar y dar un uso sostenible de los ecosistemas estratégicos en el área rural, mediante acciones de interés público relacionadas con la recuperación, conservación sobre la biodiversidad local y la comunidad beneficiaria, implementand oy desarrollando accionesde uso sostenible que permitan el aumento en cantidad y calidad de la oferta de bienes y servicios ambientales locales en jurisdicción de la localidad de Usme, proyectos 1209, 1223 y 1215</t>
  </si>
  <si>
    <t>FUNDACION INNOVAR COLOMBIA</t>
  </si>
  <si>
    <t>FUNVIVE</t>
  </si>
  <si>
    <t>86101700
80101600</t>
  </si>
  <si>
    <t>NO REGISTRA</t>
  </si>
  <si>
    <t>EJECUTAR DE MANERA INTEGRAL EL PROYECTO DE PROMOCIÓN Y PREVENCIÓN DE ACCIONES PROPIAS DE EDUCACIÓN AMBIENTAL ENTRE OTRAS: PROCEDAS, PRAE, CAMPAÑAS DE RECICLAJE, USO ADECUADO DE RESIDUOS</t>
  </si>
  <si>
    <t>MEDICAL ADVANCED SERVICE IPS S.A.S.</t>
  </si>
  <si>
    <t>"FORMATO DE EXPERIENCIA DEL PROPONENTE. PDF          SOPORTES EXPERIENCIA PDF.
RUP .pdf"</t>
  </si>
  <si>
    <t>PROPONENTE 3</t>
  </si>
  <si>
    <t>PROYECTOS &amp; CONSULTORIAS R C S A S</t>
  </si>
  <si>
    <t>FUNVIProyectos y Consultorías RC SASVE</t>
  </si>
  <si>
    <t>86101600
80101600</t>
  </si>
  <si>
    <t xml:space="preserve">Prestación de servicios en formación y educación ambiental para proyectos relacionados con agua potable y saneamiento básico; reforestación; reciclaje, y gestión integral de residuos sólidos; incluye publicidad, impresión, material didáctico, tecnología virtual. </t>
  </si>
  <si>
    <t xml:space="preserve">si </t>
  </si>
  <si>
    <t>Trainning</t>
  </si>
  <si>
    <t xml:space="preserve">Proyectos y Consultorías RC SAS </t>
  </si>
  <si>
    <t xml:space="preserve">80101600
86101700
</t>
  </si>
  <si>
    <t>Fortalecer las
competencias laborales de los servidores y las servidoras publicas de la SDS, mediante la implementación del plan institucional de capacitación</t>
  </si>
  <si>
    <t>Fondo Financiero Distrital de Salud</t>
  </si>
  <si>
    <t>i</t>
  </si>
  <si>
    <t>Formato de Encuesta material reciclado</t>
  </si>
  <si>
    <t>Impresiones de diseños de herramientas pedigógicas en material reciclado</t>
  </si>
  <si>
    <t>Tablero acrilico 1.20 * 2.40</t>
  </si>
  <si>
    <t>Marcador</t>
  </si>
  <si>
    <t>Para realización de capacitación</t>
  </si>
  <si>
    <t xml:space="preserve">Para las caravanas en barrios y obras de teatro agua en botella de 300 ml </t>
  </si>
  <si>
    <t>Afiche 45*30 cm</t>
  </si>
  <si>
    <t>Calcomania 7*7 cm</t>
  </si>
  <si>
    <t>Formatos de asistencia en papel reciclaje</t>
  </si>
  <si>
    <t>Certificados de asistencia y cumplimiento a la capacitación 28*21 cm</t>
  </si>
  <si>
    <t>Pinturas para enmarcar</t>
  </si>
  <si>
    <t>bultos abono para plantas</t>
  </si>
  <si>
    <t>semillas  para huertas</t>
  </si>
  <si>
    <t>kit de jardineria</t>
  </si>
  <si>
    <t xml:space="preserve">malla de alambre </t>
  </si>
  <si>
    <t xml:space="preserve">tablas de madera </t>
  </si>
  <si>
    <t>PERSONAL PROFESIONAL</t>
  </si>
  <si>
    <t>Coordinador Proyecto</t>
  </si>
  <si>
    <t xml:space="preserve">Capacitador </t>
  </si>
  <si>
    <t>Tecnico de apoyo Ambiental</t>
  </si>
  <si>
    <t>Tecnico de apoyo administrativo</t>
  </si>
  <si>
    <t>Profesional de apoyo SIG</t>
  </si>
  <si>
    <t>Profesional de apoyo social</t>
  </si>
  <si>
    <t>Profesional de apoyo en gestión ambiental</t>
  </si>
  <si>
    <t>Auxiliares de campo</t>
  </si>
  <si>
    <t>GALÓN</t>
  </si>
  <si>
    <t>pala, tijeras, guantes, rociador de plantas</t>
  </si>
  <si>
    <t>metros lineales</t>
  </si>
  <si>
    <t xml:space="preserve">unidad estibas </t>
  </si>
  <si>
    <t>meses</t>
  </si>
  <si>
    <t>TOTAL PROYECTO</t>
  </si>
  <si>
    <t xml:space="preserve">       TRM  DE  20 DE DICIEMBRE DE 2022                $4.781,28</t>
  </si>
  <si>
    <t>MEDIA ARITMETICA</t>
  </si>
  <si>
    <t>Xi</t>
  </si>
  <si>
    <t>n</t>
  </si>
  <si>
    <t>V max puntaje</t>
  </si>
  <si>
    <t>PONDEACIÓN FACTOR TÉCNICO CALIDAD
(MAX. 19,5 PTOS)</t>
  </si>
  <si>
    <t xml:space="preserve">FUNDACIÓN DE CIENCIAS Y TECNOLOGIA GLOBAL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</si>
</sst>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0.000"/>
    <numFmt numFmtId="167" formatCode="_-&quot;$&quot;\ * #,##0_-;\-&quot;$&quot;\ * #,##0_-;_-&quot;$&quot;\ * &quot;-&quot;??_-;_-@_-"/>
    <numFmt numFmtId="168" formatCode="#,##0\ _€;\-#,##0\ _€"/>
    <numFmt numFmtId="169" formatCode="0.0000000"/>
    <numFmt numFmtId="170" formatCode="0.00000"/>
    <numFmt numFmtId="171" formatCode="_(&quot;$&quot;\ * #,##0.00_);_(&quot;$&quot;\ * \(#,##0.00\);_(&quot;$&quot;\ * &quot;-&quot;??_);_(@_)"/>
    <numFmt numFmtId="172" formatCode="_(&quot;$&quot;* #,##0.00_);_(&quot;$&quot;* \(#,##0.00\);_(&quot;$&quot;* &quot;-&quot;??_);_(@_)"/>
    <numFmt numFmtId="173" formatCode="_(* #,##0_);_(* \(#,##0\);_(* &quot;-&quot;_);_(@_)"/>
    <numFmt numFmtId="174" formatCode="_(* #,##0.00_);_(* \(#,##0.00\);_(* &quot;-&quot;??_);_(@_)"/>
    <numFmt numFmtId="175" formatCode="_(* #,##0.00_);_(* \(#,##0.00\);_(* &quot;-&quot;_);_(@_)"/>
    <numFmt numFmtId="176" formatCode="&quot;$&quot;#,##0"/>
    <numFmt numFmtId="177" formatCode="_-* #,##0_-;\-* #,##0_-;_-* &quot;-&quot;??_-;_-@_-"/>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0"/>
      <color rgb="FF000000"/>
      <name val="Arial"/>
      <family val="2"/>
    </font>
    <font>
      <sz val="12"/>
      <color rgb="FF000000"/>
      <name val="Arial"/>
      <family val="2"/>
    </font>
    <font>
      <b/>
      <sz val="12"/>
      <color theme="1"/>
      <name val="Calibri"/>
      <family val="2"/>
    </font>
    <font>
      <b/>
      <sz val="10"/>
      <color theme="1"/>
      <name val="Calibri"/>
      <family val="2"/>
      <scheme val="minor"/>
    </font>
    <font>
      <sz val="12"/>
      <name val="Calibri"/>
      <family val="2"/>
    </font>
    <font>
      <sz val="11"/>
      <color theme="1"/>
      <name val="Calibri"/>
      <family val="2"/>
    </font>
    <font>
      <sz val="11"/>
      <color rgb="FFFF0000"/>
      <name val="Calibri"/>
      <family val="2"/>
      <scheme val="minor"/>
    </font>
    <font>
      <sz val="10"/>
      <color theme="1"/>
      <name val="Verdana"/>
      <family val="2"/>
    </font>
    <font>
      <b/>
      <sz val="11"/>
      <name val="Calibri"/>
      <family val="2"/>
      <scheme val="minor"/>
    </font>
    <font>
      <sz val="11"/>
      <name val="Calibri"/>
      <family val="2"/>
      <scheme val="minor"/>
    </font>
    <font>
      <sz val="10"/>
      <name val="Arial"/>
      <family val="2"/>
    </font>
    <font>
      <sz val="9"/>
      <name val="Calibri"/>
      <family val="2"/>
      <scheme val="minor"/>
    </font>
    <font>
      <b/>
      <sz val="9"/>
      <name val="Calibri"/>
      <family val="2"/>
      <scheme val="minor"/>
    </font>
    <font>
      <b/>
      <sz val="9"/>
      <name val="Arial"/>
      <family val="2"/>
    </font>
    <font>
      <sz val="9"/>
      <name val="Arial"/>
      <family val="2"/>
    </font>
    <font>
      <b/>
      <u/>
      <sz val="9"/>
      <name val="Arial"/>
      <family val="2"/>
    </font>
    <font>
      <b/>
      <i/>
      <u/>
      <sz val="9"/>
      <name val="Arial"/>
      <family val="2"/>
    </font>
    <font>
      <sz val="11"/>
      <color rgb="FF3F3F76"/>
      <name val="Calibri"/>
      <family val="2"/>
      <scheme val="minor"/>
    </font>
    <font>
      <sz val="11"/>
      <color theme="1"/>
      <name val="Arial"/>
      <family val="2"/>
    </font>
    <font>
      <b/>
      <sz val="11"/>
      <color theme="1"/>
      <name val="Arial"/>
      <family val="2"/>
    </font>
    <font>
      <sz val="12"/>
      <color indexed="8"/>
      <name val="Calibri"/>
      <family val="2"/>
    </font>
    <font>
      <b/>
      <sz val="11"/>
      <color rgb="FF000000"/>
      <name val="Arial"/>
      <family val="2"/>
    </font>
    <font>
      <b/>
      <sz val="11"/>
      <color indexed="8"/>
      <name val="Arial"/>
      <family val="2"/>
    </font>
    <font>
      <sz val="11"/>
      <name val="Calibri"/>
      <family val="2"/>
    </font>
  </fonts>
  <fills count="20">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theme="6" tint="0.79998168889431442"/>
        <bgColor indexed="64"/>
      </patternFill>
    </fill>
    <fill>
      <patternFill patternType="solid">
        <fgColor theme="4" tint="0.59999389629810485"/>
        <bgColor indexed="65"/>
      </patternFill>
    </fill>
    <fill>
      <patternFill patternType="solid">
        <fgColor theme="7"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rgb="FF92D050"/>
        <bgColor indexed="64"/>
      </patternFill>
    </fill>
    <fill>
      <patternFill patternType="solid">
        <fgColor indexed="47"/>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CC99"/>
      </patternFill>
    </fill>
    <fill>
      <patternFill patternType="solid">
        <fgColor theme="0" tint="-4.9989318521683403E-2"/>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auto="1"/>
      </left>
      <right style="medium">
        <color auto="1"/>
      </right>
      <top/>
      <bottom style="medium">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top style="thin">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thin">
        <color indexed="64"/>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8">
    <xf numFmtId="0" fontId="0" fillId="0" borderId="0"/>
    <xf numFmtId="165" fontId="1" fillId="0" borderId="0" applyFont="0" applyFill="0" applyBorder="0" applyAlignment="0" applyProtection="0"/>
    <xf numFmtId="49" fontId="13" fillId="0" borderId="0" applyFill="0" applyBorder="0" applyProtection="0">
      <alignment horizontal="left" vertical="center"/>
    </xf>
    <xf numFmtId="3" fontId="13" fillId="0" borderId="0" applyFill="0" applyBorder="0" applyProtection="0">
      <alignment horizontal="right" vertical="center"/>
    </xf>
    <xf numFmtId="164" fontId="1" fillId="0" borderId="0" applyFont="0" applyFill="0" applyBorder="0" applyAlignment="0" applyProtection="0"/>
    <xf numFmtId="0" fontId="1" fillId="7" borderId="0" applyNumberFormat="0" applyBorder="0" applyAlignment="0" applyProtection="0"/>
    <xf numFmtId="0" fontId="1" fillId="8" borderId="0" applyNumberFormat="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0" fontId="16" fillId="0" borderId="0"/>
    <xf numFmtId="173" fontId="16" fillId="0" borderId="0" applyFont="0" applyFill="0" applyBorder="0" applyAlignment="0" applyProtection="0"/>
    <xf numFmtId="174" fontId="16" fillId="0" borderId="0" applyFont="0" applyFill="0" applyBorder="0" applyAlignment="0" applyProtection="0"/>
    <xf numFmtId="0" fontId="16" fillId="0" borderId="0"/>
    <xf numFmtId="0" fontId="16" fillId="0" borderId="0"/>
    <xf numFmtId="0" fontId="23" fillId="15" borderId="62" applyNumberFormat="0" applyAlignment="0" applyProtection="0"/>
    <xf numFmtId="43" fontId="1" fillId="0" borderId="0" applyFont="0" applyFill="0" applyBorder="0" applyAlignment="0" applyProtection="0"/>
    <xf numFmtId="165" fontId="1" fillId="0" borderId="0" applyFont="0" applyFill="0" applyBorder="0" applyAlignment="0" applyProtection="0"/>
  </cellStyleXfs>
  <cellXfs count="290">
    <xf numFmtId="0" fontId="0" fillId="0" borderId="0" xfId="0"/>
    <xf numFmtId="3" fontId="0" fillId="0" borderId="0" xfId="0" applyNumberFormat="1"/>
    <xf numFmtId="0" fontId="0" fillId="0" borderId="6" xfId="0" applyBorder="1"/>
    <xf numFmtId="0" fontId="0" fillId="0" borderId="7" xfId="0" applyBorder="1"/>
    <xf numFmtId="3" fontId="7" fillId="2" borderId="1" xfId="0" applyNumberFormat="1" applyFont="1" applyFill="1" applyBorder="1" applyAlignment="1">
      <alignment horizontal="right" vertical="top" wrapText="1" indent="1"/>
    </xf>
    <xf numFmtId="0" fontId="6" fillId="0" borderId="0" xfId="0" applyFont="1" applyAlignment="1">
      <alignment horizontal="center" vertical="center" wrapText="1"/>
    </xf>
    <xf numFmtId="166" fontId="0" fillId="0" borderId="0" xfId="0" applyNumberFormat="1"/>
    <xf numFmtId="0" fontId="0" fillId="0" borderId="8" xfId="0" applyBorder="1"/>
    <xf numFmtId="0" fontId="0" fillId="0" borderId="9" xfId="0" applyBorder="1"/>
    <xf numFmtId="0" fontId="0" fillId="0" borderId="10" xfId="0" applyBorder="1"/>
    <xf numFmtId="0" fontId="3"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1" fontId="0" fillId="0" borderId="0" xfId="0" applyNumberFormat="1"/>
    <xf numFmtId="0" fontId="2" fillId="0" borderId="0" xfId="0" applyFont="1"/>
    <xf numFmtId="166" fontId="0" fillId="0" borderId="14" xfId="0" applyNumberFormat="1" applyBorder="1"/>
    <xf numFmtId="166" fontId="2" fillId="0" borderId="11" xfId="0" applyNumberFormat="1" applyFont="1" applyBorder="1"/>
    <xf numFmtId="0" fontId="11" fillId="0" borderId="34" xfId="0" applyFont="1" applyBorder="1"/>
    <xf numFmtId="0" fontId="11" fillId="0" borderId="30" xfId="0" applyFont="1" applyBorder="1"/>
    <xf numFmtId="37" fontId="10" fillId="0" borderId="35" xfId="0" applyNumberFormat="1" applyFont="1" applyBorder="1" applyAlignment="1" applyProtection="1">
      <alignment horizontal="center" vertical="center" wrapText="1"/>
      <protection hidden="1"/>
    </xf>
    <xf numFmtId="168" fontId="10" fillId="0" borderId="31" xfId="0" applyNumberFormat="1" applyFont="1" applyBorder="1" applyAlignment="1" applyProtection="1">
      <alignment horizontal="center" vertical="center" wrapText="1"/>
      <protection hidden="1"/>
    </xf>
    <xf numFmtId="1" fontId="0" fillId="0" borderId="12" xfId="0" applyNumberFormat="1" applyBorder="1" applyAlignment="1">
      <alignment horizontal="center" vertical="center"/>
    </xf>
    <xf numFmtId="0" fontId="4" fillId="3" borderId="23"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2" fillId="0" borderId="2" xfId="0" applyFont="1" applyBorder="1" applyAlignment="1">
      <alignment vertical="center" wrapText="1"/>
    </xf>
    <xf numFmtId="2" fontId="2" fillId="0" borderId="12" xfId="0" applyNumberFormat="1" applyFont="1" applyBorder="1" applyAlignment="1">
      <alignment horizontal="center" vertical="center"/>
    </xf>
    <xf numFmtId="0" fontId="0" fillId="0" borderId="0" xfId="0" applyAlignment="1">
      <alignment horizontal="center" vertical="center"/>
    </xf>
    <xf numFmtId="167" fontId="0" fillId="0" borderId="0" xfId="1" applyNumberFormat="1" applyFont="1"/>
    <xf numFmtId="0" fontId="0" fillId="4" borderId="0" xfId="0" applyFill="1"/>
    <xf numFmtId="0" fontId="0" fillId="0" borderId="0" xfId="0" applyAlignment="1">
      <alignment horizontal="center" vertical="top"/>
    </xf>
    <xf numFmtId="166" fontId="12" fillId="0" borderId="0" xfId="0" applyNumberFormat="1" applyFont="1"/>
    <xf numFmtId="0" fontId="0" fillId="0" borderId="45" xfId="0" applyBorder="1" applyAlignment="1">
      <alignment vertical="top" wrapText="1"/>
    </xf>
    <xf numFmtId="166" fontId="14" fillId="0" borderId="11" xfId="0" applyNumberFormat="1" applyFont="1" applyBorder="1" applyAlignment="1">
      <alignment horizontal="center"/>
    </xf>
    <xf numFmtId="0" fontId="15" fillId="0" borderId="11" xfId="0" applyFont="1" applyBorder="1"/>
    <xf numFmtId="166" fontId="15" fillId="0" borderId="12" xfId="0" applyNumberFormat="1" applyFont="1" applyBorder="1"/>
    <xf numFmtId="166" fontId="2" fillId="0" borderId="0" xfId="0" applyNumberFormat="1" applyFont="1"/>
    <xf numFmtId="0" fontId="2" fillId="0" borderId="40" xfId="0" applyFont="1" applyBorder="1" applyAlignment="1">
      <alignment vertical="top" wrapText="1"/>
    </xf>
    <xf numFmtId="0" fontId="2" fillId="0" borderId="29" xfId="0" applyFont="1" applyBorder="1" applyAlignment="1">
      <alignment vertical="center" wrapText="1"/>
    </xf>
    <xf numFmtId="0" fontId="2" fillId="0" borderId="16" xfId="0" applyFont="1" applyBorder="1" applyAlignment="1">
      <alignment vertical="center" wrapText="1"/>
    </xf>
    <xf numFmtId="0" fontId="0" fillId="0" borderId="1" xfId="0" applyBorder="1"/>
    <xf numFmtId="0" fontId="1" fillId="8" borderId="49" xfId="6" applyBorder="1" applyAlignment="1">
      <alignment horizontal="center" vertical="top" wrapText="1"/>
    </xf>
    <xf numFmtId="0" fontId="1" fillId="8" borderId="49" xfId="6" applyBorder="1" applyAlignment="1">
      <alignment horizontal="center" vertical="center" wrapText="1"/>
    </xf>
    <xf numFmtId="0" fontId="1" fillId="8" borderId="0" xfId="6" applyBorder="1" applyAlignment="1">
      <alignment horizontal="left" vertical="top"/>
    </xf>
    <xf numFmtId="0" fontId="0" fillId="0" borderId="0" xfId="0" applyAlignment="1">
      <alignment wrapText="1"/>
    </xf>
    <xf numFmtId="0" fontId="18" fillId="0" borderId="1" xfId="0" applyFont="1" applyBorder="1" applyAlignment="1">
      <alignment horizontal="center" vertical="center" wrapText="1"/>
    </xf>
    <xf numFmtId="0" fontId="20" fillId="0" borderId="0" xfId="7" applyFont="1" applyAlignment="1">
      <alignment vertical="center"/>
    </xf>
    <xf numFmtId="0" fontId="20" fillId="0" borderId="0" xfId="7" applyFont="1" applyAlignment="1">
      <alignment horizontal="center" vertical="center"/>
    </xf>
    <xf numFmtId="44" fontId="20" fillId="0" borderId="0" xfId="7" applyNumberFormat="1" applyFont="1" applyAlignment="1">
      <alignment vertical="center"/>
    </xf>
    <xf numFmtId="0" fontId="20" fillId="0" borderId="7" xfId="7" applyFont="1" applyBorder="1" applyAlignment="1">
      <alignment vertical="center"/>
    </xf>
    <xf numFmtId="0" fontId="20" fillId="0" borderId="16" xfId="7" applyFont="1" applyBorder="1" applyAlignment="1">
      <alignment horizontal="center" vertical="center"/>
    </xf>
    <xf numFmtId="0" fontId="21" fillId="12" borderId="1" xfId="14" applyFont="1" applyFill="1" applyBorder="1" applyAlignment="1">
      <alignment horizontal="center" vertical="center" wrapText="1"/>
    </xf>
    <xf numFmtId="0" fontId="19" fillId="13" borderId="1" xfId="14" applyFont="1" applyFill="1" applyBorder="1" applyAlignment="1">
      <alignment horizontal="center" vertical="center" wrapText="1"/>
    </xf>
    <xf numFmtId="0" fontId="19" fillId="12" borderId="1" xfId="14" applyFont="1" applyFill="1" applyBorder="1" applyAlignment="1">
      <alignment horizontal="center" vertical="center" wrapText="1"/>
    </xf>
    <xf numFmtId="0" fontId="19" fillId="0" borderId="1" xfId="7" applyFont="1" applyBorder="1" applyAlignment="1">
      <alignment horizontal="center" vertical="center"/>
    </xf>
    <xf numFmtId="0" fontId="19" fillId="0" borderId="3" xfId="7" applyFont="1" applyBorder="1" applyAlignment="1">
      <alignment vertical="center"/>
    </xf>
    <xf numFmtId="0" fontId="19" fillId="0" borderId="4" xfId="7" applyFont="1" applyBorder="1" applyAlignment="1">
      <alignment vertical="center"/>
    </xf>
    <xf numFmtId="0" fontId="19" fillId="0" borderId="4" xfId="7" applyFont="1" applyBorder="1" applyAlignment="1">
      <alignment horizontal="center" vertical="center"/>
    </xf>
    <xf numFmtId="0" fontId="19" fillId="0" borderId="5" xfId="7" applyFont="1" applyBorder="1" applyAlignment="1">
      <alignment vertical="center"/>
    </xf>
    <xf numFmtId="0" fontId="20" fillId="0" borderId="1" xfId="7" applyFont="1" applyBorder="1" applyAlignment="1">
      <alignment horizontal="center" vertical="center" wrapText="1"/>
    </xf>
    <xf numFmtId="0" fontId="21" fillId="12" borderId="38" xfId="14" applyFont="1" applyFill="1" applyBorder="1" applyAlignment="1">
      <alignment horizontal="center" vertical="center" wrapText="1"/>
    </xf>
    <xf numFmtId="0" fontId="19" fillId="13" borderId="56" xfId="14" applyFont="1" applyFill="1" applyBorder="1" applyAlignment="1">
      <alignment horizontal="center" vertical="center" wrapText="1"/>
    </xf>
    <xf numFmtId="0" fontId="19" fillId="12" borderId="56" xfId="14" applyFont="1" applyFill="1" applyBorder="1" applyAlignment="1">
      <alignment horizontal="center" vertical="center" wrapText="1"/>
    </xf>
    <xf numFmtId="0" fontId="17" fillId="0" borderId="0" xfId="0" applyFont="1"/>
    <xf numFmtId="0" fontId="20" fillId="0" borderId="13" xfId="7" applyFont="1" applyBorder="1" applyAlignment="1">
      <alignment horizontal="center" vertical="center" wrapText="1"/>
    </xf>
    <xf numFmtId="0" fontId="20" fillId="0" borderId="13" xfId="7" applyFont="1" applyBorder="1" applyAlignment="1">
      <alignment horizontal="center" vertical="center"/>
    </xf>
    <xf numFmtId="0" fontId="20" fillId="13" borderId="13" xfId="7" applyFont="1" applyFill="1" applyBorder="1" applyAlignment="1">
      <alignment horizontal="center" vertical="center" wrapText="1"/>
    </xf>
    <xf numFmtId="9" fontId="20" fillId="0" borderId="13" xfId="7" applyNumberFormat="1" applyFont="1" applyBorder="1" applyAlignment="1">
      <alignment horizontal="center" vertical="center" wrapText="1"/>
    </xf>
    <xf numFmtId="0" fontId="20" fillId="13" borderId="13" xfId="7" applyFont="1" applyFill="1" applyBorder="1" applyAlignment="1">
      <alignment horizontal="center" vertical="center"/>
    </xf>
    <xf numFmtId="171" fontId="20" fillId="13" borderId="13" xfId="8" applyFont="1" applyFill="1" applyBorder="1" applyAlignment="1">
      <alignment horizontal="center" vertical="center" wrapText="1"/>
    </xf>
    <xf numFmtId="0" fontId="20" fillId="0" borderId="1" xfId="7" applyFont="1" applyBorder="1" applyAlignment="1">
      <alignment horizontal="center" vertical="center"/>
    </xf>
    <xf numFmtId="0" fontId="2" fillId="0" borderId="18" xfId="0" applyFont="1" applyBorder="1" applyAlignment="1">
      <alignment horizontal="center" vertical="center"/>
    </xf>
    <xf numFmtId="0" fontId="2" fillId="0" borderId="33" xfId="0" applyFont="1" applyBorder="1" applyAlignment="1">
      <alignment horizontal="center" vertical="center"/>
    </xf>
    <xf numFmtId="0" fontId="2" fillId="0" borderId="1" xfId="0" applyFont="1" applyBorder="1" applyAlignment="1">
      <alignment horizontal="center" vertical="center"/>
    </xf>
    <xf numFmtId="39" fontId="19" fillId="0" borderId="1" xfId="12" applyNumberFormat="1" applyFont="1" applyFill="1" applyBorder="1" applyAlignment="1">
      <alignment horizontal="right" vertical="center" wrapText="1"/>
    </xf>
    <xf numFmtId="0" fontId="2" fillId="5" borderId="50" xfId="0" applyFont="1" applyFill="1" applyBorder="1" applyAlignment="1">
      <alignment horizontal="center" vertical="center"/>
    </xf>
    <xf numFmtId="174" fontId="20" fillId="0" borderId="15" xfId="7" applyNumberFormat="1" applyFont="1" applyBorder="1" applyAlignment="1">
      <alignment horizontal="center" vertical="center" wrapText="1"/>
    </xf>
    <xf numFmtId="175" fontId="20" fillId="0" borderId="15" xfId="11" applyNumberFormat="1" applyFont="1" applyFill="1" applyBorder="1" applyAlignment="1">
      <alignment horizontal="center" vertical="center" wrapText="1"/>
    </xf>
    <xf numFmtId="0" fontId="17" fillId="0" borderId="1" xfId="0" applyFont="1" applyBorder="1"/>
    <xf numFmtId="0" fontId="5" fillId="5" borderId="1" xfId="0" applyFont="1" applyFill="1" applyBorder="1" applyAlignment="1">
      <alignment horizontal="center" vertical="center"/>
    </xf>
    <xf numFmtId="0" fontId="3" fillId="0" borderId="1" xfId="0" applyFont="1" applyBorder="1"/>
    <xf numFmtId="0" fontId="5" fillId="0" borderId="1" xfId="0" applyFont="1" applyBorder="1" applyAlignment="1">
      <alignment horizontal="center" vertical="center"/>
    </xf>
    <xf numFmtId="0" fontId="2" fillId="0" borderId="1" xfId="0" applyFont="1" applyBorder="1" applyAlignment="1">
      <alignment horizontal="center" vertical="center" wrapText="1"/>
    </xf>
    <xf numFmtId="0" fontId="5" fillId="4" borderId="1" xfId="0" applyFont="1" applyFill="1" applyBorder="1" applyAlignment="1">
      <alignment horizontal="center" vertical="center"/>
    </xf>
    <xf numFmtId="0" fontId="5" fillId="0" borderId="18" xfId="0" applyFont="1" applyBorder="1" applyAlignment="1">
      <alignment horizontal="center" vertical="center"/>
    </xf>
    <xf numFmtId="169" fontId="8" fillId="4" borderId="12" xfId="0" applyNumberFormat="1" applyFont="1" applyFill="1" applyBorder="1" applyAlignment="1">
      <alignment horizontal="center" vertical="center" wrapText="1"/>
    </xf>
    <xf numFmtId="0" fontId="4" fillId="4" borderId="53" xfId="0" applyFont="1" applyFill="1" applyBorder="1" applyAlignment="1">
      <alignment horizontal="center" vertical="center" wrapText="1"/>
    </xf>
    <xf numFmtId="0" fontId="1" fillId="4" borderId="36" xfId="5" applyFill="1" applyBorder="1" applyAlignment="1">
      <alignment horizontal="center" vertical="center" wrapText="1"/>
    </xf>
    <xf numFmtId="0" fontId="4" fillId="4" borderId="45" xfId="0" applyFont="1" applyFill="1" applyBorder="1" applyAlignment="1">
      <alignment horizontal="center" vertical="center" wrapText="1"/>
    </xf>
    <xf numFmtId="0" fontId="24" fillId="10" borderId="1" xfId="0" applyFont="1" applyFill="1" applyBorder="1" applyAlignment="1">
      <alignment horizontal="center"/>
    </xf>
    <xf numFmtId="0" fontId="24" fillId="10" borderId="17" xfId="0" applyFont="1" applyFill="1" applyBorder="1" applyAlignment="1">
      <alignment horizontal="center"/>
    </xf>
    <xf numFmtId="176" fontId="24" fillId="10" borderId="1" xfId="0" applyNumberFormat="1" applyFont="1" applyFill="1" applyBorder="1"/>
    <xf numFmtId="176" fontId="25" fillId="10" borderId="1" xfId="0" applyNumberFormat="1" applyFont="1" applyFill="1" applyBorder="1"/>
    <xf numFmtId="177" fontId="0" fillId="0" borderId="0" xfId="16" applyNumberFormat="1" applyFont="1"/>
    <xf numFmtId="0" fontId="24" fillId="4" borderId="0" xfId="0" applyFont="1" applyFill="1"/>
    <xf numFmtId="0" fontId="24" fillId="4" borderId="0" xfId="0" applyFont="1" applyFill="1" applyAlignment="1">
      <alignment horizontal="center"/>
    </xf>
    <xf numFmtId="0" fontId="26" fillId="4" borderId="0" xfId="0" applyFont="1" applyFill="1"/>
    <xf numFmtId="176" fontId="0" fillId="0" borderId="0" xfId="0" applyNumberFormat="1"/>
    <xf numFmtId="0" fontId="27" fillId="16" borderId="21" xfId="0" applyFont="1" applyFill="1" applyBorder="1" applyAlignment="1">
      <alignment horizontal="center" vertical="center" wrapText="1"/>
    </xf>
    <xf numFmtId="0" fontId="25" fillId="16" borderId="21" xfId="0" applyFont="1" applyFill="1" applyBorder="1" applyAlignment="1">
      <alignment horizontal="center" vertical="center" wrapText="1"/>
    </xf>
    <xf numFmtId="0" fontId="25" fillId="16" borderId="65" xfId="0" applyFont="1" applyFill="1" applyBorder="1" applyAlignment="1">
      <alignment horizontal="center" vertical="center" wrapText="1"/>
    </xf>
    <xf numFmtId="0" fontId="24" fillId="0" borderId="1" xfId="0" applyFont="1" applyBorder="1" applyAlignment="1">
      <alignment horizontal="center" vertical="center"/>
    </xf>
    <xf numFmtId="49" fontId="28" fillId="10" borderId="1" xfId="0" applyNumberFormat="1" applyFont="1" applyFill="1" applyBorder="1" applyAlignment="1">
      <alignment horizontal="justify" vertical="center"/>
    </xf>
    <xf numFmtId="0" fontId="24" fillId="0" borderId="0" xfId="0" applyFont="1"/>
    <xf numFmtId="0" fontId="24" fillId="0" borderId="0" xfId="0" applyFont="1" applyAlignment="1">
      <alignment horizontal="center" vertical="center"/>
    </xf>
    <xf numFmtId="0" fontId="1" fillId="4" borderId="22" xfId="5" applyFill="1" applyBorder="1" applyAlignment="1">
      <alignment horizontal="center" vertical="center" wrapText="1"/>
    </xf>
    <xf numFmtId="0" fontId="1" fillId="4" borderId="23" xfId="5" applyFill="1" applyBorder="1" applyAlignment="1">
      <alignment horizontal="center" vertical="center" wrapText="1"/>
    </xf>
    <xf numFmtId="165" fontId="0" fillId="0" borderId="12" xfId="17" applyFont="1" applyBorder="1" applyAlignment="1">
      <alignment horizontal="center" vertical="center"/>
    </xf>
    <xf numFmtId="44" fontId="0" fillId="0" borderId="12" xfId="1" applyNumberFormat="1" applyFont="1" applyBorder="1" applyAlignment="1">
      <alignment horizontal="center" vertical="center"/>
    </xf>
    <xf numFmtId="0" fontId="1" fillId="0" borderId="0" xfId="5" applyFill="1"/>
    <xf numFmtId="0" fontId="1" fillId="0" borderId="0" xfId="6" applyFill="1"/>
    <xf numFmtId="0" fontId="0" fillId="0" borderId="0" xfId="5" applyFont="1" applyFill="1"/>
    <xf numFmtId="0" fontId="4" fillId="18" borderId="34" xfId="5" applyFont="1" applyFill="1" applyBorder="1" applyAlignment="1">
      <alignment horizontal="center"/>
    </xf>
    <xf numFmtId="0" fontId="4" fillId="18" borderId="19" xfId="5" applyFont="1" applyFill="1" applyBorder="1" applyAlignment="1">
      <alignment horizontal="center" vertical="center" wrapText="1"/>
    </xf>
    <xf numFmtId="0" fontId="2" fillId="18" borderId="19" xfId="5" applyFont="1" applyFill="1" applyBorder="1" applyAlignment="1">
      <alignment horizontal="center" vertical="center" wrapText="1"/>
    </xf>
    <xf numFmtId="0" fontId="1" fillId="18" borderId="23" xfId="5" applyFill="1" applyBorder="1" applyAlignment="1">
      <alignment horizontal="center" vertical="center"/>
    </xf>
    <xf numFmtId="0" fontId="1" fillId="18" borderId="29" xfId="5" applyFill="1" applyBorder="1" applyAlignment="1">
      <alignment horizontal="center" vertical="center"/>
    </xf>
    <xf numFmtId="0" fontId="1" fillId="18" borderId="42" xfId="5" applyFill="1" applyBorder="1" applyAlignment="1">
      <alignment horizontal="center" vertical="center"/>
    </xf>
    <xf numFmtId="0" fontId="1" fillId="18" borderId="19" xfId="5" applyFill="1" applyBorder="1" applyAlignment="1">
      <alignment horizontal="center" vertical="center"/>
    </xf>
    <xf numFmtId="0" fontId="1" fillId="18" borderId="34" xfId="5" applyFill="1" applyBorder="1" applyAlignment="1">
      <alignment horizontal="center" vertical="center"/>
    </xf>
    <xf numFmtId="0" fontId="1" fillId="18" borderId="1" xfId="5" applyFill="1" applyBorder="1" applyAlignment="1">
      <alignment horizontal="center" vertical="center" wrapText="1"/>
    </xf>
    <xf numFmtId="0" fontId="1" fillId="18" borderId="1" xfId="5" applyFill="1" applyBorder="1" applyAlignment="1">
      <alignment horizontal="center" vertical="center"/>
    </xf>
    <xf numFmtId="0" fontId="1" fillId="3" borderId="1" xfId="6" applyFill="1" applyBorder="1" applyAlignment="1">
      <alignment horizontal="center" vertical="center"/>
    </xf>
    <xf numFmtId="0" fontId="1" fillId="3" borderId="1" xfId="6" applyFill="1" applyBorder="1" applyAlignment="1">
      <alignment horizontal="center" vertical="center" wrapText="1"/>
    </xf>
    <xf numFmtId="0" fontId="1" fillId="3" borderId="19" xfId="6" applyFill="1" applyBorder="1" applyAlignment="1">
      <alignment horizontal="center" vertical="center"/>
    </xf>
    <xf numFmtId="0" fontId="1" fillId="3" borderId="34" xfId="6" applyFill="1" applyBorder="1" applyAlignment="1">
      <alignment horizontal="center" vertical="center"/>
    </xf>
    <xf numFmtId="0" fontId="1" fillId="3" borderId="42" xfId="6" applyFill="1" applyBorder="1" applyAlignment="1">
      <alignment horizontal="center" vertical="center"/>
    </xf>
    <xf numFmtId="0" fontId="1" fillId="3" borderId="23" xfId="6" applyFill="1" applyBorder="1" applyAlignment="1">
      <alignment horizontal="center" vertical="center"/>
    </xf>
    <xf numFmtId="0" fontId="1" fillId="3" borderId="29" xfId="6" applyFill="1" applyBorder="1" applyAlignment="1">
      <alignment horizontal="center" vertical="center"/>
    </xf>
    <xf numFmtId="0" fontId="1" fillId="3" borderId="23" xfId="5" applyFill="1" applyBorder="1" applyAlignment="1">
      <alignment horizontal="center" vertical="center"/>
    </xf>
    <xf numFmtId="0" fontId="2" fillId="3" borderId="19" xfId="6" applyFont="1" applyFill="1" applyBorder="1" applyAlignment="1">
      <alignment horizontal="center" vertical="center" wrapText="1"/>
    </xf>
    <xf numFmtId="0" fontId="4" fillId="3" borderId="19" xfId="6" applyFont="1" applyFill="1" applyBorder="1" applyAlignment="1">
      <alignment horizontal="center" vertical="center" wrapText="1"/>
    </xf>
    <xf numFmtId="0" fontId="4" fillId="3" borderId="34" xfId="6" applyFont="1" applyFill="1" applyBorder="1" applyAlignment="1">
      <alignment horizontal="center"/>
    </xf>
    <xf numFmtId="2" fontId="8" fillId="4" borderId="27" xfId="0" applyNumberFormat="1" applyFont="1" applyFill="1" applyBorder="1" applyAlignment="1">
      <alignment horizontal="center" vertical="center" wrapText="1"/>
    </xf>
    <xf numFmtId="0" fontId="20" fillId="17" borderId="1" xfId="7" applyFont="1" applyFill="1" applyBorder="1" applyAlignment="1">
      <alignment horizontal="center" vertical="center" wrapText="1"/>
    </xf>
    <xf numFmtId="174" fontId="20" fillId="17" borderId="1" xfId="7" applyNumberFormat="1" applyFont="1" applyFill="1" applyBorder="1" applyAlignment="1">
      <alignment horizontal="center" vertical="center" wrapText="1"/>
    </xf>
    <xf numFmtId="174" fontId="20" fillId="17" borderId="13" xfId="7" applyNumberFormat="1" applyFont="1" applyFill="1" applyBorder="1" applyAlignment="1">
      <alignment horizontal="center" vertical="center" wrapText="1"/>
    </xf>
    <xf numFmtId="0" fontId="19" fillId="0" borderId="13" xfId="7" applyFont="1" applyBorder="1" applyAlignment="1">
      <alignment horizontal="center" vertical="center" wrapText="1"/>
    </xf>
    <xf numFmtId="0" fontId="20" fillId="0" borderId="67" xfId="7" applyFont="1" applyBorder="1" applyAlignment="1">
      <alignment horizontal="center" vertical="center"/>
    </xf>
    <xf numFmtId="175" fontId="20" fillId="0" borderId="1" xfId="11" applyNumberFormat="1" applyFont="1" applyFill="1" applyBorder="1" applyAlignment="1">
      <alignment horizontal="center" vertical="center" wrapText="1"/>
    </xf>
    <xf numFmtId="39" fontId="19" fillId="0" borderId="13" xfId="12" applyNumberFormat="1" applyFont="1" applyFill="1" applyBorder="1" applyAlignment="1">
      <alignment horizontal="right" vertical="center" wrapText="1"/>
    </xf>
    <xf numFmtId="0" fontId="4" fillId="9" borderId="34" xfId="5" applyFont="1" applyFill="1" applyBorder="1" applyAlignment="1">
      <alignment horizontal="center"/>
    </xf>
    <xf numFmtId="0" fontId="4" fillId="9" borderId="19" xfId="5" applyFont="1" applyFill="1" applyBorder="1" applyAlignment="1">
      <alignment horizontal="center" vertical="center" wrapText="1"/>
    </xf>
    <xf numFmtId="0" fontId="2" fillId="9" borderId="19" xfId="5" applyFont="1" applyFill="1" applyBorder="1" applyAlignment="1">
      <alignment horizontal="center" vertical="center" wrapText="1"/>
    </xf>
    <xf numFmtId="0" fontId="1" fillId="9" borderId="29" xfId="5" applyFill="1" applyBorder="1" applyAlignment="1">
      <alignment horizontal="center" vertical="center"/>
    </xf>
    <xf numFmtId="0" fontId="1" fillId="9" borderId="23" xfId="5" applyFill="1" applyBorder="1" applyAlignment="1">
      <alignment horizontal="center" vertical="center"/>
    </xf>
    <xf numFmtId="0" fontId="1" fillId="9" borderId="34" xfId="5" applyFill="1" applyBorder="1" applyAlignment="1">
      <alignment horizontal="center" vertical="center"/>
    </xf>
    <xf numFmtId="0" fontId="1" fillId="9" borderId="42" xfId="5" applyFill="1" applyBorder="1" applyAlignment="1">
      <alignment horizontal="center" vertical="center"/>
    </xf>
    <xf numFmtId="0" fontId="1" fillId="9" borderId="19" xfId="5" applyFill="1" applyBorder="1" applyAlignment="1">
      <alignment horizontal="center" vertical="center"/>
    </xf>
    <xf numFmtId="0" fontId="1" fillId="9" borderId="1" xfId="5" applyFill="1" applyBorder="1" applyAlignment="1">
      <alignment horizontal="center" vertical="center" wrapText="1"/>
    </xf>
    <xf numFmtId="0" fontId="1" fillId="9" borderId="1" xfId="5" applyFill="1" applyBorder="1" applyAlignment="1">
      <alignment horizontal="center" vertical="center"/>
    </xf>
    <xf numFmtId="0" fontId="5" fillId="0" borderId="28" xfId="0" applyFont="1" applyBorder="1" applyAlignment="1">
      <alignment wrapText="1"/>
    </xf>
    <xf numFmtId="0" fontId="5" fillId="0" borderId="0" xfId="0" applyFont="1"/>
    <xf numFmtId="0" fontId="5" fillId="0" borderId="0" xfId="0" applyFont="1" applyAlignment="1">
      <alignment wrapText="1"/>
    </xf>
    <xf numFmtId="0" fontId="0" fillId="0" borderId="1" xfId="0" applyBorder="1" applyAlignment="1">
      <alignment wrapText="1"/>
    </xf>
    <xf numFmtId="0" fontId="0" fillId="0" borderId="1" xfId="0" applyBorder="1" applyAlignment="1">
      <alignment vertical="center" wrapText="1"/>
    </xf>
    <xf numFmtId="0" fontId="0" fillId="0" borderId="1" xfId="0" applyBorder="1" applyAlignment="1">
      <alignment horizontal="center"/>
    </xf>
    <xf numFmtId="167" fontId="0" fillId="0" borderId="1" xfId="17" applyNumberFormat="1" applyFont="1" applyBorder="1"/>
    <xf numFmtId="167" fontId="0" fillId="0" borderId="1" xfId="0" applyNumberFormat="1" applyBorder="1"/>
    <xf numFmtId="167" fontId="0" fillId="0" borderId="0" xfId="17" applyNumberFormat="1" applyFont="1"/>
    <xf numFmtId="164" fontId="0" fillId="0" borderId="1" xfId="4" applyFont="1" applyBorder="1"/>
    <xf numFmtId="167" fontId="29" fillId="0" borderId="68" xfId="17" applyNumberFormat="1" applyFont="1" applyBorder="1"/>
    <xf numFmtId="167" fontId="29" fillId="0" borderId="49" xfId="17" applyNumberFormat="1" applyFont="1" applyBorder="1"/>
    <xf numFmtId="167" fontId="29" fillId="0" borderId="69" xfId="17" applyNumberFormat="1" applyFont="1" applyBorder="1"/>
    <xf numFmtId="167" fontId="29" fillId="0" borderId="70" xfId="17" applyNumberFormat="1" applyFont="1" applyBorder="1"/>
    <xf numFmtId="166" fontId="2" fillId="3" borderId="3" xfId="0" applyNumberFormat="1" applyFont="1" applyFill="1" applyBorder="1" applyAlignment="1">
      <alignment horizontal="center" vertical="center" wrapText="1"/>
    </xf>
    <xf numFmtId="166" fontId="2" fillId="3" borderId="36" xfId="0" applyNumberFormat="1" applyFont="1" applyFill="1" applyBorder="1" applyAlignment="1">
      <alignment horizontal="center" vertical="center" wrapText="1"/>
    </xf>
    <xf numFmtId="166" fontId="2" fillId="3" borderId="5" xfId="0" applyNumberFormat="1" applyFont="1" applyFill="1" applyBorder="1" applyAlignment="1">
      <alignment horizontal="center" vertical="center"/>
    </xf>
    <xf numFmtId="170" fontId="5" fillId="0" borderId="35" xfId="0" applyNumberFormat="1" applyFont="1" applyBorder="1" applyAlignment="1">
      <alignment horizontal="center" vertical="center"/>
    </xf>
    <xf numFmtId="170" fontId="5" fillId="0" borderId="35" xfId="0" applyNumberFormat="1" applyFont="1" applyBorder="1" applyAlignment="1">
      <alignment horizontal="center" vertical="center" wrapText="1"/>
    </xf>
    <xf numFmtId="164" fontId="5" fillId="0" borderId="35" xfId="4" applyFont="1" applyBorder="1" applyAlignment="1">
      <alignment horizontal="center" vertical="center"/>
    </xf>
    <xf numFmtId="170" fontId="5" fillId="0" borderId="38" xfId="0" applyNumberFormat="1" applyFont="1" applyBorder="1" applyAlignment="1">
      <alignment horizontal="center" vertical="center" wrapText="1"/>
    </xf>
    <xf numFmtId="170" fontId="5" fillId="0" borderId="38" xfId="0" applyNumberFormat="1" applyFont="1" applyBorder="1" applyAlignment="1">
      <alignment horizontal="center" vertical="center"/>
    </xf>
    <xf numFmtId="170" fontId="5" fillId="0" borderId="28" xfId="0" applyNumberFormat="1" applyFont="1" applyBorder="1" applyAlignment="1">
      <alignment horizontal="center" vertical="center" wrapText="1"/>
    </xf>
    <xf numFmtId="164" fontId="5" fillId="0" borderId="25" xfId="4" applyFont="1" applyBorder="1" applyAlignment="1">
      <alignment horizontal="center" vertical="center"/>
    </xf>
    <xf numFmtId="170" fontId="5" fillId="0" borderId="25" xfId="0" applyNumberFormat="1" applyFont="1" applyBorder="1" applyAlignment="1">
      <alignment horizontal="center" vertical="center"/>
    </xf>
    <xf numFmtId="43" fontId="1" fillId="18" borderId="1" xfId="16" applyFill="1" applyBorder="1" applyAlignment="1">
      <alignment vertical="center"/>
    </xf>
    <xf numFmtId="43" fontId="1" fillId="9" borderId="1" xfId="16" applyFill="1" applyBorder="1" applyAlignment="1">
      <alignment vertical="center"/>
    </xf>
    <xf numFmtId="2" fontId="1" fillId="3" borderId="1" xfId="5" applyNumberFormat="1" applyFill="1" applyBorder="1" applyAlignment="1">
      <alignment vertical="center" wrapText="1"/>
    </xf>
    <xf numFmtId="2" fontId="4" fillId="0" borderId="1" xfId="5" applyNumberFormat="1" applyFont="1" applyFill="1" applyBorder="1" applyAlignment="1">
      <alignment horizontal="center" vertical="center"/>
    </xf>
    <xf numFmtId="2" fontId="4" fillId="4" borderId="24" xfId="0" applyNumberFormat="1" applyFont="1" applyFill="1" applyBorder="1" applyAlignment="1">
      <alignment horizontal="center" vertical="center" wrapText="1"/>
    </xf>
    <xf numFmtId="0" fontId="21" fillId="14" borderId="1" xfId="7" applyFont="1" applyFill="1" applyBorder="1" applyAlignment="1">
      <alignment horizontal="center" vertical="center"/>
    </xf>
    <xf numFmtId="0" fontId="19" fillId="12" borderId="36" xfId="14" applyFont="1" applyFill="1" applyBorder="1" applyAlignment="1">
      <alignment horizontal="center" vertical="center" wrapText="1"/>
    </xf>
    <xf numFmtId="0" fontId="19" fillId="12" borderId="54" xfId="14" applyFont="1" applyFill="1" applyBorder="1" applyAlignment="1">
      <alignment horizontal="center" vertical="center" wrapText="1"/>
    </xf>
    <xf numFmtId="0" fontId="19" fillId="12" borderId="56" xfId="14" applyFont="1" applyFill="1" applyBorder="1" applyAlignment="1">
      <alignment horizontal="center" vertical="center" wrapText="1"/>
    </xf>
    <xf numFmtId="0" fontId="19" fillId="12" borderId="3" xfId="14" applyFont="1" applyFill="1" applyBorder="1" applyAlignment="1">
      <alignment horizontal="center" vertical="center" wrapText="1"/>
    </xf>
    <xf numFmtId="0" fontId="19" fillId="12" borderId="6" xfId="14" applyFont="1" applyFill="1" applyBorder="1" applyAlignment="1">
      <alignment horizontal="center" vertical="center" wrapText="1"/>
    </xf>
    <xf numFmtId="0" fontId="19" fillId="12" borderId="10" xfId="14" applyFont="1" applyFill="1" applyBorder="1" applyAlignment="1">
      <alignment horizontal="center" vertical="center" wrapText="1"/>
    </xf>
    <xf numFmtId="0" fontId="2" fillId="15" borderId="1" xfId="15" applyFont="1" applyBorder="1" applyAlignment="1">
      <alignment horizontal="center" vertical="center"/>
    </xf>
    <xf numFmtId="0" fontId="1" fillId="15" borderId="1" xfId="15" applyFont="1" applyBorder="1" applyAlignment="1">
      <alignment horizontal="center" vertical="center"/>
    </xf>
    <xf numFmtId="0" fontId="19" fillId="13" borderId="33" xfId="14" applyFont="1" applyFill="1" applyBorder="1" applyAlignment="1">
      <alignment horizontal="center" vertical="center" wrapText="1"/>
    </xf>
    <xf numFmtId="0" fontId="19" fillId="13" borderId="37" xfId="14" applyFont="1" applyFill="1" applyBorder="1" applyAlignment="1">
      <alignment horizontal="center" vertical="center" wrapText="1"/>
    </xf>
    <xf numFmtId="0" fontId="19" fillId="13" borderId="19" xfId="14" applyFont="1" applyFill="1" applyBorder="1" applyAlignment="1">
      <alignment horizontal="center" vertical="center" wrapText="1"/>
    </xf>
    <xf numFmtId="0" fontId="19" fillId="13" borderId="43" xfId="14" applyFont="1" applyFill="1" applyBorder="1" applyAlignment="1">
      <alignment horizontal="center" vertical="center" wrapText="1"/>
    </xf>
    <xf numFmtId="0" fontId="19" fillId="12" borderId="32" xfId="14" applyFont="1" applyFill="1" applyBorder="1" applyAlignment="1">
      <alignment horizontal="center" vertical="center" wrapText="1"/>
    </xf>
    <xf numFmtId="0" fontId="19" fillId="12" borderId="57" xfId="14" applyFont="1" applyFill="1" applyBorder="1" applyAlignment="1">
      <alignment horizontal="center" vertical="center" wrapText="1"/>
    </xf>
    <xf numFmtId="0" fontId="19" fillId="12" borderId="39" xfId="14" applyFont="1" applyFill="1" applyBorder="1" applyAlignment="1">
      <alignment horizontal="center" vertical="center" wrapText="1"/>
    </xf>
    <xf numFmtId="0" fontId="19" fillId="13" borderId="36" xfId="14" applyFont="1" applyFill="1" applyBorder="1" applyAlignment="1">
      <alignment horizontal="center" vertical="center" wrapText="1"/>
    </xf>
    <xf numFmtId="0" fontId="19" fillId="13" borderId="54" xfId="14" applyFont="1" applyFill="1" applyBorder="1" applyAlignment="1">
      <alignment horizontal="center" vertical="center" wrapText="1"/>
    </xf>
    <xf numFmtId="0" fontId="19" fillId="13" borderId="56" xfId="14" applyFont="1" applyFill="1" applyBorder="1" applyAlignment="1">
      <alignment horizontal="center" vertical="center" wrapText="1"/>
    </xf>
    <xf numFmtId="0" fontId="21" fillId="12" borderId="3" xfId="14" applyFont="1" applyFill="1" applyBorder="1" applyAlignment="1">
      <alignment horizontal="center" vertical="center" wrapText="1"/>
    </xf>
    <xf numFmtId="0" fontId="21" fillId="12" borderId="5" xfId="14" applyFont="1" applyFill="1" applyBorder="1" applyAlignment="1">
      <alignment horizontal="center" vertical="center" wrapText="1"/>
    </xf>
    <xf numFmtId="0" fontId="21" fillId="12" borderId="46" xfId="14" applyFont="1" applyFill="1" applyBorder="1" applyAlignment="1">
      <alignment horizontal="center" vertical="center" wrapText="1"/>
    </xf>
    <xf numFmtId="0" fontId="21" fillId="12" borderId="55" xfId="14" applyFont="1" applyFill="1" applyBorder="1" applyAlignment="1">
      <alignment horizontal="center" vertical="center" wrapText="1"/>
    </xf>
    <xf numFmtId="0" fontId="19" fillId="0" borderId="10" xfId="7" applyFont="1" applyBorder="1" applyAlignment="1">
      <alignment horizontal="center" vertical="center"/>
    </xf>
    <xf numFmtId="0" fontId="19" fillId="0" borderId="9" xfId="7" applyFont="1" applyBorder="1" applyAlignment="1">
      <alignment horizontal="center" vertical="center"/>
    </xf>
    <xf numFmtId="0" fontId="19" fillId="11" borderId="11" xfId="7" applyFont="1" applyFill="1" applyBorder="1" applyAlignment="1">
      <alignment horizontal="center" vertical="center" wrapText="1"/>
    </xf>
    <xf numFmtId="0" fontId="19" fillId="11" borderId="14" xfId="7" applyFont="1" applyFill="1" applyBorder="1" applyAlignment="1">
      <alignment horizontal="center" vertical="center" wrapText="1"/>
    </xf>
    <xf numFmtId="0" fontId="19" fillId="11" borderId="53" xfId="7" applyFont="1" applyFill="1" applyBorder="1" applyAlignment="1">
      <alignment horizontal="center" vertical="center" wrapText="1"/>
    </xf>
    <xf numFmtId="0" fontId="19" fillId="12" borderId="36" xfId="14" applyFont="1" applyFill="1" applyBorder="1" applyAlignment="1">
      <alignment horizontal="center" vertical="center" textRotation="255" wrapText="1"/>
    </xf>
    <xf numFmtId="0" fontId="19" fillId="12" borderId="54" xfId="14" applyFont="1" applyFill="1" applyBorder="1" applyAlignment="1">
      <alignment horizontal="center" vertical="center" textRotation="255" wrapText="1"/>
    </xf>
    <xf numFmtId="0" fontId="19" fillId="12" borderId="56" xfId="14" applyFont="1" applyFill="1" applyBorder="1" applyAlignment="1">
      <alignment horizontal="center" vertical="center" textRotation="255" wrapText="1"/>
    </xf>
    <xf numFmtId="0" fontId="19" fillId="12" borderId="40" xfId="14" applyFont="1" applyFill="1" applyBorder="1" applyAlignment="1">
      <alignment horizontal="center" vertical="center" wrapText="1"/>
    </xf>
    <xf numFmtId="0" fontId="19" fillId="12" borderId="47" xfId="14" applyFont="1" applyFill="1" applyBorder="1" applyAlignment="1">
      <alignment horizontal="center" vertical="center" wrapText="1"/>
    </xf>
    <xf numFmtId="0" fontId="19" fillId="12" borderId="5" xfId="14" applyFont="1" applyFill="1" applyBorder="1" applyAlignment="1">
      <alignment horizontal="center" vertical="center" wrapText="1"/>
    </xf>
    <xf numFmtId="0" fontId="19" fillId="12" borderId="7" xfId="14" applyFont="1" applyFill="1" applyBorder="1" applyAlignment="1">
      <alignment horizontal="center" vertical="center" wrapText="1"/>
    </xf>
    <xf numFmtId="0" fontId="19" fillId="12" borderId="9" xfId="14" applyFont="1" applyFill="1" applyBorder="1" applyAlignment="1">
      <alignment horizontal="center" vertical="center" wrapText="1"/>
    </xf>
    <xf numFmtId="0" fontId="19" fillId="12" borderId="19" xfId="14" applyFont="1" applyFill="1" applyBorder="1" applyAlignment="1">
      <alignment horizontal="center" vertical="center" wrapText="1"/>
    </xf>
    <xf numFmtId="0" fontId="19" fillId="12" borderId="13" xfId="14" applyFont="1" applyFill="1" applyBorder="1" applyAlignment="1">
      <alignment horizontal="center" vertical="center" wrapText="1"/>
    </xf>
    <xf numFmtId="0" fontId="19" fillId="12" borderId="20" xfId="14" applyFont="1" applyFill="1" applyBorder="1" applyAlignment="1">
      <alignment horizontal="center" vertical="center" wrapText="1"/>
    </xf>
    <xf numFmtId="0" fontId="19" fillId="12" borderId="41" xfId="14" applyFont="1" applyFill="1" applyBorder="1" applyAlignment="1">
      <alignment horizontal="center" vertical="center" wrapText="1"/>
    </xf>
    <xf numFmtId="0" fontId="21" fillId="14" borderId="15" xfId="7" applyFont="1" applyFill="1" applyBorder="1" applyAlignment="1">
      <alignment horizontal="center" vertical="center"/>
    </xf>
    <xf numFmtId="0" fontId="21" fillId="14" borderId="48" xfId="7" applyFont="1" applyFill="1" applyBorder="1" applyAlignment="1">
      <alignment horizontal="center" vertical="center"/>
    </xf>
    <xf numFmtId="0" fontId="21" fillId="14" borderId="26" xfId="7" applyFont="1" applyFill="1" applyBorder="1" applyAlignment="1">
      <alignment horizontal="center" vertical="center"/>
    </xf>
    <xf numFmtId="0" fontId="19" fillId="12" borderId="21" xfId="14" applyFont="1" applyFill="1" applyBorder="1" applyAlignment="1">
      <alignment horizontal="center" vertical="center" wrapText="1"/>
    </xf>
    <xf numFmtId="0" fontId="19" fillId="13" borderId="13" xfId="14" applyFont="1" applyFill="1" applyBorder="1" applyAlignment="1">
      <alignment horizontal="center" vertical="center" wrapText="1"/>
    </xf>
    <xf numFmtId="0" fontId="21" fillId="12" borderId="15" xfId="14" applyFont="1" applyFill="1" applyBorder="1" applyAlignment="1">
      <alignment horizontal="center" vertical="center" wrapText="1"/>
    </xf>
    <xf numFmtId="0" fontId="21" fillId="12" borderId="26" xfId="14" applyFont="1" applyFill="1" applyBorder="1" applyAlignment="1">
      <alignment horizontal="center" vertical="center" wrapText="1"/>
    </xf>
    <xf numFmtId="0" fontId="19" fillId="12" borderId="19" xfId="14" applyFont="1" applyFill="1" applyBorder="1" applyAlignment="1">
      <alignment vertical="center" textRotation="255"/>
    </xf>
    <xf numFmtId="0" fontId="19" fillId="12" borderId="13" xfId="14" applyFont="1" applyFill="1" applyBorder="1" applyAlignment="1">
      <alignment vertical="center" textRotation="255"/>
    </xf>
    <xf numFmtId="0" fontId="19" fillId="12" borderId="58" xfId="14" applyFont="1" applyFill="1" applyBorder="1" applyAlignment="1">
      <alignment horizontal="center" vertical="center" wrapText="1"/>
    </xf>
    <xf numFmtId="0" fontId="19" fillId="12" borderId="59" xfId="14" applyFont="1" applyFill="1" applyBorder="1" applyAlignment="1">
      <alignment horizontal="center" vertical="center" wrapText="1"/>
    </xf>
    <xf numFmtId="0" fontId="19" fillId="0" borderId="6" xfId="7" applyFont="1" applyBorder="1" applyAlignment="1">
      <alignment horizontal="center" vertical="center"/>
    </xf>
    <xf numFmtId="0" fontId="19" fillId="0" borderId="0" xfId="7" applyFont="1" applyAlignment="1">
      <alignment horizontal="center" vertical="center"/>
    </xf>
    <xf numFmtId="0" fontId="19" fillId="0" borderId="7" xfId="7" applyFont="1" applyBorder="1" applyAlignment="1">
      <alignment horizontal="center" vertical="center"/>
    </xf>
    <xf numFmtId="0" fontId="19" fillId="0" borderId="6" xfId="7" applyFont="1" applyBorder="1" applyAlignment="1">
      <alignment horizontal="center" vertical="center" wrapText="1"/>
    </xf>
    <xf numFmtId="0" fontId="19" fillId="0" borderId="0" xfId="7" applyFont="1" applyAlignment="1">
      <alignment horizontal="center" vertical="center" wrapText="1"/>
    </xf>
    <xf numFmtId="0" fontId="19" fillId="0" borderId="7" xfId="7" applyFont="1" applyBorder="1" applyAlignment="1">
      <alignment horizontal="center" vertical="center" wrapText="1"/>
    </xf>
    <xf numFmtId="0" fontId="19" fillId="0" borderId="15" xfId="7" applyFont="1" applyBorder="1" applyAlignment="1">
      <alignment horizontal="center" vertical="center"/>
    </xf>
    <xf numFmtId="0" fontId="19" fillId="0" borderId="60" xfId="7" applyFont="1" applyBorder="1" applyAlignment="1">
      <alignment horizontal="center" vertical="center"/>
    </xf>
    <xf numFmtId="0" fontId="19" fillId="11" borderId="18" xfId="7" applyFont="1" applyFill="1" applyBorder="1" applyAlignment="1">
      <alignment horizontal="center" vertical="center" wrapText="1"/>
    </xf>
    <xf numFmtId="0" fontId="19" fillId="11" borderId="51" xfId="7" applyFont="1" applyFill="1" applyBorder="1" applyAlignment="1">
      <alignment horizontal="center" vertical="center" wrapText="1"/>
    </xf>
    <xf numFmtId="0" fontId="19" fillId="11" borderId="52" xfId="7" applyFont="1" applyFill="1" applyBorder="1" applyAlignment="1">
      <alignment horizontal="center" vertical="center" wrapText="1"/>
    </xf>
    <xf numFmtId="0" fontId="5" fillId="6" borderId="6" xfId="0" applyFont="1" applyFill="1" applyBorder="1" applyAlignment="1">
      <alignment horizontal="left" vertical="center" wrapText="1"/>
    </xf>
    <xf numFmtId="0" fontId="5" fillId="6" borderId="0" xfId="0" applyFont="1" applyFill="1" applyAlignment="1">
      <alignment horizontal="left" vertical="center" wrapText="1"/>
    </xf>
    <xf numFmtId="0" fontId="5" fillId="6" borderId="44" xfId="0" applyFont="1" applyFill="1" applyBorder="1" applyAlignment="1">
      <alignment horizontal="left" vertical="center" wrapText="1"/>
    </xf>
    <xf numFmtId="0" fontId="5" fillId="9" borderId="15" xfId="0" applyFont="1" applyFill="1" applyBorder="1" applyAlignment="1">
      <alignment horizontal="left" vertical="center"/>
    </xf>
    <xf numFmtId="0" fontId="5" fillId="9" borderId="48" xfId="0" applyFont="1" applyFill="1" applyBorder="1" applyAlignment="1">
      <alignment horizontal="left" vertical="center"/>
    </xf>
    <xf numFmtId="0" fontId="5" fillId="9" borderId="26" xfId="0" applyFont="1" applyFill="1" applyBorder="1" applyAlignment="1">
      <alignment horizontal="left" vertical="center"/>
    </xf>
    <xf numFmtId="0" fontId="5" fillId="0" borderId="11" xfId="0" applyFont="1" applyBorder="1" applyAlignment="1">
      <alignment horizontal="center" wrapText="1"/>
    </xf>
    <xf numFmtId="0" fontId="5" fillId="0" borderId="14" xfId="0" applyFont="1" applyBorder="1" applyAlignment="1">
      <alignment horizontal="center" wrapText="1"/>
    </xf>
    <xf numFmtId="0" fontId="2" fillId="4" borderId="48" xfId="0" applyFont="1" applyFill="1" applyBorder="1" applyAlignment="1">
      <alignment horizontal="center" vertical="center"/>
    </xf>
    <xf numFmtId="0" fontId="2" fillId="4" borderId="26" xfId="0" applyFont="1" applyFill="1" applyBorder="1" applyAlignment="1">
      <alignment horizontal="center" vertical="center"/>
    </xf>
    <xf numFmtId="0" fontId="5" fillId="6" borderId="61" xfId="0" applyFont="1" applyFill="1" applyBorder="1" applyAlignment="1">
      <alignment horizontal="left" vertical="center" wrapText="1"/>
    </xf>
    <xf numFmtId="0" fontId="5" fillId="6" borderId="63" xfId="0" applyFont="1" applyFill="1" applyBorder="1" applyAlignment="1">
      <alignment horizontal="left" vertical="center" wrapText="1"/>
    </xf>
    <xf numFmtId="0" fontId="5" fillId="6" borderId="50" xfId="0" applyFont="1" applyFill="1" applyBorder="1" applyAlignment="1">
      <alignment horizontal="left" vertical="center" wrapText="1"/>
    </xf>
    <xf numFmtId="0" fontId="4" fillId="5" borderId="22"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25" fillId="19" borderId="66" xfId="0" applyFont="1" applyFill="1" applyBorder="1" applyAlignment="1">
      <alignment horizontal="center" vertical="center"/>
    </xf>
    <xf numFmtId="0" fontId="25" fillId="19" borderId="8" xfId="0" applyFont="1" applyFill="1" applyBorder="1" applyAlignment="1">
      <alignment horizontal="center" vertical="center"/>
    </xf>
    <xf numFmtId="0" fontId="25" fillId="19" borderId="64" xfId="0" applyFont="1" applyFill="1" applyBorder="1" applyAlignment="1">
      <alignment horizontal="center" vertical="center"/>
    </xf>
    <xf numFmtId="0" fontId="25" fillId="9" borderId="1" xfId="0" applyFont="1" applyFill="1" applyBorder="1" applyAlignment="1">
      <alignment horizontal="center" vertical="center" wrapText="1"/>
    </xf>
    <xf numFmtId="0" fontId="25" fillId="9" borderId="19" xfId="0" applyFont="1" applyFill="1" applyBorder="1" applyAlignment="1">
      <alignment horizontal="center" vertical="center" wrapText="1"/>
    </xf>
    <xf numFmtId="176" fontId="25" fillId="9" borderId="1" xfId="0" applyNumberFormat="1" applyFont="1" applyFill="1" applyBorder="1" applyAlignment="1">
      <alignment horizontal="center" vertical="center" wrapText="1"/>
    </xf>
    <xf numFmtId="176" fontId="25" fillId="9" borderId="19" xfId="0" applyNumberFormat="1" applyFont="1" applyFill="1" applyBorder="1" applyAlignment="1">
      <alignment horizontal="center" vertical="center" wrapText="1"/>
    </xf>
    <xf numFmtId="0" fontId="24" fillId="0" borderId="15" xfId="0" applyFont="1" applyBorder="1" applyAlignment="1">
      <alignment horizontal="center" vertical="center"/>
    </xf>
    <xf numFmtId="0" fontId="24" fillId="0" borderId="48" xfId="0" applyFont="1" applyBorder="1" applyAlignment="1">
      <alignment horizontal="center" vertical="center"/>
    </xf>
    <xf numFmtId="0" fontId="24" fillId="0" borderId="26" xfId="0" applyFont="1" applyBorder="1" applyAlignment="1">
      <alignment horizontal="center" vertical="center"/>
    </xf>
    <xf numFmtId="167" fontId="0" fillId="0" borderId="0" xfId="1" applyNumberFormat="1" applyFont="1" applyAlignment="1">
      <alignment horizont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0" xfId="0" applyFont="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25" fillId="17" borderId="8" xfId="0" applyFont="1" applyFill="1" applyBorder="1" applyAlignment="1">
      <alignment horizontal="center" vertical="center"/>
    </xf>
    <xf numFmtId="0" fontId="25" fillId="17" borderId="64" xfId="0" applyFont="1" applyFill="1" applyBorder="1" applyAlignment="1">
      <alignment horizontal="center" vertical="center"/>
    </xf>
    <xf numFmtId="0" fontId="25" fillId="11" borderId="66" xfId="0" applyFont="1" applyFill="1" applyBorder="1" applyAlignment="1">
      <alignment horizontal="center" vertical="center"/>
    </xf>
    <xf numFmtId="0" fontId="25" fillId="11" borderId="8" xfId="0" applyFont="1" applyFill="1" applyBorder="1" applyAlignment="1">
      <alignment horizontal="center" vertical="center"/>
    </xf>
    <xf numFmtId="0" fontId="25" fillId="11" borderId="64" xfId="0" applyFont="1" applyFill="1" applyBorder="1" applyAlignment="1">
      <alignment horizontal="center" vertical="center"/>
    </xf>
    <xf numFmtId="166" fontId="2" fillId="4" borderId="22" xfId="0" applyNumberFormat="1" applyFont="1" applyFill="1" applyBorder="1" applyAlignment="1">
      <alignment horizontal="center" vertical="center" wrapText="1"/>
    </xf>
    <xf numFmtId="166" fontId="2" fillId="4" borderId="37" xfId="0" applyNumberFormat="1" applyFont="1" applyFill="1" applyBorder="1" applyAlignment="1">
      <alignment horizontal="center" vertical="center" wrapText="1"/>
    </xf>
    <xf numFmtId="0" fontId="5" fillId="4" borderId="3" xfId="0" applyFont="1" applyFill="1" applyBorder="1" applyAlignment="1">
      <alignment horizontal="center" vertical="top" wrapText="1"/>
    </xf>
    <xf numFmtId="0" fontId="5" fillId="4" borderId="4" xfId="0" applyFont="1" applyFill="1" applyBorder="1" applyAlignment="1">
      <alignment horizontal="center" vertical="top" wrapText="1"/>
    </xf>
    <xf numFmtId="0" fontId="5" fillId="4" borderId="5" xfId="0" applyFont="1" applyFill="1" applyBorder="1" applyAlignment="1">
      <alignment horizontal="center" vertical="top" wrapText="1"/>
    </xf>
    <xf numFmtId="0" fontId="5" fillId="4" borderId="6" xfId="0" applyFont="1" applyFill="1" applyBorder="1" applyAlignment="1">
      <alignment horizontal="center" vertical="top" wrapText="1"/>
    </xf>
    <xf numFmtId="0" fontId="5" fillId="4" borderId="0" xfId="0" applyFont="1" applyFill="1" applyAlignment="1">
      <alignment horizontal="center" vertical="top" wrapText="1"/>
    </xf>
    <xf numFmtId="0" fontId="5" fillId="4" borderId="7" xfId="0" applyFont="1" applyFill="1" applyBorder="1" applyAlignment="1">
      <alignment horizontal="center" vertical="top" wrapText="1"/>
    </xf>
  </cellXfs>
  <cellStyles count="18">
    <cellStyle name="20% - Énfasis4" xfId="6" builtinId="42"/>
    <cellStyle name="40% - Énfasis1" xfId="5" builtinId="31"/>
    <cellStyle name="BodyStyle" xfId="2" xr:uid="{00000000-0005-0000-0000-000004000000}"/>
    <cellStyle name="Currency" xfId="1" xr:uid="{00000000-0005-0000-0000-000005000000}"/>
    <cellStyle name="Entrada" xfId="15" builtinId="20"/>
    <cellStyle name="Millares" xfId="16" builtinId="3"/>
    <cellStyle name="Millares [0] 2" xfId="11" xr:uid="{00000000-0005-0000-0000-000008000000}"/>
    <cellStyle name="Millares 2" xfId="12" xr:uid="{00000000-0005-0000-0000-000009000000}"/>
    <cellStyle name="Moneda" xfId="17" builtinId="4"/>
    <cellStyle name="Moneda [0]" xfId="4" builtinId="7"/>
    <cellStyle name="Moneda 2" xfId="8" xr:uid="{00000000-0005-0000-0000-00000B000000}"/>
    <cellStyle name="Moneda 2 2" xfId="9" xr:uid="{00000000-0005-0000-0000-00000C000000}"/>
    <cellStyle name="Normal" xfId="0" builtinId="0"/>
    <cellStyle name="Normal 2" xfId="10" xr:uid="{00000000-0005-0000-0000-00000E000000}"/>
    <cellStyle name="Normal 2 2" xfId="13" xr:uid="{00000000-0005-0000-0000-00000F000000}"/>
    <cellStyle name="Normal 3" xfId="7" xr:uid="{00000000-0005-0000-0000-000010000000}"/>
    <cellStyle name="Normal_ANEXO4" xfId="14" xr:uid="{00000000-0005-0000-0000-000011000000}"/>
    <cellStyle name="Numeric" xfId="3"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1.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857250</xdr:colOff>
      <xdr:row>0</xdr:row>
      <xdr:rowOff>95250</xdr:rowOff>
    </xdr:from>
    <xdr:to>
      <xdr:col>3</xdr:col>
      <xdr:colOff>666750</xdr:colOff>
      <xdr:row>1</xdr:row>
      <xdr:rowOff>437445</xdr:rowOff>
    </xdr:to>
    <xdr:pic>
      <xdr:nvPicPr>
        <xdr:cNvPr id="2" name="Picture 1">
          <a:extLst>
            <a:ext uri="{FF2B5EF4-FFF2-40B4-BE49-F238E27FC236}">
              <a16:creationId xmlns:a16="http://schemas.microsoft.com/office/drawing/2014/main" id="{287A1171-A92C-46C9-95B9-9BDC2D359A49}"/>
            </a:ext>
          </a:extLst>
        </xdr:cNvPr>
        <xdr:cNvPicPr>
          <a:picLocks noChangeAspect="1"/>
        </xdr:cNvPicPr>
      </xdr:nvPicPr>
      <xdr:blipFill rotWithShape="1">
        <a:blip xmlns:r="http://schemas.openxmlformats.org/officeDocument/2006/relationships" r:embed="rId1"/>
        <a:srcRect l="4141" t="24502" r="53119" b="61621"/>
        <a:stretch/>
      </xdr:blipFill>
      <xdr:spPr>
        <a:xfrm>
          <a:off x="857250" y="95250"/>
          <a:ext cx="4466167" cy="6526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0</xdr:row>
      <xdr:rowOff>38100</xdr:rowOff>
    </xdr:from>
    <xdr:to>
      <xdr:col>3</xdr:col>
      <xdr:colOff>694578</xdr:colOff>
      <xdr:row>5</xdr:row>
      <xdr:rowOff>142875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4141" t="24502" r="53119" b="61621"/>
        <a:stretch/>
      </xdr:blipFill>
      <xdr:spPr>
        <a:xfrm>
          <a:off x="1533525" y="38100"/>
          <a:ext cx="5457825" cy="1057275"/>
        </a:xfrm>
        <a:prstGeom prst="rect">
          <a:avLst/>
        </a:prstGeom>
      </xdr:spPr>
    </xdr:pic>
    <xdr:clientData/>
  </xdr:twoCellAnchor>
  <xdr:twoCellAnchor editAs="oneCell">
    <xdr:from>
      <xdr:col>0</xdr:col>
      <xdr:colOff>67235</xdr:colOff>
      <xdr:row>23</xdr:row>
      <xdr:rowOff>44823</xdr:rowOff>
    </xdr:from>
    <xdr:to>
      <xdr:col>0</xdr:col>
      <xdr:colOff>4896970</xdr:colOff>
      <xdr:row>23</xdr:row>
      <xdr:rowOff>750794</xdr:rowOff>
    </xdr:to>
    <xdr:pic>
      <xdr:nvPicPr>
        <xdr:cNvPr id="5" name="Imagen 4">
          <a:extLst>
            <a:ext uri="{FF2B5EF4-FFF2-40B4-BE49-F238E27FC236}">
              <a16:creationId xmlns:a16="http://schemas.microsoft.com/office/drawing/2014/main" id="{F932B9D9-F97B-BFFB-0323-95F9D6A3BEDA}"/>
            </a:ext>
          </a:extLst>
        </xdr:cNvPr>
        <xdr:cNvPicPr>
          <a:picLocks noChangeAspect="1"/>
        </xdr:cNvPicPr>
      </xdr:nvPicPr>
      <xdr:blipFill rotWithShape="1">
        <a:blip xmlns:r="http://schemas.openxmlformats.org/officeDocument/2006/relationships" r:embed="rId2"/>
        <a:srcRect l="24033" t="35953" r="26611" b="53751"/>
        <a:stretch/>
      </xdr:blipFill>
      <xdr:spPr>
        <a:xfrm>
          <a:off x="67235" y="20372294"/>
          <a:ext cx="4829735" cy="705971"/>
        </a:xfrm>
        <a:prstGeom prst="rect">
          <a:avLst/>
        </a:prstGeom>
      </xdr:spPr>
    </xdr:pic>
    <xdr:clientData/>
  </xdr:twoCellAnchor>
  <xdr:twoCellAnchor editAs="oneCell">
    <xdr:from>
      <xdr:col>0</xdr:col>
      <xdr:colOff>89647</xdr:colOff>
      <xdr:row>23</xdr:row>
      <xdr:rowOff>683556</xdr:rowOff>
    </xdr:from>
    <xdr:to>
      <xdr:col>0</xdr:col>
      <xdr:colOff>4885765</xdr:colOff>
      <xdr:row>23</xdr:row>
      <xdr:rowOff>2599762</xdr:rowOff>
    </xdr:to>
    <xdr:pic>
      <xdr:nvPicPr>
        <xdr:cNvPr id="8" name="Imagen 7">
          <a:extLst>
            <a:ext uri="{FF2B5EF4-FFF2-40B4-BE49-F238E27FC236}">
              <a16:creationId xmlns:a16="http://schemas.microsoft.com/office/drawing/2014/main" id="{0DFE4601-8E65-C718-3FA2-A1CFFB9369CD}"/>
            </a:ext>
          </a:extLst>
        </xdr:cNvPr>
        <xdr:cNvPicPr>
          <a:picLocks noChangeAspect="1"/>
        </xdr:cNvPicPr>
      </xdr:nvPicPr>
      <xdr:blipFill rotWithShape="1">
        <a:blip xmlns:r="http://schemas.openxmlformats.org/officeDocument/2006/relationships" r:embed="rId3"/>
        <a:srcRect l="24205" t="53438" r="26698" b="18617"/>
        <a:stretch/>
      </xdr:blipFill>
      <xdr:spPr>
        <a:xfrm>
          <a:off x="89647" y="21011027"/>
          <a:ext cx="4796118" cy="1916206"/>
        </a:xfrm>
        <a:prstGeom prst="rect">
          <a:avLst/>
        </a:prstGeom>
      </xdr:spPr>
    </xdr:pic>
    <xdr:clientData/>
  </xdr:twoCellAnchor>
  <xdr:twoCellAnchor editAs="oneCell">
    <xdr:from>
      <xdr:col>0</xdr:col>
      <xdr:colOff>239060</xdr:colOff>
      <xdr:row>26</xdr:row>
      <xdr:rowOff>94314</xdr:rowOff>
    </xdr:from>
    <xdr:to>
      <xdr:col>0</xdr:col>
      <xdr:colOff>4572000</xdr:colOff>
      <xdr:row>26</xdr:row>
      <xdr:rowOff>2336044</xdr:rowOff>
    </xdr:to>
    <xdr:pic>
      <xdr:nvPicPr>
        <xdr:cNvPr id="12" name="Imagen 11">
          <a:extLst>
            <a:ext uri="{FF2B5EF4-FFF2-40B4-BE49-F238E27FC236}">
              <a16:creationId xmlns:a16="http://schemas.microsoft.com/office/drawing/2014/main" id="{16EAF9E0-2372-4149-320E-99D6B024A7BA}"/>
            </a:ext>
          </a:extLst>
        </xdr:cNvPr>
        <xdr:cNvPicPr>
          <a:picLocks noChangeAspect="1"/>
        </xdr:cNvPicPr>
      </xdr:nvPicPr>
      <xdr:blipFill rotWithShape="1">
        <a:blip xmlns:r="http://schemas.openxmlformats.org/officeDocument/2006/relationships" r:embed="rId4"/>
        <a:srcRect l="24118" t="56216" r="26440" b="7668"/>
        <a:stretch/>
      </xdr:blipFill>
      <xdr:spPr>
        <a:xfrm>
          <a:off x="239060" y="20287314"/>
          <a:ext cx="4332940" cy="2241730"/>
        </a:xfrm>
        <a:prstGeom prst="rect">
          <a:avLst/>
        </a:prstGeom>
      </xdr:spPr>
    </xdr:pic>
    <xdr:clientData/>
  </xdr:twoCellAnchor>
  <xdr:twoCellAnchor editAs="oneCell">
    <xdr:from>
      <xdr:col>0</xdr:col>
      <xdr:colOff>78441</xdr:colOff>
      <xdr:row>9</xdr:row>
      <xdr:rowOff>381000</xdr:rowOff>
    </xdr:from>
    <xdr:to>
      <xdr:col>0</xdr:col>
      <xdr:colOff>4794250</xdr:colOff>
      <xdr:row>9</xdr:row>
      <xdr:rowOff>1221441</xdr:rowOff>
    </xdr:to>
    <xdr:pic>
      <xdr:nvPicPr>
        <xdr:cNvPr id="9" name="Imagen 8">
          <a:extLst>
            <a:ext uri="{FF2B5EF4-FFF2-40B4-BE49-F238E27FC236}">
              <a16:creationId xmlns:a16="http://schemas.microsoft.com/office/drawing/2014/main" id="{1A80A189-3DD3-8893-6BB6-4E7786773CB5}"/>
            </a:ext>
          </a:extLst>
        </xdr:cNvPr>
        <xdr:cNvPicPr>
          <a:picLocks noChangeAspect="1"/>
        </xdr:cNvPicPr>
      </xdr:nvPicPr>
      <xdr:blipFill rotWithShape="1">
        <a:blip xmlns:r="http://schemas.openxmlformats.org/officeDocument/2006/relationships" r:embed="rId5"/>
        <a:srcRect l="24376" t="49179" r="23425" b="34275"/>
        <a:stretch/>
      </xdr:blipFill>
      <xdr:spPr>
        <a:xfrm>
          <a:off x="78441" y="3238500"/>
          <a:ext cx="4715809" cy="840441"/>
        </a:xfrm>
        <a:prstGeom prst="rect">
          <a:avLst/>
        </a:prstGeom>
      </xdr:spPr>
    </xdr:pic>
    <xdr:clientData/>
  </xdr:twoCellAnchor>
  <xdr:twoCellAnchor editAs="oneCell">
    <xdr:from>
      <xdr:col>0</xdr:col>
      <xdr:colOff>134471</xdr:colOff>
      <xdr:row>10</xdr:row>
      <xdr:rowOff>291353</xdr:rowOff>
    </xdr:from>
    <xdr:to>
      <xdr:col>0</xdr:col>
      <xdr:colOff>4852147</xdr:colOff>
      <xdr:row>10</xdr:row>
      <xdr:rowOff>1340615</xdr:rowOff>
    </xdr:to>
    <xdr:pic>
      <xdr:nvPicPr>
        <xdr:cNvPr id="10" name="Imagen 9">
          <a:extLst>
            <a:ext uri="{FF2B5EF4-FFF2-40B4-BE49-F238E27FC236}">
              <a16:creationId xmlns:a16="http://schemas.microsoft.com/office/drawing/2014/main" id="{BA27AB3B-E382-2A58-9FC2-8781816529B7}"/>
            </a:ext>
          </a:extLst>
        </xdr:cNvPr>
        <xdr:cNvPicPr>
          <a:picLocks noChangeAspect="1"/>
        </xdr:cNvPicPr>
      </xdr:nvPicPr>
      <xdr:blipFill rotWithShape="1">
        <a:blip xmlns:r="http://schemas.openxmlformats.org/officeDocument/2006/relationships" r:embed="rId6"/>
        <a:srcRect l="24118" t="45808" r="25148" b="34121"/>
        <a:stretch/>
      </xdr:blipFill>
      <xdr:spPr>
        <a:xfrm>
          <a:off x="134471" y="5087471"/>
          <a:ext cx="4717676" cy="1049262"/>
        </a:xfrm>
        <a:prstGeom prst="rect">
          <a:avLst/>
        </a:prstGeom>
      </xdr:spPr>
    </xdr:pic>
    <xdr:clientData/>
  </xdr:twoCellAnchor>
  <xdr:twoCellAnchor editAs="oneCell">
    <xdr:from>
      <xdr:col>0</xdr:col>
      <xdr:colOff>23812</xdr:colOff>
      <xdr:row>15</xdr:row>
      <xdr:rowOff>190498</xdr:rowOff>
    </xdr:from>
    <xdr:to>
      <xdr:col>0</xdr:col>
      <xdr:colOff>4810125</xdr:colOff>
      <xdr:row>15</xdr:row>
      <xdr:rowOff>1511451</xdr:rowOff>
    </xdr:to>
    <xdr:pic>
      <xdr:nvPicPr>
        <xdr:cNvPr id="11" name="Imagen 10">
          <a:extLst>
            <a:ext uri="{FF2B5EF4-FFF2-40B4-BE49-F238E27FC236}">
              <a16:creationId xmlns:a16="http://schemas.microsoft.com/office/drawing/2014/main" id="{4F9789B3-3B89-6CBF-E6EF-40FF1DE1BA3D}"/>
            </a:ext>
          </a:extLst>
        </xdr:cNvPr>
        <xdr:cNvPicPr>
          <a:picLocks noChangeAspect="1"/>
        </xdr:cNvPicPr>
      </xdr:nvPicPr>
      <xdr:blipFill rotWithShape="1">
        <a:blip xmlns:r="http://schemas.openxmlformats.org/officeDocument/2006/relationships" r:embed="rId7"/>
        <a:srcRect l="24874" t="40308" r="24096" b="34662"/>
        <a:stretch/>
      </xdr:blipFill>
      <xdr:spPr>
        <a:xfrm>
          <a:off x="23812" y="9310686"/>
          <a:ext cx="4786313" cy="13209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138836</xdr:rowOff>
    </xdr:from>
    <xdr:to>
      <xdr:col>2</xdr:col>
      <xdr:colOff>427325</xdr:colOff>
      <xdr:row>4</xdr:row>
      <xdr:rowOff>157886</xdr:rowOff>
    </xdr:to>
    <xdr:pic>
      <xdr:nvPicPr>
        <xdr:cNvPr id="4" name="Picture 1">
          <a:extLst>
            <a:ext uri="{FF2B5EF4-FFF2-40B4-BE49-F238E27FC236}">
              <a16:creationId xmlns:a16="http://schemas.microsoft.com/office/drawing/2014/main" id="{12BEC2E3-00C4-4593-9AFA-9F6129F547A8}"/>
            </a:ext>
          </a:extLst>
        </xdr:cNvPr>
        <xdr:cNvPicPr>
          <a:picLocks noChangeAspect="1"/>
        </xdr:cNvPicPr>
      </xdr:nvPicPr>
      <xdr:blipFill rotWithShape="1">
        <a:blip xmlns:r="http://schemas.openxmlformats.org/officeDocument/2006/relationships" r:embed="rId1"/>
        <a:srcRect l="4141" t="24502" r="53119" b="61621"/>
        <a:stretch/>
      </xdr:blipFill>
      <xdr:spPr>
        <a:xfrm>
          <a:off x="0" y="138836"/>
          <a:ext cx="7426757" cy="7695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1249455</xdr:colOff>
      <xdr:row>0</xdr:row>
      <xdr:rowOff>109658</xdr:rowOff>
    </xdr:from>
    <xdr:to>
      <xdr:col>8</xdr:col>
      <xdr:colOff>1003540</xdr:colOff>
      <xdr:row>6</xdr:row>
      <xdr:rowOff>102374</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1"/>
        <a:srcRect l="4141" t="24502" r="53119" b="61621"/>
        <a:stretch/>
      </xdr:blipFill>
      <xdr:spPr>
        <a:xfrm>
          <a:off x="5998348" y="109658"/>
          <a:ext cx="5237763" cy="1135716"/>
        </a:xfrm>
        <a:prstGeom prst="rect">
          <a:avLst/>
        </a:prstGeom>
      </xdr:spPr>
    </xdr:pic>
    <xdr:clientData/>
  </xdr:twoCellAnchor>
  <xdr:twoCellAnchor editAs="oneCell">
    <xdr:from>
      <xdr:col>6</xdr:col>
      <xdr:colOff>881367</xdr:colOff>
      <xdr:row>15</xdr:row>
      <xdr:rowOff>163286</xdr:rowOff>
    </xdr:from>
    <xdr:to>
      <xdr:col>11</xdr:col>
      <xdr:colOff>1385455</xdr:colOff>
      <xdr:row>28</xdr:row>
      <xdr:rowOff>151047</xdr:rowOff>
    </xdr:to>
    <xdr:pic>
      <xdr:nvPicPr>
        <xdr:cNvPr id="4" name="Imagen 3">
          <a:extLst>
            <a:ext uri="{FF2B5EF4-FFF2-40B4-BE49-F238E27FC236}">
              <a16:creationId xmlns:a16="http://schemas.microsoft.com/office/drawing/2014/main" id="{67455E28-2F8E-DA90-AB7F-C7636F3D772E}"/>
            </a:ext>
          </a:extLst>
        </xdr:cNvPr>
        <xdr:cNvPicPr>
          <a:picLocks noChangeAspect="1"/>
        </xdr:cNvPicPr>
      </xdr:nvPicPr>
      <xdr:blipFill rotWithShape="1">
        <a:blip xmlns:r="http://schemas.openxmlformats.org/officeDocument/2006/relationships" r:embed="rId2"/>
        <a:srcRect l="23767" t="19560" r="26604" b="34751"/>
        <a:stretch/>
      </xdr:blipFill>
      <xdr:spPr>
        <a:xfrm>
          <a:off x="8349833" y="5986525"/>
          <a:ext cx="7474656" cy="3278702"/>
        </a:xfrm>
        <a:prstGeom prst="rect">
          <a:avLst/>
        </a:prstGeom>
      </xdr:spPr>
    </xdr:pic>
    <xdr:clientData/>
  </xdr:twoCellAnchor>
  <xdr:twoCellAnchor editAs="oneCell">
    <xdr:from>
      <xdr:col>6</xdr:col>
      <xdr:colOff>838200</xdr:colOff>
      <xdr:row>29</xdr:row>
      <xdr:rowOff>457200</xdr:rowOff>
    </xdr:from>
    <xdr:to>
      <xdr:col>12</xdr:col>
      <xdr:colOff>0</xdr:colOff>
      <xdr:row>35</xdr:row>
      <xdr:rowOff>818971</xdr:rowOff>
    </xdr:to>
    <xdr:pic>
      <xdr:nvPicPr>
        <xdr:cNvPr id="2" name="Imagen 1">
          <a:extLst>
            <a:ext uri="{FF2B5EF4-FFF2-40B4-BE49-F238E27FC236}">
              <a16:creationId xmlns:a16="http://schemas.microsoft.com/office/drawing/2014/main" id="{EAFDDA07-6D15-9AD5-D2B0-8F7788EBAF4E}"/>
            </a:ext>
          </a:extLst>
        </xdr:cNvPr>
        <xdr:cNvPicPr>
          <a:picLocks noChangeAspect="1"/>
        </xdr:cNvPicPr>
      </xdr:nvPicPr>
      <xdr:blipFill rotWithShape="1">
        <a:blip xmlns:r="http://schemas.openxmlformats.org/officeDocument/2006/relationships" r:embed="rId3"/>
        <a:srcRect l="24785" t="27772" r="24772" b="33556"/>
        <a:stretch/>
      </xdr:blipFill>
      <xdr:spPr>
        <a:xfrm>
          <a:off x="8343900" y="10458450"/>
          <a:ext cx="7658100" cy="3297852"/>
        </a:xfrm>
        <a:prstGeom prst="rect">
          <a:avLst/>
        </a:prstGeom>
      </xdr:spPr>
    </xdr:pic>
    <xdr:clientData/>
  </xdr:twoCellAnchor>
  <xdr:twoCellAnchor editAs="oneCell">
    <xdr:from>
      <xdr:col>6</xdr:col>
      <xdr:colOff>971550</xdr:colOff>
      <xdr:row>28</xdr:row>
      <xdr:rowOff>285750</xdr:rowOff>
    </xdr:from>
    <xdr:to>
      <xdr:col>8</xdr:col>
      <xdr:colOff>953</xdr:colOff>
      <xdr:row>29</xdr:row>
      <xdr:rowOff>266700</xdr:rowOff>
    </xdr:to>
    <xdr:pic>
      <xdr:nvPicPr>
        <xdr:cNvPr id="3" name="Imagen 2">
          <a:extLst>
            <a:ext uri="{FF2B5EF4-FFF2-40B4-BE49-F238E27FC236}">
              <a16:creationId xmlns:a16="http://schemas.microsoft.com/office/drawing/2014/main" id="{BC9D2737-C6D3-9C55-9DFB-042949512E23}"/>
            </a:ext>
          </a:extLst>
        </xdr:cNvPr>
        <xdr:cNvPicPr>
          <a:picLocks noChangeAspect="1"/>
        </xdr:cNvPicPr>
      </xdr:nvPicPr>
      <xdr:blipFill rotWithShape="1">
        <a:blip xmlns:r="http://schemas.openxmlformats.org/officeDocument/2006/relationships" r:embed="rId4"/>
        <a:srcRect l="25626" t="71103" r="65881" b="26293"/>
        <a:stretch/>
      </xdr:blipFill>
      <xdr:spPr>
        <a:xfrm>
          <a:off x="8477250" y="9963150"/>
          <a:ext cx="176784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94688-F26F-4FDB-9955-45541C39D8B6}">
  <dimension ref="A1:T26"/>
  <sheetViews>
    <sheetView tabSelected="1" zoomScale="90" zoomScaleNormal="90" workbookViewId="0">
      <selection activeCell="K9" sqref="K9"/>
    </sheetView>
  </sheetViews>
  <sheetFormatPr baseColWidth="10" defaultColWidth="11.5" defaultRowHeight="24" customHeight="1" x14ac:dyDescent="0.15"/>
  <cols>
    <col min="1" max="1" width="19.5" style="62" customWidth="1"/>
    <col min="2" max="2" width="21.5" style="62" customWidth="1"/>
    <col min="3" max="3" width="20.1640625" style="62" customWidth="1"/>
    <col min="4" max="4" width="11.5" style="62" bestFit="1" customWidth="1"/>
    <col min="5" max="5" width="11.5" style="62"/>
    <col min="6" max="6" width="11.6640625" style="62" customWidth="1"/>
    <col min="7" max="7" width="35.83203125" style="62" customWidth="1"/>
    <col min="8" max="10" width="11.5" style="62"/>
    <col min="11" max="11" width="19.5" style="62" customWidth="1"/>
    <col min="12" max="12" width="14.33203125" style="62" customWidth="1"/>
    <col min="13" max="13" width="17.1640625" style="62" bestFit="1" customWidth="1"/>
    <col min="14" max="15" width="15.5" style="62" customWidth="1"/>
    <col min="16" max="16" width="17.6640625" style="62" customWidth="1"/>
    <col min="17" max="17" width="11.5" style="62"/>
    <col min="18" max="18" width="16" style="62" customWidth="1"/>
    <col min="19" max="19" width="22" style="62" customWidth="1"/>
    <col min="20" max="20" width="20.5" style="62" customWidth="1"/>
    <col min="21" max="16384" width="11.5" style="62"/>
  </cols>
  <sheetData>
    <row r="1" spans="1:20" ht="24" customHeight="1" x14ac:dyDescent="0.15">
      <c r="A1" s="54"/>
      <c r="B1" s="55"/>
      <c r="C1" s="55"/>
      <c r="D1" s="55"/>
      <c r="E1" s="55"/>
      <c r="F1" s="55"/>
      <c r="G1" s="55"/>
      <c r="H1" s="55"/>
      <c r="I1" s="55"/>
      <c r="J1" s="55"/>
      <c r="K1" s="55"/>
      <c r="L1" s="55"/>
      <c r="M1" s="55"/>
      <c r="N1" s="55"/>
      <c r="O1" s="55"/>
      <c r="P1" s="55"/>
      <c r="Q1" s="55"/>
      <c r="R1" s="56"/>
      <c r="S1" s="57"/>
    </row>
    <row r="2" spans="1:20" ht="35" customHeight="1" x14ac:dyDescent="0.15">
      <c r="A2" s="231" t="s">
        <v>80</v>
      </c>
      <c r="B2" s="232"/>
      <c r="C2" s="232"/>
      <c r="D2" s="232"/>
      <c r="E2" s="232"/>
      <c r="F2" s="232"/>
      <c r="G2" s="232"/>
      <c r="H2" s="232"/>
      <c r="I2" s="232"/>
      <c r="J2" s="232"/>
      <c r="K2" s="232"/>
      <c r="L2" s="232"/>
      <c r="M2" s="232"/>
      <c r="N2" s="232"/>
      <c r="O2" s="232"/>
      <c r="P2" s="232"/>
      <c r="Q2" s="232"/>
      <c r="R2" s="232"/>
      <c r="S2" s="233"/>
    </row>
    <row r="3" spans="1:20" ht="42.75" customHeight="1" x14ac:dyDescent="0.15">
      <c r="A3" s="234" t="s">
        <v>81</v>
      </c>
      <c r="B3" s="232"/>
      <c r="C3" s="232"/>
      <c r="D3" s="232"/>
      <c r="E3" s="232"/>
      <c r="F3" s="232"/>
      <c r="G3" s="232"/>
      <c r="H3" s="232"/>
      <c r="I3" s="232"/>
      <c r="J3" s="232"/>
      <c r="K3" s="232"/>
      <c r="L3" s="232"/>
      <c r="M3" s="232"/>
      <c r="N3" s="232"/>
      <c r="O3" s="232"/>
      <c r="P3" s="232"/>
      <c r="Q3" s="232"/>
      <c r="R3" s="232"/>
      <c r="S3" s="233"/>
    </row>
    <row r="4" spans="1:20" ht="24" customHeight="1" x14ac:dyDescent="0.15">
      <c r="A4" s="234" t="s">
        <v>54</v>
      </c>
      <c r="B4" s="235"/>
      <c r="C4" s="235"/>
      <c r="D4" s="235"/>
      <c r="E4" s="235"/>
      <c r="F4" s="235"/>
      <c r="G4" s="235"/>
      <c r="H4" s="235"/>
      <c r="I4" s="235"/>
      <c r="J4" s="235"/>
      <c r="K4" s="235"/>
      <c r="L4" s="235"/>
      <c r="M4" s="235"/>
      <c r="N4" s="235"/>
      <c r="O4" s="235"/>
      <c r="P4" s="235"/>
      <c r="Q4" s="235"/>
      <c r="R4" s="235"/>
      <c r="S4" s="236"/>
    </row>
    <row r="5" spans="1:20" ht="24" customHeight="1" x14ac:dyDescent="0.15">
      <c r="A5" s="234" t="s">
        <v>57</v>
      </c>
      <c r="B5" s="235"/>
      <c r="C5" s="235"/>
      <c r="D5" s="235"/>
      <c r="E5" s="235"/>
      <c r="F5" s="235"/>
      <c r="G5" s="235"/>
      <c r="H5" s="235"/>
      <c r="I5" s="235"/>
      <c r="J5" s="235"/>
      <c r="K5" s="235"/>
      <c r="L5" s="235"/>
      <c r="M5" s="235"/>
      <c r="N5" s="235"/>
      <c r="O5" s="235"/>
      <c r="P5" s="235"/>
      <c r="Q5" s="235"/>
      <c r="R5" s="235"/>
      <c r="S5" s="236"/>
    </row>
    <row r="6" spans="1:20" ht="24" customHeight="1" thickBot="1" x14ac:dyDescent="0.2">
      <c r="A6" s="237" t="s">
        <v>30</v>
      </c>
      <c r="B6" s="238"/>
      <c r="C6" s="239" t="s">
        <v>142</v>
      </c>
      <c r="D6" s="240"/>
      <c r="E6" s="240"/>
      <c r="F6" s="240"/>
      <c r="G6" s="240"/>
      <c r="H6" s="240"/>
      <c r="I6" s="241"/>
      <c r="J6" s="45"/>
      <c r="K6" s="46"/>
      <c r="L6" s="45"/>
      <c r="M6" s="47"/>
      <c r="N6" s="45"/>
      <c r="O6" s="45"/>
      <c r="P6" s="45"/>
      <c r="Q6" s="45"/>
      <c r="R6" s="46"/>
      <c r="S6" s="48"/>
    </row>
    <row r="7" spans="1:20" ht="24" customHeight="1" x14ac:dyDescent="0.15">
      <c r="A7" s="227" t="s">
        <v>31</v>
      </c>
      <c r="B7" s="216" t="s">
        <v>32</v>
      </c>
      <c r="C7" s="223" t="s">
        <v>33</v>
      </c>
      <c r="D7" s="223" t="s">
        <v>34</v>
      </c>
      <c r="E7" s="223" t="s">
        <v>35</v>
      </c>
      <c r="F7" s="229" t="s">
        <v>36</v>
      </c>
      <c r="G7" s="212"/>
      <c r="H7" s="230"/>
      <c r="I7" s="223" t="s">
        <v>37</v>
      </c>
      <c r="J7" s="216" t="s">
        <v>38</v>
      </c>
      <c r="K7" s="216" t="s">
        <v>39</v>
      </c>
      <c r="L7" s="191" t="s">
        <v>40</v>
      </c>
      <c r="M7" s="225" t="s">
        <v>41</v>
      </c>
      <c r="N7" s="226"/>
      <c r="O7" s="50" t="s">
        <v>42</v>
      </c>
      <c r="P7" s="216" t="s">
        <v>43</v>
      </c>
      <c r="Q7" s="216" t="s">
        <v>44</v>
      </c>
      <c r="R7" s="216" t="s">
        <v>53</v>
      </c>
      <c r="S7" s="218" t="s">
        <v>45</v>
      </c>
      <c r="T7" s="187" t="s">
        <v>17</v>
      </c>
    </row>
    <row r="8" spans="1:20" ht="75" customHeight="1" x14ac:dyDescent="0.15">
      <c r="A8" s="228"/>
      <c r="B8" s="217"/>
      <c r="C8" s="217"/>
      <c r="D8" s="217"/>
      <c r="E8" s="217"/>
      <c r="F8" s="51" t="s">
        <v>0</v>
      </c>
      <c r="G8" s="51" t="s">
        <v>46</v>
      </c>
      <c r="H8" s="52" t="s">
        <v>47</v>
      </c>
      <c r="I8" s="217"/>
      <c r="J8" s="217"/>
      <c r="K8" s="217"/>
      <c r="L8" s="224"/>
      <c r="M8" s="51" t="s">
        <v>48</v>
      </c>
      <c r="N8" s="52" t="s">
        <v>49</v>
      </c>
      <c r="O8" s="52" t="s">
        <v>49</v>
      </c>
      <c r="P8" s="217"/>
      <c r="Q8" s="217"/>
      <c r="R8" s="217"/>
      <c r="S8" s="219"/>
      <c r="T8" s="187"/>
    </row>
    <row r="9" spans="1:20" ht="287.25" customHeight="1" x14ac:dyDescent="0.15">
      <c r="A9" s="49">
        <v>1</v>
      </c>
      <c r="B9" s="63" t="s">
        <v>82</v>
      </c>
      <c r="C9" s="63" t="s">
        <v>82</v>
      </c>
      <c r="D9" s="133">
        <v>13</v>
      </c>
      <c r="E9" s="133" t="s">
        <v>83</v>
      </c>
      <c r="F9" s="65" t="s">
        <v>84</v>
      </c>
      <c r="G9" s="65" t="s">
        <v>85</v>
      </c>
      <c r="H9" s="64" t="s">
        <v>50</v>
      </c>
      <c r="I9" s="63" t="s">
        <v>86</v>
      </c>
      <c r="J9" s="63" t="s">
        <v>51</v>
      </c>
      <c r="K9" s="66">
        <v>1</v>
      </c>
      <c r="L9" s="67">
        <v>2015</v>
      </c>
      <c r="M9" s="68">
        <v>220000000</v>
      </c>
      <c r="N9" s="134">
        <f>M9/644350</f>
        <v>341.42934740436101</v>
      </c>
      <c r="O9" s="135">
        <v>341.43</v>
      </c>
      <c r="P9" s="65" t="s">
        <v>52</v>
      </c>
      <c r="Q9" s="58" t="s">
        <v>19</v>
      </c>
      <c r="R9" s="58" t="s">
        <v>10</v>
      </c>
      <c r="S9" s="75">
        <f>O9</f>
        <v>341.43</v>
      </c>
      <c r="T9" s="44"/>
    </row>
    <row r="10" spans="1:20" ht="24" customHeight="1" x14ac:dyDescent="0.15">
      <c r="A10" s="220" t="s">
        <v>58</v>
      </c>
      <c r="B10" s="221"/>
      <c r="C10" s="221"/>
      <c r="D10" s="221"/>
      <c r="E10" s="221"/>
      <c r="F10" s="221"/>
      <c r="G10" s="221"/>
      <c r="H10" s="221"/>
      <c r="I10" s="221"/>
      <c r="J10" s="221"/>
      <c r="K10" s="221"/>
      <c r="L10" s="221"/>
      <c r="M10" s="221"/>
      <c r="N10" s="221"/>
      <c r="O10" s="221"/>
      <c r="P10" s="221"/>
      <c r="Q10" s="222"/>
      <c r="R10" s="53" t="s">
        <v>14</v>
      </c>
      <c r="S10" s="73">
        <f>S9</f>
        <v>341.43</v>
      </c>
    </row>
    <row r="11" spans="1:20" ht="24" customHeight="1" thickBot="1" x14ac:dyDescent="0.2"/>
    <row r="12" spans="1:20" ht="24" customHeight="1" thickBot="1" x14ac:dyDescent="0.2">
      <c r="A12" s="203" t="s">
        <v>55</v>
      </c>
      <c r="B12" s="204"/>
      <c r="C12" s="205" t="s">
        <v>87</v>
      </c>
      <c r="D12" s="206"/>
      <c r="E12" s="206"/>
      <c r="F12" s="206"/>
      <c r="G12" s="206"/>
      <c r="H12" s="206"/>
      <c r="I12" s="207"/>
      <c r="J12" s="45"/>
      <c r="K12" s="46"/>
      <c r="L12" s="45"/>
      <c r="M12" s="47"/>
      <c r="N12" s="45"/>
      <c r="O12" s="45"/>
      <c r="P12" s="45"/>
      <c r="Q12" s="45"/>
      <c r="R12" s="46"/>
      <c r="S12" s="45"/>
    </row>
    <row r="13" spans="1:20" ht="24" customHeight="1" x14ac:dyDescent="0.15">
      <c r="A13" s="208" t="s">
        <v>31</v>
      </c>
      <c r="B13" s="181" t="s">
        <v>32</v>
      </c>
      <c r="C13" s="181" t="s">
        <v>33</v>
      </c>
      <c r="D13" s="181" t="s">
        <v>56</v>
      </c>
      <c r="E13" s="181" t="s">
        <v>35</v>
      </c>
      <c r="F13" s="211" t="s">
        <v>36</v>
      </c>
      <c r="G13" s="212"/>
      <c r="H13" s="212"/>
      <c r="I13" s="213" t="s">
        <v>37</v>
      </c>
      <c r="J13" s="181" t="s">
        <v>38</v>
      </c>
      <c r="K13" s="181" t="s">
        <v>39</v>
      </c>
      <c r="L13" s="196" t="s">
        <v>40</v>
      </c>
      <c r="M13" s="199" t="s">
        <v>41</v>
      </c>
      <c r="N13" s="200"/>
      <c r="O13" s="59" t="s">
        <v>42</v>
      </c>
      <c r="P13" s="181" t="s">
        <v>43</v>
      </c>
      <c r="Q13" s="181" t="s">
        <v>44</v>
      </c>
      <c r="R13" s="181" t="s">
        <v>53</v>
      </c>
      <c r="S13" s="184" t="s">
        <v>45</v>
      </c>
      <c r="T13" s="187" t="s">
        <v>17</v>
      </c>
    </row>
    <row r="14" spans="1:20" ht="24" customHeight="1" x14ac:dyDescent="0.15">
      <c r="A14" s="209"/>
      <c r="B14" s="182"/>
      <c r="C14" s="182"/>
      <c r="D14" s="182"/>
      <c r="E14" s="182"/>
      <c r="F14" s="189" t="s">
        <v>0</v>
      </c>
      <c r="G14" s="191" t="s">
        <v>46</v>
      </c>
      <c r="H14" s="193" t="s">
        <v>47</v>
      </c>
      <c r="I14" s="214"/>
      <c r="J14" s="182"/>
      <c r="K14" s="182"/>
      <c r="L14" s="197"/>
      <c r="M14" s="201"/>
      <c r="N14" s="202"/>
      <c r="O14" s="195" t="s">
        <v>49</v>
      </c>
      <c r="P14" s="182"/>
      <c r="Q14" s="182"/>
      <c r="R14" s="182"/>
      <c r="S14" s="185"/>
      <c r="T14" s="188"/>
    </row>
    <row r="15" spans="1:20" ht="53" customHeight="1" thickBot="1" x14ac:dyDescent="0.2">
      <c r="A15" s="210"/>
      <c r="B15" s="183"/>
      <c r="C15" s="183"/>
      <c r="D15" s="183"/>
      <c r="E15" s="183"/>
      <c r="F15" s="190"/>
      <c r="G15" s="192"/>
      <c r="H15" s="194"/>
      <c r="I15" s="215"/>
      <c r="J15" s="183"/>
      <c r="K15" s="183"/>
      <c r="L15" s="198"/>
      <c r="M15" s="60" t="s">
        <v>48</v>
      </c>
      <c r="N15" s="61" t="s">
        <v>49</v>
      </c>
      <c r="O15" s="183"/>
      <c r="P15" s="183"/>
      <c r="Q15" s="183"/>
      <c r="R15" s="183"/>
      <c r="S15" s="186"/>
      <c r="T15" s="188"/>
    </row>
    <row r="16" spans="1:20" ht="151.5" customHeight="1" x14ac:dyDescent="0.15">
      <c r="A16" s="49">
        <v>1</v>
      </c>
      <c r="B16" s="63" t="s">
        <v>87</v>
      </c>
      <c r="C16" s="63" t="s">
        <v>87</v>
      </c>
      <c r="D16" s="64">
        <v>96</v>
      </c>
      <c r="E16" s="133" t="s">
        <v>88</v>
      </c>
      <c r="F16" s="65" t="s">
        <v>89</v>
      </c>
      <c r="G16" s="65" t="s">
        <v>90</v>
      </c>
      <c r="H16" s="69" t="s">
        <v>50</v>
      </c>
      <c r="I16" s="63" t="s">
        <v>91</v>
      </c>
      <c r="J16" s="63" t="s">
        <v>51</v>
      </c>
      <c r="K16" s="66">
        <v>1</v>
      </c>
      <c r="L16" s="67">
        <v>2019</v>
      </c>
      <c r="M16" s="68">
        <v>580000000</v>
      </c>
      <c r="N16" s="134">
        <f>M16/828116</f>
        <v>700.38497022156321</v>
      </c>
      <c r="O16" s="134">
        <v>700.38</v>
      </c>
      <c r="P16" s="65" t="s">
        <v>92</v>
      </c>
      <c r="Q16" s="58" t="s">
        <v>19</v>
      </c>
      <c r="R16" s="58" t="s">
        <v>10</v>
      </c>
      <c r="S16" s="76">
        <f>+N16</f>
        <v>700.38497022156321</v>
      </c>
      <c r="T16" s="77"/>
    </row>
    <row r="17" spans="1:20" ht="24" customHeight="1" x14ac:dyDescent="0.15">
      <c r="A17" s="180" t="s">
        <v>68</v>
      </c>
      <c r="B17" s="180"/>
      <c r="C17" s="180"/>
      <c r="D17" s="180"/>
      <c r="E17" s="180"/>
      <c r="F17" s="180"/>
      <c r="G17" s="180"/>
      <c r="H17" s="180"/>
      <c r="I17" s="180"/>
      <c r="J17" s="180"/>
      <c r="K17" s="180"/>
      <c r="L17" s="180"/>
      <c r="M17" s="180"/>
      <c r="N17" s="180"/>
      <c r="O17" s="180"/>
      <c r="P17" s="180"/>
      <c r="Q17" s="180"/>
      <c r="R17" s="53" t="s">
        <v>14</v>
      </c>
      <c r="S17" s="73">
        <f>S16</f>
        <v>700.38497022156321</v>
      </c>
      <c r="T17" s="77"/>
    </row>
    <row r="18" spans="1:20" ht="24" customHeight="1" thickBot="1" x14ac:dyDescent="0.2"/>
    <row r="19" spans="1:20" ht="24" customHeight="1" thickBot="1" x14ac:dyDescent="0.2">
      <c r="A19" s="203" t="s">
        <v>93</v>
      </c>
      <c r="B19" s="204"/>
      <c r="C19" s="205" t="s">
        <v>94</v>
      </c>
      <c r="D19" s="206"/>
      <c r="E19" s="206"/>
      <c r="F19" s="206"/>
      <c r="G19" s="206"/>
      <c r="H19" s="206"/>
      <c r="I19" s="207"/>
      <c r="J19" s="45"/>
      <c r="K19" s="46"/>
      <c r="L19" s="45"/>
      <c r="M19" s="47"/>
      <c r="N19" s="45"/>
      <c r="O19" s="45"/>
      <c r="P19" s="45"/>
      <c r="Q19" s="45"/>
      <c r="R19" s="46"/>
      <c r="S19" s="45"/>
    </row>
    <row r="20" spans="1:20" ht="24" customHeight="1" x14ac:dyDescent="0.15">
      <c r="A20" s="208" t="s">
        <v>31</v>
      </c>
      <c r="B20" s="181" t="s">
        <v>32</v>
      </c>
      <c r="C20" s="181" t="s">
        <v>33</v>
      </c>
      <c r="D20" s="181" t="s">
        <v>56</v>
      </c>
      <c r="E20" s="181" t="s">
        <v>35</v>
      </c>
      <c r="F20" s="211" t="s">
        <v>36</v>
      </c>
      <c r="G20" s="212"/>
      <c r="H20" s="212"/>
      <c r="I20" s="213" t="s">
        <v>37</v>
      </c>
      <c r="J20" s="181" t="s">
        <v>38</v>
      </c>
      <c r="K20" s="181" t="s">
        <v>39</v>
      </c>
      <c r="L20" s="196" t="s">
        <v>40</v>
      </c>
      <c r="M20" s="199" t="s">
        <v>41</v>
      </c>
      <c r="N20" s="200"/>
      <c r="O20" s="59" t="s">
        <v>42</v>
      </c>
      <c r="P20" s="181" t="s">
        <v>43</v>
      </c>
      <c r="Q20" s="181" t="s">
        <v>44</v>
      </c>
      <c r="R20" s="181" t="s">
        <v>53</v>
      </c>
      <c r="S20" s="184" t="s">
        <v>45</v>
      </c>
      <c r="T20" s="187" t="s">
        <v>17</v>
      </c>
    </row>
    <row r="21" spans="1:20" ht="24" customHeight="1" x14ac:dyDescent="0.15">
      <c r="A21" s="209"/>
      <c r="B21" s="182"/>
      <c r="C21" s="182"/>
      <c r="D21" s="182"/>
      <c r="E21" s="182"/>
      <c r="F21" s="189" t="s">
        <v>0</v>
      </c>
      <c r="G21" s="191" t="s">
        <v>46</v>
      </c>
      <c r="H21" s="193" t="s">
        <v>47</v>
      </c>
      <c r="I21" s="214"/>
      <c r="J21" s="182"/>
      <c r="K21" s="182"/>
      <c r="L21" s="197"/>
      <c r="M21" s="201"/>
      <c r="N21" s="202"/>
      <c r="O21" s="195" t="s">
        <v>49</v>
      </c>
      <c r="P21" s="182"/>
      <c r="Q21" s="182"/>
      <c r="R21" s="182"/>
      <c r="S21" s="185"/>
      <c r="T21" s="188"/>
    </row>
    <row r="22" spans="1:20" ht="24" customHeight="1" thickBot="1" x14ac:dyDescent="0.2">
      <c r="A22" s="210"/>
      <c r="B22" s="183"/>
      <c r="C22" s="183"/>
      <c r="D22" s="183"/>
      <c r="E22" s="183"/>
      <c r="F22" s="190"/>
      <c r="G22" s="192"/>
      <c r="H22" s="194"/>
      <c r="I22" s="215"/>
      <c r="J22" s="183"/>
      <c r="K22" s="183"/>
      <c r="L22" s="198"/>
      <c r="M22" s="60" t="s">
        <v>48</v>
      </c>
      <c r="N22" s="61" t="s">
        <v>49</v>
      </c>
      <c r="O22" s="183"/>
      <c r="P22" s="183"/>
      <c r="Q22" s="183"/>
      <c r="R22" s="183"/>
      <c r="S22" s="186"/>
      <c r="T22" s="188"/>
    </row>
    <row r="23" spans="1:20" ht="89" customHeight="1" x14ac:dyDescent="0.15">
      <c r="A23" s="49">
        <v>1</v>
      </c>
      <c r="B23" s="63" t="s">
        <v>95</v>
      </c>
      <c r="C23" s="63"/>
      <c r="D23" s="64">
        <v>59</v>
      </c>
      <c r="E23" s="133" t="s">
        <v>96</v>
      </c>
      <c r="F23" s="65" t="s">
        <v>89</v>
      </c>
      <c r="G23" s="65" t="s">
        <v>97</v>
      </c>
      <c r="H23" s="69" t="s">
        <v>98</v>
      </c>
      <c r="I23" s="136" t="s">
        <v>99</v>
      </c>
      <c r="J23" s="63" t="s">
        <v>51</v>
      </c>
      <c r="K23" s="66">
        <v>1</v>
      </c>
      <c r="L23" s="67">
        <v>2021</v>
      </c>
      <c r="M23" s="68">
        <v>901656163</v>
      </c>
      <c r="N23" s="134">
        <f>M23/908526</f>
        <v>992.43848057182731</v>
      </c>
      <c r="O23" s="134">
        <v>992.43</v>
      </c>
      <c r="P23" s="65" t="s">
        <v>92</v>
      </c>
      <c r="Q23" s="58" t="s">
        <v>19</v>
      </c>
      <c r="R23" s="58" t="s">
        <v>10</v>
      </c>
      <c r="S23" s="76">
        <f>+N23</f>
        <v>992.43848057182731</v>
      </c>
      <c r="T23" s="77"/>
    </row>
    <row r="24" spans="1:20" ht="82" customHeight="1" x14ac:dyDescent="0.15">
      <c r="A24" s="137">
        <v>2</v>
      </c>
      <c r="B24" s="63" t="s">
        <v>100</v>
      </c>
      <c r="C24" s="63"/>
      <c r="D24" s="64">
        <v>42</v>
      </c>
      <c r="E24" s="133" t="s">
        <v>101</v>
      </c>
      <c r="F24" s="65" t="s">
        <v>89</v>
      </c>
      <c r="G24" s="65" t="s">
        <v>102</v>
      </c>
      <c r="H24" s="69" t="s">
        <v>98</v>
      </c>
      <c r="I24" s="63" t="s">
        <v>103</v>
      </c>
      <c r="J24" s="63" t="s">
        <v>104</v>
      </c>
      <c r="K24" s="66">
        <v>100</v>
      </c>
      <c r="L24" s="67">
        <v>2016</v>
      </c>
      <c r="M24" s="68">
        <v>204336320</v>
      </c>
      <c r="N24" s="134">
        <f>M24/689455</f>
        <v>296.37368646249575</v>
      </c>
      <c r="O24" s="134">
        <v>296.37</v>
      </c>
      <c r="P24" s="65" t="s">
        <v>92</v>
      </c>
      <c r="Q24" s="58" t="s">
        <v>19</v>
      </c>
      <c r="R24" s="58" t="s">
        <v>10</v>
      </c>
      <c r="S24" s="138">
        <f>N24</f>
        <v>296.37368646249575</v>
      </c>
      <c r="T24" s="77"/>
    </row>
    <row r="25" spans="1:20" ht="24" customHeight="1" x14ac:dyDescent="0.15">
      <c r="A25" s="180" t="s">
        <v>68</v>
      </c>
      <c r="B25" s="180"/>
      <c r="C25" s="180"/>
      <c r="D25" s="180"/>
      <c r="E25" s="180"/>
      <c r="F25" s="180"/>
      <c r="G25" s="180"/>
      <c r="H25" s="180"/>
      <c r="I25" s="180"/>
      <c r="J25" s="180"/>
      <c r="K25" s="180"/>
      <c r="L25" s="180"/>
      <c r="M25" s="180"/>
      <c r="N25" s="180"/>
      <c r="O25" s="180"/>
      <c r="P25" s="180"/>
      <c r="Q25" s="180"/>
      <c r="R25" s="53" t="s">
        <v>14</v>
      </c>
      <c r="S25" s="139">
        <f>SUM(S23:S24)</f>
        <v>1288.812167034323</v>
      </c>
    </row>
    <row r="26" spans="1:20" ht="24" customHeight="1" x14ac:dyDescent="0.2">
      <c r="A26" s="13"/>
      <c r="B26" s="13"/>
      <c r="C26" s="13"/>
    </row>
  </sheetData>
  <mergeCells count="69">
    <mergeCell ref="A2:S2"/>
    <mergeCell ref="A3:S3"/>
    <mergeCell ref="A4:S4"/>
    <mergeCell ref="A5:S5"/>
    <mergeCell ref="A6:B6"/>
    <mergeCell ref="C6:I6"/>
    <mergeCell ref="A12:B12"/>
    <mergeCell ref="C12:I12"/>
    <mergeCell ref="I7:I8"/>
    <mergeCell ref="J7:J8"/>
    <mergeCell ref="K7:K8"/>
    <mergeCell ref="A7:A8"/>
    <mergeCell ref="B7:B8"/>
    <mergeCell ref="C7:C8"/>
    <mergeCell ref="D7:D8"/>
    <mergeCell ref="E7:E8"/>
    <mergeCell ref="F7:H7"/>
    <mergeCell ref="Q7:Q8"/>
    <mergeCell ref="R7:R8"/>
    <mergeCell ref="S7:S8"/>
    <mergeCell ref="T7:T8"/>
    <mergeCell ref="A10:Q10"/>
    <mergeCell ref="L7:L8"/>
    <mergeCell ref="M7:N7"/>
    <mergeCell ref="P7:P8"/>
    <mergeCell ref="A13:A15"/>
    <mergeCell ref="B13:B15"/>
    <mergeCell ref="C13:C15"/>
    <mergeCell ref="D13:D15"/>
    <mergeCell ref="E13:E15"/>
    <mergeCell ref="Q13:Q15"/>
    <mergeCell ref="R13:R15"/>
    <mergeCell ref="S13:S15"/>
    <mergeCell ref="T13:T15"/>
    <mergeCell ref="F14:F15"/>
    <mergeCell ref="G14:G15"/>
    <mergeCell ref="H14:H15"/>
    <mergeCell ref="O14:O15"/>
    <mergeCell ref="I13:I15"/>
    <mergeCell ref="J13:J15"/>
    <mergeCell ref="K13:K15"/>
    <mergeCell ref="L13:L15"/>
    <mergeCell ref="M13:N14"/>
    <mergeCell ref="P13:P15"/>
    <mergeCell ref="F13:H13"/>
    <mergeCell ref="A17:Q17"/>
    <mergeCell ref="A19:B19"/>
    <mergeCell ref="C19:I19"/>
    <mergeCell ref="A20:A22"/>
    <mergeCell ref="B20:B22"/>
    <mergeCell ref="C20:C22"/>
    <mergeCell ref="D20:D22"/>
    <mergeCell ref="E20:E22"/>
    <mergeCell ref="F20:H20"/>
    <mergeCell ref="I20:I22"/>
    <mergeCell ref="A25:Q25"/>
    <mergeCell ref="R20:R22"/>
    <mergeCell ref="S20:S22"/>
    <mergeCell ref="T20:T22"/>
    <mergeCell ref="F21:F22"/>
    <mergeCell ref="G21:G22"/>
    <mergeCell ref="H21:H22"/>
    <mergeCell ref="O21:O22"/>
    <mergeCell ref="J20:J22"/>
    <mergeCell ref="K20:K22"/>
    <mergeCell ref="L20:L22"/>
    <mergeCell ref="M20:N21"/>
    <mergeCell ref="P20:P22"/>
    <mergeCell ref="Q20:Q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U89"/>
  <sheetViews>
    <sheetView zoomScaleNormal="60" workbookViewId="0">
      <selection activeCell="D11" sqref="D11"/>
    </sheetView>
  </sheetViews>
  <sheetFormatPr baseColWidth="10" defaultColWidth="11.5" defaultRowHeight="15" x14ac:dyDescent="0.2"/>
  <cols>
    <col min="1" max="1" width="74" customWidth="1"/>
    <col min="2" max="3" width="35.6640625" style="108" customWidth="1"/>
    <col min="4" max="4" width="32.6640625" style="109" customWidth="1"/>
    <col min="5" max="5" width="34.1640625" customWidth="1"/>
  </cols>
  <sheetData>
    <row r="6" spans="1:5" ht="16" thickBot="1" x14ac:dyDescent="0.25"/>
    <row r="7" spans="1:5" ht="53.25" customHeight="1" thickBot="1" x14ac:dyDescent="0.3">
      <c r="A7" s="248" t="s">
        <v>76</v>
      </c>
      <c r="B7" s="249"/>
      <c r="C7" s="249"/>
      <c r="D7" s="249"/>
      <c r="E7" s="80" t="s">
        <v>17</v>
      </c>
    </row>
    <row r="8" spans="1:5" ht="21.75" customHeight="1" x14ac:dyDescent="0.2">
      <c r="A8" s="255" t="s">
        <v>13</v>
      </c>
      <c r="B8" s="111" t="s">
        <v>11</v>
      </c>
      <c r="C8" s="140" t="s">
        <v>55</v>
      </c>
      <c r="D8" s="131" t="s">
        <v>12</v>
      </c>
      <c r="E8" s="79"/>
    </row>
    <row r="9" spans="1:5" ht="59.25" customHeight="1" x14ac:dyDescent="0.2">
      <c r="A9" s="256"/>
      <c r="B9" s="112" t="s">
        <v>142</v>
      </c>
      <c r="C9" s="141" t="s">
        <v>87</v>
      </c>
      <c r="D9" s="130" t="s">
        <v>95</v>
      </c>
      <c r="E9" s="79"/>
    </row>
    <row r="10" spans="1:5" ht="153" customHeight="1" x14ac:dyDescent="0.2">
      <c r="A10" s="74" t="s">
        <v>24</v>
      </c>
      <c r="B10" s="113" t="s">
        <v>69</v>
      </c>
      <c r="C10" s="142" t="s">
        <v>19</v>
      </c>
      <c r="D10" s="129" t="s">
        <v>69</v>
      </c>
      <c r="E10" s="39"/>
    </row>
    <row r="11" spans="1:5" ht="176.25" customHeight="1" x14ac:dyDescent="0.2">
      <c r="A11" s="74"/>
      <c r="B11" s="113" t="s">
        <v>19</v>
      </c>
      <c r="C11" s="142" t="s">
        <v>19</v>
      </c>
      <c r="D11" s="129" t="s">
        <v>19</v>
      </c>
      <c r="E11" s="81"/>
    </row>
    <row r="12" spans="1:5" s="28" customFormat="1" ht="45" customHeight="1" x14ac:dyDescent="0.2">
      <c r="A12" s="250"/>
      <c r="B12" s="250"/>
      <c r="C12" s="250"/>
      <c r="D12" s="250"/>
      <c r="E12" s="251"/>
    </row>
    <row r="13" spans="1:5" ht="45" customHeight="1" x14ac:dyDescent="0.2">
      <c r="A13" s="78" t="s">
        <v>77</v>
      </c>
      <c r="B13" s="175">
        <v>69.166650877698103</v>
      </c>
      <c r="C13" s="176">
        <v>69.111524077570095</v>
      </c>
      <c r="D13" s="177">
        <v>68.278174955268199</v>
      </c>
      <c r="E13" s="39"/>
    </row>
    <row r="14" spans="1:5" ht="45" customHeight="1" x14ac:dyDescent="0.2">
      <c r="A14" s="82" t="s">
        <v>64</v>
      </c>
      <c r="B14" s="175">
        <v>69.166650877698103</v>
      </c>
      <c r="C14" s="176">
        <v>69.111524077570095</v>
      </c>
      <c r="D14" s="177">
        <v>68.278174955268199</v>
      </c>
      <c r="E14" s="39"/>
    </row>
    <row r="15" spans="1:5" ht="27.75" customHeight="1" thickBot="1" x14ac:dyDescent="0.25">
      <c r="A15" s="252" t="s">
        <v>78</v>
      </c>
      <c r="B15" s="253"/>
      <c r="C15" s="253"/>
      <c r="D15" s="253"/>
      <c r="E15" s="254"/>
    </row>
    <row r="16" spans="1:5" ht="164.25" customHeight="1" thickBot="1" x14ac:dyDescent="0.25">
      <c r="A16" s="36"/>
      <c r="B16" s="115">
        <v>19.5</v>
      </c>
      <c r="C16" s="143">
        <v>19.5</v>
      </c>
      <c r="D16" s="127">
        <v>19.5</v>
      </c>
      <c r="E16" s="39"/>
    </row>
    <row r="17" spans="1:21" ht="41.25" customHeight="1" thickBot="1" x14ac:dyDescent="0.25">
      <c r="A17" s="83" t="s">
        <v>14</v>
      </c>
      <c r="B17" s="114">
        <v>19.5</v>
      </c>
      <c r="C17" s="144">
        <v>19.5</v>
      </c>
      <c r="D17" s="128">
        <v>19.5</v>
      </c>
      <c r="E17" s="39"/>
      <c r="R17" s="41" t="s">
        <v>27</v>
      </c>
      <c r="S17" s="40" t="s">
        <v>28</v>
      </c>
      <c r="T17" s="40" t="s">
        <v>25</v>
      </c>
      <c r="U17" s="40" t="s">
        <v>29</v>
      </c>
    </row>
    <row r="18" spans="1:21" ht="28.5" customHeight="1" thickBot="1" x14ac:dyDescent="0.25">
      <c r="A18" s="242" t="s">
        <v>59</v>
      </c>
      <c r="B18" s="243"/>
      <c r="C18" s="243"/>
      <c r="D18" s="243"/>
      <c r="E18" s="244"/>
      <c r="R18" s="42"/>
      <c r="S18" s="42"/>
      <c r="T18" s="42"/>
      <c r="U18" s="42"/>
    </row>
    <row r="19" spans="1:21" ht="117.75" customHeight="1" x14ac:dyDescent="0.2">
      <c r="A19" s="37" t="s">
        <v>60</v>
      </c>
      <c r="B19" s="118">
        <v>10</v>
      </c>
      <c r="C19" s="145">
        <v>10</v>
      </c>
      <c r="D19" s="124">
        <v>10</v>
      </c>
      <c r="E19" s="39"/>
      <c r="R19" s="42"/>
      <c r="S19" s="42"/>
      <c r="T19" s="42"/>
      <c r="U19" s="42"/>
    </row>
    <row r="20" spans="1:21" ht="82.5" customHeight="1" x14ac:dyDescent="0.2">
      <c r="A20" s="38" t="s">
        <v>61</v>
      </c>
      <c r="B20" s="116">
        <v>0</v>
      </c>
      <c r="C20" s="146">
        <v>0</v>
      </c>
      <c r="D20" s="125">
        <v>0</v>
      </c>
      <c r="E20" s="39"/>
      <c r="R20" s="42"/>
      <c r="S20" s="42"/>
      <c r="T20" s="42"/>
      <c r="U20" s="42"/>
    </row>
    <row r="21" spans="1:21" ht="88.5" customHeight="1" thickBot="1" x14ac:dyDescent="0.25">
      <c r="A21" s="24" t="s">
        <v>62</v>
      </c>
      <c r="B21" s="117">
        <v>0</v>
      </c>
      <c r="C21" s="147">
        <v>0</v>
      </c>
      <c r="D21" s="123">
        <v>0</v>
      </c>
      <c r="E21" s="39"/>
      <c r="R21" s="42"/>
      <c r="S21" s="42"/>
      <c r="T21" s="42"/>
      <c r="U21" s="42"/>
    </row>
    <row r="22" spans="1:21" ht="26.25" customHeight="1" thickBot="1" x14ac:dyDescent="0.25">
      <c r="A22" s="70" t="s">
        <v>14</v>
      </c>
      <c r="B22" s="114">
        <f>SUM(B19:B21)</f>
        <v>10</v>
      </c>
      <c r="C22" s="144">
        <v>10</v>
      </c>
      <c r="D22" s="126">
        <f t="shared" ref="D22" si="0">SUM(D19:D21)</f>
        <v>10</v>
      </c>
      <c r="E22" s="39"/>
      <c r="R22" s="42"/>
      <c r="S22" s="42"/>
      <c r="T22" s="42"/>
      <c r="U22" s="42"/>
    </row>
    <row r="23" spans="1:21" ht="30.75" customHeight="1" thickBot="1" x14ac:dyDescent="0.25">
      <c r="A23" s="242" t="s">
        <v>65</v>
      </c>
      <c r="B23" s="243"/>
      <c r="C23" s="243"/>
      <c r="D23" s="243"/>
      <c r="E23" s="244"/>
      <c r="R23" s="42"/>
      <c r="S23" s="42"/>
      <c r="T23" s="42"/>
      <c r="U23" s="42"/>
    </row>
    <row r="24" spans="1:21" ht="213.75" customHeight="1" x14ac:dyDescent="0.2">
      <c r="A24" s="31"/>
      <c r="B24" s="119">
        <v>0.25</v>
      </c>
      <c r="C24" s="148">
        <v>0.25</v>
      </c>
      <c r="D24" s="122">
        <v>0.25</v>
      </c>
      <c r="E24" s="39"/>
      <c r="R24" s="42"/>
      <c r="S24" s="42"/>
      <c r="T24" s="42"/>
      <c r="U24" s="42"/>
    </row>
    <row r="25" spans="1:21" ht="41.25" customHeight="1" x14ac:dyDescent="0.2">
      <c r="A25" s="71" t="s">
        <v>14</v>
      </c>
      <c r="B25" s="117">
        <f>B24</f>
        <v>0.25</v>
      </c>
      <c r="C25" s="147">
        <v>0.25</v>
      </c>
      <c r="D25" s="123">
        <v>0.25</v>
      </c>
      <c r="E25" s="39"/>
      <c r="R25" s="42"/>
      <c r="S25" s="42"/>
      <c r="T25" s="42"/>
      <c r="U25" s="42"/>
    </row>
    <row r="26" spans="1:21" ht="39" customHeight="1" x14ac:dyDescent="0.2">
      <c r="A26" s="245" t="s">
        <v>23</v>
      </c>
      <c r="B26" s="246"/>
      <c r="C26" s="246"/>
      <c r="D26" s="246"/>
      <c r="E26" s="247"/>
      <c r="R26" s="42"/>
      <c r="S26" s="42"/>
      <c r="T26" s="42"/>
      <c r="U26" s="42"/>
    </row>
    <row r="27" spans="1:21" ht="196.5" customHeight="1" x14ac:dyDescent="0.2">
      <c r="A27" s="39"/>
      <c r="B27" s="120">
        <v>0.25</v>
      </c>
      <c r="C27" s="149">
        <v>0.25</v>
      </c>
      <c r="D27" s="121">
        <v>0.25</v>
      </c>
      <c r="E27" s="39"/>
      <c r="R27" s="42"/>
      <c r="S27" s="42"/>
      <c r="T27" s="42"/>
      <c r="U27" s="42"/>
    </row>
    <row r="28" spans="1:21" ht="27.75" customHeight="1" x14ac:dyDescent="0.2">
      <c r="A28" s="72" t="s">
        <v>14</v>
      </c>
      <c r="B28" s="120">
        <f>B27</f>
        <v>0.25</v>
      </c>
      <c r="C28" s="149">
        <v>0.25</v>
      </c>
      <c r="D28" s="121">
        <f t="shared" ref="D28" si="1">D27</f>
        <v>0.25</v>
      </c>
      <c r="E28" s="39"/>
      <c r="R28" s="42"/>
      <c r="S28" s="42"/>
      <c r="T28" s="42"/>
      <c r="U28" s="42"/>
    </row>
    <row r="29" spans="1:21" ht="55.5" customHeight="1" x14ac:dyDescent="0.2">
      <c r="A29" s="72" t="s">
        <v>63</v>
      </c>
      <c r="B29" s="178">
        <f>B14+B17+B22+B25+B28</f>
        <v>99.166650877698103</v>
      </c>
      <c r="C29" s="178">
        <f t="shared" ref="C29:D29" si="2">C14+C17+C22+C25+C28</f>
        <v>99.111524077570095</v>
      </c>
      <c r="D29" s="178">
        <f t="shared" si="2"/>
        <v>98.278174955268199</v>
      </c>
      <c r="E29" s="39"/>
      <c r="R29" s="42"/>
      <c r="S29" s="42"/>
      <c r="T29" s="42"/>
      <c r="U29" s="42"/>
    </row>
    <row r="30" spans="1:21" x14ac:dyDescent="0.2">
      <c r="B30" s="110"/>
      <c r="C30" s="110"/>
      <c r="R30" s="42"/>
      <c r="S30" s="42"/>
      <c r="T30" s="42"/>
      <c r="U30" s="42"/>
    </row>
    <row r="31" spans="1:21" x14ac:dyDescent="0.2">
      <c r="R31" s="42"/>
      <c r="S31" s="42"/>
      <c r="T31" s="42"/>
      <c r="U31" s="42"/>
    </row>
    <row r="32" spans="1:21" x14ac:dyDescent="0.2">
      <c r="R32" s="42"/>
      <c r="S32" s="42"/>
      <c r="T32" s="42"/>
      <c r="U32" s="42"/>
    </row>
    <row r="33" spans="1:21" x14ac:dyDescent="0.2">
      <c r="R33" s="42"/>
      <c r="S33" s="42"/>
      <c r="T33" s="42"/>
      <c r="U33" s="42"/>
    </row>
    <row r="34" spans="1:21" x14ac:dyDescent="0.2">
      <c r="A34" s="13"/>
      <c r="R34" s="42"/>
      <c r="S34" s="42"/>
      <c r="T34" s="42"/>
      <c r="U34" s="42"/>
    </row>
    <row r="35" spans="1:21" x14ac:dyDescent="0.2">
      <c r="A35" s="13"/>
      <c r="R35" s="42"/>
      <c r="S35" s="42"/>
      <c r="T35" s="42"/>
      <c r="U35" s="42"/>
    </row>
    <row r="36" spans="1:21" x14ac:dyDescent="0.2">
      <c r="A36" s="13"/>
      <c r="R36" s="42"/>
      <c r="S36" s="42"/>
      <c r="T36" s="42"/>
      <c r="U36" s="42"/>
    </row>
    <row r="37" spans="1:21" x14ac:dyDescent="0.2">
      <c r="R37" s="42"/>
      <c r="S37" s="42"/>
      <c r="T37" s="42"/>
      <c r="U37" s="42"/>
    </row>
    <row r="38" spans="1:21" x14ac:dyDescent="0.2">
      <c r="R38" s="42"/>
      <c r="S38" s="42"/>
      <c r="T38" s="42"/>
      <c r="U38" s="42"/>
    </row>
    <row r="39" spans="1:21" x14ac:dyDescent="0.2">
      <c r="R39" s="42"/>
      <c r="S39" s="42"/>
      <c r="T39" s="42"/>
      <c r="U39" s="42"/>
    </row>
    <row r="40" spans="1:21" x14ac:dyDescent="0.2">
      <c r="R40" s="42"/>
      <c r="S40" s="42"/>
      <c r="T40" s="42"/>
      <c r="U40" s="42"/>
    </row>
    <row r="41" spans="1:21" x14ac:dyDescent="0.2">
      <c r="R41" s="42"/>
      <c r="S41" s="42"/>
      <c r="T41" s="42"/>
      <c r="U41" s="42"/>
    </row>
    <row r="42" spans="1:21" x14ac:dyDescent="0.2">
      <c r="R42" s="42"/>
      <c r="S42" s="42"/>
      <c r="T42" s="42"/>
      <c r="U42" s="42"/>
    </row>
    <row r="43" spans="1:21" x14ac:dyDescent="0.2">
      <c r="R43" s="42"/>
      <c r="S43" s="42"/>
      <c r="T43" s="42"/>
      <c r="U43" s="42"/>
    </row>
    <row r="44" spans="1:21" x14ac:dyDescent="0.2">
      <c r="R44" s="42"/>
      <c r="S44" s="42"/>
      <c r="T44" s="42"/>
      <c r="U44" s="42"/>
    </row>
    <row r="45" spans="1:21" x14ac:dyDescent="0.2">
      <c r="R45" s="42"/>
      <c r="S45" s="42"/>
      <c r="T45" s="42"/>
      <c r="U45" s="42"/>
    </row>
    <row r="46" spans="1:21" x14ac:dyDescent="0.2">
      <c r="R46" s="42"/>
      <c r="S46" s="42"/>
      <c r="T46" s="42"/>
      <c r="U46" s="42"/>
    </row>
    <row r="47" spans="1:21" x14ac:dyDescent="0.2">
      <c r="R47" s="42"/>
      <c r="S47" s="42"/>
      <c r="T47" s="42"/>
      <c r="U47" s="42"/>
    </row>
    <row r="48" spans="1:21" x14ac:dyDescent="0.2">
      <c r="R48" s="42"/>
      <c r="S48" s="42"/>
      <c r="T48" s="42"/>
      <c r="U48" s="42"/>
    </row>
    <row r="49" spans="18:21" x14ac:dyDescent="0.2">
      <c r="R49" s="42"/>
      <c r="S49" s="42"/>
      <c r="T49" s="42"/>
      <c r="U49" s="42"/>
    </row>
    <row r="50" spans="18:21" x14ac:dyDescent="0.2">
      <c r="R50" s="42"/>
      <c r="S50" s="42"/>
      <c r="T50" s="42"/>
      <c r="U50" s="42"/>
    </row>
    <row r="51" spans="18:21" x14ac:dyDescent="0.2">
      <c r="R51" s="42"/>
      <c r="S51" s="42"/>
      <c r="T51" s="42"/>
      <c r="U51" s="42"/>
    </row>
    <row r="52" spans="18:21" x14ac:dyDescent="0.2">
      <c r="R52" s="42"/>
      <c r="S52" s="42"/>
      <c r="T52" s="42"/>
      <c r="U52" s="42"/>
    </row>
    <row r="53" spans="18:21" x14ac:dyDescent="0.2">
      <c r="R53" s="42"/>
      <c r="S53" s="42"/>
      <c r="T53" s="42"/>
      <c r="U53" s="42"/>
    </row>
    <row r="54" spans="18:21" x14ac:dyDescent="0.2">
      <c r="R54" s="42"/>
      <c r="S54" s="42"/>
      <c r="T54" s="42"/>
      <c r="U54" s="42"/>
    </row>
    <row r="55" spans="18:21" x14ac:dyDescent="0.2">
      <c r="R55" s="42"/>
      <c r="S55" s="42"/>
      <c r="T55" s="42"/>
      <c r="U55" s="42"/>
    </row>
    <row r="56" spans="18:21" x14ac:dyDescent="0.2">
      <c r="R56" s="42"/>
      <c r="S56" s="42"/>
      <c r="T56" s="42"/>
      <c r="U56" s="42"/>
    </row>
    <row r="57" spans="18:21" x14ac:dyDescent="0.2">
      <c r="R57" s="42"/>
      <c r="S57" s="42"/>
      <c r="T57" s="42"/>
      <c r="U57" s="42"/>
    </row>
    <row r="58" spans="18:21" x14ac:dyDescent="0.2">
      <c r="R58" s="42"/>
      <c r="S58" s="42"/>
      <c r="T58" s="42"/>
      <c r="U58" s="42"/>
    </row>
    <row r="59" spans="18:21" x14ac:dyDescent="0.2">
      <c r="R59" s="42"/>
      <c r="S59" s="42"/>
      <c r="T59" s="42"/>
      <c r="U59" s="42"/>
    </row>
    <row r="60" spans="18:21" x14ac:dyDescent="0.2">
      <c r="R60" s="42"/>
      <c r="S60" s="42"/>
      <c r="T60" s="42"/>
      <c r="U60" s="42"/>
    </row>
    <row r="61" spans="18:21" x14ac:dyDescent="0.2">
      <c r="R61" s="42"/>
      <c r="S61" s="42"/>
      <c r="T61" s="42"/>
      <c r="U61" s="42"/>
    </row>
    <row r="62" spans="18:21" x14ac:dyDescent="0.2">
      <c r="R62" s="42"/>
      <c r="S62" s="42"/>
      <c r="T62" s="42"/>
      <c r="U62" s="42"/>
    </row>
    <row r="63" spans="18:21" x14ac:dyDescent="0.2">
      <c r="R63" s="42"/>
      <c r="S63" s="42"/>
      <c r="T63" s="42"/>
      <c r="U63" s="42"/>
    </row>
    <row r="64" spans="18:21" x14ac:dyDescent="0.2">
      <c r="R64" s="42"/>
      <c r="S64" s="42"/>
      <c r="T64" s="42"/>
      <c r="U64" s="42"/>
    </row>
    <row r="65" spans="18:21" x14ac:dyDescent="0.2">
      <c r="R65" s="42"/>
      <c r="S65" s="42"/>
      <c r="T65" s="42"/>
      <c r="U65" s="42"/>
    </row>
    <row r="66" spans="18:21" x14ac:dyDescent="0.2">
      <c r="R66" s="42"/>
      <c r="S66" s="42"/>
      <c r="T66" s="42"/>
      <c r="U66" s="42"/>
    </row>
    <row r="67" spans="18:21" x14ac:dyDescent="0.2">
      <c r="R67" s="42"/>
      <c r="S67" s="42"/>
      <c r="T67" s="42"/>
      <c r="U67" s="42"/>
    </row>
    <row r="68" spans="18:21" x14ac:dyDescent="0.2">
      <c r="R68" s="42"/>
      <c r="S68" s="42"/>
      <c r="T68" s="42"/>
      <c r="U68" s="42"/>
    </row>
    <row r="69" spans="18:21" x14ac:dyDescent="0.2">
      <c r="R69" s="42"/>
      <c r="S69" s="42"/>
      <c r="T69" s="42"/>
      <c r="U69" s="42"/>
    </row>
    <row r="70" spans="18:21" x14ac:dyDescent="0.2">
      <c r="R70" s="42"/>
      <c r="S70" s="42"/>
      <c r="T70" s="42"/>
      <c r="U70" s="42"/>
    </row>
    <row r="71" spans="18:21" x14ac:dyDescent="0.2">
      <c r="R71" s="42"/>
      <c r="S71" s="42"/>
      <c r="T71" s="42"/>
      <c r="U71" s="42"/>
    </row>
    <row r="72" spans="18:21" x14ac:dyDescent="0.2">
      <c r="R72" s="42"/>
      <c r="S72" s="42"/>
      <c r="T72" s="42"/>
      <c r="U72" s="42"/>
    </row>
    <row r="73" spans="18:21" x14ac:dyDescent="0.2">
      <c r="R73" s="42"/>
      <c r="S73" s="42"/>
      <c r="T73" s="42"/>
      <c r="U73" s="42"/>
    </row>
    <row r="74" spans="18:21" x14ac:dyDescent="0.2">
      <c r="R74" s="42"/>
      <c r="S74" s="42"/>
      <c r="T74" s="42"/>
      <c r="U74" s="42"/>
    </row>
    <row r="75" spans="18:21" x14ac:dyDescent="0.2">
      <c r="R75" s="42"/>
      <c r="S75" s="42"/>
      <c r="T75" s="42"/>
      <c r="U75" s="42"/>
    </row>
    <row r="76" spans="18:21" x14ac:dyDescent="0.2">
      <c r="R76" s="42"/>
      <c r="S76" s="42"/>
      <c r="T76" s="42"/>
      <c r="U76" s="42"/>
    </row>
    <row r="77" spans="18:21" x14ac:dyDescent="0.2">
      <c r="R77" s="42"/>
      <c r="S77" s="42"/>
      <c r="T77" s="42"/>
      <c r="U77" s="42"/>
    </row>
    <row r="78" spans="18:21" x14ac:dyDescent="0.2">
      <c r="R78" s="42"/>
      <c r="S78" s="42"/>
      <c r="T78" s="42"/>
      <c r="U78" s="42"/>
    </row>
    <row r="79" spans="18:21" x14ac:dyDescent="0.2">
      <c r="R79" s="42"/>
      <c r="S79" s="42"/>
      <c r="T79" s="42"/>
      <c r="U79" s="42"/>
    </row>
    <row r="80" spans="18:21" x14ac:dyDescent="0.2">
      <c r="R80" s="42"/>
      <c r="S80" s="42"/>
      <c r="T80" s="42"/>
      <c r="U80" s="42"/>
    </row>
    <row r="81" spans="18:21" x14ac:dyDescent="0.2">
      <c r="R81" s="42"/>
      <c r="S81" s="42"/>
      <c r="T81" s="42"/>
      <c r="U81" s="42"/>
    </row>
    <row r="82" spans="18:21" x14ac:dyDescent="0.2">
      <c r="R82" s="42"/>
      <c r="S82" s="42"/>
      <c r="T82" s="42"/>
      <c r="U82" s="42"/>
    </row>
    <row r="83" spans="18:21" x14ac:dyDescent="0.2">
      <c r="R83" s="42"/>
      <c r="S83" s="42"/>
      <c r="T83" s="42"/>
      <c r="U83" s="42"/>
    </row>
    <row r="84" spans="18:21" x14ac:dyDescent="0.2">
      <c r="R84" s="42"/>
      <c r="S84" s="42"/>
      <c r="T84" s="42"/>
      <c r="U84" s="42"/>
    </row>
    <row r="85" spans="18:21" x14ac:dyDescent="0.2">
      <c r="R85" s="42"/>
      <c r="S85" s="42"/>
      <c r="T85" s="42"/>
      <c r="U85" s="42"/>
    </row>
    <row r="86" spans="18:21" x14ac:dyDescent="0.2">
      <c r="R86" s="42"/>
      <c r="S86" s="42"/>
      <c r="T86" s="42"/>
      <c r="U86" s="42"/>
    </row>
    <row r="87" spans="18:21" x14ac:dyDescent="0.2">
      <c r="R87" s="42"/>
      <c r="S87" s="42"/>
      <c r="T87" s="42"/>
      <c r="U87" s="42"/>
    </row>
    <row r="88" spans="18:21" x14ac:dyDescent="0.2">
      <c r="R88" s="42"/>
      <c r="S88" s="42"/>
      <c r="T88" s="42"/>
      <c r="U88" s="42"/>
    </row>
    <row r="89" spans="18:21" x14ac:dyDescent="0.2">
      <c r="U89">
        <f>SUM(U17:U88)</f>
        <v>0</v>
      </c>
    </row>
  </sheetData>
  <mergeCells count="7">
    <mergeCell ref="A18:E18"/>
    <mergeCell ref="A23:E23"/>
    <mergeCell ref="A26:E26"/>
    <mergeCell ref="A7:D7"/>
    <mergeCell ref="A12:E12"/>
    <mergeCell ref="A15:E15"/>
    <mergeCell ref="A8:A9"/>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E5C72-1FC7-4257-AFC5-859214B4AEDF}">
  <dimension ref="A1:R50"/>
  <sheetViews>
    <sheetView zoomScale="75" zoomScaleNormal="66" workbookViewId="0">
      <selection activeCell="B13" sqref="B13"/>
    </sheetView>
  </sheetViews>
  <sheetFormatPr baseColWidth="10" defaultRowHeight="15" x14ac:dyDescent="0.2"/>
  <cols>
    <col min="1" max="1" width="7.33203125" style="26" customWidth="1"/>
    <col min="2" max="2" width="97.6640625" style="93" customWidth="1"/>
    <col min="3" max="3" width="12.5" style="94" customWidth="1"/>
    <col min="4" max="4" width="8.6640625" style="94" customWidth="1"/>
    <col min="5" max="5" width="14.5" style="93" customWidth="1"/>
    <col min="6" max="6" width="18.1640625" style="93" customWidth="1"/>
    <col min="8" max="8" width="94.5" customWidth="1"/>
    <col min="10" max="10" width="8.5" customWidth="1"/>
    <col min="11" max="11" width="16.6640625" customWidth="1"/>
    <col min="12" max="12" width="18.5" style="96" customWidth="1"/>
    <col min="14" max="14" width="94.5" customWidth="1"/>
    <col min="16" max="16" width="8.5" customWidth="1"/>
    <col min="17" max="17" width="16.6640625" customWidth="1"/>
    <col min="18" max="18" width="18.5" style="96" customWidth="1"/>
  </cols>
  <sheetData>
    <row r="1" spans="1:18" x14ac:dyDescent="0.2">
      <c r="A1"/>
      <c r="B1"/>
      <c r="C1" s="29"/>
      <c r="D1"/>
      <c r="E1" s="27"/>
      <c r="F1"/>
      <c r="L1"/>
      <c r="R1"/>
    </row>
    <row r="2" spans="1:18" x14ac:dyDescent="0.2">
      <c r="A2"/>
      <c r="B2"/>
      <c r="C2" s="29"/>
      <c r="D2"/>
      <c r="E2" s="27"/>
      <c r="F2"/>
      <c r="L2"/>
      <c r="R2"/>
    </row>
    <row r="3" spans="1:18" x14ac:dyDescent="0.2">
      <c r="A3" s="267"/>
      <c r="B3" s="267"/>
      <c r="C3" s="267"/>
      <c r="D3" s="267"/>
      <c r="E3" s="27"/>
      <c r="F3"/>
      <c r="L3"/>
      <c r="R3"/>
    </row>
    <row r="4" spans="1:18" x14ac:dyDescent="0.2">
      <c r="A4"/>
      <c r="B4"/>
      <c r="C4" s="29"/>
      <c r="D4"/>
      <c r="E4" s="27"/>
      <c r="F4"/>
      <c r="L4"/>
      <c r="R4"/>
    </row>
    <row r="5" spans="1:18" ht="16" thickBot="1" x14ac:dyDescent="0.25">
      <c r="A5"/>
      <c r="B5"/>
      <c r="C5" s="29"/>
      <c r="D5"/>
      <c r="E5" s="27"/>
      <c r="F5"/>
      <c r="L5"/>
      <c r="R5"/>
    </row>
    <row r="6" spans="1:18" ht="59.25" customHeight="1" thickBot="1" x14ac:dyDescent="0.3">
      <c r="A6" s="268" t="s">
        <v>75</v>
      </c>
      <c r="B6" s="269"/>
      <c r="C6" s="269"/>
      <c r="D6" s="269"/>
      <c r="E6" s="269"/>
      <c r="F6" s="270"/>
      <c r="G6" s="43"/>
      <c r="H6" s="150" t="s">
        <v>76</v>
      </c>
      <c r="I6" s="151"/>
      <c r="J6" s="151"/>
      <c r="K6" s="43"/>
      <c r="L6" s="43"/>
      <c r="M6" s="43"/>
      <c r="N6" s="152"/>
      <c r="O6" s="151"/>
      <c r="P6" s="151"/>
      <c r="Q6" s="43"/>
      <c r="R6" s="43"/>
    </row>
    <row r="7" spans="1:18" x14ac:dyDescent="0.2">
      <c r="A7" s="271"/>
      <c r="B7" s="272"/>
      <c r="C7" s="272"/>
      <c r="D7" s="272"/>
      <c r="E7" s="272"/>
      <c r="F7" s="273"/>
      <c r="G7" s="43"/>
      <c r="K7" s="43"/>
      <c r="L7" s="43"/>
      <c r="M7" s="43"/>
      <c r="Q7" s="43"/>
      <c r="R7" s="43"/>
    </row>
    <row r="8" spans="1:18" ht="16" thickBot="1" x14ac:dyDescent="0.25">
      <c r="A8" s="274"/>
      <c r="B8" s="275"/>
      <c r="C8" s="275"/>
      <c r="D8" s="275"/>
      <c r="E8" s="275"/>
      <c r="F8" s="276"/>
      <c r="G8" s="43"/>
      <c r="K8" s="43"/>
      <c r="L8" s="43"/>
      <c r="M8" s="43"/>
      <c r="Q8" s="43"/>
      <c r="R8" s="43"/>
    </row>
    <row r="9" spans="1:18" x14ac:dyDescent="0.2">
      <c r="B9"/>
      <c r="C9"/>
      <c r="D9"/>
      <c r="E9"/>
      <c r="F9"/>
    </row>
    <row r="10" spans="1:18" s="102" customFormat="1" ht="29" customHeight="1" thickBot="1" x14ac:dyDescent="0.2">
      <c r="A10" s="277" t="s">
        <v>142</v>
      </c>
      <c r="B10" s="277"/>
      <c r="C10" s="277"/>
      <c r="D10" s="278"/>
      <c r="E10" s="260" t="s">
        <v>70</v>
      </c>
      <c r="F10" s="260" t="s">
        <v>71</v>
      </c>
      <c r="G10" s="279" t="s">
        <v>87</v>
      </c>
      <c r="H10" s="280"/>
      <c r="I10" s="280"/>
      <c r="J10" s="281"/>
      <c r="K10" s="260" t="s">
        <v>70</v>
      </c>
      <c r="L10" s="262" t="s">
        <v>71</v>
      </c>
      <c r="M10" s="257" t="s">
        <v>95</v>
      </c>
      <c r="N10" s="258"/>
      <c r="O10" s="258"/>
      <c r="P10" s="259"/>
      <c r="Q10" s="260" t="s">
        <v>70</v>
      </c>
      <c r="R10" s="262" t="s">
        <v>71</v>
      </c>
    </row>
    <row r="11" spans="1:18" s="102" customFormat="1" ht="16" thickBot="1" x14ac:dyDescent="0.2">
      <c r="A11" s="97" t="s">
        <v>72</v>
      </c>
      <c r="B11" s="97" t="s">
        <v>13</v>
      </c>
      <c r="C11" s="98" t="s">
        <v>22</v>
      </c>
      <c r="D11" s="99" t="s">
        <v>73</v>
      </c>
      <c r="E11" s="261"/>
      <c r="F11" s="261"/>
      <c r="G11" s="97" t="s">
        <v>72</v>
      </c>
      <c r="H11" s="97" t="s">
        <v>13</v>
      </c>
      <c r="I11" s="98" t="s">
        <v>22</v>
      </c>
      <c r="J11" s="99" t="s">
        <v>73</v>
      </c>
      <c r="K11" s="261"/>
      <c r="L11" s="263"/>
      <c r="M11" s="97" t="s">
        <v>72</v>
      </c>
      <c r="N11" s="97" t="s">
        <v>13</v>
      </c>
      <c r="O11" s="98" t="s">
        <v>22</v>
      </c>
      <c r="P11" s="99" t="s">
        <v>73</v>
      </c>
      <c r="Q11" s="261"/>
      <c r="R11" s="263"/>
    </row>
    <row r="12" spans="1:18" s="102" customFormat="1" ht="27" customHeight="1" x14ac:dyDescent="0.2">
      <c r="A12" s="100">
        <v>1</v>
      </c>
      <c r="B12" s="153" t="s">
        <v>105</v>
      </c>
      <c r="C12" s="39" t="s">
        <v>26</v>
      </c>
      <c r="D12" s="155">
        <v>1000</v>
      </c>
      <c r="E12" s="156">
        <v>863</v>
      </c>
      <c r="F12" s="157">
        <f>E12*D12</f>
        <v>863000</v>
      </c>
      <c r="G12" s="100">
        <v>1</v>
      </c>
      <c r="H12" s="153" t="s">
        <v>105</v>
      </c>
      <c r="I12" s="39" t="s">
        <v>26</v>
      </c>
      <c r="J12" s="155">
        <v>1000</v>
      </c>
      <c r="K12" s="156">
        <v>863</v>
      </c>
      <c r="L12" s="157">
        <f>K12*J12</f>
        <v>863000</v>
      </c>
      <c r="M12" s="100">
        <v>1</v>
      </c>
      <c r="N12" s="153" t="s">
        <v>105</v>
      </c>
      <c r="O12" s="39" t="s">
        <v>26</v>
      </c>
      <c r="P12" s="155">
        <v>1000</v>
      </c>
      <c r="Q12" s="160">
        <v>839</v>
      </c>
      <c r="R12" s="157">
        <f>Q12*P12</f>
        <v>839000</v>
      </c>
    </row>
    <row r="13" spans="1:18" s="102" customFormat="1" ht="27" customHeight="1" x14ac:dyDescent="0.2">
      <c r="A13" s="100">
        <v>2</v>
      </c>
      <c r="B13" s="153" t="s">
        <v>106</v>
      </c>
      <c r="C13" s="39" t="s">
        <v>26</v>
      </c>
      <c r="D13" s="155">
        <v>1000</v>
      </c>
      <c r="E13" s="156">
        <v>835</v>
      </c>
      <c r="F13" s="157">
        <f t="shared" ref="F13:F28" si="0">E13*D13</f>
        <v>835000</v>
      </c>
      <c r="G13" s="100">
        <v>2</v>
      </c>
      <c r="H13" s="153" t="s">
        <v>106</v>
      </c>
      <c r="I13" s="39" t="s">
        <v>26</v>
      </c>
      <c r="J13" s="155">
        <v>1000</v>
      </c>
      <c r="K13" s="156">
        <v>835</v>
      </c>
      <c r="L13" s="157">
        <f t="shared" ref="L13:L28" si="1">K13*J13</f>
        <v>835000</v>
      </c>
      <c r="M13" s="100">
        <v>2</v>
      </c>
      <c r="N13" s="153" t="s">
        <v>106</v>
      </c>
      <c r="O13" s="39" t="s">
        <v>26</v>
      </c>
      <c r="P13" s="155">
        <v>1000</v>
      </c>
      <c r="Q13" s="161">
        <v>812</v>
      </c>
      <c r="R13" s="157">
        <f t="shared" ref="R13:R28" si="2">Q13*P13</f>
        <v>812000</v>
      </c>
    </row>
    <row r="14" spans="1:18" s="102" customFormat="1" ht="27" customHeight="1" x14ac:dyDescent="0.2">
      <c r="A14" s="100">
        <v>3</v>
      </c>
      <c r="B14" s="153" t="s">
        <v>107</v>
      </c>
      <c r="C14" s="39" t="s">
        <v>26</v>
      </c>
      <c r="D14" s="155">
        <v>1</v>
      </c>
      <c r="E14" s="156">
        <v>407943</v>
      </c>
      <c r="F14" s="157">
        <f t="shared" si="0"/>
        <v>407943</v>
      </c>
      <c r="G14" s="100">
        <v>3</v>
      </c>
      <c r="H14" s="153" t="s">
        <v>107</v>
      </c>
      <c r="I14" s="39" t="s">
        <v>26</v>
      </c>
      <c r="J14" s="155">
        <v>1</v>
      </c>
      <c r="K14" s="156">
        <v>407943</v>
      </c>
      <c r="L14" s="157">
        <f t="shared" si="1"/>
        <v>407943</v>
      </c>
      <c r="M14" s="100">
        <v>3</v>
      </c>
      <c r="N14" s="153" t="s">
        <v>107</v>
      </c>
      <c r="O14" s="39" t="s">
        <v>26</v>
      </c>
      <c r="P14" s="155">
        <v>1</v>
      </c>
      <c r="Q14" s="161">
        <v>396521</v>
      </c>
      <c r="R14" s="157">
        <f t="shared" si="2"/>
        <v>396521</v>
      </c>
    </row>
    <row r="15" spans="1:18" s="102" customFormat="1" ht="27" customHeight="1" x14ac:dyDescent="0.2">
      <c r="A15" s="100">
        <v>4</v>
      </c>
      <c r="B15" s="153" t="s">
        <v>108</v>
      </c>
      <c r="C15" s="39" t="s">
        <v>26</v>
      </c>
      <c r="D15" s="155">
        <v>10</v>
      </c>
      <c r="E15" s="156">
        <v>24500</v>
      </c>
      <c r="F15" s="157">
        <f t="shared" si="0"/>
        <v>245000</v>
      </c>
      <c r="G15" s="100">
        <v>4</v>
      </c>
      <c r="H15" s="153" t="s">
        <v>108</v>
      </c>
      <c r="I15" s="39" t="s">
        <v>26</v>
      </c>
      <c r="J15" s="155">
        <v>10</v>
      </c>
      <c r="K15" s="156">
        <v>24500</v>
      </c>
      <c r="L15" s="157">
        <f t="shared" si="1"/>
        <v>245000</v>
      </c>
      <c r="M15" s="100">
        <v>4</v>
      </c>
      <c r="N15" s="153" t="s">
        <v>108</v>
      </c>
      <c r="O15" s="39" t="s">
        <v>26</v>
      </c>
      <c r="P15" s="155">
        <v>10</v>
      </c>
      <c r="Q15" s="161">
        <v>23814</v>
      </c>
      <c r="R15" s="157">
        <f t="shared" si="2"/>
        <v>238140</v>
      </c>
    </row>
    <row r="16" spans="1:18" s="102" customFormat="1" ht="27" customHeight="1" x14ac:dyDescent="0.2">
      <c r="A16" s="100">
        <v>5</v>
      </c>
      <c r="B16" s="153" t="s">
        <v>109</v>
      </c>
      <c r="C16" s="39" t="s">
        <v>26</v>
      </c>
      <c r="D16" s="155">
        <v>1</v>
      </c>
      <c r="E16" s="156">
        <v>939967</v>
      </c>
      <c r="F16" s="157">
        <f t="shared" si="0"/>
        <v>939967</v>
      </c>
      <c r="G16" s="100">
        <v>5</v>
      </c>
      <c r="H16" s="153" t="s">
        <v>109</v>
      </c>
      <c r="I16" s="39" t="s">
        <v>26</v>
      </c>
      <c r="J16" s="155">
        <v>1</v>
      </c>
      <c r="K16" s="156">
        <v>939967</v>
      </c>
      <c r="L16" s="157">
        <f t="shared" si="1"/>
        <v>939967</v>
      </c>
      <c r="M16" s="100">
        <v>5</v>
      </c>
      <c r="N16" s="153" t="s">
        <v>109</v>
      </c>
      <c r="O16" s="39" t="s">
        <v>26</v>
      </c>
      <c r="P16" s="155">
        <v>1</v>
      </c>
      <c r="Q16" s="161">
        <v>913648</v>
      </c>
      <c r="R16" s="157">
        <f t="shared" si="2"/>
        <v>913648</v>
      </c>
    </row>
    <row r="17" spans="1:18" s="102" customFormat="1" ht="27" customHeight="1" x14ac:dyDescent="0.2">
      <c r="A17" s="100">
        <v>6</v>
      </c>
      <c r="B17" s="153" t="s">
        <v>109</v>
      </c>
      <c r="C17" s="39" t="s">
        <v>26</v>
      </c>
      <c r="D17" s="155">
        <v>4</v>
      </c>
      <c r="E17" s="156">
        <v>1147453</v>
      </c>
      <c r="F17" s="157">
        <f t="shared" si="0"/>
        <v>4589812</v>
      </c>
      <c r="G17" s="100">
        <v>6</v>
      </c>
      <c r="H17" s="153" t="s">
        <v>109</v>
      </c>
      <c r="I17" s="39" t="s">
        <v>26</v>
      </c>
      <c r="J17" s="155">
        <v>4</v>
      </c>
      <c r="K17" s="156">
        <v>1140000</v>
      </c>
      <c r="L17" s="157">
        <f t="shared" si="1"/>
        <v>4560000</v>
      </c>
      <c r="M17" s="100">
        <v>6</v>
      </c>
      <c r="N17" s="153" t="s">
        <v>109</v>
      </c>
      <c r="O17" s="39" t="s">
        <v>26</v>
      </c>
      <c r="P17" s="155">
        <v>4</v>
      </c>
      <c r="Q17" s="161">
        <v>1115324</v>
      </c>
      <c r="R17" s="157">
        <f t="shared" si="2"/>
        <v>4461296</v>
      </c>
    </row>
    <row r="18" spans="1:18" s="102" customFormat="1" ht="27" customHeight="1" x14ac:dyDescent="0.2">
      <c r="A18" s="100">
        <v>7</v>
      </c>
      <c r="B18" s="153" t="s">
        <v>110</v>
      </c>
      <c r="C18" s="39" t="s">
        <v>26</v>
      </c>
      <c r="D18" s="155">
        <v>1000</v>
      </c>
      <c r="E18" s="156">
        <v>2363</v>
      </c>
      <c r="F18" s="157">
        <f t="shared" si="0"/>
        <v>2363000</v>
      </c>
      <c r="G18" s="100">
        <v>7</v>
      </c>
      <c r="H18" s="153" t="s">
        <v>110</v>
      </c>
      <c r="I18" s="39" t="s">
        <v>26</v>
      </c>
      <c r="J18" s="155">
        <v>1000</v>
      </c>
      <c r="K18" s="156">
        <v>2363</v>
      </c>
      <c r="L18" s="157">
        <f t="shared" si="1"/>
        <v>2363000</v>
      </c>
      <c r="M18" s="100">
        <v>7</v>
      </c>
      <c r="N18" s="153" t="s">
        <v>110</v>
      </c>
      <c r="O18" s="39" t="s">
        <v>26</v>
      </c>
      <c r="P18" s="155">
        <v>1000</v>
      </c>
      <c r="Q18" s="161">
        <v>2297</v>
      </c>
      <c r="R18" s="157">
        <f t="shared" si="2"/>
        <v>2297000</v>
      </c>
    </row>
    <row r="19" spans="1:18" s="102" customFormat="1" ht="27" customHeight="1" x14ac:dyDescent="0.2">
      <c r="A19" s="100">
        <v>8</v>
      </c>
      <c r="B19" s="153" t="s">
        <v>111</v>
      </c>
      <c r="C19" s="39" t="s">
        <v>26</v>
      </c>
      <c r="D19" s="155">
        <v>200</v>
      </c>
      <c r="E19" s="156">
        <v>5657</v>
      </c>
      <c r="F19" s="157">
        <f t="shared" si="0"/>
        <v>1131400</v>
      </c>
      <c r="G19" s="100">
        <v>8</v>
      </c>
      <c r="H19" s="153" t="s">
        <v>111</v>
      </c>
      <c r="I19" s="39" t="s">
        <v>26</v>
      </c>
      <c r="J19" s="155">
        <v>200</v>
      </c>
      <c r="K19" s="156">
        <v>5657</v>
      </c>
      <c r="L19" s="157">
        <f t="shared" si="1"/>
        <v>1131400</v>
      </c>
      <c r="M19" s="100">
        <v>8</v>
      </c>
      <c r="N19" s="153" t="s">
        <v>111</v>
      </c>
      <c r="O19" s="39" t="s">
        <v>26</v>
      </c>
      <c r="P19" s="155">
        <v>200</v>
      </c>
      <c r="Q19" s="161">
        <v>5499</v>
      </c>
      <c r="R19" s="157">
        <f t="shared" si="2"/>
        <v>1099800</v>
      </c>
    </row>
    <row r="20" spans="1:18" s="102" customFormat="1" ht="27" customHeight="1" x14ac:dyDescent="0.2">
      <c r="A20" s="100">
        <v>9</v>
      </c>
      <c r="B20" s="153" t="s">
        <v>112</v>
      </c>
      <c r="C20" s="39" t="s">
        <v>26</v>
      </c>
      <c r="D20" s="155">
        <v>200</v>
      </c>
      <c r="E20" s="156">
        <v>931</v>
      </c>
      <c r="F20" s="157">
        <f t="shared" si="0"/>
        <v>186200</v>
      </c>
      <c r="G20" s="100">
        <v>9</v>
      </c>
      <c r="H20" s="153" t="s">
        <v>112</v>
      </c>
      <c r="I20" s="39" t="s">
        <v>26</v>
      </c>
      <c r="J20" s="155">
        <v>200</v>
      </c>
      <c r="K20" s="156">
        <v>931</v>
      </c>
      <c r="L20" s="157">
        <f t="shared" si="1"/>
        <v>186200</v>
      </c>
      <c r="M20" s="100">
        <v>9</v>
      </c>
      <c r="N20" s="153" t="s">
        <v>112</v>
      </c>
      <c r="O20" s="39" t="s">
        <v>26</v>
      </c>
      <c r="P20" s="155">
        <v>200</v>
      </c>
      <c r="Q20" s="161">
        <v>905</v>
      </c>
      <c r="R20" s="157">
        <f t="shared" si="2"/>
        <v>181000</v>
      </c>
    </row>
    <row r="21" spans="1:18" s="102" customFormat="1" ht="27" customHeight="1" x14ac:dyDescent="0.2">
      <c r="A21" s="100">
        <v>10</v>
      </c>
      <c r="B21" s="153" t="s">
        <v>113</v>
      </c>
      <c r="C21" s="39" t="s">
        <v>26</v>
      </c>
      <c r="D21" s="155">
        <v>200</v>
      </c>
      <c r="E21" s="156">
        <v>545</v>
      </c>
      <c r="F21" s="157">
        <f t="shared" si="0"/>
        <v>109000</v>
      </c>
      <c r="G21" s="100">
        <v>10</v>
      </c>
      <c r="H21" s="153" t="s">
        <v>113</v>
      </c>
      <c r="I21" s="39" t="s">
        <v>26</v>
      </c>
      <c r="J21" s="155">
        <v>200</v>
      </c>
      <c r="K21" s="156">
        <v>545</v>
      </c>
      <c r="L21" s="157">
        <f t="shared" si="1"/>
        <v>109000</v>
      </c>
      <c r="M21" s="100">
        <v>10</v>
      </c>
      <c r="N21" s="153" t="s">
        <v>113</v>
      </c>
      <c r="O21" s="39" t="s">
        <v>26</v>
      </c>
      <c r="P21" s="155">
        <v>200</v>
      </c>
      <c r="Q21" s="161">
        <v>530</v>
      </c>
      <c r="R21" s="157">
        <f t="shared" si="2"/>
        <v>106000</v>
      </c>
    </row>
    <row r="22" spans="1:18" s="102" customFormat="1" ht="27" customHeight="1" x14ac:dyDescent="0.2">
      <c r="A22" s="100">
        <v>11</v>
      </c>
      <c r="B22" s="153" t="s">
        <v>114</v>
      </c>
      <c r="C22" s="39" t="s">
        <v>26</v>
      </c>
      <c r="D22" s="155">
        <v>200</v>
      </c>
      <c r="E22" s="156">
        <v>7314</v>
      </c>
      <c r="F22" s="157">
        <f t="shared" si="0"/>
        <v>1462800</v>
      </c>
      <c r="G22" s="100">
        <v>11</v>
      </c>
      <c r="H22" s="153" t="s">
        <v>114</v>
      </c>
      <c r="I22" s="39" t="s">
        <v>26</v>
      </c>
      <c r="J22" s="155">
        <v>200</v>
      </c>
      <c r="K22" s="156">
        <v>7000</v>
      </c>
      <c r="L22" s="157">
        <f t="shared" si="1"/>
        <v>1400000</v>
      </c>
      <c r="M22" s="100">
        <v>11</v>
      </c>
      <c r="N22" s="153" t="s">
        <v>114</v>
      </c>
      <c r="O22" s="39" t="s">
        <v>26</v>
      </c>
      <c r="P22" s="155">
        <v>200</v>
      </c>
      <c r="Q22" s="161">
        <v>7109</v>
      </c>
      <c r="R22" s="157">
        <f t="shared" si="2"/>
        <v>1421800</v>
      </c>
    </row>
    <row r="23" spans="1:18" s="102" customFormat="1" ht="27" customHeight="1" x14ac:dyDescent="0.2">
      <c r="A23" s="100">
        <v>12</v>
      </c>
      <c r="B23" s="153" t="s">
        <v>115</v>
      </c>
      <c r="C23" s="39" t="s">
        <v>130</v>
      </c>
      <c r="D23" s="155">
        <v>1</v>
      </c>
      <c r="E23" s="156">
        <v>183600</v>
      </c>
      <c r="F23" s="157">
        <f t="shared" si="0"/>
        <v>183600</v>
      </c>
      <c r="G23" s="100">
        <v>12</v>
      </c>
      <c r="H23" s="153" t="s">
        <v>115</v>
      </c>
      <c r="I23" s="39" t="s">
        <v>130</v>
      </c>
      <c r="J23" s="155">
        <v>1</v>
      </c>
      <c r="K23" s="156">
        <v>183600</v>
      </c>
      <c r="L23" s="157">
        <f t="shared" si="1"/>
        <v>183600</v>
      </c>
      <c r="M23" s="100">
        <v>12</v>
      </c>
      <c r="N23" s="153" t="s">
        <v>115</v>
      </c>
      <c r="O23" s="39" t="s">
        <v>130</v>
      </c>
      <c r="P23" s="155">
        <v>1</v>
      </c>
      <c r="Q23" s="161">
        <v>178459</v>
      </c>
      <c r="R23" s="157">
        <f t="shared" si="2"/>
        <v>178459</v>
      </c>
    </row>
    <row r="24" spans="1:18" s="102" customFormat="1" ht="27" customHeight="1" x14ac:dyDescent="0.2">
      <c r="A24" s="100">
        <v>13</v>
      </c>
      <c r="B24" s="153" t="s">
        <v>116</v>
      </c>
      <c r="C24" s="39" t="s">
        <v>26</v>
      </c>
      <c r="D24" s="155">
        <v>3</v>
      </c>
      <c r="E24" s="156">
        <v>142314</v>
      </c>
      <c r="F24" s="157">
        <f t="shared" si="0"/>
        <v>426942</v>
      </c>
      <c r="G24" s="100">
        <v>13</v>
      </c>
      <c r="H24" s="153" t="s">
        <v>116</v>
      </c>
      <c r="I24" s="39" t="s">
        <v>26</v>
      </c>
      <c r="J24" s="155">
        <v>3</v>
      </c>
      <c r="K24" s="156">
        <v>142314</v>
      </c>
      <c r="L24" s="157">
        <f t="shared" si="1"/>
        <v>426942</v>
      </c>
      <c r="M24" s="100">
        <v>13</v>
      </c>
      <c r="N24" s="153" t="s">
        <v>116</v>
      </c>
      <c r="O24" s="39" t="s">
        <v>26</v>
      </c>
      <c r="P24" s="155">
        <v>3</v>
      </c>
      <c r="Q24" s="161">
        <v>138329</v>
      </c>
      <c r="R24" s="157">
        <f t="shared" si="2"/>
        <v>414987</v>
      </c>
    </row>
    <row r="25" spans="1:18" s="102" customFormat="1" ht="27" customHeight="1" x14ac:dyDescent="0.2">
      <c r="A25" s="100">
        <v>14</v>
      </c>
      <c r="B25" s="153" t="s">
        <v>117</v>
      </c>
      <c r="C25" s="39" t="s">
        <v>26</v>
      </c>
      <c r="D25" s="155">
        <v>300</v>
      </c>
      <c r="E25" s="156">
        <v>9090</v>
      </c>
      <c r="F25" s="157">
        <f t="shared" si="0"/>
        <v>2727000</v>
      </c>
      <c r="G25" s="100">
        <v>14</v>
      </c>
      <c r="H25" s="153" t="s">
        <v>117</v>
      </c>
      <c r="I25" s="39" t="s">
        <v>26</v>
      </c>
      <c r="J25" s="155">
        <v>300</v>
      </c>
      <c r="K25" s="156">
        <v>8500</v>
      </c>
      <c r="L25" s="157">
        <f t="shared" si="1"/>
        <v>2550000</v>
      </c>
      <c r="M25" s="100">
        <v>14</v>
      </c>
      <c r="N25" s="153" t="s">
        <v>117</v>
      </c>
      <c r="O25" s="39" t="s">
        <v>26</v>
      </c>
      <c r="P25" s="155">
        <v>300</v>
      </c>
      <c r="Q25" s="161">
        <v>8835</v>
      </c>
      <c r="R25" s="157">
        <f t="shared" si="2"/>
        <v>2650500</v>
      </c>
    </row>
    <row r="26" spans="1:18" s="102" customFormat="1" ht="27" customHeight="1" x14ac:dyDescent="0.2">
      <c r="A26" s="100">
        <v>15</v>
      </c>
      <c r="B26" s="153" t="s">
        <v>118</v>
      </c>
      <c r="C26" s="153" t="s">
        <v>131</v>
      </c>
      <c r="D26" s="155">
        <v>10</v>
      </c>
      <c r="E26" s="156">
        <v>166296</v>
      </c>
      <c r="F26" s="157">
        <f t="shared" si="0"/>
        <v>1662960</v>
      </c>
      <c r="G26" s="100">
        <v>15</v>
      </c>
      <c r="H26" s="153" t="s">
        <v>118</v>
      </c>
      <c r="I26" s="153" t="s">
        <v>131</v>
      </c>
      <c r="J26" s="155">
        <v>10</v>
      </c>
      <c r="K26" s="156">
        <v>166296</v>
      </c>
      <c r="L26" s="157">
        <f t="shared" si="1"/>
        <v>1662960</v>
      </c>
      <c r="M26" s="100">
        <v>15</v>
      </c>
      <c r="N26" s="153" t="s">
        <v>118</v>
      </c>
      <c r="O26" s="153" t="s">
        <v>131</v>
      </c>
      <c r="P26" s="155">
        <v>10</v>
      </c>
      <c r="Q26" s="161">
        <v>161640</v>
      </c>
      <c r="R26" s="157">
        <f t="shared" si="2"/>
        <v>1616400</v>
      </c>
    </row>
    <row r="27" spans="1:18" s="102" customFormat="1" ht="27" customHeight="1" x14ac:dyDescent="0.2">
      <c r="A27" s="100">
        <v>16</v>
      </c>
      <c r="B27" s="153" t="s">
        <v>119</v>
      </c>
      <c r="C27" s="39" t="s">
        <v>132</v>
      </c>
      <c r="D27" s="155">
        <v>300</v>
      </c>
      <c r="E27" s="156">
        <v>243500</v>
      </c>
      <c r="F27" s="157">
        <f t="shared" si="0"/>
        <v>73050000</v>
      </c>
      <c r="G27" s="100">
        <v>16</v>
      </c>
      <c r="H27" s="153" t="s">
        <v>119</v>
      </c>
      <c r="I27" s="39" t="s">
        <v>132</v>
      </c>
      <c r="J27" s="155">
        <v>300</v>
      </c>
      <c r="K27" s="156">
        <v>238000</v>
      </c>
      <c r="L27" s="157">
        <f t="shared" si="1"/>
        <v>71400000</v>
      </c>
      <c r="M27" s="100">
        <v>16</v>
      </c>
      <c r="N27" s="153" t="s">
        <v>119</v>
      </c>
      <c r="O27" s="39" t="s">
        <v>132</v>
      </c>
      <c r="P27" s="155">
        <v>300</v>
      </c>
      <c r="Q27" s="161">
        <v>236682</v>
      </c>
      <c r="R27" s="157">
        <f t="shared" si="2"/>
        <v>71004600</v>
      </c>
    </row>
    <row r="28" spans="1:18" s="102" customFormat="1" ht="27" customHeight="1" x14ac:dyDescent="0.2">
      <c r="A28" s="100">
        <v>17</v>
      </c>
      <c r="B28" s="153" t="s">
        <v>120</v>
      </c>
      <c r="C28" s="39" t="s">
        <v>133</v>
      </c>
      <c r="D28" s="155">
        <v>10</v>
      </c>
      <c r="E28" s="156">
        <v>345895</v>
      </c>
      <c r="F28" s="157">
        <f t="shared" si="0"/>
        <v>3458950</v>
      </c>
      <c r="G28" s="100">
        <v>17</v>
      </c>
      <c r="H28" s="153" t="s">
        <v>120</v>
      </c>
      <c r="I28" s="39" t="s">
        <v>133</v>
      </c>
      <c r="J28" s="155">
        <v>10</v>
      </c>
      <c r="K28" s="156">
        <v>340000</v>
      </c>
      <c r="L28" s="157">
        <f t="shared" si="1"/>
        <v>3400000</v>
      </c>
      <c r="M28" s="100">
        <v>17</v>
      </c>
      <c r="N28" s="153" t="s">
        <v>120</v>
      </c>
      <c r="O28" s="39" t="s">
        <v>133</v>
      </c>
      <c r="P28" s="155">
        <v>10</v>
      </c>
      <c r="Q28" s="162">
        <v>336210</v>
      </c>
      <c r="R28" s="157">
        <f t="shared" si="2"/>
        <v>3362100</v>
      </c>
    </row>
    <row r="29" spans="1:18" s="102" customFormat="1" ht="25.5" customHeight="1" x14ac:dyDescent="0.15">
      <c r="A29" s="264" t="s">
        <v>121</v>
      </c>
      <c r="B29" s="265"/>
      <c r="C29" s="265"/>
      <c r="D29" s="265"/>
      <c r="E29" s="265"/>
      <c r="F29" s="266"/>
      <c r="G29" s="264" t="s">
        <v>121</v>
      </c>
      <c r="H29" s="265"/>
      <c r="I29" s="265"/>
      <c r="J29" s="265"/>
      <c r="K29" s="265"/>
      <c r="L29" s="266"/>
      <c r="M29" s="264" t="s">
        <v>121</v>
      </c>
      <c r="N29" s="265"/>
      <c r="O29" s="265"/>
      <c r="P29" s="265"/>
      <c r="Q29" s="265"/>
      <c r="R29" s="266"/>
    </row>
    <row r="30" spans="1:18" s="102" customFormat="1" ht="20.25" customHeight="1" x14ac:dyDescent="0.2">
      <c r="A30" s="100">
        <v>18</v>
      </c>
      <c r="B30" s="153" t="s">
        <v>122</v>
      </c>
      <c r="C30" s="39" t="s">
        <v>134</v>
      </c>
      <c r="D30" s="155">
        <v>6</v>
      </c>
      <c r="E30" s="156">
        <v>6710000</v>
      </c>
      <c r="F30" s="157">
        <f>E30*D30</f>
        <v>40260000</v>
      </c>
      <c r="G30" s="100">
        <v>18</v>
      </c>
      <c r="H30" s="153" t="s">
        <v>122</v>
      </c>
      <c r="I30" s="39" t="s">
        <v>134</v>
      </c>
      <c r="J30" s="155">
        <v>6</v>
      </c>
      <c r="K30" s="159">
        <v>7053000</v>
      </c>
      <c r="L30" s="157">
        <f>K30*J30</f>
        <v>42318000</v>
      </c>
      <c r="M30" s="100">
        <v>18</v>
      </c>
      <c r="N30" s="153" t="s">
        <v>122</v>
      </c>
      <c r="O30" s="39" t="s">
        <v>134</v>
      </c>
      <c r="P30" s="155">
        <v>6</v>
      </c>
      <c r="Q30" s="163">
        <v>6855516</v>
      </c>
      <c r="R30" s="157">
        <f>Q30*P30</f>
        <v>41133096</v>
      </c>
    </row>
    <row r="31" spans="1:18" s="102" customFormat="1" ht="20.25" customHeight="1" x14ac:dyDescent="0.2">
      <c r="A31" s="100">
        <v>19</v>
      </c>
      <c r="B31" s="153" t="s">
        <v>123</v>
      </c>
      <c r="C31" s="39" t="s">
        <v>134</v>
      </c>
      <c r="D31" s="155">
        <v>2</v>
      </c>
      <c r="E31" s="156">
        <v>4514000</v>
      </c>
      <c r="F31" s="157">
        <f t="shared" ref="F31:F37" si="3">E31*D31</f>
        <v>9028000</v>
      </c>
      <c r="G31" s="100">
        <v>19</v>
      </c>
      <c r="H31" s="153" t="s">
        <v>123</v>
      </c>
      <c r="I31" s="39" t="s">
        <v>134</v>
      </c>
      <c r="J31" s="155">
        <v>2</v>
      </c>
      <c r="K31" s="159">
        <v>4514000</v>
      </c>
      <c r="L31" s="157">
        <f t="shared" ref="L31:L37" si="4">K31*J31</f>
        <v>9028000</v>
      </c>
      <c r="M31" s="100">
        <v>19</v>
      </c>
      <c r="N31" s="153" t="s">
        <v>123</v>
      </c>
      <c r="O31" s="39" t="s">
        <v>134</v>
      </c>
      <c r="P31" s="155">
        <v>2</v>
      </c>
      <c r="Q31" s="161">
        <v>4387608</v>
      </c>
      <c r="R31" s="157">
        <f t="shared" ref="R31:R37" si="5">Q31*P31</f>
        <v>8775216</v>
      </c>
    </row>
    <row r="32" spans="1:18" s="102" customFormat="1" ht="20.25" customHeight="1" x14ac:dyDescent="0.2">
      <c r="A32" s="100">
        <v>20</v>
      </c>
      <c r="B32" s="153" t="s">
        <v>124</v>
      </c>
      <c r="C32" s="39" t="s">
        <v>134</v>
      </c>
      <c r="D32" s="155">
        <v>2</v>
      </c>
      <c r="E32" s="158">
        <v>2737000</v>
      </c>
      <c r="F32" s="157">
        <f t="shared" si="3"/>
        <v>5474000</v>
      </c>
      <c r="G32" s="100">
        <v>20</v>
      </c>
      <c r="H32" s="153" t="s">
        <v>124</v>
      </c>
      <c r="I32" s="39" t="s">
        <v>134</v>
      </c>
      <c r="J32" s="155">
        <v>2</v>
      </c>
      <c r="K32" s="159">
        <v>2737000</v>
      </c>
      <c r="L32" s="157">
        <f t="shared" si="4"/>
        <v>5474000</v>
      </c>
      <c r="M32" s="100">
        <v>20</v>
      </c>
      <c r="N32" s="153" t="s">
        <v>124</v>
      </c>
      <c r="O32" s="39" t="s">
        <v>134</v>
      </c>
      <c r="P32" s="155">
        <v>2</v>
      </c>
      <c r="Q32" s="161">
        <v>2660364</v>
      </c>
      <c r="R32" s="157">
        <f t="shared" si="5"/>
        <v>5320728</v>
      </c>
    </row>
    <row r="33" spans="1:18" s="102" customFormat="1" ht="20.25" customHeight="1" x14ac:dyDescent="0.2">
      <c r="A33" s="100">
        <v>21</v>
      </c>
      <c r="B33" s="153" t="s">
        <v>125</v>
      </c>
      <c r="C33" s="39" t="s">
        <v>134</v>
      </c>
      <c r="D33" s="155">
        <v>3</v>
      </c>
      <c r="E33" s="158">
        <v>2737000</v>
      </c>
      <c r="F33" s="157">
        <f t="shared" si="3"/>
        <v>8211000</v>
      </c>
      <c r="G33" s="100">
        <v>21</v>
      </c>
      <c r="H33" s="153" t="s">
        <v>125</v>
      </c>
      <c r="I33" s="39" t="s">
        <v>134</v>
      </c>
      <c r="J33" s="155">
        <v>3</v>
      </c>
      <c r="K33" s="159">
        <v>2737000</v>
      </c>
      <c r="L33" s="157">
        <f t="shared" si="4"/>
        <v>8211000</v>
      </c>
      <c r="M33" s="100">
        <v>21</v>
      </c>
      <c r="N33" s="153" t="s">
        <v>125</v>
      </c>
      <c r="O33" s="39" t="s">
        <v>134</v>
      </c>
      <c r="P33" s="155">
        <v>3</v>
      </c>
      <c r="Q33" s="161">
        <v>2660364</v>
      </c>
      <c r="R33" s="157">
        <f t="shared" si="5"/>
        <v>7981092</v>
      </c>
    </row>
    <row r="34" spans="1:18" s="102" customFormat="1" ht="20.25" customHeight="1" x14ac:dyDescent="0.2">
      <c r="A34" s="100">
        <v>22</v>
      </c>
      <c r="B34" s="153" t="s">
        <v>126</v>
      </c>
      <c r="C34" s="39" t="s">
        <v>134</v>
      </c>
      <c r="D34" s="155">
        <v>2</v>
      </c>
      <c r="E34" s="156">
        <v>5172000</v>
      </c>
      <c r="F34" s="157">
        <f t="shared" si="3"/>
        <v>10344000</v>
      </c>
      <c r="G34" s="100">
        <v>22</v>
      </c>
      <c r="H34" s="153" t="s">
        <v>126</v>
      </c>
      <c r="I34" s="39" t="s">
        <v>134</v>
      </c>
      <c r="J34" s="155">
        <v>2</v>
      </c>
      <c r="K34" s="159">
        <v>5172000</v>
      </c>
      <c r="L34" s="157">
        <f t="shared" si="4"/>
        <v>10344000</v>
      </c>
      <c r="M34" s="100">
        <v>22</v>
      </c>
      <c r="N34" s="153" t="s">
        <v>126</v>
      </c>
      <c r="O34" s="39" t="s">
        <v>134</v>
      </c>
      <c r="P34" s="155">
        <v>2</v>
      </c>
      <c r="Q34" s="161">
        <v>5027184</v>
      </c>
      <c r="R34" s="157">
        <f t="shared" si="5"/>
        <v>10054368</v>
      </c>
    </row>
    <row r="35" spans="1:18" s="102" customFormat="1" ht="20.25" customHeight="1" x14ac:dyDescent="0.2">
      <c r="A35" s="100">
        <v>23</v>
      </c>
      <c r="B35" s="153" t="s">
        <v>127</v>
      </c>
      <c r="C35" s="39" t="s">
        <v>134</v>
      </c>
      <c r="D35" s="155">
        <v>4</v>
      </c>
      <c r="E35" s="156">
        <v>5172000</v>
      </c>
      <c r="F35" s="157">
        <f t="shared" si="3"/>
        <v>20688000</v>
      </c>
      <c r="G35" s="100">
        <v>23</v>
      </c>
      <c r="H35" s="153" t="s">
        <v>127</v>
      </c>
      <c r="I35" s="39" t="s">
        <v>134</v>
      </c>
      <c r="J35" s="155">
        <v>4</v>
      </c>
      <c r="K35" s="159">
        <v>5172000</v>
      </c>
      <c r="L35" s="157">
        <f t="shared" si="4"/>
        <v>20688000</v>
      </c>
      <c r="M35" s="100">
        <v>23</v>
      </c>
      <c r="N35" s="153" t="s">
        <v>127</v>
      </c>
      <c r="O35" s="39" t="s">
        <v>134</v>
      </c>
      <c r="P35" s="155">
        <v>4</v>
      </c>
      <c r="Q35" s="161">
        <v>5027184</v>
      </c>
      <c r="R35" s="157">
        <f t="shared" si="5"/>
        <v>20108736</v>
      </c>
    </row>
    <row r="36" spans="1:18" s="102" customFormat="1" ht="20.25" customHeight="1" x14ac:dyDescent="0.2">
      <c r="A36" s="100">
        <v>24</v>
      </c>
      <c r="B36" s="154" t="s">
        <v>128</v>
      </c>
      <c r="C36" s="39" t="s">
        <v>134</v>
      </c>
      <c r="D36" s="155">
        <v>2</v>
      </c>
      <c r="E36" s="156">
        <v>5172000</v>
      </c>
      <c r="F36" s="157">
        <f t="shared" si="3"/>
        <v>10344000</v>
      </c>
      <c r="G36" s="100">
        <v>24</v>
      </c>
      <c r="H36" s="154" t="s">
        <v>128</v>
      </c>
      <c r="I36" s="39" t="s">
        <v>134</v>
      </c>
      <c r="J36" s="155">
        <v>2</v>
      </c>
      <c r="K36" s="159">
        <v>5172000</v>
      </c>
      <c r="L36" s="157">
        <f t="shared" si="4"/>
        <v>10344000</v>
      </c>
      <c r="M36" s="100">
        <v>24</v>
      </c>
      <c r="N36" s="154" t="s">
        <v>128</v>
      </c>
      <c r="O36" s="39" t="s">
        <v>134</v>
      </c>
      <c r="P36" s="155">
        <v>2</v>
      </c>
      <c r="Q36" s="161">
        <v>5027184</v>
      </c>
      <c r="R36" s="157">
        <f t="shared" si="5"/>
        <v>10054368</v>
      </c>
    </row>
    <row r="37" spans="1:18" s="102" customFormat="1" ht="20.25" customHeight="1" x14ac:dyDescent="0.2">
      <c r="A37" s="100">
        <v>25</v>
      </c>
      <c r="B37" s="153" t="s">
        <v>129</v>
      </c>
      <c r="C37" s="39" t="s">
        <v>134</v>
      </c>
      <c r="D37" s="155">
        <v>2</v>
      </c>
      <c r="E37" s="156">
        <v>1975000</v>
      </c>
      <c r="F37" s="157">
        <f t="shared" si="3"/>
        <v>3950000</v>
      </c>
      <c r="G37" s="100">
        <v>25</v>
      </c>
      <c r="H37" s="153" t="s">
        <v>129</v>
      </c>
      <c r="I37" s="39" t="s">
        <v>134</v>
      </c>
      <c r="J37" s="155">
        <v>2</v>
      </c>
      <c r="K37" s="159">
        <v>1975000</v>
      </c>
      <c r="L37" s="157">
        <f t="shared" si="4"/>
        <v>3950000</v>
      </c>
      <c r="M37" s="100">
        <v>25</v>
      </c>
      <c r="N37" s="153" t="s">
        <v>129</v>
      </c>
      <c r="O37" s="39" t="s">
        <v>134</v>
      </c>
      <c r="P37" s="155">
        <v>2</v>
      </c>
      <c r="Q37" s="162">
        <v>1919350</v>
      </c>
      <c r="R37" s="157">
        <f t="shared" si="5"/>
        <v>3838700</v>
      </c>
    </row>
    <row r="38" spans="1:18" s="102" customFormat="1" x14ac:dyDescent="0.15">
      <c r="A38" s="103"/>
      <c r="B38" s="101" t="s">
        <v>135</v>
      </c>
      <c r="C38" s="88"/>
      <c r="D38" s="89"/>
      <c r="E38" s="90"/>
      <c r="F38" s="91">
        <f>SUM(F12:F37)</f>
        <v>202941574</v>
      </c>
      <c r="G38" s="103"/>
      <c r="H38" s="101" t="s">
        <v>135</v>
      </c>
      <c r="I38" s="88"/>
      <c r="J38" s="89"/>
      <c r="K38" s="90"/>
      <c r="L38" s="91">
        <f>SUM(L12:L37)</f>
        <v>203021012</v>
      </c>
      <c r="M38" s="103"/>
      <c r="N38" s="101" t="s">
        <v>135</v>
      </c>
      <c r="O38" s="88"/>
      <c r="P38" s="89"/>
      <c r="Q38" s="90"/>
      <c r="R38" s="91">
        <f>SUM(R12:R37)</f>
        <v>199259555</v>
      </c>
    </row>
    <row r="40" spans="1:18" x14ac:dyDescent="0.2">
      <c r="H40" s="92"/>
      <c r="N40" s="92"/>
    </row>
    <row r="50" spans="2:2" ht="16" x14ac:dyDescent="0.2">
      <c r="B50" s="95"/>
    </row>
  </sheetData>
  <mergeCells count="14">
    <mergeCell ref="A3:D3"/>
    <mergeCell ref="A6:F8"/>
    <mergeCell ref="L10:L11"/>
    <mergeCell ref="A10:D10"/>
    <mergeCell ref="G10:J10"/>
    <mergeCell ref="E10:E11"/>
    <mergeCell ref="F10:F11"/>
    <mergeCell ref="K10:K11"/>
    <mergeCell ref="M10:P10"/>
    <mergeCell ref="Q10:Q11"/>
    <mergeCell ref="R10:R11"/>
    <mergeCell ref="A29:F29"/>
    <mergeCell ref="G29:L29"/>
    <mergeCell ref="M29:R2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7:P45"/>
  <sheetViews>
    <sheetView topLeftCell="A11" zoomScale="80" zoomScaleNormal="80" workbookViewId="0">
      <selection activeCell="N16" sqref="N16"/>
    </sheetView>
  </sheetViews>
  <sheetFormatPr baseColWidth="10" defaultColWidth="11.5" defaultRowHeight="15" x14ac:dyDescent="0.2"/>
  <cols>
    <col min="2" max="2" width="10.33203125" customWidth="1"/>
    <col min="3" max="3" width="39.5" customWidth="1"/>
    <col min="4" max="4" width="20.83203125" customWidth="1"/>
    <col min="5" max="10" width="20.5" customWidth="1"/>
    <col min="11" max="12" width="22.5" customWidth="1"/>
    <col min="13" max="13" width="18" customWidth="1"/>
    <col min="14" max="14" width="29.6640625" customWidth="1"/>
    <col min="15" max="15" width="19.83203125" bestFit="1" customWidth="1"/>
    <col min="16" max="16" width="18.83203125" customWidth="1"/>
  </cols>
  <sheetData>
    <row r="7" spans="2:14" ht="16" thickBot="1" x14ac:dyDescent="0.25"/>
    <row r="8" spans="2:14" ht="15.75" customHeight="1" x14ac:dyDescent="0.2">
      <c r="B8" s="284" t="s">
        <v>79</v>
      </c>
      <c r="C8" s="285"/>
      <c r="D8" s="285"/>
      <c r="E8" s="285"/>
      <c r="F8" s="285"/>
      <c r="G8" s="285"/>
      <c r="H8" s="285"/>
      <c r="I8" s="285"/>
      <c r="J8" s="285"/>
      <c r="K8" s="285"/>
      <c r="L8" s="285"/>
      <c r="M8" s="285"/>
      <c r="N8" s="286"/>
    </row>
    <row r="9" spans="2:14" ht="15.75" customHeight="1" x14ac:dyDescent="0.2">
      <c r="B9" s="287"/>
      <c r="C9" s="288"/>
      <c r="D9" s="288"/>
      <c r="E9" s="288"/>
      <c r="F9" s="288"/>
      <c r="G9" s="288"/>
      <c r="H9" s="288"/>
      <c r="I9" s="288"/>
      <c r="J9" s="288"/>
      <c r="K9" s="288"/>
      <c r="L9" s="288"/>
      <c r="M9" s="288"/>
      <c r="N9" s="289"/>
    </row>
    <row r="10" spans="2:14" ht="15.75" customHeight="1" x14ac:dyDescent="0.2">
      <c r="B10" s="287"/>
      <c r="C10" s="288"/>
      <c r="D10" s="288"/>
      <c r="E10" s="288"/>
      <c r="F10" s="288"/>
      <c r="G10" s="288"/>
      <c r="H10" s="288"/>
      <c r="I10" s="288"/>
      <c r="J10" s="288"/>
      <c r="K10" s="288"/>
      <c r="L10" s="288"/>
      <c r="M10" s="288"/>
      <c r="N10" s="289"/>
    </row>
    <row r="11" spans="2:14" ht="85.5" customHeight="1" thickBot="1" x14ac:dyDescent="0.25">
      <c r="B11" s="287"/>
      <c r="C11" s="288"/>
      <c r="D11" s="288"/>
      <c r="E11" s="288"/>
      <c r="F11" s="288"/>
      <c r="G11" s="288"/>
      <c r="H11" s="288"/>
      <c r="I11" s="288"/>
      <c r="J11" s="288"/>
      <c r="K11" s="288"/>
      <c r="L11" s="288"/>
      <c r="M11" s="288"/>
      <c r="N11" s="289"/>
    </row>
    <row r="12" spans="2:14" ht="76.5" customHeight="1" thickBot="1" x14ac:dyDescent="0.25">
      <c r="B12" s="21" t="s">
        <v>0</v>
      </c>
      <c r="C12" s="21" t="s">
        <v>1</v>
      </c>
      <c r="D12" s="22" t="s">
        <v>2</v>
      </c>
      <c r="E12" s="22" t="s">
        <v>3</v>
      </c>
      <c r="F12" s="22" t="s">
        <v>4</v>
      </c>
      <c r="G12" s="22" t="s">
        <v>5</v>
      </c>
      <c r="H12" s="22" t="s">
        <v>66</v>
      </c>
      <c r="I12" s="22" t="s">
        <v>141</v>
      </c>
      <c r="J12" s="22" t="s">
        <v>6</v>
      </c>
      <c r="K12" s="22" t="s">
        <v>7</v>
      </c>
      <c r="L12" s="22" t="s">
        <v>67</v>
      </c>
      <c r="M12" s="22" t="s">
        <v>18</v>
      </c>
      <c r="N12" s="23" t="s">
        <v>17</v>
      </c>
    </row>
    <row r="13" spans="2:14" ht="75.75" customHeight="1" thickBot="1" x14ac:dyDescent="0.25">
      <c r="B13" s="10">
        <v>1</v>
      </c>
      <c r="C13" s="168" t="s">
        <v>74</v>
      </c>
      <c r="D13" s="11" t="s">
        <v>2</v>
      </c>
      <c r="E13" s="11" t="s">
        <v>19</v>
      </c>
      <c r="F13" s="11" t="s">
        <v>10</v>
      </c>
      <c r="G13" s="169">
        <v>202941574</v>
      </c>
      <c r="H13" s="167">
        <v>69.166650877698103</v>
      </c>
      <c r="I13" s="86">
        <v>19.5</v>
      </c>
      <c r="J13" s="104">
        <v>10</v>
      </c>
      <c r="K13" s="87">
        <v>0.25</v>
      </c>
      <c r="L13" s="87">
        <v>0.25</v>
      </c>
      <c r="M13" s="132">
        <f>SUM(H13:L13)</f>
        <v>99.166650877698103</v>
      </c>
      <c r="N13" s="84"/>
    </row>
    <row r="14" spans="2:14" ht="78.75" customHeight="1" thickBot="1" x14ac:dyDescent="0.25">
      <c r="B14" s="10">
        <v>2</v>
      </c>
      <c r="C14" s="167" t="s">
        <v>87</v>
      </c>
      <c r="D14" s="11" t="s">
        <v>2</v>
      </c>
      <c r="E14" s="11" t="s">
        <v>19</v>
      </c>
      <c r="F14" s="11" t="s">
        <v>10</v>
      </c>
      <c r="G14" s="169">
        <v>203021012</v>
      </c>
      <c r="H14" s="167">
        <v>69.111524077570095</v>
      </c>
      <c r="I14" s="86">
        <v>19.5</v>
      </c>
      <c r="J14" s="105">
        <v>10</v>
      </c>
      <c r="K14" s="85">
        <v>0.25</v>
      </c>
      <c r="L14" s="85">
        <v>0.25</v>
      </c>
      <c r="M14" s="132">
        <f t="shared" ref="M14:M15" si="0">SUM(H14:L14)</f>
        <v>99.111524077570095</v>
      </c>
      <c r="N14" s="84"/>
    </row>
    <row r="15" spans="2:14" ht="48" customHeight="1" thickBot="1" x14ac:dyDescent="0.25">
      <c r="B15" s="10">
        <v>3</v>
      </c>
      <c r="C15" s="168" t="s">
        <v>95</v>
      </c>
      <c r="D15" s="11" t="s">
        <v>2</v>
      </c>
      <c r="E15" s="11" t="s">
        <v>19</v>
      </c>
      <c r="F15" s="11" t="s">
        <v>10</v>
      </c>
      <c r="G15" s="169">
        <v>199259555</v>
      </c>
      <c r="H15" s="11">
        <v>68.278174955268199</v>
      </c>
      <c r="I15" s="11">
        <v>19.5</v>
      </c>
      <c r="J15" s="11">
        <v>10</v>
      </c>
      <c r="K15" s="11">
        <v>0.25</v>
      </c>
      <c r="L15" s="11">
        <v>0.25</v>
      </c>
      <c r="M15" s="179">
        <f t="shared" si="0"/>
        <v>98.278174955268199</v>
      </c>
      <c r="N15" s="84"/>
    </row>
    <row r="16" spans="2:14" ht="18.75" customHeight="1" x14ac:dyDescent="0.2">
      <c r="B16" s="2"/>
      <c r="C16" s="6"/>
      <c r="D16" s="6"/>
      <c r="E16" s="6"/>
      <c r="F16" s="6"/>
      <c r="G16" s="6"/>
      <c r="H16" s="6"/>
      <c r="I16" s="6"/>
      <c r="J16" s="6"/>
      <c r="K16" s="6"/>
      <c r="L16" s="6"/>
      <c r="N16" s="3"/>
    </row>
    <row r="17" spans="2:16" ht="18.75" customHeight="1" thickBot="1" x14ac:dyDescent="0.25">
      <c r="B17" s="2"/>
      <c r="C17" s="6"/>
      <c r="D17" s="6"/>
      <c r="E17" s="6"/>
      <c r="F17" s="6"/>
      <c r="G17" s="6"/>
      <c r="H17" s="6"/>
      <c r="I17" s="6"/>
      <c r="J17" s="6"/>
      <c r="K17" s="6"/>
      <c r="L17" s="6"/>
      <c r="N17" s="3"/>
    </row>
    <row r="18" spans="2:16" ht="18.75" customHeight="1" thickBot="1" x14ac:dyDescent="0.25">
      <c r="B18" s="33"/>
      <c r="C18" s="32" t="s">
        <v>136</v>
      </c>
      <c r="D18" s="34"/>
      <c r="E18" s="6"/>
      <c r="F18" s="6"/>
      <c r="G18" s="6"/>
      <c r="H18" s="6"/>
      <c r="I18" s="6"/>
      <c r="J18" s="6"/>
      <c r="K18" s="6"/>
      <c r="L18" s="6"/>
      <c r="N18" s="3"/>
    </row>
    <row r="19" spans="2:16" ht="18.75" customHeight="1" x14ac:dyDescent="0.2">
      <c r="B19" s="2"/>
      <c r="C19" s="6"/>
      <c r="D19" s="6"/>
      <c r="E19" s="6"/>
      <c r="F19" s="6"/>
      <c r="G19" s="6"/>
      <c r="H19" s="6"/>
      <c r="I19" s="6"/>
      <c r="J19" s="6"/>
      <c r="K19" s="6"/>
      <c r="L19" s="6"/>
      <c r="N19" s="3"/>
      <c r="O19" s="1"/>
      <c r="P19" s="4"/>
    </row>
    <row r="20" spans="2:16" ht="18.75" customHeight="1" x14ac:dyDescent="0.2">
      <c r="B20" s="2"/>
      <c r="C20" s="35" t="s">
        <v>20</v>
      </c>
      <c r="D20" s="6"/>
      <c r="E20" s="30"/>
      <c r="F20" s="6"/>
      <c r="G20" s="6"/>
      <c r="H20" s="6"/>
      <c r="I20" s="6"/>
      <c r="J20" s="6"/>
      <c r="K20" s="6"/>
      <c r="L20" s="6"/>
      <c r="N20" s="3"/>
    </row>
    <row r="21" spans="2:16" ht="15.75" customHeight="1" thickBot="1" x14ac:dyDescent="0.25">
      <c r="B21" s="2"/>
      <c r="C21" s="6"/>
      <c r="D21" s="6"/>
      <c r="E21" s="6"/>
      <c r="F21" s="6"/>
      <c r="G21" s="6"/>
      <c r="H21" s="6"/>
      <c r="I21" s="6"/>
      <c r="J21" s="6"/>
      <c r="K21" s="6"/>
      <c r="L21" s="6"/>
      <c r="N21" s="3"/>
    </row>
    <row r="22" spans="2:16" ht="26.25" customHeight="1" thickBot="1" x14ac:dyDescent="0.25">
      <c r="B22" s="2"/>
      <c r="C22" s="15" t="s">
        <v>8</v>
      </c>
      <c r="D22" s="14"/>
      <c r="E22" s="25"/>
      <c r="F22" s="6"/>
      <c r="G22" s="6"/>
      <c r="H22" s="6"/>
      <c r="I22" s="6"/>
      <c r="J22" s="6"/>
      <c r="K22" s="6"/>
      <c r="L22" s="6"/>
      <c r="N22" s="3"/>
    </row>
    <row r="23" spans="2:16" ht="26.25" customHeight="1" x14ac:dyDescent="0.2">
      <c r="B23" s="2"/>
      <c r="C23" s="282" t="s">
        <v>21</v>
      </c>
      <c r="D23" s="16" t="s">
        <v>138</v>
      </c>
      <c r="E23" s="18"/>
      <c r="F23" s="6"/>
      <c r="G23" s="6"/>
      <c r="H23" s="6"/>
      <c r="I23" s="6"/>
      <c r="J23" s="6"/>
      <c r="K23" s="6"/>
      <c r="L23" s="6"/>
      <c r="N23" s="3"/>
    </row>
    <row r="24" spans="2:16" ht="26.25" customHeight="1" thickBot="1" x14ac:dyDescent="0.25">
      <c r="B24" s="2"/>
      <c r="C24" s="283"/>
      <c r="D24" s="17" t="s">
        <v>139</v>
      </c>
      <c r="E24" s="19"/>
      <c r="F24" s="6"/>
      <c r="G24" s="6"/>
      <c r="H24" s="6"/>
      <c r="I24" s="6"/>
      <c r="J24" s="6"/>
      <c r="K24" s="6"/>
      <c r="L24" s="6"/>
      <c r="N24" s="3"/>
    </row>
    <row r="25" spans="2:16" ht="26.25" customHeight="1" thickBot="1" x14ac:dyDescent="0.25">
      <c r="B25" s="2"/>
      <c r="C25" s="15" t="s">
        <v>9</v>
      </c>
      <c r="D25" s="14"/>
      <c r="E25" s="20">
        <v>3</v>
      </c>
      <c r="F25" s="6"/>
      <c r="G25" s="6"/>
      <c r="H25" s="6"/>
      <c r="I25" s="6"/>
      <c r="J25" s="6"/>
      <c r="K25" s="6"/>
      <c r="L25" s="6"/>
      <c r="N25" s="3"/>
    </row>
    <row r="26" spans="2:16" ht="13.5" customHeight="1" thickBot="1" x14ac:dyDescent="0.25">
      <c r="B26" s="2"/>
      <c r="C26" s="15" t="s">
        <v>140</v>
      </c>
      <c r="D26" s="14"/>
      <c r="E26" s="106">
        <v>70</v>
      </c>
      <c r="F26" s="6"/>
      <c r="G26" s="6"/>
      <c r="H26" s="6"/>
      <c r="I26" s="6"/>
      <c r="J26" s="6"/>
      <c r="K26" s="6"/>
      <c r="L26" s="6"/>
      <c r="N26" s="3"/>
    </row>
    <row r="27" spans="2:16" ht="13.5" customHeight="1" thickBot="1" x14ac:dyDescent="0.25">
      <c r="B27" s="2"/>
      <c r="C27" s="15" t="s">
        <v>137</v>
      </c>
      <c r="D27" s="14"/>
      <c r="E27" s="107">
        <v>201740713.66666666</v>
      </c>
      <c r="F27" s="6"/>
      <c r="G27" s="6"/>
      <c r="H27" s="6"/>
      <c r="I27" s="6"/>
      <c r="J27" s="6"/>
      <c r="K27" s="6"/>
      <c r="L27" s="6"/>
      <c r="N27" s="3"/>
    </row>
    <row r="28" spans="2:16" ht="21.75" customHeight="1" thickBot="1" x14ac:dyDescent="0.25">
      <c r="B28" s="2"/>
      <c r="C28" s="6"/>
      <c r="D28" s="6"/>
      <c r="E28" s="6"/>
      <c r="F28" s="6"/>
      <c r="G28" s="6"/>
      <c r="H28" s="6"/>
      <c r="I28" s="6"/>
      <c r="J28" s="6"/>
      <c r="K28" s="6"/>
      <c r="L28" s="6"/>
      <c r="N28" s="3"/>
    </row>
    <row r="29" spans="2:16" ht="24.75" customHeight="1" thickBot="1" x14ac:dyDescent="0.25">
      <c r="B29" s="2"/>
      <c r="C29" s="164" t="s">
        <v>15</v>
      </c>
      <c r="D29" s="165" t="s">
        <v>5</v>
      </c>
      <c r="E29" s="166" t="s">
        <v>16</v>
      </c>
      <c r="F29" s="6"/>
      <c r="G29" s="6"/>
      <c r="H29" s="6"/>
      <c r="I29" s="6"/>
      <c r="J29" s="6"/>
      <c r="K29" s="6"/>
      <c r="L29" s="6"/>
      <c r="N29" s="3"/>
    </row>
    <row r="30" spans="2:16" ht="64.5" customHeight="1" thickBot="1" x14ac:dyDescent="0.25">
      <c r="B30" s="2"/>
      <c r="C30" s="170" t="s">
        <v>74</v>
      </c>
      <c r="D30" s="169">
        <v>202941574</v>
      </c>
      <c r="E30" s="167">
        <v>69.166650877698132</v>
      </c>
      <c r="F30" s="6"/>
      <c r="G30" s="6"/>
      <c r="H30" s="6"/>
      <c r="I30" s="6"/>
      <c r="J30" s="6"/>
      <c r="K30" s="6"/>
      <c r="L30" s="6"/>
      <c r="N30" s="3"/>
    </row>
    <row r="31" spans="2:16" ht="41.25" customHeight="1" thickBot="1" x14ac:dyDescent="0.25">
      <c r="B31" s="2"/>
      <c r="C31" s="171" t="s">
        <v>87</v>
      </c>
      <c r="D31" s="169">
        <v>203021012</v>
      </c>
      <c r="E31" s="167">
        <v>69.111524077570053</v>
      </c>
      <c r="F31" s="6"/>
      <c r="G31" s="6"/>
      <c r="H31" s="6"/>
      <c r="I31" s="6"/>
      <c r="J31" s="6"/>
      <c r="K31" s="6"/>
      <c r="L31" s="6"/>
      <c r="N31" s="3"/>
    </row>
    <row r="32" spans="2:16" ht="33" customHeight="1" thickBot="1" x14ac:dyDescent="0.25">
      <c r="B32" s="2"/>
      <c r="C32" s="172" t="s">
        <v>95</v>
      </c>
      <c r="D32" s="173">
        <v>199259555</v>
      </c>
      <c r="E32" s="174">
        <v>68.278174955268213</v>
      </c>
      <c r="F32" s="6"/>
      <c r="G32" s="6"/>
      <c r="H32" s="6"/>
      <c r="I32" s="6"/>
      <c r="J32" s="6"/>
      <c r="K32" s="6"/>
      <c r="L32" s="6"/>
      <c r="N32" s="3"/>
    </row>
    <row r="33" spans="2:14" ht="54.75" customHeight="1" x14ac:dyDescent="0.2">
      <c r="B33" s="2"/>
      <c r="C33" s="13"/>
      <c r="N33" s="3"/>
    </row>
    <row r="34" spans="2:14" ht="19.5" customHeight="1" x14ac:dyDescent="0.2">
      <c r="B34" s="2"/>
      <c r="N34" s="3"/>
    </row>
    <row r="35" spans="2:14" ht="18" customHeight="1" x14ac:dyDescent="0.2">
      <c r="B35" s="2"/>
      <c r="N35" s="3"/>
    </row>
    <row r="36" spans="2:14" ht="408.75" customHeight="1" thickBot="1" x14ac:dyDescent="0.25">
      <c r="B36" s="9"/>
      <c r="C36" s="7"/>
      <c r="D36" s="7"/>
      <c r="E36" s="7"/>
      <c r="F36" s="7"/>
      <c r="G36" s="7"/>
      <c r="H36" s="7"/>
      <c r="I36" s="7"/>
      <c r="J36" s="7"/>
      <c r="K36" s="7"/>
      <c r="L36" s="7"/>
      <c r="M36" s="7"/>
      <c r="N36" s="8"/>
    </row>
    <row r="37" spans="2:14" ht="35.25" customHeight="1" x14ac:dyDescent="0.2"/>
    <row r="39" spans="2:14" ht="31.5" customHeight="1" x14ac:dyDescent="0.2"/>
    <row r="43" spans="2:14" x14ac:dyDescent="0.2">
      <c r="C43" s="5"/>
    </row>
    <row r="44" spans="2:14" x14ac:dyDescent="0.2">
      <c r="B44" s="13"/>
      <c r="D44" s="12"/>
    </row>
    <row r="45" spans="2:14" ht="23.25" customHeight="1" x14ac:dyDescent="0.2">
      <c r="B45" s="13"/>
    </row>
  </sheetData>
  <sortState xmlns:xlrd2="http://schemas.microsoft.com/office/spreadsheetml/2017/richdata2" ref="B20:C31">
    <sortCondition descending="1" ref="C20:C31"/>
  </sortState>
  <mergeCells count="2">
    <mergeCell ref="C23:C24"/>
    <mergeCell ref="B8:N11"/>
  </mergeCells>
  <pageMargins left="0.7" right="0.7" top="0.75" bottom="0.75" header="0.3" footer="0.3"/>
  <pageSetup scale="4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Experiencia del proponente</vt:lpstr>
      <vt:lpstr>Criterios Evaluación y Pond.</vt:lpstr>
      <vt:lpstr>Evaluación Económica</vt:lpstr>
      <vt:lpstr>ASIGNACIÓN DE PUNTAJE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Sosa Rodriguez</dc:creator>
  <cp:lastModifiedBy>Microsoft Office User</cp:lastModifiedBy>
  <cp:lastPrinted>2022-05-27T14:07:12Z</cp:lastPrinted>
  <dcterms:created xsi:type="dcterms:W3CDTF">2018-10-10T21:52:49Z</dcterms:created>
  <dcterms:modified xsi:type="dcterms:W3CDTF">2022-12-28T14:51:37Z</dcterms:modified>
</cp:coreProperties>
</file>