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Gobernacion de Cordoba Oscar Pineda\Gober. Arq. Oscar Pineda Mendoza\proyectos JF 2022\PAVIMENTO CASTELLANA 2022\PROC EVALUACIÓN\informe final\SI-SAM-048-2022 EDUARDO\"/>
    </mc:Choice>
  </mc:AlternateContent>
  <xr:revisionPtr revIDLastSave="0" documentId="13_ncr:1_{F54BFB85-3BB5-4F47-9574-BB1E75BDC97F}" xr6:coauthVersionLast="47" xr6:coauthVersionMax="47" xr10:uidLastSave="{00000000-0000-0000-0000-000000000000}"/>
  <bookViews>
    <workbookView xWindow="-120" yWindow="-120" windowWidth="29040" windowHeight="15840" tabRatio="909" xr2:uid="{00000000-000D-0000-FFFF-FFFF00000000}"/>
  </bookViews>
  <sheets>
    <sheet name="VERIFICACION FINANCIERA" sheetId="15" r:id="rId1"/>
    <sheet name="Hoja1" sheetId="16" r:id="rId2"/>
  </sheets>
  <externalReferences>
    <externalReference r:id="rId3"/>
  </externalReferences>
  <definedNames>
    <definedName name="DEPENDENCIAS">[1]LISTAS!$B$2:$B$16</definedName>
    <definedName name="Estado">[1]LISTAS!$D$2:$D$3</definedName>
    <definedName name="EXPERACEPTABLE">[1]LISTAS!$G$2:$G$3</definedName>
    <definedName name="fcierre">#REF!</definedName>
    <definedName name="PEJECUCION">[1]LISTAS!$F$2:$F$3</definedName>
    <definedName name="POM">#REF!</definedName>
    <definedName name="PORPOM">[1]EXPERIENCIA!$T$14</definedName>
    <definedName name="POSMMLV">#REF!</definedName>
    <definedName name="SINO">[1]LISTAS!$E$2:$E$5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0" i="15" l="1"/>
  <c r="B91" i="15" s="1"/>
  <c r="B92" i="15"/>
  <c r="B88" i="15"/>
  <c r="B87" i="15"/>
  <c r="B86" i="15"/>
  <c r="B85" i="15"/>
  <c r="C50" i="15"/>
  <c r="B61" i="15" s="1"/>
  <c r="B62" i="15"/>
  <c r="B58" i="15"/>
  <c r="B57" i="15"/>
  <c r="B56" i="15"/>
  <c r="B55" i="15"/>
  <c r="B25" i="15" l="1"/>
  <c r="B24" i="15"/>
  <c r="B21" i="15"/>
  <c r="B20" i="15"/>
  <c r="B19" i="15"/>
  <c r="B18" i="15"/>
</calcChain>
</file>

<file path=xl/sharedStrings.xml><?xml version="1.0" encoding="utf-8"?>
<sst xmlns="http://schemas.openxmlformats.org/spreadsheetml/2006/main" count="121" uniqueCount="47">
  <si>
    <t>CUMPLE</t>
  </si>
  <si>
    <t>RAZON DE COBERTURA DE INTERES</t>
  </si>
  <si>
    <t>CAPITAL DE TRABAJO</t>
  </si>
  <si>
    <t>RENTABILIDAD DEL ACTIVO</t>
  </si>
  <si>
    <t>ACTIVO CORRIENTE</t>
  </si>
  <si>
    <t>ACTIVO TOTAL</t>
  </si>
  <si>
    <t>PASIVO CORRIENTE</t>
  </si>
  <si>
    <t>PASIVO TOTAL</t>
  </si>
  <si>
    <t>PATRIMONIO</t>
  </si>
  <si>
    <t>UTILIDAD/PERDIDA OPERACIONAL</t>
  </si>
  <si>
    <t>GASTOS DE INTERES</t>
  </si>
  <si>
    <t>INDICE DE LIQUIDEZ</t>
  </si>
  <si>
    <t>INDICE DE ENDEUDAMIENTO</t>
  </si>
  <si>
    <t>RENTABILIDAD DEL PATRIMONIO</t>
  </si>
  <si>
    <t>PARAMETRO SOLICITADO</t>
  </si>
  <si>
    <t>CALCULO DE INDICADORES FINANCIEROS:</t>
  </si>
  <si>
    <t>PROPONENTE: 1</t>
  </si>
  <si>
    <t>VERIFICACIÓN FINANCIERA</t>
  </si>
  <si>
    <t>PRESUPUESTO OFICIAL</t>
  </si>
  <si>
    <t>TIEMPO DE EJECUCION</t>
  </si>
  <si>
    <t>CAPACIDAD RESIDUAL</t>
  </si>
  <si>
    <t>CAPACIDAD ORGANIZACIONAL</t>
  </si>
  <si>
    <t>INTEGRANTES</t>
  </si>
  <si>
    <t>SI-SAM-048-2022</t>
  </si>
  <si>
    <t>MEJORAMIENTO MEDIANTE LA CONSTRUCCIÓN DE PAVIMENTO RÍGIDO EN LA CALLE 57 ENTRE CRA 10 Y 13, CRA 11 ENTRE CALLES 57 Y 58 EN EL BARRIO LA CASTELLANA MUNICIPIO DE MONTERÍA, DEPARTAMENTO DE CÓRDOBA MONTERÍA”</t>
  </si>
  <si>
    <t>4 mese</t>
  </si>
  <si>
    <t>&gt;= 10% PO = $99.924.907,8</t>
  </si>
  <si>
    <t>KAZ CONSTRUCTORES Y CONSULTORES S.A.S.</t>
  </si>
  <si>
    <t>PROPONENTE: 2</t>
  </si>
  <si>
    <t>CONSTRUCCIONES HHT S.A.S. 10%</t>
  </si>
  <si>
    <t>CONSTRUCTORA DEL NORTE ING S.A.S 90%</t>
  </si>
  <si>
    <t>CONSORCIO VIAL MONTERIA 2022</t>
  </si>
  <si>
    <t>PROPONENTE: 4</t>
  </si>
  <si>
    <t>CONSTRUAMBIENTAL DE COLOMBIA S.A.S.</t>
  </si>
  <si>
    <t>&gt;=1,21</t>
  </si>
  <si>
    <t>&lt;=70%</t>
  </si>
  <si>
    <t>&gt;=1</t>
  </si>
  <si>
    <t>PROPONENTE: 3</t>
  </si>
  <si>
    <t>CONSORCIO EMUNAH Y RR</t>
  </si>
  <si>
    <t>RAFAEL HERNÁN RODRIGUEZ PRIETO.</t>
  </si>
  <si>
    <t>EMUNAH COLOMBIA S.A.S</t>
  </si>
  <si>
    <t>RECHAZADO</t>
  </si>
  <si>
    <t>Teniendo en cuenta que el manifestante  Consorcio EMUNAH y RR no fue seleccionado en el sorteo como se evidencia en el ACTA DE SORTEO DE CONSOLIDACIÓN DE OFERENTES publicada por la entidad contratante no se procede a realizar su respectiva evaluación</t>
  </si>
  <si>
    <t>&gt;=4%</t>
  </si>
  <si>
    <t>&gt;=2%</t>
  </si>
  <si>
    <t>NO CUMPLE</t>
  </si>
  <si>
    <t>LA EMPRESA CONSTRUCCIONES HHT S.A.S, APORTA CERTIFICADOS DE CONTADOR DE LA CONTADORA OLGA CASTELLAR Y LA REVISORA FISCAL AMALIS ROSA POLO, VENCIDOS (EL CERTIFICADO TIENE VIGENCIA DE TRES MESES); ADEMAS LA EMPRESA CONSTRUCTORA DEL NORTE ING S.A.S, NO APORTA LOS FORMATOS DE CAPACIDAD DE EXPERIENCIA, CAPACIDAD TECNICA Y DE SALDOS EN EJECUCION, POR LO CUAL NO SE PUEDE REALIZAR EL K RESIDUAL, POR LO TANTO NO SE PUEDE EVALUAR EL PROPONENTE.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</si>
</sst>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_(* #,##0.00_);_(* \(#,##0.00\);_(* &quot;-&quot;??_);_(@_)"/>
    <numFmt numFmtId="165" formatCode="&quot;$&quot;\ #,##0.00"/>
    <numFmt numFmtId="166" formatCode="&quot;$&quot;\ #,##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4"/>
      <color theme="1"/>
      <name val="Arial Narrow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name val="Arial"/>
      <family val="2"/>
    </font>
    <font>
      <b/>
      <i/>
      <sz val="10"/>
      <name val="Arial"/>
      <family val="2"/>
    </font>
    <font>
      <b/>
      <sz val="16"/>
      <color theme="1"/>
      <name val="Arial Narrow"/>
      <family val="2"/>
    </font>
    <font>
      <b/>
      <sz val="16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9">
    <xf numFmtId="0" fontId="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0" fontId="1" fillId="0" borderId="0"/>
    <xf numFmtId="164" fontId="9" fillId="0" borderId="0" applyFont="0" applyFill="0" applyBorder="0" applyAlignment="0" applyProtection="0"/>
  </cellStyleXfs>
  <cellXfs count="93">
    <xf numFmtId="0" fontId="0" fillId="0" borderId="0" xfId="0"/>
    <xf numFmtId="0" fontId="3" fillId="0" borderId="3" xfId="0" applyFont="1" applyBorder="1" applyAlignment="1">
      <alignment horizontal="center"/>
    </xf>
    <xf numFmtId="0" fontId="0" fillId="0" borderId="3" xfId="0" applyBorder="1"/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/>
    <xf numFmtId="0" fontId="0" fillId="0" borderId="4" xfId="0" applyBorder="1"/>
    <xf numFmtId="0" fontId="0" fillId="0" borderId="2" xfId="0" applyBorder="1"/>
    <xf numFmtId="2" fontId="0" fillId="0" borderId="3" xfId="0" applyNumberFormat="1" applyBorder="1"/>
    <xf numFmtId="10" fontId="0" fillId="0" borderId="3" xfId="6" applyNumberFormat="1" applyFont="1" applyBorder="1"/>
    <xf numFmtId="0" fontId="4" fillId="0" borderId="3" xfId="0" applyFont="1" applyBorder="1" applyAlignment="1">
      <alignment horizontal="center"/>
    </xf>
    <xf numFmtId="165" fontId="0" fillId="2" borderId="3" xfId="0" applyNumberFormat="1" applyFill="1" applyBorder="1"/>
    <xf numFmtId="0" fontId="3" fillId="0" borderId="7" xfId="0" applyFont="1" applyBorder="1"/>
    <xf numFmtId="165" fontId="0" fillId="2" borderId="8" xfId="0" applyNumberFormat="1" applyFill="1" applyBorder="1"/>
    <xf numFmtId="0" fontId="10" fillId="3" borderId="1" xfId="0" applyFont="1" applyFill="1" applyBorder="1"/>
    <xf numFmtId="0" fontId="3" fillId="0" borderId="17" xfId="0" applyFont="1" applyBorder="1"/>
    <xf numFmtId="9" fontId="0" fillId="0" borderId="18" xfId="0" applyNumberFormat="1" applyBorder="1"/>
    <xf numFmtId="0" fontId="3" fillId="0" borderId="19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/>
    </xf>
    <xf numFmtId="0" fontId="3" fillId="0" borderId="0" xfId="0" applyFont="1"/>
    <xf numFmtId="0" fontId="3" fillId="0" borderId="18" xfId="0" applyFont="1" applyBorder="1" applyAlignment="1">
      <alignment horizontal="center"/>
    </xf>
    <xf numFmtId="0" fontId="14" fillId="0" borderId="0" xfId="0" applyFont="1"/>
    <xf numFmtId="0" fontId="4" fillId="0" borderId="22" xfId="0" applyFont="1" applyBorder="1"/>
    <xf numFmtId="2" fontId="0" fillId="0" borderId="3" xfId="0" applyNumberFormat="1" applyBorder="1" applyAlignment="1">
      <alignment horizontal="right"/>
    </xf>
    <xf numFmtId="165" fontId="0" fillId="0" borderId="18" xfId="0" applyNumberFormat="1" applyBorder="1"/>
    <xf numFmtId="0" fontId="3" fillId="0" borderId="8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8" fontId="0" fillId="0" borderId="0" xfId="0" applyNumberFormat="1"/>
    <xf numFmtId="0" fontId="4" fillId="6" borderId="9" xfId="0" applyFont="1" applyFill="1" applyBorder="1" applyAlignment="1">
      <alignment horizontal="center" wrapText="1"/>
    </xf>
    <xf numFmtId="164" fontId="0" fillId="0" borderId="0" xfId="8" applyFont="1"/>
    <xf numFmtId="165" fontId="3" fillId="7" borderId="18" xfId="0" applyNumberFormat="1" applyFont="1" applyFill="1" applyBorder="1" applyAlignment="1">
      <alignment horizontal="center"/>
    </xf>
    <xf numFmtId="9" fontId="0" fillId="7" borderId="8" xfId="0" applyNumberFormat="1" applyFill="1" applyBorder="1"/>
    <xf numFmtId="8" fontId="3" fillId="0" borderId="0" xfId="0" applyNumberFormat="1" applyFont="1"/>
    <xf numFmtId="0" fontId="3" fillId="7" borderId="17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165" fontId="17" fillId="7" borderId="1" xfId="0" applyNumberFormat="1" applyFont="1" applyFill="1" applyBorder="1" applyAlignment="1">
      <alignment vertical="center" wrapText="1"/>
    </xf>
    <xf numFmtId="165" fontId="4" fillId="7" borderId="0" xfId="0" applyNumberFormat="1" applyFont="1" applyFill="1" applyAlignment="1">
      <alignment vertical="center" wrapText="1"/>
    </xf>
    <xf numFmtId="165" fontId="3" fillId="0" borderId="0" xfId="0" applyNumberFormat="1" applyFont="1"/>
    <xf numFmtId="0" fontId="4" fillId="0" borderId="18" xfId="0" applyFont="1" applyBorder="1" applyAlignment="1">
      <alignment horizontal="center"/>
    </xf>
    <xf numFmtId="0" fontId="0" fillId="0" borderId="19" xfId="0" applyBorder="1"/>
    <xf numFmtId="2" fontId="0" fillId="0" borderId="8" xfId="0" applyNumberFormat="1" applyBorder="1"/>
    <xf numFmtId="0" fontId="4" fillId="8" borderId="1" xfId="0" applyFont="1" applyFill="1" applyBorder="1" applyAlignment="1">
      <alignment horizontal="center" vertical="center"/>
    </xf>
    <xf numFmtId="165" fontId="17" fillId="7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0" fillId="3" borderId="9" xfId="0" applyFont="1" applyFill="1" applyBorder="1"/>
    <xf numFmtId="166" fontId="10" fillId="3" borderId="9" xfId="0" applyNumberFormat="1" applyFont="1" applyFill="1" applyBorder="1"/>
    <xf numFmtId="0" fontId="4" fillId="9" borderId="1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left" vertical="center" wrapText="1"/>
    </xf>
    <xf numFmtId="0" fontId="0" fillId="7" borderId="0" xfId="0" applyFill="1"/>
    <xf numFmtId="0" fontId="8" fillId="5" borderId="1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3" fillId="5" borderId="13" xfId="0" applyFont="1" applyFill="1" applyBorder="1" applyAlignment="1">
      <alignment horizontal="center"/>
    </xf>
    <xf numFmtId="0" fontId="13" fillId="5" borderId="14" xfId="0" applyFont="1" applyFill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3" fillId="5" borderId="16" xfId="0" applyFont="1" applyFill="1" applyBorder="1" applyAlignment="1">
      <alignment horizontal="center"/>
    </xf>
    <xf numFmtId="0" fontId="13" fillId="5" borderId="2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15" fillId="0" borderId="10" xfId="1" applyFont="1" applyBorder="1" applyAlignment="1">
      <alignment horizontal="center"/>
    </xf>
    <xf numFmtId="0" fontId="15" fillId="0" borderId="11" xfId="1" applyFont="1" applyBorder="1" applyAlignment="1">
      <alignment horizontal="center"/>
    </xf>
    <xf numFmtId="0" fontId="15" fillId="0" borderId="12" xfId="1" applyFont="1" applyBorder="1" applyAlignment="1">
      <alignment horizontal="center"/>
    </xf>
    <xf numFmtId="0" fontId="7" fillId="5" borderId="15" xfId="1" applyFont="1" applyFill="1" applyBorder="1" applyAlignment="1">
      <alignment horizontal="center"/>
    </xf>
    <xf numFmtId="0" fontId="7" fillId="5" borderId="16" xfId="1" applyFont="1" applyFill="1" applyBorder="1" applyAlignment="1">
      <alignment horizontal="center"/>
    </xf>
    <xf numFmtId="0" fontId="7" fillId="5" borderId="21" xfId="1" applyFont="1" applyFill="1" applyBorder="1" applyAlignment="1">
      <alignment horizontal="center"/>
    </xf>
    <xf numFmtId="0" fontId="12" fillId="0" borderId="10" xfId="5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8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</cellXfs>
  <cellStyles count="9">
    <cellStyle name="Millares" xfId="8" builtinId="3"/>
    <cellStyle name="Normal" xfId="0" builtinId="0"/>
    <cellStyle name="Normal 2" xfId="1" xr:uid="{00000000-0005-0000-0000-000002000000}"/>
    <cellStyle name="Normal 2 2" xfId="2" xr:uid="{00000000-0005-0000-0000-000003000000}"/>
    <cellStyle name="Normal 3" xfId="5" xr:uid="{00000000-0005-0000-0000-000004000000}"/>
    <cellStyle name="Normal 4" xfId="7" xr:uid="{00000000-0005-0000-0000-000005000000}"/>
    <cellStyle name="Porcentaje" xfId="6" builtinId="5"/>
    <cellStyle name="Porcentaje 2" xfId="4" xr:uid="{00000000-0005-0000-0000-000007000000}"/>
    <cellStyle name="Porcentual 2" xfId="3" xr:uid="{00000000-0005-0000-0000-000008000000}"/>
  </cellStyles>
  <dxfs count="1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2390775</xdr:colOff>
      <xdr:row>0</xdr:row>
      <xdr:rowOff>0</xdr:rowOff>
    </xdr:from>
    <xdr:to>
      <xdr:col>3</xdr:col>
      <xdr:colOff>882525</xdr:colOff>
      <xdr:row>1</xdr:row>
      <xdr:rowOff>542925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0775" y="0"/>
          <a:ext cx="5883150" cy="790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71436</xdr:rowOff>
    </xdr:from>
    <xdr:to>
      <xdr:col>3</xdr:col>
      <xdr:colOff>1095375</xdr:colOff>
      <xdr:row>41</xdr:row>
      <xdr:rowOff>154780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63" t="34510" r="32367" b="13564"/>
        <a:stretch/>
      </xdr:blipFill>
      <xdr:spPr>
        <a:xfrm>
          <a:off x="0" y="7524749"/>
          <a:ext cx="8465344" cy="3798094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95</xdr:row>
      <xdr:rowOff>202405</xdr:rowOff>
    </xdr:from>
    <xdr:to>
      <xdr:col>3</xdr:col>
      <xdr:colOff>1166813</xdr:colOff>
      <xdr:row>108</xdr:row>
      <xdr:rowOff>261937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747" t="34510" r="32641" b="13888"/>
        <a:stretch/>
      </xdr:blipFill>
      <xdr:spPr>
        <a:xfrm>
          <a:off x="130968" y="22705218"/>
          <a:ext cx="8405814" cy="37742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\Escritorio\MATRIZ%20DE%20EXPERIENC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GRANTES"/>
      <sheetName val="EXPERIENCIA"/>
      <sheetName val="RESUMEN"/>
      <sheetName val="SMMLV"/>
      <sheetName val="LISTAS"/>
      <sheetName val="SMLM"/>
    </sheetNames>
    <sheetDataSet>
      <sheetData sheetId="0" refreshError="1"/>
      <sheetData sheetId="1">
        <row r="14">
          <cell r="T14">
            <v>0.6</v>
          </cell>
        </row>
      </sheetData>
      <sheetData sheetId="2" refreshError="1"/>
      <sheetData sheetId="3" refreshError="1"/>
      <sheetData sheetId="4">
        <row r="2">
          <cell r="B2" t="str">
            <v>DIRECCIÓN GENERAL</v>
          </cell>
          <cell r="D2" t="str">
            <v>PENDIENTE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8"/>
  <sheetViews>
    <sheetView tabSelected="1" zoomScale="80" zoomScaleNormal="80" zoomScaleSheetLayoutView="115" workbookViewId="0">
      <selection activeCell="B119" sqref="B119"/>
    </sheetView>
  </sheetViews>
  <sheetFormatPr baseColWidth="10" defaultColWidth="10.7109375" defaultRowHeight="12.75" x14ac:dyDescent="0.2"/>
  <cols>
    <col min="1" max="1" width="35.5703125" customWidth="1"/>
    <col min="2" max="2" width="44.42578125" bestFit="1" customWidth="1"/>
    <col min="3" max="3" width="30.5703125" customWidth="1"/>
    <col min="4" max="4" width="30" customWidth="1"/>
    <col min="5" max="5" width="24.5703125" customWidth="1"/>
    <col min="6" max="6" width="29.28515625" customWidth="1"/>
    <col min="8" max="8" width="6" customWidth="1"/>
  </cols>
  <sheetData>
    <row r="1" spans="1:7" ht="19.5" customHeight="1" x14ac:dyDescent="0.2">
      <c r="A1" s="68"/>
      <c r="B1" s="69"/>
      <c r="C1" s="69"/>
      <c r="D1" s="70"/>
    </row>
    <row r="2" spans="1:7" ht="48" customHeight="1" thickBot="1" x14ac:dyDescent="0.25">
      <c r="A2" s="71"/>
      <c r="B2" s="72"/>
      <c r="C2" s="72"/>
      <c r="D2" s="73"/>
    </row>
    <row r="3" spans="1:7" ht="43.5" customHeight="1" thickBot="1" x14ac:dyDescent="0.35">
      <c r="A3" s="74" t="s">
        <v>23</v>
      </c>
      <c r="B3" s="75"/>
      <c r="C3" s="75"/>
      <c r="D3" s="76"/>
    </row>
    <row r="4" spans="1:7" ht="39.75" customHeight="1" thickBot="1" x14ac:dyDescent="0.3">
      <c r="A4" s="77" t="s">
        <v>17</v>
      </c>
      <c r="B4" s="78"/>
      <c r="C4" s="78"/>
      <c r="D4" s="79"/>
    </row>
    <row r="5" spans="1:7" ht="40.5" customHeight="1" thickBot="1" x14ac:dyDescent="0.25">
      <c r="A5" s="80" t="s">
        <v>24</v>
      </c>
      <c r="B5" s="81"/>
      <c r="C5" s="81"/>
      <c r="D5" s="82"/>
    </row>
    <row r="6" spans="1:7" ht="32.25" customHeight="1" thickBot="1" x14ac:dyDescent="0.3">
      <c r="A6" s="54" t="s">
        <v>16</v>
      </c>
      <c r="B6" s="55"/>
      <c r="C6" s="55"/>
      <c r="D6" s="56"/>
    </row>
    <row r="7" spans="1:7" ht="39.75" customHeight="1" thickBot="1" x14ac:dyDescent="0.25">
      <c r="A7" s="57" t="s">
        <v>27</v>
      </c>
      <c r="B7" s="58"/>
      <c r="C7" s="58"/>
      <c r="D7" s="59"/>
    </row>
    <row r="8" spans="1:7" ht="27" customHeight="1" x14ac:dyDescent="0.2">
      <c r="A8" s="18" t="s">
        <v>22</v>
      </c>
      <c r="B8" s="28" t="s">
        <v>27</v>
      </c>
      <c r="C8" s="28"/>
      <c r="D8" s="30"/>
    </row>
    <row r="9" spans="1:7" x14ac:dyDescent="0.2">
      <c r="A9" s="12" t="s">
        <v>4</v>
      </c>
      <c r="B9" s="13">
        <v>1610627463</v>
      </c>
      <c r="C9" s="13"/>
      <c r="D9" s="13"/>
      <c r="E9" s="20"/>
      <c r="G9" s="20"/>
    </row>
    <row r="10" spans="1:7" x14ac:dyDescent="0.2">
      <c r="A10" s="5" t="s">
        <v>5</v>
      </c>
      <c r="B10" s="11">
        <v>1733412463</v>
      </c>
      <c r="C10" s="11"/>
      <c r="D10" s="11"/>
      <c r="E10" s="34"/>
      <c r="G10" s="20"/>
    </row>
    <row r="11" spans="1:7" x14ac:dyDescent="0.2">
      <c r="A11" s="5" t="s">
        <v>6</v>
      </c>
      <c r="B11" s="11">
        <v>176297740</v>
      </c>
      <c r="C11" s="11"/>
      <c r="D11" s="11"/>
      <c r="E11" s="20"/>
      <c r="G11" s="20"/>
    </row>
    <row r="12" spans="1:7" x14ac:dyDescent="0.2">
      <c r="A12" s="5" t="s">
        <v>7</v>
      </c>
      <c r="B12" s="11">
        <v>176297740</v>
      </c>
      <c r="C12" s="11"/>
      <c r="D12" s="11"/>
      <c r="E12" s="34"/>
      <c r="G12" s="20"/>
    </row>
    <row r="13" spans="1:7" x14ac:dyDescent="0.2">
      <c r="A13" s="5" t="s">
        <v>8</v>
      </c>
      <c r="B13" s="11">
        <v>1557114723</v>
      </c>
      <c r="C13" s="11"/>
      <c r="D13" s="11"/>
      <c r="E13" s="41"/>
      <c r="G13" s="20"/>
    </row>
    <row r="14" spans="1:7" x14ac:dyDescent="0.2">
      <c r="A14" s="5" t="s">
        <v>9</v>
      </c>
      <c r="B14" s="11">
        <v>561441523</v>
      </c>
      <c r="C14" s="11"/>
      <c r="D14" s="11"/>
      <c r="E14" s="34"/>
      <c r="G14" s="20"/>
    </row>
    <row r="15" spans="1:7" x14ac:dyDescent="0.2">
      <c r="A15" s="5" t="s">
        <v>10</v>
      </c>
      <c r="B15" s="11">
        <v>14214000</v>
      </c>
      <c r="C15" s="11"/>
      <c r="D15" s="11"/>
      <c r="E15" s="20"/>
      <c r="G15" s="20"/>
    </row>
    <row r="16" spans="1:7" x14ac:dyDescent="0.2">
      <c r="A16" s="89" t="s">
        <v>15</v>
      </c>
      <c r="B16" s="90"/>
      <c r="C16" s="10" t="s">
        <v>14</v>
      </c>
      <c r="D16" s="6"/>
      <c r="E16" s="29"/>
    </row>
    <row r="17" spans="1:6" x14ac:dyDescent="0.2">
      <c r="A17" s="7"/>
      <c r="B17" s="3"/>
      <c r="C17" s="2"/>
      <c r="D17" s="6"/>
    </row>
    <row r="18" spans="1:6" x14ac:dyDescent="0.2">
      <c r="A18" s="5" t="s">
        <v>11</v>
      </c>
      <c r="B18" s="8">
        <f>+((B9)+(C9))/((B11)+(C11))</f>
        <v>9.1358372659796991</v>
      </c>
      <c r="C18" s="1" t="s">
        <v>34</v>
      </c>
      <c r="D18" s="4" t="s">
        <v>0</v>
      </c>
      <c r="E18" s="29"/>
    </row>
    <row r="19" spans="1:6" x14ac:dyDescent="0.2">
      <c r="A19" s="5" t="s">
        <v>12</v>
      </c>
      <c r="B19" s="9">
        <f>+((B12)+(C12))/((B10)+(C10))</f>
        <v>0.10170559157910013</v>
      </c>
      <c r="C19" s="1" t="s">
        <v>35</v>
      </c>
      <c r="D19" s="4" t="s">
        <v>0</v>
      </c>
    </row>
    <row r="20" spans="1:6" x14ac:dyDescent="0.2">
      <c r="A20" s="5" t="s">
        <v>1</v>
      </c>
      <c r="B20" s="24">
        <f>((B14)+(C14))/((B15)+(C15))</f>
        <v>39.499192556634306</v>
      </c>
      <c r="C20" s="1" t="s">
        <v>36</v>
      </c>
      <c r="D20" s="4" t="s">
        <v>0</v>
      </c>
      <c r="E20" s="29"/>
      <c r="F20" s="29"/>
    </row>
    <row r="21" spans="1:6" ht="13.5" thickBot="1" x14ac:dyDescent="0.25">
      <c r="A21" s="35" t="s">
        <v>2</v>
      </c>
      <c r="B21" s="25">
        <f>+((B9)-(B11))+((C9)-(C11))</f>
        <v>1434329723</v>
      </c>
      <c r="C21" s="32" t="s">
        <v>26</v>
      </c>
      <c r="D21" s="17" t="s">
        <v>0</v>
      </c>
    </row>
    <row r="22" spans="1:6" x14ac:dyDescent="0.2">
      <c r="A22" s="62" t="s">
        <v>21</v>
      </c>
      <c r="B22" s="63"/>
      <c r="C22" s="63"/>
      <c r="D22" s="64"/>
      <c r="E22" s="29"/>
    </row>
    <row r="23" spans="1:6" ht="13.5" thickBot="1" x14ac:dyDescent="0.25">
      <c r="A23" s="65"/>
      <c r="B23" s="66"/>
      <c r="C23" s="66"/>
      <c r="D23" s="67"/>
    </row>
    <row r="24" spans="1:6" ht="17.25" customHeight="1" x14ac:dyDescent="0.2">
      <c r="A24" s="12" t="s">
        <v>13</v>
      </c>
      <c r="B24" s="33">
        <f>((B14)+(C14))/((B13)+(C13))</f>
        <v>0.36056529085943273</v>
      </c>
      <c r="C24" s="26" t="s">
        <v>43</v>
      </c>
      <c r="D24" s="27" t="s">
        <v>0</v>
      </c>
    </row>
    <row r="25" spans="1:6" ht="21" customHeight="1" thickBot="1" x14ac:dyDescent="0.25">
      <c r="A25" s="15" t="s">
        <v>3</v>
      </c>
      <c r="B25" s="16">
        <f>+((B14)+(C14))/((B10)+(C10))</f>
        <v>0.32389378464968382</v>
      </c>
      <c r="C25" s="21" t="s">
        <v>44</v>
      </c>
      <c r="D25" s="17" t="s">
        <v>0</v>
      </c>
    </row>
    <row r="26" spans="1:6" x14ac:dyDescent="0.2">
      <c r="A26" s="83" t="s">
        <v>20</v>
      </c>
      <c r="B26" s="84"/>
      <c r="C26" s="84"/>
      <c r="D26" s="85"/>
      <c r="E26" s="31"/>
    </row>
    <row r="27" spans="1:6" ht="28.5" customHeight="1" x14ac:dyDescent="0.2">
      <c r="A27" s="86"/>
      <c r="B27" s="87"/>
      <c r="C27" s="87"/>
      <c r="D27" s="88"/>
    </row>
    <row r="28" spans="1:6" ht="22.5" customHeight="1" x14ac:dyDescent="0.2">
      <c r="A28" s="36" t="s">
        <v>20</v>
      </c>
      <c r="B28" s="39">
        <v>999249078</v>
      </c>
      <c r="C28" s="39">
        <v>2605223091</v>
      </c>
      <c r="D28" s="17" t="s">
        <v>0</v>
      </c>
    </row>
    <row r="29" spans="1:6" ht="22.5" customHeight="1" x14ac:dyDescent="0.2">
      <c r="A29" s="37"/>
      <c r="B29" s="40"/>
      <c r="C29" s="38"/>
      <c r="D29" s="38"/>
    </row>
    <row r="30" spans="1:6" ht="22.5" customHeight="1" x14ac:dyDescent="0.2">
      <c r="A30" s="37"/>
      <c r="B30" s="38"/>
      <c r="C30" s="38"/>
      <c r="D30" s="38"/>
    </row>
    <row r="31" spans="1:6" ht="22.5" customHeight="1" x14ac:dyDescent="0.2">
      <c r="A31" s="37"/>
      <c r="B31" s="38"/>
      <c r="C31" s="38"/>
      <c r="D31" s="38"/>
    </row>
    <row r="32" spans="1:6" ht="22.5" customHeight="1" x14ac:dyDescent="0.2">
      <c r="A32" s="37"/>
      <c r="B32" s="38"/>
      <c r="C32" s="38"/>
      <c r="D32" s="38"/>
    </row>
    <row r="33" spans="1:4" ht="22.5" customHeight="1" x14ac:dyDescent="0.2">
      <c r="A33" s="37"/>
      <c r="B33" s="38"/>
      <c r="C33" s="38"/>
      <c r="D33" s="38"/>
    </row>
    <row r="34" spans="1:4" ht="22.5" customHeight="1" x14ac:dyDescent="0.2">
      <c r="A34" s="37"/>
      <c r="B34" s="38"/>
      <c r="C34" s="38"/>
      <c r="D34" s="38"/>
    </row>
    <row r="35" spans="1:4" ht="22.5" customHeight="1" x14ac:dyDescent="0.2">
      <c r="A35" s="37"/>
      <c r="B35" s="38"/>
      <c r="C35" s="38"/>
      <c r="D35" s="38"/>
    </row>
    <row r="36" spans="1:4" ht="22.5" customHeight="1" x14ac:dyDescent="0.2">
      <c r="A36" s="37"/>
      <c r="B36" s="38"/>
      <c r="C36" s="38"/>
      <c r="D36" s="38"/>
    </row>
    <row r="37" spans="1:4" ht="22.5" customHeight="1" x14ac:dyDescent="0.2">
      <c r="A37" s="37"/>
      <c r="B37" s="38"/>
      <c r="C37" s="38"/>
      <c r="D37" s="38"/>
    </row>
    <row r="38" spans="1:4" ht="22.5" customHeight="1" x14ac:dyDescent="0.2">
      <c r="A38" s="37"/>
      <c r="B38" s="38"/>
      <c r="C38" s="38"/>
      <c r="D38" s="38"/>
    </row>
    <row r="39" spans="1:4" ht="22.5" customHeight="1" x14ac:dyDescent="0.2">
      <c r="A39" s="37"/>
      <c r="B39" s="38"/>
      <c r="C39" s="38"/>
      <c r="D39" s="38"/>
    </row>
    <row r="40" spans="1:4" ht="22.5" customHeight="1" x14ac:dyDescent="0.2">
      <c r="A40" s="37"/>
      <c r="B40" s="38"/>
      <c r="C40" s="38"/>
      <c r="D40" s="38"/>
    </row>
    <row r="41" spans="1:4" ht="22.5" customHeight="1" x14ac:dyDescent="0.2">
      <c r="A41" s="37"/>
      <c r="B41" s="38"/>
      <c r="C41" s="38"/>
      <c r="D41" s="38"/>
    </row>
    <row r="42" spans="1:4" ht="22.5" customHeight="1" thickBot="1" x14ac:dyDescent="0.25"/>
    <row r="43" spans="1:4" ht="22.5" customHeight="1" thickBot="1" x14ac:dyDescent="0.3">
      <c r="A43" s="54" t="s">
        <v>28</v>
      </c>
      <c r="B43" s="55"/>
      <c r="C43" s="55"/>
      <c r="D43" s="56"/>
    </row>
    <row r="44" spans="1:4" ht="22.5" customHeight="1" thickBot="1" x14ac:dyDescent="0.25">
      <c r="A44" s="57" t="s">
        <v>31</v>
      </c>
      <c r="B44" s="58"/>
      <c r="C44" s="58"/>
      <c r="D44" s="59"/>
    </row>
    <row r="45" spans="1:4" ht="22.5" customHeight="1" x14ac:dyDescent="0.2">
      <c r="A45" s="18" t="s">
        <v>22</v>
      </c>
      <c r="B45" s="28" t="s">
        <v>30</v>
      </c>
      <c r="C45" s="28" t="s">
        <v>29</v>
      </c>
      <c r="D45" s="30"/>
    </row>
    <row r="46" spans="1:4" ht="22.5" customHeight="1" x14ac:dyDescent="0.2">
      <c r="A46" s="12" t="s">
        <v>4</v>
      </c>
      <c r="B46" s="13">
        <v>50000000</v>
      </c>
      <c r="C46" s="13">
        <v>10013575689</v>
      </c>
      <c r="D46" s="13"/>
    </row>
    <row r="47" spans="1:4" ht="22.5" customHeight="1" x14ac:dyDescent="0.2">
      <c r="A47" s="5" t="s">
        <v>5</v>
      </c>
      <c r="B47" s="13">
        <v>50000000</v>
      </c>
      <c r="C47" s="11">
        <v>10175231689</v>
      </c>
      <c r="D47" s="11"/>
    </row>
    <row r="48" spans="1:4" ht="22.5" customHeight="1" x14ac:dyDescent="0.2">
      <c r="A48" s="5" t="s">
        <v>6</v>
      </c>
      <c r="B48" s="11">
        <v>0</v>
      </c>
      <c r="C48" s="11">
        <v>672491400</v>
      </c>
      <c r="D48" s="11"/>
    </row>
    <row r="49" spans="1:4" ht="22.5" customHeight="1" x14ac:dyDescent="0.2">
      <c r="A49" s="5" t="s">
        <v>7</v>
      </c>
      <c r="B49" s="11">
        <v>0</v>
      </c>
      <c r="C49" s="11">
        <v>672491400</v>
      </c>
      <c r="D49" s="11"/>
    </row>
    <row r="50" spans="1:4" ht="22.5" customHeight="1" x14ac:dyDescent="0.2">
      <c r="A50" s="5" t="s">
        <v>8</v>
      </c>
      <c r="B50" s="13">
        <v>50000000</v>
      </c>
      <c r="C50" s="11">
        <f>+C47-C49</f>
        <v>9502740289</v>
      </c>
      <c r="D50" s="11"/>
    </row>
    <row r="51" spans="1:4" ht="22.5" customHeight="1" x14ac:dyDescent="0.2">
      <c r="A51" s="5" t="s">
        <v>9</v>
      </c>
      <c r="B51" s="11">
        <v>0</v>
      </c>
      <c r="C51" s="11">
        <v>7589577406</v>
      </c>
      <c r="D51" s="11"/>
    </row>
    <row r="52" spans="1:4" ht="22.5" customHeight="1" x14ac:dyDescent="0.2">
      <c r="A52" s="5" t="s">
        <v>10</v>
      </c>
      <c r="B52" s="11">
        <v>0</v>
      </c>
      <c r="C52" s="11">
        <v>5464041</v>
      </c>
      <c r="D52" s="11"/>
    </row>
    <row r="53" spans="1:4" ht="22.5" customHeight="1" x14ac:dyDescent="0.2">
      <c r="A53" s="60" t="s">
        <v>15</v>
      </c>
      <c r="B53" s="61"/>
      <c r="C53" s="42" t="s">
        <v>14</v>
      </c>
      <c r="D53" s="43"/>
    </row>
    <row r="55" spans="1:4" ht="22.5" customHeight="1" x14ac:dyDescent="0.2">
      <c r="A55" s="12" t="s">
        <v>11</v>
      </c>
      <c r="B55" s="44">
        <f>+((B46)+(C46))/((B48)+(C48))</f>
        <v>14.964616185426312</v>
      </c>
      <c r="C55" s="1" t="s">
        <v>34</v>
      </c>
      <c r="D55" s="27" t="s">
        <v>0</v>
      </c>
    </row>
    <row r="56" spans="1:4" ht="22.5" customHeight="1" x14ac:dyDescent="0.2">
      <c r="A56" s="5" t="s">
        <v>12</v>
      </c>
      <c r="B56" s="9">
        <f>+((B49)+(C49))/((B47)+(C47))</f>
        <v>6.5767839835203568E-2</v>
      </c>
      <c r="C56" s="1" t="s">
        <v>35</v>
      </c>
      <c r="D56" s="4" t="s">
        <v>0</v>
      </c>
    </row>
    <row r="57" spans="1:4" ht="22.5" customHeight="1" x14ac:dyDescent="0.2">
      <c r="A57" s="5" t="s">
        <v>1</v>
      </c>
      <c r="B57" s="24">
        <f>((B51)+(C51))/((B52)+(C52))</f>
        <v>1389.0044759913039</v>
      </c>
      <c r="C57" s="1" t="s">
        <v>36</v>
      </c>
      <c r="D57" s="4" t="s">
        <v>0</v>
      </c>
    </row>
    <row r="58" spans="1:4" ht="22.5" customHeight="1" thickBot="1" x14ac:dyDescent="0.25">
      <c r="A58" s="35" t="s">
        <v>2</v>
      </c>
      <c r="B58" s="25">
        <f>+((B46)-(B48))+((C46)-(C48))</f>
        <v>9391084289</v>
      </c>
      <c r="C58" s="32" t="s">
        <v>26</v>
      </c>
      <c r="D58" s="17" t="s">
        <v>0</v>
      </c>
    </row>
    <row r="59" spans="1:4" ht="22.5" customHeight="1" x14ac:dyDescent="0.2">
      <c r="A59" s="62" t="s">
        <v>21</v>
      </c>
      <c r="B59" s="63"/>
      <c r="C59" s="63"/>
      <c r="D59" s="64"/>
    </row>
    <row r="60" spans="1:4" ht="22.5" customHeight="1" thickBot="1" x14ac:dyDescent="0.25">
      <c r="A60" s="65"/>
      <c r="B60" s="66"/>
      <c r="C60" s="66"/>
      <c r="D60" s="67"/>
    </row>
    <row r="61" spans="1:4" ht="22.5" customHeight="1" x14ac:dyDescent="0.2">
      <c r="A61" s="12" t="s">
        <v>13</v>
      </c>
      <c r="B61" s="33">
        <f>((B51)+(C51))/((B50)+(C50))</f>
        <v>0.79449217464222432</v>
      </c>
      <c r="C61" s="26" t="s">
        <v>43</v>
      </c>
      <c r="D61" s="27" t="s">
        <v>0</v>
      </c>
    </row>
    <row r="62" spans="1:4" ht="22.5" customHeight="1" thickBot="1" x14ac:dyDescent="0.25">
      <c r="A62" s="15" t="s">
        <v>3</v>
      </c>
      <c r="B62" s="16">
        <f>+((B51)+(C51))/((B47)+(C47))</f>
        <v>0.74224014055003185</v>
      </c>
      <c r="C62" s="21" t="s">
        <v>44</v>
      </c>
      <c r="D62" s="17" t="s">
        <v>0</v>
      </c>
    </row>
    <row r="63" spans="1:4" ht="22.5" customHeight="1" x14ac:dyDescent="0.2">
      <c r="A63" s="83" t="s">
        <v>20</v>
      </c>
      <c r="B63" s="84"/>
      <c r="C63" s="84"/>
      <c r="D63" s="85"/>
    </row>
    <row r="64" spans="1:4" ht="22.5" customHeight="1" x14ac:dyDescent="0.2">
      <c r="A64" s="86"/>
      <c r="B64" s="87"/>
      <c r="C64" s="87"/>
      <c r="D64" s="88"/>
    </row>
    <row r="65" spans="1:4" ht="22.5" customHeight="1" x14ac:dyDescent="0.2">
      <c r="A65" s="36" t="s">
        <v>20</v>
      </c>
      <c r="B65" s="39">
        <v>999249078</v>
      </c>
      <c r="C65" s="39"/>
      <c r="D65" s="17" t="s">
        <v>0</v>
      </c>
    </row>
    <row r="66" spans="1:4" ht="93" customHeight="1" x14ac:dyDescent="0.2">
      <c r="A66" s="45" t="s">
        <v>45</v>
      </c>
      <c r="B66" s="91" t="s">
        <v>46</v>
      </c>
      <c r="C66" s="91"/>
      <c r="D66" s="91"/>
    </row>
    <row r="67" spans="1:4" s="53" customFormat="1" ht="23.25" customHeight="1" thickBot="1" x14ac:dyDescent="0.25">
      <c r="A67" s="51"/>
      <c r="B67" s="52"/>
      <c r="C67" s="52"/>
      <c r="D67" s="52"/>
    </row>
    <row r="68" spans="1:4" ht="22.5" customHeight="1" thickBot="1" x14ac:dyDescent="0.3">
      <c r="A68" s="54" t="s">
        <v>37</v>
      </c>
      <c r="B68" s="55"/>
      <c r="C68" s="55"/>
      <c r="D68" s="56"/>
    </row>
    <row r="69" spans="1:4" ht="22.5" customHeight="1" thickBot="1" x14ac:dyDescent="0.25">
      <c r="A69" s="57" t="s">
        <v>38</v>
      </c>
      <c r="B69" s="58"/>
      <c r="C69" s="58"/>
      <c r="D69" s="59"/>
    </row>
    <row r="70" spans="1:4" ht="22.5" customHeight="1" x14ac:dyDescent="0.2">
      <c r="A70" s="18" t="s">
        <v>22</v>
      </c>
      <c r="B70" s="28" t="s">
        <v>39</v>
      </c>
      <c r="C70" s="28" t="s">
        <v>40</v>
      </c>
      <c r="D70" s="30"/>
    </row>
    <row r="71" spans="1:4" ht="60" customHeight="1" x14ac:dyDescent="0.2">
      <c r="A71" s="50" t="s">
        <v>41</v>
      </c>
      <c r="B71" s="92" t="s">
        <v>42</v>
      </c>
      <c r="C71" s="92"/>
      <c r="D71" s="92"/>
    </row>
    <row r="72" spans="1:4" ht="22.5" customHeight="1" thickBot="1" x14ac:dyDescent="0.25">
      <c r="A72" s="37"/>
      <c r="B72" s="46"/>
      <c r="C72" s="46"/>
      <c r="D72" s="47"/>
    </row>
    <row r="73" spans="1:4" ht="22.5" customHeight="1" thickBot="1" x14ac:dyDescent="0.3">
      <c r="A73" s="54" t="s">
        <v>32</v>
      </c>
      <c r="B73" s="55"/>
      <c r="C73" s="55"/>
      <c r="D73" s="56"/>
    </row>
    <row r="74" spans="1:4" ht="22.5" customHeight="1" thickBot="1" x14ac:dyDescent="0.25">
      <c r="A74" s="57" t="s">
        <v>33</v>
      </c>
      <c r="B74" s="58"/>
      <c r="C74" s="58"/>
      <c r="D74" s="59"/>
    </row>
    <row r="75" spans="1:4" ht="22.5" customHeight="1" x14ac:dyDescent="0.2">
      <c r="A75" s="18" t="s">
        <v>22</v>
      </c>
      <c r="B75" s="28" t="s">
        <v>33</v>
      </c>
      <c r="C75" s="28"/>
      <c r="D75" s="30"/>
    </row>
    <row r="76" spans="1:4" ht="22.5" customHeight="1" x14ac:dyDescent="0.2">
      <c r="A76" s="12" t="s">
        <v>4</v>
      </c>
      <c r="B76" s="13">
        <v>2319395452</v>
      </c>
      <c r="C76" s="13"/>
      <c r="D76" s="13"/>
    </row>
    <row r="77" spans="1:4" ht="22.5" customHeight="1" x14ac:dyDescent="0.2">
      <c r="A77" s="5" t="s">
        <v>5</v>
      </c>
      <c r="B77" s="11">
        <v>2338623452</v>
      </c>
      <c r="C77" s="11"/>
      <c r="D77" s="11"/>
    </row>
    <row r="78" spans="1:4" ht="22.5" customHeight="1" x14ac:dyDescent="0.2">
      <c r="A78" s="5" t="s">
        <v>6</v>
      </c>
      <c r="B78" s="11">
        <v>31228740</v>
      </c>
      <c r="C78" s="11"/>
      <c r="D78" s="11"/>
    </row>
    <row r="79" spans="1:4" ht="22.5" customHeight="1" x14ac:dyDescent="0.2">
      <c r="A79" s="5" t="s">
        <v>7</v>
      </c>
      <c r="B79" s="11">
        <v>62551740</v>
      </c>
      <c r="C79" s="11"/>
      <c r="D79" s="11"/>
    </row>
    <row r="80" spans="1:4" ht="22.5" customHeight="1" x14ac:dyDescent="0.2">
      <c r="A80" s="5" t="s">
        <v>8</v>
      </c>
      <c r="B80" s="11">
        <f>+B77-B79</f>
        <v>2276071712</v>
      </c>
      <c r="C80" s="11"/>
      <c r="D80" s="11"/>
    </row>
    <row r="81" spans="1:4" ht="22.5" customHeight="1" x14ac:dyDescent="0.2">
      <c r="A81" s="5" t="s">
        <v>9</v>
      </c>
      <c r="B81" s="11">
        <v>527423307</v>
      </c>
      <c r="C81" s="11"/>
      <c r="D81" s="11"/>
    </row>
    <row r="82" spans="1:4" ht="22.5" customHeight="1" x14ac:dyDescent="0.2">
      <c r="A82" s="5" t="s">
        <v>10</v>
      </c>
      <c r="B82" s="11">
        <v>10003000</v>
      </c>
      <c r="C82" s="11"/>
      <c r="D82" s="11"/>
    </row>
    <row r="83" spans="1:4" ht="22.5" customHeight="1" x14ac:dyDescent="0.2">
      <c r="A83" s="89" t="s">
        <v>15</v>
      </c>
      <c r="B83" s="90"/>
      <c r="C83" s="10" t="s">
        <v>14</v>
      </c>
      <c r="D83" s="6"/>
    </row>
    <row r="84" spans="1:4" ht="22.5" customHeight="1" x14ac:dyDescent="0.2">
      <c r="A84" s="7"/>
      <c r="B84" s="3"/>
      <c r="C84" s="2"/>
      <c r="D84" s="6"/>
    </row>
    <row r="85" spans="1:4" ht="22.5" customHeight="1" x14ac:dyDescent="0.2">
      <c r="A85" s="5" t="s">
        <v>11</v>
      </c>
      <c r="B85" s="8">
        <f>+((B76)+(C76))/((B78)+(C78))</f>
        <v>74.271182634970216</v>
      </c>
      <c r="C85" s="1" t="s">
        <v>34</v>
      </c>
      <c r="D85" s="4" t="s">
        <v>0</v>
      </c>
    </row>
    <row r="86" spans="1:4" ht="22.5" customHeight="1" x14ac:dyDescent="0.2">
      <c r="A86" s="5" t="s">
        <v>12</v>
      </c>
      <c r="B86" s="9">
        <f>+((B79)+(C79))/((B77)+(C77))</f>
        <v>2.6747247380293524E-2</v>
      </c>
      <c r="C86" s="1" t="s">
        <v>35</v>
      </c>
      <c r="D86" s="4" t="s">
        <v>0</v>
      </c>
    </row>
    <row r="87" spans="1:4" ht="22.5" customHeight="1" x14ac:dyDescent="0.2">
      <c r="A87" s="5" t="s">
        <v>1</v>
      </c>
      <c r="B87" s="24">
        <f>((B81)+(C81))/((B82)+(C82))</f>
        <v>52.726512746176148</v>
      </c>
      <c r="C87" s="1" t="s">
        <v>36</v>
      </c>
      <c r="D87" s="4" t="s">
        <v>0</v>
      </c>
    </row>
    <row r="88" spans="1:4" ht="22.5" customHeight="1" thickBot="1" x14ac:dyDescent="0.25">
      <c r="A88" s="35" t="s">
        <v>2</v>
      </c>
      <c r="B88" s="25">
        <f>+((B76)-(B78))+((C76)-(C78))</f>
        <v>2288166712</v>
      </c>
      <c r="C88" s="32" t="s">
        <v>26</v>
      </c>
      <c r="D88" s="17" t="s">
        <v>0</v>
      </c>
    </row>
    <row r="89" spans="1:4" ht="22.5" customHeight="1" x14ac:dyDescent="0.2">
      <c r="A89" s="62" t="s">
        <v>21</v>
      </c>
      <c r="B89" s="63"/>
      <c r="C89" s="63"/>
      <c r="D89" s="64"/>
    </row>
    <row r="90" spans="1:4" ht="22.5" customHeight="1" thickBot="1" x14ac:dyDescent="0.25">
      <c r="A90" s="65"/>
      <c r="B90" s="66"/>
      <c r="C90" s="66"/>
      <c r="D90" s="67"/>
    </row>
    <row r="91" spans="1:4" ht="22.5" customHeight="1" x14ac:dyDescent="0.2">
      <c r="A91" s="12" t="s">
        <v>13</v>
      </c>
      <c r="B91" s="33">
        <f>((B81)+(C81))/((B80)+(C80))</f>
        <v>0.23172525901503757</v>
      </c>
      <c r="C91" s="26" t="s">
        <v>43</v>
      </c>
      <c r="D91" s="27" t="s">
        <v>0</v>
      </c>
    </row>
    <row r="92" spans="1:4" ht="22.5" customHeight="1" thickBot="1" x14ac:dyDescent="0.25">
      <c r="A92" s="15" t="s">
        <v>3</v>
      </c>
      <c r="B92" s="16">
        <f>+((B81)+(C81))/((B77)+(C77))</f>
        <v>0.22552724618789977</v>
      </c>
      <c r="C92" s="21" t="s">
        <v>44</v>
      </c>
      <c r="D92" s="17" t="s">
        <v>0</v>
      </c>
    </row>
    <row r="93" spans="1:4" ht="22.5" customHeight="1" x14ac:dyDescent="0.2">
      <c r="A93" s="83" t="s">
        <v>20</v>
      </c>
      <c r="B93" s="84"/>
      <c r="C93" s="84"/>
      <c r="D93" s="85"/>
    </row>
    <row r="94" spans="1:4" ht="22.5" customHeight="1" x14ac:dyDescent="0.2">
      <c r="A94" s="86"/>
      <c r="B94" s="87"/>
      <c r="C94" s="87"/>
      <c r="D94" s="88"/>
    </row>
    <row r="95" spans="1:4" ht="22.5" customHeight="1" x14ac:dyDescent="0.2">
      <c r="A95" s="36" t="s">
        <v>20</v>
      </c>
      <c r="B95" s="39">
        <v>999249078</v>
      </c>
      <c r="C95" s="39">
        <v>2192500687</v>
      </c>
      <c r="D95" s="17" t="s">
        <v>0</v>
      </c>
    </row>
    <row r="96" spans="1:4" ht="22.5" customHeight="1" x14ac:dyDescent="0.2">
      <c r="A96" s="37"/>
      <c r="B96" s="46"/>
      <c r="C96" s="46"/>
      <c r="D96" s="47"/>
    </row>
    <row r="97" spans="1:4" ht="22.5" customHeight="1" x14ac:dyDescent="0.2">
      <c r="A97" s="37"/>
      <c r="B97" s="46"/>
      <c r="C97" s="46"/>
      <c r="D97" s="47"/>
    </row>
    <row r="98" spans="1:4" ht="22.5" customHeight="1" x14ac:dyDescent="0.2">
      <c r="A98" s="37"/>
      <c r="B98" s="46"/>
      <c r="C98" s="46"/>
      <c r="D98" s="47"/>
    </row>
    <row r="99" spans="1:4" ht="22.5" customHeight="1" x14ac:dyDescent="0.2">
      <c r="A99" s="37"/>
      <c r="B99" s="46"/>
      <c r="C99" s="46"/>
      <c r="D99" s="47"/>
    </row>
    <row r="100" spans="1:4" ht="22.5" customHeight="1" x14ac:dyDescent="0.2">
      <c r="A100" s="37"/>
      <c r="B100" s="46"/>
      <c r="C100" s="46"/>
      <c r="D100" s="47"/>
    </row>
    <row r="101" spans="1:4" ht="22.5" customHeight="1" x14ac:dyDescent="0.2">
      <c r="A101" s="37"/>
      <c r="B101" s="46"/>
      <c r="C101" s="46"/>
      <c r="D101" s="47"/>
    </row>
    <row r="102" spans="1:4" ht="22.5" customHeight="1" x14ac:dyDescent="0.2">
      <c r="A102" s="37"/>
      <c r="B102" s="46"/>
      <c r="C102" s="46"/>
      <c r="D102" s="47"/>
    </row>
    <row r="103" spans="1:4" ht="22.5" customHeight="1" x14ac:dyDescent="0.2">
      <c r="A103" s="37"/>
      <c r="B103" s="46"/>
      <c r="C103" s="46"/>
      <c r="D103" s="47"/>
    </row>
    <row r="104" spans="1:4" ht="22.5" customHeight="1" x14ac:dyDescent="0.2">
      <c r="A104" s="37"/>
      <c r="B104" s="46"/>
      <c r="C104" s="46"/>
      <c r="D104" s="47"/>
    </row>
    <row r="105" spans="1:4" ht="22.5" customHeight="1" x14ac:dyDescent="0.2">
      <c r="A105" s="37"/>
      <c r="B105" s="46"/>
      <c r="C105" s="46"/>
      <c r="D105" s="47"/>
    </row>
    <row r="106" spans="1:4" ht="22.5" customHeight="1" x14ac:dyDescent="0.2">
      <c r="A106" s="37"/>
      <c r="B106" s="46"/>
      <c r="C106" s="46"/>
      <c r="D106" s="47"/>
    </row>
    <row r="107" spans="1:4" ht="22.5" customHeight="1" x14ac:dyDescent="0.2">
      <c r="A107" s="37"/>
      <c r="B107" s="46"/>
      <c r="C107" s="46"/>
      <c r="D107" s="47"/>
    </row>
    <row r="108" spans="1:4" ht="22.5" customHeight="1" x14ac:dyDescent="0.2">
      <c r="A108" s="37"/>
      <c r="B108" s="46"/>
      <c r="C108" s="46"/>
      <c r="D108" s="47"/>
    </row>
    <row r="109" spans="1:4" ht="22.5" customHeight="1" x14ac:dyDescent="0.2">
      <c r="A109" s="37"/>
      <c r="B109" s="46"/>
      <c r="C109" s="46"/>
      <c r="D109" s="47"/>
    </row>
    <row r="110" spans="1:4" ht="22.5" customHeight="1" x14ac:dyDescent="0.2">
      <c r="A110" s="37"/>
      <c r="B110" s="46"/>
      <c r="C110" s="46"/>
      <c r="D110" s="47"/>
    </row>
    <row r="111" spans="1:4" ht="22.5" customHeight="1" x14ac:dyDescent="0.2">
      <c r="A111" s="37"/>
      <c r="B111" s="46"/>
      <c r="C111" s="46"/>
      <c r="D111" s="47"/>
    </row>
    <row r="112" spans="1:4" ht="22.5" customHeight="1" x14ac:dyDescent="0.2">
      <c r="A112" s="37"/>
      <c r="B112" s="46"/>
      <c r="C112" s="46"/>
      <c r="D112" s="47"/>
    </row>
    <row r="113" spans="1:2" ht="21.75" customHeight="1" x14ac:dyDescent="0.2">
      <c r="A113" s="48" t="s">
        <v>18</v>
      </c>
      <c r="B113" s="49">
        <v>999249078</v>
      </c>
    </row>
    <row r="114" spans="1:2" ht="28.5" customHeight="1" x14ac:dyDescent="0.2">
      <c r="A114" s="14" t="s">
        <v>19</v>
      </c>
      <c r="B114" s="19" t="s">
        <v>25</v>
      </c>
    </row>
    <row r="115" spans="1:2" ht="14.25" customHeight="1" x14ac:dyDescent="0.2"/>
    <row r="116" spans="1:2" ht="131.25" customHeight="1" x14ac:dyDescent="0.2"/>
    <row r="117" spans="1:2" ht="13.5" customHeight="1" x14ac:dyDescent="0.2">
      <c r="A117" s="23"/>
    </row>
    <row r="118" spans="1:2" x14ac:dyDescent="0.2">
      <c r="A118" s="22"/>
    </row>
    <row r="119" spans="1:2" x14ac:dyDescent="0.2">
      <c r="A119" s="22"/>
    </row>
    <row r="144" spans="5:5" x14ac:dyDescent="0.2">
      <c r="E144" s="29"/>
    </row>
    <row r="145" spans="5:5" x14ac:dyDescent="0.2">
      <c r="E145" s="29"/>
    </row>
    <row r="146" spans="5:5" x14ac:dyDescent="0.2">
      <c r="E146" s="29"/>
    </row>
    <row r="147" spans="5:5" x14ac:dyDescent="0.2">
      <c r="E147" s="29"/>
    </row>
    <row r="148" spans="5:5" x14ac:dyDescent="0.2">
      <c r="E148" s="29"/>
    </row>
    <row r="149" spans="5:5" x14ac:dyDescent="0.2">
      <c r="E149" s="29"/>
    </row>
    <row r="150" spans="5:5" x14ac:dyDescent="0.2">
      <c r="E150" s="29"/>
    </row>
    <row r="196" spans="5:5" x14ac:dyDescent="0.2">
      <c r="E196" s="29"/>
    </row>
    <row r="197" spans="5:5" x14ac:dyDescent="0.2">
      <c r="E197" s="29"/>
    </row>
    <row r="198" spans="5:5" x14ac:dyDescent="0.2">
      <c r="E198" s="29"/>
    </row>
    <row r="199" spans="5:5" x14ac:dyDescent="0.2">
      <c r="E199" s="29"/>
    </row>
    <row r="200" spans="5:5" x14ac:dyDescent="0.2">
      <c r="E200" s="29"/>
    </row>
    <row r="201" spans="5:5" x14ac:dyDescent="0.2">
      <c r="E201" s="29"/>
    </row>
    <row r="202" spans="5:5" x14ac:dyDescent="0.2">
      <c r="E202" s="29"/>
    </row>
    <row r="246" spans="5:5" x14ac:dyDescent="0.2">
      <c r="E246" s="29"/>
    </row>
    <row r="247" spans="5:5" x14ac:dyDescent="0.2">
      <c r="E247" s="29"/>
    </row>
    <row r="248" spans="5:5" x14ac:dyDescent="0.2">
      <c r="E248" s="29"/>
    </row>
    <row r="249" spans="5:5" x14ac:dyDescent="0.2">
      <c r="E249" s="29"/>
    </row>
    <row r="250" spans="5:5" x14ac:dyDescent="0.2">
      <c r="E250" s="29"/>
    </row>
    <row r="251" spans="5:5" x14ac:dyDescent="0.2">
      <c r="E251" s="29"/>
    </row>
    <row r="252" spans="5:5" x14ac:dyDescent="0.2">
      <c r="E252" s="29"/>
    </row>
    <row r="295" spans="5:5" x14ac:dyDescent="0.2">
      <c r="E295" s="29"/>
    </row>
    <row r="296" spans="5:5" x14ac:dyDescent="0.2">
      <c r="E296" s="29"/>
    </row>
    <row r="297" spans="5:5" x14ac:dyDescent="0.2">
      <c r="E297" s="29"/>
    </row>
    <row r="298" spans="5:5" x14ac:dyDescent="0.2">
      <c r="E298" s="29"/>
    </row>
    <row r="299" spans="5:5" x14ac:dyDescent="0.2">
      <c r="E299" s="29"/>
    </row>
    <row r="300" spans="5:5" x14ac:dyDescent="0.2">
      <c r="E300" s="29"/>
    </row>
    <row r="301" spans="5:5" x14ac:dyDescent="0.2">
      <c r="E301" s="29"/>
    </row>
    <row r="348" ht="45" customHeight="1" x14ac:dyDescent="0.2"/>
  </sheetData>
  <mergeCells count="23">
    <mergeCell ref="A89:D90"/>
    <mergeCell ref="A93:D94"/>
    <mergeCell ref="A63:D64"/>
    <mergeCell ref="B66:D66"/>
    <mergeCell ref="A73:D73"/>
    <mergeCell ref="A74:D74"/>
    <mergeCell ref="A83:B83"/>
    <mergeCell ref="A68:D68"/>
    <mergeCell ref="A69:D69"/>
    <mergeCell ref="B71:D71"/>
    <mergeCell ref="A43:D43"/>
    <mergeCell ref="A44:D44"/>
    <mergeCell ref="A53:B53"/>
    <mergeCell ref="A59:D60"/>
    <mergeCell ref="A1:D2"/>
    <mergeCell ref="A3:D3"/>
    <mergeCell ref="A4:D4"/>
    <mergeCell ref="A5:D5"/>
    <mergeCell ref="A26:D27"/>
    <mergeCell ref="A6:D6"/>
    <mergeCell ref="A7:D7"/>
    <mergeCell ref="A16:B16"/>
    <mergeCell ref="A22:D23"/>
  </mergeCells>
  <conditionalFormatting sqref="B28">
    <cfRule type="containsText" dxfId="17" priority="33" operator="containsText" text="NO CUMPLE">
      <formula>NOT(ISERROR(SEARCH("NO CUMPLE",B28)))</formula>
    </cfRule>
    <cfRule type="containsText" dxfId="16" priority="34" operator="containsText" text="CUMPLE">
      <formula>NOT(ISERROR(SEARCH("CUMPLE",B28)))</formula>
    </cfRule>
  </conditionalFormatting>
  <conditionalFormatting sqref="D24:D25 D18:D21">
    <cfRule type="containsText" dxfId="15" priority="31" operator="containsText" text="NO CUMPLE">
      <formula>NOT(ISERROR(SEARCH("NO CUMPLE",D18)))</formula>
    </cfRule>
    <cfRule type="containsText" dxfId="14" priority="32" operator="containsText" text="CUMPLE">
      <formula>NOT(ISERROR(SEARCH("CUMPLE",D18)))</formula>
    </cfRule>
  </conditionalFormatting>
  <conditionalFormatting sqref="D28">
    <cfRule type="containsText" dxfId="13" priority="17" operator="containsText" text="NO CUMPLE">
      <formula>NOT(ISERROR(SEARCH("NO CUMPLE",D28)))</formula>
    </cfRule>
    <cfRule type="containsText" dxfId="12" priority="18" operator="containsText" text="CUMPLE">
      <formula>NOT(ISERROR(SEARCH("CUMPLE",D28)))</formula>
    </cfRule>
  </conditionalFormatting>
  <conditionalFormatting sqref="B65 B72">
    <cfRule type="containsText" dxfId="11" priority="11" operator="containsText" text="NO CUMPLE">
      <formula>NOT(ISERROR(SEARCH("NO CUMPLE",B65)))</formula>
    </cfRule>
    <cfRule type="containsText" dxfId="10" priority="12" operator="containsText" text="CUMPLE">
      <formula>NOT(ISERROR(SEARCH("CUMPLE",B65)))</formula>
    </cfRule>
  </conditionalFormatting>
  <conditionalFormatting sqref="D61:D62 D55:D58">
    <cfRule type="containsText" dxfId="9" priority="9" operator="containsText" text="NO CUMPLE">
      <formula>NOT(ISERROR(SEARCH("NO CUMPLE",D55)))</formula>
    </cfRule>
    <cfRule type="containsText" dxfId="8" priority="10" operator="containsText" text="CUMPLE">
      <formula>NOT(ISERROR(SEARCH("CUMPLE",D55)))</formula>
    </cfRule>
  </conditionalFormatting>
  <conditionalFormatting sqref="D65 D72">
    <cfRule type="containsText" dxfId="7" priority="7" operator="containsText" text="NO CUMPLE">
      <formula>NOT(ISERROR(SEARCH("NO CUMPLE",D65)))</formula>
    </cfRule>
    <cfRule type="containsText" dxfId="6" priority="8" operator="containsText" text="CUMPLE">
      <formula>NOT(ISERROR(SEARCH("CUMPLE",D65)))</formula>
    </cfRule>
  </conditionalFormatting>
  <conditionalFormatting sqref="B95:B112">
    <cfRule type="containsText" dxfId="5" priority="5" operator="containsText" text="NO CUMPLE">
      <formula>NOT(ISERROR(SEARCH("NO CUMPLE",B95)))</formula>
    </cfRule>
    <cfRule type="containsText" dxfId="4" priority="6" operator="containsText" text="CUMPLE">
      <formula>NOT(ISERROR(SEARCH("CUMPLE",B95)))</formula>
    </cfRule>
  </conditionalFormatting>
  <conditionalFormatting sqref="D91:D92 D85:D88">
    <cfRule type="containsText" dxfId="3" priority="3" operator="containsText" text="NO CUMPLE">
      <formula>NOT(ISERROR(SEARCH("NO CUMPLE",D85)))</formula>
    </cfRule>
    <cfRule type="containsText" dxfId="2" priority="4" operator="containsText" text="CUMPLE">
      <formula>NOT(ISERROR(SEARCH("CUMPLE",D85)))</formula>
    </cfRule>
  </conditionalFormatting>
  <conditionalFormatting sqref="D95:D112">
    <cfRule type="containsText" dxfId="1" priority="1" operator="containsText" text="NO CUMPLE">
      <formula>NOT(ISERROR(SEARCH("NO CUMPLE",D95)))</formula>
    </cfRule>
    <cfRule type="containsText" dxfId="0" priority="2" operator="containsText" text="CUMPLE">
      <formula>NOT(ISERROR(SEARCH("CUMPLE",D95)))</formula>
    </cfRule>
  </conditionalFormatting>
  <printOptions horizontalCentered="1"/>
  <pageMargins left="0.70866141732283472" right="0.70866141732283472" top="1.7716535433070868" bottom="0.78740157480314965" header="0.31496062992125984" footer="0.19685039370078741"/>
  <pageSetup scale="77" fitToHeight="0" orientation="landscape" r:id="rId1"/>
  <headerFooter>
    <oddHeader>&amp;C&amp;G</oddHeader>
    <oddFooter>&amp;L&amp;G&amp;CPalacio de Naín - Calle 27 N 3 - 28
PBX: +(57) 4 784 8940 - 01 8000 400 357
contactenos@cordoba.gov.co - gobernador@cordoba.gov.co
www.cordoba.gov.co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710937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87fcdbf-a93d-4a23-8d8c-d078da368c7f">
      <UserInfo>
        <DisplayName>Fredy Alexander Rodriguez Ardila</DisplayName>
        <AccountId>17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FBA089-065C-4368-937A-E84819A172F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033108c-f638-4e4e-bc69-b116b72b9cb4"/>
    <ds:schemaRef ds:uri="787fcdbf-a93d-4a23-8d8c-d078da368c7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787fcdbf-a93d-4a23-8d8c-d078da368c7f"/>
    <ds:schemaRef ds:uri="http://purl.org/dc/elements/1.1/"/>
    <ds:schemaRef ds:uri="0033108c-f638-4e4e-bc69-b116b72b9cb4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VERIFICACION FINANCIERA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GUERRERO</dc:creator>
  <cp:lastModifiedBy>Usuario</cp:lastModifiedBy>
  <cp:lastPrinted>2020-06-28T02:15:36Z</cp:lastPrinted>
  <dcterms:created xsi:type="dcterms:W3CDTF">2018-03-15T20:47:08Z</dcterms:created>
  <dcterms:modified xsi:type="dcterms:W3CDTF">2022-12-29T00:32:13Z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