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mc:AlternateContent xmlns:mc="http://schemas.openxmlformats.org/markup-compatibility/2006">
    <mc:Choice Requires="x15">
      <x15ac:absPath xmlns:x15ac="http://schemas.microsoft.com/office/spreadsheetml/2010/11/ac" url="https://d.docs.live.net/21a62084030fb125/LIBRO/JUANEZ DB/CALDAS/PROCESO MTOS MINIMA 2021/Proceso Restaurantes escolares/"/>
    </mc:Choice>
  </mc:AlternateContent>
  <xr:revisionPtr revIDLastSave="2" documentId="8_{9FDE0871-22E9-4635-956D-A72A916ACAB5}" xr6:coauthVersionLast="47" xr6:coauthVersionMax="47" xr10:uidLastSave="{3BF50CD2-687F-4625-BDE1-93B4B64DAA4B}"/>
  <bookViews>
    <workbookView xWindow="14625" yWindow="90" windowWidth="14055" windowHeight="15600" xr2:uid="{00000000-000D-0000-FFFF-FFFF00000000}"/>
  </bookViews>
  <sheets>
    <sheet name="PTO" sheetId="1" r:id="rId1"/>
    <sheet name="APU" sheetId="15" r:id="rId2"/>
    <sheet name="INVERSIÓN AMBIENTAL" sheetId="5" r:id="rId3"/>
    <sheet name="AU" sheetId="16" r:id="rId4"/>
  </sheets>
  <externalReferences>
    <externalReference r:id="rId5"/>
  </externalReferences>
  <definedNames>
    <definedName name="_xlnm._FilterDatabase" localSheetId="1" hidden="1">APU!$G$1:$G$4730</definedName>
    <definedName name="_xlnm.Print_Area" localSheetId="1">#REF!</definedName>
    <definedName name="_xlnm.Print_Area" localSheetId="0">PTO!$A$1:$F$172</definedName>
    <definedName name="_xlnm.Print_Area">#REF!</definedName>
  </definedNames>
  <calcPr calcId="191028"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6" i="16" l="1"/>
  <c r="E29" i="5"/>
  <c r="E39" i="5"/>
  <c r="E40" i="5"/>
  <c r="E45" i="5"/>
  <c r="E167" i="1"/>
  <c r="E166" i="1"/>
  <c r="A167" i="1"/>
  <c r="A166" i="1"/>
  <c r="D4741" i="15"/>
  <c r="D4767" i="15"/>
  <c r="D1112" i="15"/>
  <c r="D1094" i="15"/>
  <c r="D1068" i="15"/>
  <c r="D1039" i="15"/>
  <c r="D1015" i="15"/>
  <c r="D992" i="15"/>
  <c r="D962" i="15"/>
  <c r="D926" i="15"/>
  <c r="D900" i="15"/>
  <c r="D876" i="15"/>
  <c r="D858" i="15"/>
  <c r="D840" i="15"/>
  <c r="D821" i="15"/>
  <c r="D797" i="15"/>
  <c r="D772" i="15"/>
  <c r="D745" i="15"/>
  <c r="D723" i="15"/>
  <c r="D685" i="15"/>
  <c r="D666" i="15"/>
  <c r="D624" i="15"/>
  <c r="D602" i="15"/>
  <c r="D584" i="15"/>
  <c r="D558" i="15"/>
  <c r="D529" i="15"/>
  <c r="D505" i="15"/>
  <c r="D482" i="15"/>
  <c r="D452" i="15"/>
  <c r="D421" i="15"/>
  <c r="D397" i="15"/>
  <c r="D379" i="15"/>
  <c r="D360" i="15"/>
  <c r="D342" i="15"/>
  <c r="D317" i="15"/>
  <c r="D316" i="15"/>
  <c r="D315" i="15"/>
  <c r="D286" i="15"/>
  <c r="D259" i="15"/>
  <c r="D202" i="15"/>
  <c r="D174" i="15"/>
  <c r="D155" i="15"/>
  <c r="D132" i="15"/>
  <c r="D113" i="15"/>
  <c r="D91" i="15"/>
  <c r="D73" i="15"/>
  <c r="D7" i="15"/>
  <c r="E505" i="15"/>
  <c r="E506" i="15"/>
  <c r="E513" i="15"/>
  <c r="D514" i="15"/>
  <c r="E34" i="1"/>
  <c r="E161" i="1"/>
  <c r="E529" i="15"/>
  <c r="E530" i="15"/>
  <c r="E540" i="15"/>
  <c r="D541" i="15"/>
  <c r="E35" i="1"/>
  <c r="E162" i="1"/>
  <c r="E558" i="15"/>
  <c r="E559" i="15"/>
  <c r="E566" i="15"/>
  <c r="D567" i="15"/>
  <c r="E36" i="1"/>
  <c r="E163" i="1"/>
  <c r="E584" i="15"/>
  <c r="E585" i="15"/>
  <c r="E592" i="15"/>
  <c r="D593" i="15"/>
  <c r="E37" i="1"/>
  <c r="E164" i="1"/>
  <c r="A5" i="16"/>
  <c r="E170" i="1"/>
  <c r="E7" i="15"/>
  <c r="E8" i="15"/>
  <c r="E16" i="15"/>
  <c r="D17" i="15"/>
  <c r="E9" i="1"/>
  <c r="F9" i="1"/>
  <c r="E40" i="15"/>
  <c r="E41" i="15"/>
  <c r="E54" i="15"/>
  <c r="D55" i="15"/>
  <c r="E11" i="1"/>
  <c r="F11" i="1"/>
  <c r="E73" i="15"/>
  <c r="E74" i="15"/>
  <c r="E81" i="15"/>
  <c r="D82" i="15"/>
  <c r="E12" i="1"/>
  <c r="F12" i="1"/>
  <c r="E91" i="15"/>
  <c r="E92" i="15"/>
  <c r="E103" i="15"/>
  <c r="D104" i="15"/>
  <c r="E15" i="1"/>
  <c r="F15" i="1"/>
  <c r="E40" i="1"/>
  <c r="F40" i="1"/>
  <c r="E64" i="1"/>
  <c r="F64" i="1"/>
  <c r="E90" i="1"/>
  <c r="F90" i="1"/>
  <c r="E114" i="1"/>
  <c r="F114" i="1"/>
  <c r="E144" i="1"/>
  <c r="F144" i="1"/>
  <c r="E113" i="15"/>
  <c r="E114" i="15"/>
  <c r="E122" i="15"/>
  <c r="D123" i="15"/>
  <c r="E16" i="1"/>
  <c r="F16" i="1"/>
  <c r="E43" i="1"/>
  <c r="F43" i="1"/>
  <c r="E65" i="1"/>
  <c r="F65" i="1"/>
  <c r="E91" i="1"/>
  <c r="F91" i="1"/>
  <c r="E115" i="1"/>
  <c r="F115" i="1"/>
  <c r="E132" i="15"/>
  <c r="E133" i="15"/>
  <c r="E145" i="15"/>
  <c r="D146" i="15"/>
  <c r="E17" i="1"/>
  <c r="F17" i="1"/>
  <c r="E41" i="1"/>
  <c r="F41" i="1"/>
  <c r="E66" i="1"/>
  <c r="F66" i="1"/>
  <c r="E92" i="1"/>
  <c r="F92" i="1"/>
  <c r="E116" i="1"/>
  <c r="F116" i="1"/>
  <c r="E174" i="15"/>
  <c r="E175" i="15"/>
  <c r="E185" i="15"/>
  <c r="D186" i="15"/>
  <c r="E19" i="1"/>
  <c r="F19" i="1"/>
  <c r="E44" i="1"/>
  <c r="F44" i="1"/>
  <c r="E202" i="15"/>
  <c r="E203" i="15"/>
  <c r="E210" i="15"/>
  <c r="D211" i="15"/>
  <c r="E21" i="1"/>
  <c r="F21" i="1"/>
  <c r="E48" i="1"/>
  <c r="F48" i="1"/>
  <c r="E69" i="1"/>
  <c r="F69" i="1"/>
  <c r="E95" i="1"/>
  <c r="F95" i="1"/>
  <c r="E120" i="1"/>
  <c r="F120" i="1"/>
  <c r="E147" i="1"/>
  <c r="F147" i="1"/>
  <c r="E259" i="15"/>
  <c r="E260" i="15"/>
  <c r="E269" i="15"/>
  <c r="D270" i="15"/>
  <c r="E23" i="1"/>
  <c r="F23" i="1"/>
  <c r="E47" i="1"/>
  <c r="F47" i="1"/>
  <c r="E71" i="1"/>
  <c r="F71" i="1"/>
  <c r="E97" i="1"/>
  <c r="F97" i="1"/>
  <c r="E122" i="1"/>
  <c r="F122" i="1"/>
  <c r="E149" i="1"/>
  <c r="F149" i="1"/>
  <c r="E286" i="15"/>
  <c r="E287" i="15"/>
  <c r="E294" i="15"/>
  <c r="D295" i="15"/>
  <c r="E24" i="1"/>
  <c r="F24" i="1"/>
  <c r="E49" i="1"/>
  <c r="F49" i="1"/>
  <c r="E72" i="1"/>
  <c r="F72" i="1"/>
  <c r="E98" i="1"/>
  <c r="F98" i="1"/>
  <c r="E123" i="1"/>
  <c r="F123" i="1"/>
  <c r="E150" i="1"/>
  <c r="F150" i="1"/>
  <c r="E315" i="15"/>
  <c r="E316" i="15"/>
  <c r="E317" i="15"/>
  <c r="E318" i="15"/>
  <c r="E326" i="15"/>
  <c r="D327" i="15"/>
  <c r="E25" i="1"/>
  <c r="F25" i="1"/>
  <c r="E73" i="1"/>
  <c r="F73" i="1"/>
  <c r="E99" i="1"/>
  <c r="F99" i="1"/>
  <c r="E124" i="1"/>
  <c r="F124" i="1"/>
  <c r="E151" i="1"/>
  <c r="F151" i="1"/>
  <c r="E342" i="15"/>
  <c r="E343" i="15"/>
  <c r="E347" i="15"/>
  <c r="D348" i="15"/>
  <c r="E26" i="1"/>
  <c r="F26" i="1"/>
  <c r="E360" i="15"/>
  <c r="E361" i="15"/>
  <c r="E365" i="15"/>
  <c r="D366" i="15"/>
  <c r="E27" i="1"/>
  <c r="F27" i="1"/>
  <c r="E52" i="1"/>
  <c r="F52" i="1"/>
  <c r="E79" i="1"/>
  <c r="F79" i="1"/>
  <c r="E102" i="1"/>
  <c r="F102" i="1"/>
  <c r="E132" i="1"/>
  <c r="F132" i="1"/>
  <c r="E155" i="1"/>
  <c r="F155" i="1"/>
  <c r="E379" i="15"/>
  <c r="E380" i="15"/>
  <c r="E384" i="15"/>
  <c r="D385" i="15"/>
  <c r="E28" i="1"/>
  <c r="F28" i="1"/>
  <c r="E51" i="1"/>
  <c r="F51" i="1"/>
  <c r="E80" i="1"/>
  <c r="F80" i="1"/>
  <c r="E133" i="1"/>
  <c r="F133" i="1"/>
  <c r="E156" i="1"/>
  <c r="F156" i="1"/>
  <c r="E397" i="15"/>
  <c r="E398" i="15"/>
  <c r="E406" i="15"/>
  <c r="D407" i="15"/>
  <c r="E29" i="1"/>
  <c r="F29" i="1"/>
  <c r="E53" i="1"/>
  <c r="F53" i="1"/>
  <c r="E78" i="1"/>
  <c r="F78" i="1"/>
  <c r="E101" i="1"/>
  <c r="F101" i="1"/>
  <c r="E131" i="1"/>
  <c r="F131" i="1"/>
  <c r="E154" i="1"/>
  <c r="F154" i="1"/>
  <c r="E421" i="15"/>
  <c r="E422" i="15"/>
  <c r="E430" i="15"/>
  <c r="D431" i="15"/>
  <c r="E30" i="1"/>
  <c r="F30" i="1"/>
  <c r="E54" i="1"/>
  <c r="F54" i="1"/>
  <c r="E77" i="1"/>
  <c r="F77" i="1"/>
  <c r="E104" i="1"/>
  <c r="F104" i="1"/>
  <c r="E134" i="1"/>
  <c r="F134" i="1"/>
  <c r="E157" i="1"/>
  <c r="F157" i="1"/>
  <c r="E452" i="15"/>
  <c r="E453" i="15"/>
  <c r="E460" i="15"/>
  <c r="D461" i="15"/>
  <c r="E32" i="1"/>
  <c r="F32" i="1"/>
  <c r="E56" i="1"/>
  <c r="F56" i="1"/>
  <c r="E82" i="1"/>
  <c r="F82" i="1"/>
  <c r="E106" i="1"/>
  <c r="F106" i="1"/>
  <c r="E136" i="1"/>
  <c r="F136" i="1"/>
  <c r="E159" i="1"/>
  <c r="F159" i="1"/>
  <c r="E482" i="15"/>
  <c r="E483" i="15"/>
  <c r="E490" i="15"/>
  <c r="D491" i="15"/>
  <c r="E33" i="1"/>
  <c r="F33" i="1"/>
  <c r="E57" i="1"/>
  <c r="F57" i="1"/>
  <c r="E83" i="1"/>
  <c r="F83" i="1"/>
  <c r="E107" i="1"/>
  <c r="F107" i="1"/>
  <c r="E137" i="1"/>
  <c r="F137" i="1"/>
  <c r="E160" i="1"/>
  <c r="F160" i="1"/>
  <c r="F34" i="1"/>
  <c r="E58" i="1"/>
  <c r="F58" i="1"/>
  <c r="E84" i="1"/>
  <c r="F84" i="1"/>
  <c r="E108" i="1"/>
  <c r="F108" i="1"/>
  <c r="E138" i="1"/>
  <c r="F138" i="1"/>
  <c r="F161" i="1"/>
  <c r="F35" i="1"/>
  <c r="E59" i="1"/>
  <c r="F59" i="1"/>
  <c r="E85" i="1"/>
  <c r="F85" i="1"/>
  <c r="E109" i="1"/>
  <c r="F109" i="1"/>
  <c r="E139" i="1"/>
  <c r="F139" i="1"/>
  <c r="F162" i="1"/>
  <c r="F36" i="1"/>
  <c r="E60" i="1"/>
  <c r="F60" i="1"/>
  <c r="E86" i="1"/>
  <c r="F86" i="1"/>
  <c r="E110" i="1"/>
  <c r="F110" i="1"/>
  <c r="E140" i="1"/>
  <c r="F140" i="1"/>
  <c r="F163" i="1"/>
  <c r="F37" i="1"/>
  <c r="E61" i="1"/>
  <c r="F61" i="1"/>
  <c r="E87" i="1"/>
  <c r="F87" i="1"/>
  <c r="E111" i="1"/>
  <c r="F111" i="1"/>
  <c r="E141" i="1"/>
  <c r="F141" i="1"/>
  <c r="F164" i="1"/>
  <c r="E821" i="15"/>
  <c r="E822" i="15"/>
  <c r="E826" i="15"/>
  <c r="D827" i="15"/>
  <c r="E50" i="1"/>
  <c r="F50" i="1"/>
  <c r="E3141" i="15"/>
  <c r="E3142" i="15"/>
  <c r="E3149" i="15"/>
  <c r="D3150" i="15"/>
  <c r="E130" i="1"/>
  <c r="F130" i="1"/>
  <c r="E237" i="15"/>
  <c r="E238" i="15"/>
  <c r="E245" i="15"/>
  <c r="D246" i="15"/>
  <c r="E22" i="1"/>
  <c r="F22" i="1"/>
  <c r="E46" i="1"/>
  <c r="F46" i="1"/>
  <c r="E70" i="1"/>
  <c r="F70" i="1"/>
  <c r="E1342" i="15"/>
  <c r="E1343" i="15"/>
  <c r="E1347" i="15"/>
  <c r="D1348" i="15"/>
  <c r="E74" i="1"/>
  <c r="F74" i="1"/>
  <c r="E1402" i="15"/>
  <c r="E1403" i="15"/>
  <c r="E1404" i="15"/>
  <c r="E1412" i="15"/>
  <c r="D1413" i="15"/>
  <c r="E76" i="1"/>
  <c r="F76" i="1"/>
  <c r="E96" i="1"/>
  <c r="F96" i="1"/>
  <c r="E2496" i="15"/>
  <c r="E2497" i="15"/>
  <c r="E2504" i="15"/>
  <c r="D2505" i="15"/>
  <c r="E100" i="1"/>
  <c r="F100" i="1"/>
  <c r="E2845" i="15"/>
  <c r="E2846" i="15"/>
  <c r="E2854" i="15"/>
  <c r="D2855" i="15"/>
  <c r="E119" i="1"/>
  <c r="F119" i="1"/>
  <c r="E121" i="1"/>
  <c r="F121" i="1"/>
  <c r="E3010" i="15"/>
  <c r="E3011" i="15"/>
  <c r="E3015" i="15"/>
  <c r="D3016" i="15"/>
  <c r="E125" i="1"/>
  <c r="F125" i="1"/>
  <c r="E3064" i="15"/>
  <c r="E3065" i="15"/>
  <c r="E3069" i="15"/>
  <c r="D3070" i="15"/>
  <c r="E127" i="1"/>
  <c r="F127" i="1"/>
  <c r="E128" i="1"/>
  <c r="F128" i="1"/>
  <c r="E3118" i="15"/>
  <c r="E3119" i="15"/>
  <c r="E3123" i="15"/>
  <c r="D3124" i="15"/>
  <c r="E129" i="1"/>
  <c r="F129" i="1"/>
  <c r="E148" i="1"/>
  <c r="F148" i="1"/>
  <c r="E152" i="1"/>
  <c r="F152" i="1"/>
  <c r="E3608" i="15"/>
  <c r="E3609" i="15"/>
  <c r="E3613" i="15"/>
  <c r="D3614" i="15"/>
  <c r="E153" i="1"/>
  <c r="F153" i="1"/>
  <c r="F166" i="1"/>
  <c r="F167" i="1"/>
  <c r="F168" i="1"/>
  <c r="I25" i="16"/>
  <c r="E14" i="16"/>
  <c r="I14" i="16"/>
  <c r="I16" i="16"/>
  <c r="I17" i="16"/>
  <c r="I18" i="16"/>
  <c r="I19" i="16"/>
  <c r="I20" i="16"/>
  <c r="I8" i="16"/>
  <c r="H21" i="16"/>
  <c r="E169" i="1"/>
  <c r="A7" i="5"/>
  <c r="I21" i="16"/>
  <c r="I22" i="16"/>
  <c r="I23" i="16"/>
  <c r="I28" i="16"/>
  <c r="I12" i="16"/>
  <c r="L60" i="16"/>
  <c r="L61" i="16"/>
  <c r="L62" i="16"/>
  <c r="L63" i="16"/>
  <c r="L64" i="16"/>
  <c r="L65" i="16"/>
  <c r="L66" i="16"/>
  <c r="L67" i="16"/>
  <c r="L68" i="16"/>
  <c r="L69" i="16"/>
  <c r="L70" i="16"/>
  <c r="L71" i="16"/>
  <c r="L72" i="16"/>
  <c r="L73" i="16"/>
  <c r="L74" i="16"/>
  <c r="L75" i="16"/>
  <c r="L76" i="16"/>
  <c r="L77" i="16"/>
  <c r="L78" i="16"/>
  <c r="L79" i="16"/>
  <c r="L80" i="16"/>
  <c r="L81" i="16"/>
  <c r="L82" i="16"/>
  <c r="L83" i="16"/>
  <c r="L84" i="16"/>
  <c r="L85" i="16"/>
  <c r="L86" i="16"/>
  <c r="L87" i="16"/>
  <c r="L88" i="16"/>
  <c r="L89" i="16"/>
  <c r="L90" i="16"/>
  <c r="L91" i="16"/>
  <c r="L92" i="16"/>
  <c r="L93" i="16"/>
  <c r="L94" i="16"/>
  <c r="L95" i="16"/>
  <c r="L96" i="16"/>
  <c r="L97" i="16"/>
  <c r="L98" i="16"/>
  <c r="L99" i="16"/>
  <c r="L100" i="16"/>
  <c r="L101" i="16"/>
  <c r="L102" i="16"/>
  <c r="L103" i="16"/>
  <c r="L104" i="16"/>
  <c r="L105" i="16"/>
  <c r="L106" i="16"/>
  <c r="L107" i="16"/>
  <c r="L108" i="16"/>
  <c r="L109" i="16"/>
  <c r="L110" i="16"/>
  <c r="L111" i="16"/>
  <c r="L112" i="16"/>
  <c r="L113" i="16"/>
  <c r="L114" i="16"/>
  <c r="L115" i="16"/>
  <c r="L116" i="16"/>
  <c r="L117" i="16"/>
  <c r="L118" i="16"/>
  <c r="L119" i="16"/>
  <c r="L120" i="16"/>
  <c r="L121" i="16"/>
  <c r="L122" i="16"/>
  <c r="L123" i="16"/>
  <c r="L124" i="16"/>
  <c r="L125" i="16"/>
  <c r="L126" i="16"/>
  <c r="L127" i="16"/>
  <c r="L128" i="16"/>
  <c r="L129" i="16"/>
  <c r="L130" i="16"/>
  <c r="L131" i="16"/>
  <c r="L132" i="16"/>
  <c r="L133" i="16"/>
  <c r="L134" i="16"/>
  <c r="L135" i="16"/>
  <c r="L136" i="16"/>
  <c r="L137" i="16"/>
  <c r="L138" i="16"/>
  <c r="L139" i="16"/>
  <c r="L140" i="16"/>
  <c r="L141" i="16"/>
  <c r="L142" i="16"/>
  <c r="L143" i="16"/>
  <c r="L144" i="16"/>
  <c r="L145" i="16"/>
  <c r="L146" i="16"/>
  <c r="L147" i="16"/>
  <c r="L148" i="16"/>
  <c r="L149" i="16"/>
  <c r="L150" i="16"/>
  <c r="L151" i="16"/>
  <c r="L152" i="16"/>
  <c r="L153" i="16"/>
  <c r="L154" i="16"/>
  <c r="L155" i="16"/>
  <c r="L156" i="16"/>
  <c r="L157" i="16"/>
  <c r="L158" i="16"/>
  <c r="L159" i="16"/>
  <c r="L160" i="16"/>
  <c r="L161" i="16"/>
  <c r="L162" i="16"/>
  <c r="L163" i="16"/>
  <c r="L164" i="16"/>
  <c r="L165" i="16"/>
  <c r="L166" i="16"/>
  <c r="L167" i="16"/>
  <c r="L168" i="16"/>
  <c r="L169" i="16"/>
  <c r="L170" i="16"/>
  <c r="L171" i="16"/>
  <c r="L172" i="16"/>
  <c r="L173" i="16"/>
  <c r="L174" i="16"/>
  <c r="L175" i="16"/>
  <c r="L176" i="16"/>
  <c r="L177" i="16"/>
  <c r="L178" i="16"/>
  <c r="L179" i="16"/>
  <c r="L180" i="16"/>
  <c r="L181" i="16"/>
  <c r="L182" i="16"/>
  <c r="L183" i="16"/>
  <c r="L184" i="16"/>
  <c r="L185" i="16"/>
  <c r="L186" i="16"/>
  <c r="L187" i="16"/>
  <c r="L188" i="16"/>
  <c r="L189" i="16"/>
  <c r="L190" i="16"/>
  <c r="L191" i="16"/>
  <c r="L192" i="16"/>
  <c r="L193" i="16"/>
  <c r="L194" i="16"/>
  <c r="L195" i="16"/>
  <c r="L196" i="16"/>
  <c r="L197" i="16"/>
  <c r="L198" i="16"/>
  <c r="L199" i="16"/>
  <c r="L200" i="16"/>
  <c r="L201" i="16"/>
  <c r="L202" i="16"/>
  <c r="L203" i="16"/>
  <c r="L204" i="16"/>
  <c r="L205" i="16"/>
  <c r="L206" i="16"/>
  <c r="L207" i="16"/>
  <c r="L208" i="16"/>
  <c r="L209" i="16"/>
  <c r="L210" i="16"/>
  <c r="L211" i="16"/>
  <c r="L212" i="16"/>
  <c r="L213" i="16"/>
  <c r="L214" i="16"/>
  <c r="L215" i="16"/>
  <c r="L216" i="16"/>
  <c r="L217" i="16"/>
  <c r="L218" i="16"/>
  <c r="L219" i="16"/>
  <c r="L220" i="16"/>
  <c r="L221" i="16"/>
  <c r="L222" i="16"/>
  <c r="L223" i="16"/>
  <c r="L224" i="16"/>
  <c r="L225" i="16"/>
  <c r="L226" i="16"/>
  <c r="L227" i="16"/>
  <c r="L228" i="16"/>
  <c r="L229" i="16"/>
  <c r="L230" i="16"/>
  <c r="L231" i="16"/>
  <c r="L232" i="16"/>
  <c r="L233" i="16"/>
  <c r="L234" i="16"/>
  <c r="L235" i="16"/>
  <c r="L236" i="16"/>
  <c r="L237" i="16"/>
  <c r="L238" i="16"/>
  <c r="L239" i="16"/>
  <c r="L240" i="16"/>
  <c r="L241" i="16"/>
  <c r="L242" i="16"/>
  <c r="L243" i="16"/>
  <c r="L244" i="16"/>
  <c r="L245" i="16"/>
  <c r="L246" i="16"/>
  <c r="L247" i="16"/>
  <c r="L248" i="16"/>
  <c r="L249" i="16"/>
  <c r="L250" i="16"/>
  <c r="L251" i="16"/>
  <c r="L252" i="16"/>
  <c r="L253" i="16"/>
  <c r="L254" i="16"/>
  <c r="L255" i="16"/>
  <c r="L256" i="16"/>
  <c r="L257" i="16"/>
  <c r="L258" i="16"/>
  <c r="L259" i="16"/>
  <c r="L260" i="16"/>
  <c r="L261" i="16"/>
  <c r="L262" i="16"/>
  <c r="L263" i="16"/>
  <c r="L264" i="16"/>
  <c r="L265" i="16"/>
  <c r="L266" i="16"/>
  <c r="L267" i="16"/>
  <c r="L268" i="16"/>
  <c r="L269" i="16"/>
  <c r="L270" i="16"/>
  <c r="L271" i="16"/>
  <c r="L272" i="16"/>
  <c r="L273" i="16"/>
  <c r="L274" i="16"/>
  <c r="L275" i="16"/>
  <c r="L276" i="16"/>
  <c r="L277" i="16"/>
  <c r="L278" i="16"/>
  <c r="L279" i="16"/>
  <c r="L280" i="16"/>
  <c r="L281" i="16"/>
  <c r="L282" i="16"/>
  <c r="L283" i="16"/>
  <c r="L284" i="16"/>
  <c r="L285" i="16"/>
  <c r="L286" i="16"/>
  <c r="L287" i="16"/>
  <c r="L288" i="16"/>
  <c r="L289" i="16"/>
  <c r="L290" i="16"/>
  <c r="L291" i="16"/>
  <c r="L292" i="16"/>
  <c r="L293" i="16"/>
  <c r="L294" i="16"/>
  <c r="L295" i="16"/>
  <c r="L296" i="16"/>
  <c r="L297" i="16"/>
  <c r="L298" i="16"/>
  <c r="L299" i="16"/>
  <c r="L300" i="16"/>
  <c r="L301" i="16"/>
  <c r="L302" i="16"/>
  <c r="L303" i="16"/>
  <c r="L304" i="16"/>
  <c r="L305" i="16"/>
  <c r="L306" i="16"/>
  <c r="L307" i="16"/>
  <c r="L308" i="16"/>
  <c r="L309" i="16"/>
  <c r="L310" i="16"/>
  <c r="L311" i="16"/>
  <c r="L312" i="16"/>
  <c r="L313" i="16"/>
  <c r="L314" i="16"/>
  <c r="L315" i="16"/>
  <c r="L316" i="16"/>
  <c r="L317" i="16"/>
  <c r="L318" i="16"/>
  <c r="L319" i="16"/>
  <c r="L320" i="16"/>
  <c r="L321" i="16"/>
  <c r="L322" i="16"/>
  <c r="L323" i="16"/>
  <c r="L324" i="16"/>
  <c r="L325" i="16"/>
  <c r="L326" i="16"/>
  <c r="L327" i="16"/>
  <c r="L328" i="16"/>
  <c r="L329" i="16"/>
  <c r="L330" i="16"/>
  <c r="L331" i="16"/>
  <c r="L332" i="16"/>
  <c r="L333" i="16"/>
  <c r="L334" i="16"/>
  <c r="L335" i="16"/>
  <c r="L336" i="16"/>
  <c r="L337" i="16"/>
  <c r="L338" i="16"/>
  <c r="L339" i="16"/>
  <c r="L340" i="16"/>
  <c r="L341" i="16"/>
  <c r="L342" i="16"/>
  <c r="L343" i="16"/>
  <c r="L344" i="16"/>
  <c r="L345" i="16"/>
  <c r="L346" i="16"/>
  <c r="L347" i="16"/>
  <c r="L348" i="16"/>
  <c r="L349" i="16"/>
  <c r="L350" i="16"/>
  <c r="L351" i="16"/>
  <c r="L352" i="16"/>
  <c r="L353" i="16"/>
  <c r="L354" i="16"/>
  <c r="L355" i="16"/>
  <c r="L356" i="16"/>
  <c r="L357" i="16"/>
  <c r="L358" i="16"/>
  <c r="L359" i="16"/>
  <c r="L360" i="16"/>
  <c r="L361" i="16"/>
  <c r="L362" i="16"/>
  <c r="L363" i="16"/>
  <c r="L364" i="16"/>
  <c r="L365" i="16"/>
  <c r="L366" i="16"/>
  <c r="L367" i="16"/>
  <c r="L368" i="16"/>
  <c r="L369" i="16"/>
  <c r="L370" i="16"/>
  <c r="L371" i="16"/>
  <c r="L372" i="16"/>
  <c r="L373" i="16"/>
  <c r="L374" i="16"/>
  <c r="L375" i="16"/>
  <c r="L376" i="16"/>
  <c r="L377" i="16"/>
  <c r="L378" i="16"/>
  <c r="L379" i="16"/>
  <c r="L380" i="16"/>
  <c r="L381" i="16"/>
  <c r="L382" i="16"/>
  <c r="L383" i="16"/>
  <c r="L384" i="16"/>
  <c r="L385" i="16"/>
  <c r="L386" i="16"/>
  <c r="L387" i="16"/>
  <c r="L388" i="16"/>
  <c r="L389" i="16"/>
  <c r="L390" i="16"/>
  <c r="L391" i="16"/>
  <c r="L392" i="16"/>
  <c r="L393" i="16"/>
  <c r="L394" i="16"/>
  <c r="L395" i="16"/>
  <c r="L396" i="16"/>
  <c r="L397" i="16"/>
  <c r="L398" i="16"/>
  <c r="L399" i="16"/>
  <c r="L400" i="16"/>
  <c r="L401" i="16"/>
  <c r="L402" i="16"/>
  <c r="L403" i="16"/>
  <c r="L404" i="16"/>
  <c r="L405" i="16"/>
  <c r="L406" i="16"/>
  <c r="L407" i="16"/>
  <c r="L408" i="16"/>
  <c r="L409" i="16"/>
  <c r="L410" i="16"/>
  <c r="L411" i="16"/>
  <c r="L412" i="16"/>
  <c r="L413" i="16"/>
  <c r="L414" i="16"/>
  <c r="L415" i="16"/>
  <c r="L416" i="16"/>
  <c r="L417" i="16"/>
  <c r="L418" i="16"/>
  <c r="L419" i="16"/>
  <c r="L420" i="16"/>
  <c r="L421" i="16"/>
  <c r="L422" i="16"/>
  <c r="L423" i="16"/>
  <c r="L424" i="16"/>
  <c r="L425" i="16"/>
  <c r="L426" i="16"/>
  <c r="L427" i="16"/>
  <c r="L428" i="16"/>
  <c r="L429" i="16"/>
  <c r="L430" i="16"/>
  <c r="L431" i="16"/>
  <c r="L432" i="16"/>
  <c r="L433" i="16"/>
  <c r="L434" i="16"/>
  <c r="L435" i="16"/>
  <c r="L436" i="16"/>
  <c r="L437" i="16"/>
  <c r="L438" i="16"/>
  <c r="L439" i="16"/>
  <c r="L440" i="16"/>
  <c r="L441" i="16"/>
  <c r="L442" i="16"/>
  <c r="L443" i="16"/>
  <c r="L444" i="16"/>
  <c r="L445" i="16"/>
  <c r="L446" i="16"/>
  <c r="L447" i="16"/>
  <c r="L448" i="16"/>
  <c r="L449" i="16"/>
  <c r="L450" i="16"/>
  <c r="L451" i="16"/>
  <c r="L452" i="16"/>
  <c r="L453" i="16"/>
  <c r="L454" i="16"/>
  <c r="L455" i="16"/>
  <c r="L456" i="16"/>
  <c r="L457" i="16"/>
  <c r="L458" i="16"/>
  <c r="L459" i="16"/>
  <c r="L460" i="16"/>
  <c r="L461" i="16"/>
  <c r="L462" i="16"/>
  <c r="L463" i="16"/>
  <c r="L464" i="16"/>
  <c r="L465" i="16"/>
  <c r="L466" i="16"/>
  <c r="L467" i="16"/>
  <c r="L468" i="16"/>
  <c r="L469" i="16"/>
  <c r="L470" i="16"/>
  <c r="L471" i="16"/>
  <c r="L472" i="16"/>
  <c r="L473" i="16"/>
  <c r="L474" i="16"/>
  <c r="L475" i="16"/>
  <c r="L476" i="16"/>
  <c r="L477" i="16"/>
  <c r="L478" i="16"/>
  <c r="L479" i="16"/>
  <c r="L480" i="16"/>
  <c r="L481" i="16"/>
  <c r="L482" i="16"/>
  <c r="L483" i="16"/>
  <c r="L484" i="16"/>
  <c r="L485" i="16"/>
  <c r="L486" i="16"/>
  <c r="L487" i="16"/>
  <c r="L488" i="16"/>
  <c r="L489" i="16"/>
  <c r="L490" i="16"/>
  <c r="L491" i="16"/>
  <c r="L492" i="16"/>
  <c r="L493" i="16"/>
  <c r="L494" i="16"/>
  <c r="L495" i="16"/>
  <c r="L496" i="16"/>
  <c r="L497" i="16"/>
  <c r="L498" i="16"/>
  <c r="L499" i="16"/>
  <c r="L500" i="16"/>
  <c r="L501" i="16"/>
  <c r="L502" i="16"/>
  <c r="L503" i="16"/>
  <c r="L504" i="16"/>
  <c r="L505" i="16"/>
  <c r="L506" i="16"/>
  <c r="L507" i="16"/>
  <c r="L508" i="16"/>
  <c r="L509" i="16"/>
  <c r="L510" i="16"/>
  <c r="L511" i="16"/>
  <c r="L512" i="16"/>
  <c r="L513" i="16"/>
  <c r="L514" i="16"/>
  <c r="L515" i="16"/>
  <c r="L516" i="16"/>
  <c r="L517" i="16"/>
  <c r="L518" i="16"/>
  <c r="L519" i="16"/>
  <c r="L520" i="16"/>
  <c r="L521" i="16"/>
  <c r="L522" i="16"/>
  <c r="L523" i="16"/>
  <c r="L524" i="16"/>
  <c r="L525" i="16"/>
  <c r="L526" i="16"/>
  <c r="L527" i="16"/>
  <c r="L528" i="16"/>
  <c r="L529" i="16"/>
  <c r="L530" i="16"/>
  <c r="L531" i="16"/>
  <c r="L532" i="16"/>
  <c r="L533" i="16"/>
  <c r="L534" i="16"/>
  <c r="L535" i="16"/>
  <c r="L536" i="16"/>
  <c r="L537" i="16"/>
  <c r="L538" i="16"/>
  <c r="L539" i="16"/>
  <c r="L540" i="16"/>
  <c r="L541" i="16"/>
  <c r="L542" i="16"/>
  <c r="L543" i="16"/>
  <c r="L544" i="16"/>
  <c r="L545" i="16"/>
  <c r="L546" i="16"/>
  <c r="L547" i="16"/>
  <c r="L548" i="16"/>
  <c r="L549" i="16"/>
  <c r="L550" i="16"/>
  <c r="L551" i="16"/>
  <c r="L552" i="16"/>
  <c r="L553" i="16"/>
  <c r="L554" i="16"/>
  <c r="L555" i="16"/>
  <c r="L556" i="16"/>
  <c r="L557" i="16"/>
  <c r="L558" i="16"/>
  <c r="L559" i="16"/>
  <c r="L560" i="16"/>
  <c r="L561" i="16"/>
  <c r="L562" i="16"/>
  <c r="L563" i="16"/>
  <c r="L564" i="16"/>
  <c r="L565" i="16"/>
  <c r="L566" i="16"/>
  <c r="L567" i="16"/>
  <c r="L568" i="16"/>
  <c r="L569" i="16"/>
  <c r="L570" i="16"/>
  <c r="L571" i="16"/>
  <c r="L572" i="16"/>
  <c r="L573" i="16"/>
  <c r="L574" i="16"/>
  <c r="L575" i="16"/>
  <c r="L576" i="16"/>
  <c r="L577" i="16"/>
  <c r="L578" i="16"/>
  <c r="L579" i="16"/>
  <c r="L580" i="16"/>
  <c r="L581" i="16"/>
  <c r="L582" i="16"/>
  <c r="L583" i="16"/>
  <c r="L584" i="16"/>
  <c r="L585" i="16"/>
  <c r="L586" i="16"/>
  <c r="L587" i="16"/>
  <c r="L588" i="16"/>
  <c r="L589" i="16"/>
  <c r="L590" i="16"/>
  <c r="L591" i="16"/>
  <c r="L592" i="16"/>
  <c r="L593" i="16"/>
  <c r="L594" i="16"/>
  <c r="L595" i="16"/>
  <c r="L596" i="16"/>
  <c r="L597" i="16"/>
  <c r="L598" i="16"/>
  <c r="L599" i="16"/>
  <c r="L600" i="16"/>
  <c r="L601" i="16"/>
  <c r="L602" i="16"/>
  <c r="L603" i="16"/>
  <c r="L604" i="16"/>
  <c r="L605" i="16"/>
  <c r="L606" i="16"/>
  <c r="L607" i="16"/>
  <c r="L608" i="16"/>
  <c r="L609" i="16"/>
  <c r="L610" i="16"/>
  <c r="L611" i="16"/>
  <c r="L612" i="16"/>
  <c r="L613" i="16"/>
  <c r="L614" i="16"/>
  <c r="L615" i="16"/>
  <c r="L616" i="16"/>
  <c r="L617" i="16"/>
  <c r="L618" i="16"/>
  <c r="L619" i="16"/>
  <c r="L620" i="16"/>
  <c r="L621" i="16"/>
  <c r="L622" i="16"/>
  <c r="L623" i="16"/>
  <c r="L624" i="16"/>
  <c r="L625" i="16"/>
  <c r="L626" i="16"/>
  <c r="L627" i="16"/>
  <c r="L628" i="16"/>
  <c r="L629" i="16"/>
  <c r="L630" i="16"/>
  <c r="L631" i="16"/>
  <c r="L632" i="16"/>
  <c r="L633" i="16"/>
  <c r="L634" i="16"/>
  <c r="L635" i="16"/>
  <c r="L636" i="16"/>
  <c r="L637" i="16"/>
  <c r="L638" i="16"/>
  <c r="L639" i="16"/>
  <c r="L640" i="16"/>
  <c r="L641" i="16"/>
  <c r="L642" i="16"/>
  <c r="L643" i="16"/>
  <c r="L644" i="16"/>
  <c r="L645" i="16"/>
  <c r="L646" i="16"/>
  <c r="L647" i="16"/>
  <c r="L648" i="16"/>
  <c r="L649" i="16"/>
  <c r="L650" i="16"/>
  <c r="L651" i="16"/>
  <c r="L652" i="16"/>
  <c r="L653" i="16"/>
  <c r="L654" i="16"/>
  <c r="L655" i="16"/>
  <c r="L656" i="16"/>
  <c r="L657" i="16"/>
  <c r="L658" i="16"/>
  <c r="L659" i="16"/>
  <c r="L660" i="16"/>
  <c r="L661" i="16"/>
  <c r="L662" i="16"/>
  <c r="L663" i="16"/>
  <c r="L664" i="16"/>
  <c r="L665" i="16"/>
  <c r="L666" i="16"/>
  <c r="L667" i="16"/>
  <c r="L668" i="16"/>
  <c r="L669" i="16"/>
  <c r="L670" i="16"/>
  <c r="L671" i="16"/>
  <c r="L672" i="16"/>
  <c r="L673" i="16"/>
  <c r="L674" i="16"/>
  <c r="L675" i="16"/>
  <c r="L676" i="16"/>
  <c r="L677" i="16"/>
  <c r="L678" i="16"/>
  <c r="L679" i="16"/>
  <c r="L680" i="16"/>
  <c r="L681" i="16"/>
  <c r="L682" i="16"/>
  <c r="L683" i="16"/>
  <c r="L684" i="16"/>
  <c r="L685" i="16"/>
  <c r="L686" i="16"/>
  <c r="L687" i="16"/>
  <c r="L688" i="16"/>
  <c r="L689" i="16"/>
  <c r="L690" i="16"/>
  <c r="L691" i="16"/>
  <c r="L692" i="16"/>
  <c r="L693" i="16"/>
  <c r="L694" i="16"/>
  <c r="L695" i="16"/>
  <c r="L696" i="16"/>
  <c r="L697" i="16"/>
  <c r="L698" i="16"/>
  <c r="L699" i="16"/>
  <c r="L700" i="16"/>
  <c r="L701" i="16"/>
  <c r="L702" i="16"/>
  <c r="L703" i="16"/>
  <c r="L704" i="16"/>
  <c r="L705" i="16"/>
  <c r="L706" i="16"/>
  <c r="L707" i="16"/>
  <c r="L708" i="16"/>
  <c r="L709" i="16"/>
  <c r="L710" i="16"/>
  <c r="L711" i="16"/>
  <c r="L712" i="16"/>
  <c r="L713" i="16"/>
  <c r="L714" i="16"/>
  <c r="L715" i="16"/>
  <c r="L716" i="16"/>
  <c r="L717" i="16"/>
  <c r="L718" i="16"/>
  <c r="L719" i="16"/>
  <c r="L720" i="16"/>
  <c r="L721" i="16"/>
  <c r="L722" i="16"/>
  <c r="L723" i="16"/>
  <c r="L724" i="16"/>
  <c r="L725" i="16"/>
  <c r="L726" i="16"/>
  <c r="L727" i="16"/>
  <c r="L728" i="16"/>
  <c r="L729" i="16"/>
  <c r="L730" i="16"/>
  <c r="L731" i="16"/>
  <c r="L732" i="16"/>
  <c r="L733" i="16"/>
  <c r="L734" i="16"/>
  <c r="L735" i="16"/>
  <c r="L736" i="16"/>
  <c r="L737" i="16"/>
  <c r="L738" i="16"/>
  <c r="L739" i="16"/>
  <c r="L740" i="16"/>
  <c r="L741" i="16"/>
  <c r="L742" i="16"/>
  <c r="L743" i="16"/>
  <c r="L744" i="16"/>
  <c r="L745" i="16"/>
  <c r="L746" i="16"/>
  <c r="L747" i="16"/>
  <c r="L748" i="16"/>
  <c r="L749" i="16"/>
  <c r="L750" i="16"/>
  <c r="L751" i="16"/>
  <c r="L752" i="16"/>
  <c r="L753" i="16"/>
  <c r="L754" i="16"/>
  <c r="L755" i="16"/>
  <c r="L756" i="16"/>
  <c r="L757" i="16"/>
  <c r="L758" i="16"/>
  <c r="L759" i="16"/>
  <c r="L760" i="16"/>
  <c r="L761" i="16"/>
  <c r="L762" i="16"/>
  <c r="L763" i="16"/>
  <c r="L764" i="16"/>
  <c r="L765" i="16"/>
  <c r="L766" i="16"/>
  <c r="L767" i="16"/>
  <c r="L768" i="16"/>
  <c r="L769" i="16"/>
  <c r="L770" i="16"/>
  <c r="L771" i="16"/>
  <c r="L772" i="16"/>
  <c r="L773" i="16"/>
  <c r="L774" i="16"/>
  <c r="L775" i="16"/>
  <c r="L776" i="16"/>
  <c r="L777" i="16"/>
  <c r="L778" i="16"/>
  <c r="L779" i="16"/>
  <c r="L780" i="16"/>
  <c r="L781" i="16"/>
  <c r="L782" i="16"/>
  <c r="L783" i="16"/>
  <c r="L784" i="16"/>
  <c r="L785" i="16"/>
  <c r="L786" i="16"/>
  <c r="L787" i="16"/>
  <c r="L788" i="16"/>
  <c r="L789" i="16"/>
  <c r="L790" i="16"/>
  <c r="L791" i="16"/>
  <c r="L792" i="16"/>
  <c r="L793" i="16"/>
  <c r="L794" i="16"/>
  <c r="L795" i="16"/>
  <c r="L796" i="16"/>
  <c r="L797" i="16"/>
  <c r="L798" i="16"/>
  <c r="L799" i="16"/>
  <c r="L800" i="16"/>
  <c r="L801" i="16"/>
  <c r="L802" i="16"/>
  <c r="L803" i="16"/>
  <c r="L804" i="16"/>
  <c r="L805" i="16"/>
  <c r="L806" i="16"/>
  <c r="L807" i="16"/>
  <c r="L808" i="16"/>
  <c r="L809" i="16"/>
  <c r="L810" i="16"/>
  <c r="L811" i="16"/>
  <c r="L812" i="16"/>
  <c r="L813" i="16"/>
  <c r="L814" i="16"/>
  <c r="L815" i="16"/>
  <c r="L816" i="16"/>
  <c r="L817" i="16"/>
  <c r="L818" i="16"/>
  <c r="L819" i="16"/>
  <c r="L820" i="16"/>
  <c r="L821" i="16"/>
  <c r="L822" i="16"/>
  <c r="L823" i="16"/>
  <c r="L824" i="16"/>
  <c r="L825" i="16"/>
  <c r="L826" i="16"/>
  <c r="L827" i="16"/>
  <c r="L828" i="16"/>
  <c r="L829" i="16"/>
  <c r="L830" i="16"/>
  <c r="L831" i="16"/>
  <c r="L832" i="16"/>
  <c r="L833" i="16"/>
  <c r="L834" i="16"/>
  <c r="L835" i="16"/>
  <c r="L836" i="16"/>
  <c r="L837" i="16"/>
  <c r="L838" i="16"/>
  <c r="L839" i="16"/>
  <c r="L840" i="16"/>
  <c r="L841" i="16"/>
  <c r="L842" i="16"/>
  <c r="L843" i="16"/>
  <c r="L844" i="16"/>
  <c r="L845" i="16"/>
  <c r="L846" i="16"/>
  <c r="L847" i="16"/>
  <c r="L848" i="16"/>
  <c r="L849" i="16"/>
  <c r="L850" i="16"/>
  <c r="L851" i="16"/>
  <c r="L852" i="16"/>
  <c r="L853" i="16"/>
  <c r="L854" i="16"/>
  <c r="L855" i="16"/>
  <c r="L856" i="16"/>
  <c r="L857" i="16"/>
  <c r="L858" i="16"/>
  <c r="L859" i="16"/>
  <c r="L860" i="16"/>
  <c r="L861" i="16"/>
  <c r="L862" i="16"/>
  <c r="L863" i="16"/>
  <c r="L864" i="16"/>
  <c r="L865" i="16"/>
  <c r="L866" i="16"/>
  <c r="L867" i="16"/>
  <c r="L868" i="16"/>
  <c r="L869" i="16"/>
  <c r="L870" i="16"/>
  <c r="L871" i="16"/>
  <c r="L872" i="16"/>
  <c r="L873" i="16"/>
  <c r="L874" i="16"/>
  <c r="L875" i="16"/>
  <c r="L876" i="16"/>
  <c r="L877" i="16"/>
  <c r="L878" i="16"/>
  <c r="L879" i="16"/>
  <c r="L880" i="16"/>
  <c r="L881" i="16"/>
  <c r="L882" i="16"/>
  <c r="L883" i="16"/>
  <c r="L884" i="16"/>
  <c r="L885" i="16"/>
  <c r="L886" i="16"/>
  <c r="L887" i="16"/>
  <c r="L888" i="16"/>
  <c r="L889" i="16"/>
  <c r="L890" i="16"/>
  <c r="L891" i="16"/>
  <c r="L892" i="16"/>
  <c r="L893" i="16"/>
  <c r="L894" i="16"/>
  <c r="L895" i="16"/>
  <c r="L896" i="16"/>
  <c r="L897" i="16"/>
  <c r="L898" i="16"/>
  <c r="L899" i="16"/>
  <c r="L900" i="16"/>
  <c r="L901" i="16"/>
  <c r="L902" i="16"/>
  <c r="L903" i="16"/>
  <c r="L904" i="16"/>
  <c r="L905" i="16"/>
  <c r="L906" i="16"/>
  <c r="L907" i="16"/>
  <c r="L908" i="16"/>
  <c r="L909" i="16"/>
  <c r="L910" i="16"/>
  <c r="L911" i="16"/>
  <c r="L912" i="16"/>
  <c r="L913" i="16"/>
  <c r="L914" i="16"/>
  <c r="L915" i="16"/>
  <c r="L916" i="16"/>
  <c r="L917" i="16"/>
  <c r="L918" i="16"/>
  <c r="L919" i="16"/>
  <c r="L920" i="16"/>
  <c r="L921" i="16"/>
  <c r="L922" i="16"/>
  <c r="L923" i="16"/>
  <c r="L924" i="16"/>
  <c r="L925" i="16"/>
  <c r="L926" i="16"/>
  <c r="L927" i="16"/>
  <c r="L928" i="16"/>
  <c r="L929" i="16"/>
  <c r="L930" i="16"/>
  <c r="L931" i="16"/>
  <c r="L932" i="16"/>
  <c r="L933" i="16"/>
  <c r="L934" i="16"/>
  <c r="L935" i="16"/>
  <c r="L936" i="16"/>
  <c r="L937" i="16"/>
  <c r="L938" i="16"/>
  <c r="L939" i="16"/>
  <c r="L940" i="16"/>
  <c r="L941" i="16"/>
  <c r="L942" i="16"/>
  <c r="L943" i="16"/>
  <c r="L944" i="16"/>
  <c r="L945" i="16"/>
  <c r="L946" i="16"/>
  <c r="L947" i="16"/>
  <c r="L948" i="16"/>
  <c r="L949" i="16"/>
  <c r="L950" i="16"/>
  <c r="L951" i="16"/>
  <c r="L952" i="16"/>
  <c r="L953" i="16"/>
  <c r="L954" i="16"/>
  <c r="L955" i="16"/>
  <c r="L956" i="16"/>
  <c r="L957" i="16"/>
  <c r="L958" i="16"/>
  <c r="L959" i="16"/>
  <c r="L960" i="16"/>
  <c r="L961" i="16"/>
  <c r="L962" i="16"/>
  <c r="L963" i="16"/>
  <c r="L964" i="16"/>
  <c r="L965" i="16"/>
  <c r="L966" i="16"/>
  <c r="L967" i="16"/>
  <c r="L968" i="16"/>
  <c r="L969" i="16"/>
  <c r="L970" i="16"/>
  <c r="L971" i="16"/>
  <c r="L972" i="16"/>
  <c r="L973" i="16"/>
  <c r="L974" i="16"/>
  <c r="L975" i="16"/>
  <c r="L976" i="16"/>
  <c r="L977" i="16"/>
  <c r="L978" i="16"/>
  <c r="L979" i="16"/>
  <c r="L980" i="16"/>
  <c r="L981" i="16"/>
  <c r="L982" i="16"/>
  <c r="L983" i="16"/>
  <c r="L984" i="16"/>
  <c r="L985" i="16"/>
  <c r="L986" i="16"/>
  <c r="L987" i="16"/>
  <c r="L988" i="16"/>
  <c r="L989" i="16"/>
  <c r="L990" i="16"/>
  <c r="L991" i="16"/>
  <c r="L992" i="16"/>
  <c r="L993" i="16"/>
  <c r="L994" i="16"/>
  <c r="L995" i="16"/>
  <c r="L996" i="16"/>
  <c r="L997" i="16"/>
  <c r="L998" i="16"/>
  <c r="L999" i="16"/>
  <c r="L1000" i="16"/>
  <c r="L1001" i="16"/>
  <c r="L1002" i="16"/>
  <c r="L1003" i="16"/>
  <c r="L1004" i="16"/>
  <c r="L1005" i="16"/>
  <c r="L1006" i="16"/>
  <c r="L1007" i="16"/>
  <c r="L1008" i="16"/>
  <c r="L1009" i="16"/>
  <c r="L1010" i="16"/>
  <c r="L1011" i="16"/>
  <c r="L1012" i="16"/>
  <c r="L1013" i="16"/>
  <c r="L1014" i="16"/>
  <c r="L1015" i="16"/>
  <c r="L1016" i="16"/>
  <c r="L1017" i="16"/>
  <c r="L1018" i="16"/>
  <c r="L1019" i="16"/>
  <c r="L1020" i="16"/>
  <c r="L1021" i="16"/>
  <c r="L1022" i="16"/>
  <c r="L1023" i="16"/>
  <c r="L1024" i="16"/>
  <c r="L1025" i="16"/>
  <c r="L1026" i="16"/>
  <c r="L1027" i="16"/>
  <c r="L1028" i="16"/>
  <c r="L1029" i="16"/>
  <c r="L1030" i="16"/>
  <c r="L1031" i="16"/>
  <c r="L1032" i="16"/>
  <c r="L1033" i="16"/>
  <c r="L1034" i="16"/>
  <c r="L1035" i="16"/>
  <c r="L1036" i="16"/>
  <c r="L1037" i="16"/>
  <c r="L1038" i="16"/>
  <c r="L1039" i="16"/>
  <c r="L1040" i="16"/>
  <c r="L1041" i="16"/>
  <c r="L1042" i="16"/>
  <c r="L1043" i="16"/>
  <c r="L1044" i="16"/>
  <c r="L1045" i="16"/>
  <c r="L1046" i="16"/>
  <c r="L1047" i="16"/>
  <c r="L1048" i="16"/>
  <c r="L1049" i="16"/>
  <c r="L1050" i="16"/>
  <c r="L1051" i="16"/>
  <c r="L1052" i="16"/>
  <c r="L1053" i="16"/>
  <c r="L1054" i="16"/>
  <c r="L1055" i="16"/>
  <c r="L1056" i="16"/>
  <c r="L1057" i="16"/>
  <c r="L1058" i="16"/>
  <c r="L1059" i="16"/>
  <c r="L1060" i="16"/>
  <c r="L1061" i="16"/>
  <c r="L1062" i="16"/>
  <c r="L1063" i="16"/>
  <c r="L1064" i="16"/>
  <c r="L1065" i="16"/>
  <c r="L1066" i="16"/>
  <c r="L1067" i="16"/>
  <c r="L1068" i="16"/>
  <c r="L1069" i="16"/>
  <c r="L1070" i="16"/>
  <c r="L1071" i="16"/>
  <c r="L1072" i="16"/>
  <c r="L1073" i="16"/>
  <c r="L1074" i="16"/>
  <c r="L1075" i="16"/>
  <c r="L1076" i="16"/>
  <c r="L1077" i="16"/>
  <c r="L1078" i="16"/>
  <c r="L1079" i="16"/>
  <c r="L1080" i="16"/>
  <c r="L1081" i="16"/>
  <c r="L1082" i="16"/>
  <c r="L1083" i="16"/>
  <c r="L1084" i="16"/>
  <c r="L1085" i="16"/>
  <c r="L1086" i="16"/>
  <c r="L1087" i="16"/>
  <c r="L1088" i="16"/>
  <c r="L1089" i="16"/>
  <c r="L1090" i="16"/>
  <c r="L1091" i="16"/>
  <c r="L1092" i="16"/>
  <c r="L1093" i="16"/>
  <c r="L1094" i="16"/>
  <c r="L1095" i="16"/>
  <c r="L1096" i="16"/>
  <c r="L1097" i="16"/>
  <c r="L1098" i="16"/>
  <c r="L1099" i="16"/>
  <c r="L1100" i="16"/>
  <c r="L1101" i="16"/>
  <c r="L1102" i="16"/>
  <c r="L1103" i="16"/>
  <c r="L1104" i="16"/>
  <c r="L1105" i="16"/>
  <c r="L1106" i="16"/>
  <c r="L1107" i="16"/>
  <c r="L1108" i="16"/>
  <c r="L1109" i="16"/>
  <c r="L1110" i="16"/>
  <c r="L1111" i="16"/>
  <c r="L1112" i="16"/>
  <c r="L1113" i="16"/>
  <c r="L1114" i="16"/>
  <c r="L1115" i="16"/>
  <c r="L1116" i="16"/>
  <c r="L1117" i="16"/>
  <c r="L1118" i="16"/>
  <c r="L1119" i="16"/>
  <c r="L1120" i="16"/>
  <c r="L1121" i="16"/>
  <c r="L1122" i="16"/>
  <c r="L1123" i="16"/>
  <c r="L1124" i="16"/>
  <c r="L1125" i="16"/>
  <c r="L1126" i="16"/>
  <c r="L1127" i="16"/>
  <c r="L1128" i="16"/>
  <c r="L1129" i="16"/>
  <c r="L1130" i="16"/>
  <c r="L1131" i="16"/>
  <c r="L1132" i="16"/>
  <c r="L1133" i="16"/>
  <c r="L1134" i="16"/>
  <c r="L1135" i="16"/>
  <c r="L1136" i="16"/>
  <c r="L1137" i="16"/>
  <c r="L1138" i="16"/>
  <c r="L1139" i="16"/>
  <c r="L1140" i="16"/>
  <c r="L1141" i="16"/>
  <c r="L1142" i="16"/>
  <c r="L1143" i="16"/>
  <c r="L1144" i="16"/>
  <c r="L1145" i="16"/>
  <c r="L1146" i="16"/>
  <c r="L1147" i="16"/>
  <c r="L1148" i="16"/>
  <c r="L1149" i="16"/>
  <c r="L1150" i="16"/>
  <c r="L1151" i="16"/>
  <c r="L1152" i="16"/>
  <c r="L1153" i="16"/>
  <c r="L1154" i="16"/>
  <c r="L1155" i="16"/>
  <c r="L1156" i="16"/>
  <c r="L1157" i="16"/>
  <c r="L1158" i="16"/>
  <c r="L1159" i="16"/>
  <c r="L1160" i="16"/>
  <c r="L1161" i="16"/>
  <c r="L1162" i="16"/>
  <c r="L1163" i="16"/>
  <c r="L1164" i="16"/>
  <c r="L1165" i="16"/>
  <c r="L1166" i="16"/>
  <c r="L1167" i="16"/>
  <c r="L1168" i="16"/>
  <c r="L1169" i="16"/>
  <c r="L1170" i="16"/>
  <c r="L1171" i="16"/>
  <c r="L1172" i="16"/>
  <c r="L1173" i="16"/>
  <c r="L1174" i="16"/>
  <c r="L1175" i="16"/>
  <c r="L1176" i="16"/>
  <c r="L1177" i="16"/>
  <c r="L1178" i="16"/>
  <c r="L1179" i="16"/>
  <c r="L1180" i="16"/>
  <c r="L1181" i="16"/>
  <c r="L1182" i="16"/>
  <c r="L1183" i="16"/>
  <c r="L1184" i="16"/>
  <c r="L1185" i="16"/>
  <c r="L1186" i="16"/>
  <c r="L1187" i="16"/>
  <c r="L1188" i="16"/>
  <c r="L1189" i="16"/>
  <c r="L1190" i="16"/>
  <c r="L1191" i="16"/>
  <c r="L1192" i="16"/>
  <c r="L1193" i="16"/>
  <c r="L1194" i="16"/>
  <c r="L1195" i="16"/>
  <c r="L1196" i="16"/>
  <c r="L1197" i="16"/>
  <c r="L1198" i="16"/>
  <c r="L1199" i="16"/>
  <c r="L1200" i="16"/>
  <c r="L1201" i="16"/>
  <c r="L1202" i="16"/>
  <c r="L1203" i="16"/>
  <c r="L1204" i="16"/>
  <c r="L1205" i="16"/>
  <c r="L1206" i="16"/>
  <c r="L1207" i="16"/>
  <c r="L1208" i="16"/>
  <c r="L1209" i="16"/>
  <c r="L1210" i="16"/>
  <c r="L1211" i="16"/>
  <c r="L1212" i="16"/>
  <c r="L1213" i="16"/>
  <c r="L1214" i="16"/>
  <c r="L1215" i="16"/>
  <c r="L1216" i="16"/>
  <c r="L1217" i="16"/>
  <c r="L1218" i="16"/>
  <c r="L1219" i="16"/>
  <c r="L1220" i="16"/>
  <c r="L1221" i="16"/>
  <c r="L1222" i="16"/>
  <c r="L1223" i="16"/>
  <c r="L1224" i="16"/>
  <c r="L1225" i="16"/>
  <c r="L1226" i="16"/>
  <c r="L1227" i="16"/>
  <c r="L1228" i="16"/>
  <c r="L1229" i="16"/>
  <c r="L1230" i="16"/>
  <c r="L1231" i="16"/>
  <c r="L1232" i="16"/>
  <c r="L1233" i="16"/>
  <c r="L1234" i="16"/>
  <c r="L1235" i="16"/>
  <c r="L1236" i="16"/>
  <c r="L1237" i="16"/>
  <c r="L1238" i="16"/>
  <c r="L1239" i="16"/>
  <c r="L1240" i="16"/>
  <c r="L1241" i="16"/>
  <c r="L1242" i="16"/>
  <c r="L1243" i="16"/>
  <c r="L1244" i="16"/>
  <c r="L1245" i="16"/>
  <c r="L1246" i="16"/>
  <c r="L1247" i="16"/>
  <c r="L1248" i="16"/>
  <c r="L1249" i="16"/>
  <c r="L1250" i="16"/>
  <c r="L1251" i="16"/>
  <c r="L1252" i="16"/>
  <c r="L1253" i="16"/>
  <c r="L1254" i="16"/>
  <c r="L1255" i="16"/>
  <c r="L1256" i="16"/>
  <c r="L1257" i="16"/>
  <c r="L1258" i="16"/>
  <c r="L1259" i="16"/>
  <c r="L1260" i="16"/>
  <c r="L1261" i="16"/>
  <c r="L1262" i="16"/>
  <c r="L1263" i="16"/>
  <c r="L1264" i="16"/>
  <c r="L1265" i="16"/>
  <c r="L1266" i="16"/>
  <c r="L1267" i="16"/>
  <c r="L1268" i="16"/>
  <c r="L1269" i="16"/>
  <c r="L1270" i="16"/>
  <c r="L1271" i="16"/>
  <c r="L1272" i="16"/>
  <c r="L1273" i="16"/>
  <c r="L1274" i="16"/>
  <c r="L1275" i="16"/>
  <c r="L1276" i="16"/>
  <c r="L1277" i="16"/>
  <c r="L1278" i="16"/>
  <c r="L1279" i="16"/>
  <c r="L1280" i="16"/>
  <c r="L1281" i="16"/>
  <c r="L1282" i="16"/>
  <c r="L1283" i="16"/>
  <c r="L1284" i="16"/>
  <c r="L1285" i="16"/>
  <c r="L1286" i="16"/>
  <c r="L1287" i="16"/>
  <c r="L1288" i="16"/>
  <c r="L1289" i="16"/>
  <c r="L1290" i="16"/>
  <c r="L1291" i="16"/>
  <c r="L1292" i="16"/>
  <c r="L1293" i="16"/>
  <c r="L1294" i="16"/>
  <c r="L1295" i="16"/>
  <c r="L1296" i="16"/>
  <c r="L1297" i="16"/>
  <c r="L1298" i="16"/>
  <c r="L1299" i="16"/>
  <c r="L1300" i="16"/>
  <c r="L1301" i="16"/>
  <c r="L1302" i="16"/>
  <c r="L1303" i="16"/>
  <c r="L1304" i="16"/>
  <c r="L1305" i="16"/>
  <c r="L1306" i="16"/>
  <c r="L1307" i="16"/>
  <c r="L1308" i="16"/>
  <c r="L1309" i="16"/>
  <c r="L1310" i="16"/>
  <c r="L1311" i="16"/>
  <c r="L1312" i="16"/>
  <c r="L1313" i="16"/>
  <c r="L1314" i="16"/>
  <c r="L1315" i="16"/>
  <c r="L1316" i="16"/>
  <c r="L1317" i="16"/>
  <c r="L1318" i="16"/>
  <c r="L1319" i="16"/>
  <c r="L1320" i="16"/>
  <c r="L1321" i="16"/>
  <c r="L1322" i="16"/>
  <c r="L1323" i="16"/>
  <c r="L1324" i="16"/>
  <c r="L1325" i="16"/>
  <c r="L1326" i="16"/>
  <c r="L1327" i="16"/>
  <c r="L1328" i="16"/>
  <c r="L1329" i="16"/>
  <c r="L1330" i="16"/>
  <c r="L1331" i="16"/>
  <c r="L1332" i="16"/>
  <c r="L1333" i="16"/>
  <c r="L1334" i="16"/>
  <c r="L1335" i="16"/>
  <c r="L1336" i="16"/>
  <c r="L1337" i="16"/>
  <c r="L1338" i="16"/>
  <c r="L1339" i="16"/>
  <c r="L1340" i="16"/>
  <c r="L1341" i="16"/>
  <c r="L1342" i="16"/>
  <c r="L1343" i="16"/>
  <c r="L1344" i="16"/>
  <c r="L1345" i="16"/>
  <c r="L1346" i="16"/>
  <c r="L1347" i="16"/>
  <c r="L1348" i="16"/>
  <c r="L1349" i="16"/>
  <c r="L1350" i="16"/>
  <c r="L1351" i="16"/>
  <c r="L1352" i="16"/>
  <c r="L1353" i="16"/>
  <c r="L1354" i="16"/>
  <c r="L1355" i="16"/>
  <c r="L1356" i="16"/>
  <c r="L1357" i="16"/>
  <c r="L1358" i="16"/>
  <c r="L1359" i="16"/>
  <c r="L1360" i="16"/>
  <c r="L1361" i="16"/>
  <c r="L1362" i="16"/>
  <c r="L1363" i="16"/>
  <c r="L1364" i="16"/>
  <c r="L1365" i="16"/>
  <c r="L1366" i="16"/>
  <c r="L1367" i="16"/>
  <c r="L1368" i="16"/>
  <c r="L1369" i="16"/>
  <c r="L1370" i="16"/>
  <c r="L1371" i="16"/>
  <c r="L1372" i="16"/>
  <c r="L1373" i="16"/>
  <c r="L1374" i="16"/>
  <c r="L1375" i="16"/>
  <c r="L1376" i="16"/>
  <c r="L1377" i="16"/>
  <c r="L1378" i="16"/>
  <c r="L1379" i="16"/>
  <c r="L1380" i="16"/>
  <c r="L1381" i="16"/>
  <c r="L1382" i="16"/>
  <c r="L1383" i="16"/>
  <c r="L1384" i="16"/>
  <c r="L1385" i="16"/>
  <c r="L1386" i="16"/>
  <c r="L1387" i="16"/>
  <c r="L1388" i="16"/>
  <c r="L1389" i="16"/>
  <c r="L1390" i="16"/>
  <c r="L1391" i="16"/>
  <c r="L1392" i="16"/>
  <c r="L1393" i="16"/>
  <c r="L1394" i="16"/>
  <c r="L1395" i="16"/>
  <c r="L1396" i="16"/>
  <c r="L1397" i="16"/>
  <c r="L1398" i="16"/>
  <c r="L1399" i="16"/>
  <c r="L1400" i="16"/>
  <c r="L1401" i="16"/>
  <c r="L1402" i="16"/>
  <c r="L1403" i="16"/>
  <c r="L1404" i="16"/>
  <c r="L1405" i="16"/>
  <c r="L1406" i="16"/>
  <c r="L1407" i="16"/>
  <c r="L1408" i="16"/>
  <c r="L1409" i="16"/>
  <c r="L1410" i="16"/>
  <c r="L1411" i="16"/>
  <c r="L1412" i="16"/>
  <c r="L1413" i="16"/>
  <c r="L1414" i="16"/>
  <c r="L1415" i="16"/>
  <c r="L1416" i="16"/>
  <c r="L1417" i="16"/>
  <c r="L1418" i="16"/>
  <c r="L1419" i="16"/>
  <c r="L1420" i="16"/>
  <c r="L1421" i="16"/>
  <c r="L1422" i="16"/>
  <c r="L1423" i="16"/>
  <c r="L1424" i="16"/>
  <c r="L1425" i="16"/>
  <c r="L1426" i="16"/>
  <c r="L1427" i="16"/>
  <c r="L1428" i="16"/>
  <c r="L1429" i="16"/>
  <c r="L1430" i="16"/>
  <c r="L1431" i="16"/>
  <c r="L1432" i="16"/>
  <c r="L1433" i="16"/>
  <c r="L1434" i="16"/>
  <c r="L1435" i="16"/>
  <c r="L1436" i="16"/>
  <c r="L1437" i="16"/>
  <c r="L1438" i="16"/>
  <c r="L1439" i="16"/>
  <c r="L1440" i="16"/>
  <c r="L1441" i="16"/>
  <c r="L1442" i="16"/>
  <c r="L1443" i="16"/>
  <c r="L1444" i="16"/>
  <c r="L1445" i="16"/>
  <c r="L1446" i="16"/>
  <c r="L1447" i="16"/>
  <c r="L1448" i="16"/>
  <c r="L1449" i="16"/>
  <c r="L1450" i="16"/>
  <c r="L1451" i="16"/>
  <c r="L1452" i="16"/>
  <c r="L1453" i="16"/>
  <c r="L1454" i="16"/>
  <c r="L1455" i="16"/>
  <c r="L1456" i="16"/>
  <c r="L1457" i="16"/>
  <c r="L1458" i="16"/>
  <c r="L1459" i="16"/>
  <c r="L1460" i="16"/>
  <c r="L1461" i="16"/>
  <c r="L1462" i="16"/>
  <c r="L1463" i="16"/>
  <c r="L1464" i="16"/>
  <c r="L1465" i="16"/>
  <c r="L1466" i="16"/>
  <c r="L1467" i="16"/>
  <c r="L1468" i="16"/>
  <c r="L1469" i="16"/>
  <c r="L1470" i="16"/>
  <c r="L1471" i="16"/>
  <c r="L1472" i="16"/>
  <c r="L1473" i="16"/>
  <c r="L1474" i="16"/>
  <c r="L1475" i="16"/>
  <c r="L1476" i="16"/>
  <c r="L1477" i="16"/>
  <c r="L1478" i="16"/>
  <c r="L1479" i="16"/>
  <c r="L1480" i="16"/>
  <c r="L1481" i="16"/>
  <c r="L1482" i="16"/>
  <c r="L1483" i="16"/>
  <c r="L1484" i="16"/>
  <c r="L1485" i="16"/>
  <c r="L1486" i="16"/>
  <c r="L1487" i="16"/>
  <c r="L1488" i="16"/>
  <c r="L1489" i="16"/>
  <c r="L1490" i="16"/>
  <c r="L1491" i="16"/>
  <c r="L1492" i="16"/>
  <c r="L1493" i="16"/>
  <c r="L1494" i="16"/>
  <c r="L1495" i="16"/>
  <c r="L1496" i="16"/>
  <c r="L1497" i="16"/>
  <c r="L1498" i="16"/>
  <c r="L1499" i="16"/>
  <c r="L1500" i="16"/>
  <c r="L1501" i="16"/>
  <c r="L1502" i="16"/>
  <c r="L1503" i="16"/>
  <c r="L1504" i="16"/>
  <c r="L1505" i="16"/>
  <c r="L1506" i="16"/>
  <c r="L1507" i="16"/>
  <c r="L1508" i="16"/>
  <c r="L1509" i="16"/>
  <c r="L1510" i="16"/>
  <c r="L1511" i="16"/>
  <c r="L1512" i="16"/>
  <c r="L1513" i="16"/>
  <c r="L1514" i="16"/>
  <c r="L1515" i="16"/>
  <c r="L1516" i="16"/>
  <c r="L1517" i="16"/>
  <c r="L1518" i="16"/>
  <c r="L1519" i="16"/>
  <c r="L1520" i="16"/>
  <c r="L1521" i="16"/>
  <c r="L1522" i="16"/>
  <c r="L1523" i="16"/>
  <c r="L1524" i="16"/>
  <c r="L1525" i="16"/>
  <c r="L1526" i="16"/>
  <c r="L1527" i="16"/>
  <c r="L1528" i="16"/>
  <c r="L1529" i="16"/>
  <c r="L1530" i="16"/>
  <c r="L1531" i="16"/>
  <c r="L1532" i="16"/>
  <c r="L1533" i="16"/>
  <c r="L1534" i="16"/>
  <c r="L1535" i="16"/>
  <c r="L1536" i="16"/>
  <c r="L1537" i="16"/>
  <c r="L1538" i="16"/>
  <c r="L1539" i="16"/>
  <c r="L1540" i="16"/>
  <c r="L1541" i="16"/>
  <c r="L1542" i="16"/>
  <c r="L1543" i="16"/>
  <c r="L1544" i="16"/>
  <c r="L1545" i="16"/>
  <c r="L1546" i="16"/>
  <c r="L1547" i="16"/>
  <c r="L1548" i="16"/>
  <c r="L1549" i="16"/>
  <c r="L1550" i="16"/>
  <c r="L1551" i="16"/>
  <c r="L1552" i="16"/>
  <c r="L1553" i="16"/>
  <c r="L1554" i="16"/>
  <c r="L1555" i="16"/>
  <c r="L1556" i="16"/>
  <c r="L1557" i="16"/>
  <c r="L1558" i="16"/>
  <c r="L1559" i="16"/>
  <c r="L1560" i="16"/>
  <c r="L1561" i="16"/>
  <c r="L1562" i="16"/>
  <c r="L1563" i="16"/>
  <c r="L1564" i="16"/>
  <c r="L1565" i="16"/>
  <c r="L1566" i="16"/>
  <c r="L1567" i="16"/>
  <c r="L1568" i="16"/>
  <c r="L1569" i="16"/>
  <c r="L1570" i="16"/>
  <c r="L1571" i="16"/>
  <c r="L1572" i="16"/>
  <c r="L1573" i="16"/>
  <c r="L1574" i="16"/>
  <c r="L1575" i="16"/>
  <c r="L1576" i="16"/>
  <c r="L1577" i="16"/>
  <c r="L1578" i="16"/>
  <c r="L1579" i="16"/>
  <c r="L1580" i="16"/>
  <c r="L1581" i="16"/>
  <c r="L1582" i="16"/>
  <c r="L1583" i="16"/>
  <c r="L1584" i="16"/>
  <c r="L1585" i="16"/>
  <c r="L1586" i="16"/>
  <c r="L1587" i="16"/>
  <c r="L1588" i="16"/>
  <c r="L1589" i="16"/>
  <c r="L1590" i="16"/>
  <c r="L1591" i="16"/>
  <c r="L1592" i="16"/>
  <c r="L1593" i="16"/>
  <c r="L1594" i="16"/>
  <c r="L1595" i="16"/>
  <c r="L1596" i="16"/>
  <c r="L1597" i="16"/>
  <c r="L1598" i="16"/>
  <c r="L1599" i="16"/>
  <c r="L1600" i="16"/>
  <c r="L1601" i="16"/>
  <c r="L1602" i="16"/>
  <c r="L1603" i="16"/>
  <c r="L1604" i="16"/>
  <c r="L1605" i="16"/>
  <c r="L1606" i="16"/>
  <c r="L1607" i="16"/>
  <c r="L1608" i="16"/>
  <c r="L1609" i="16"/>
  <c r="L1610" i="16"/>
  <c r="L1611" i="16"/>
  <c r="L1612" i="16"/>
  <c r="L1613" i="16"/>
  <c r="L1614" i="16"/>
  <c r="L1615" i="16"/>
  <c r="L1616" i="16"/>
  <c r="L1617" i="16"/>
  <c r="L1618" i="16"/>
  <c r="L1619" i="16"/>
  <c r="L1620" i="16"/>
  <c r="L1621" i="16"/>
  <c r="L1622" i="16"/>
  <c r="L1623" i="16"/>
  <c r="L1624" i="16"/>
  <c r="L1625" i="16"/>
  <c r="L1626" i="16"/>
  <c r="L1627" i="16"/>
  <c r="L1628" i="16"/>
  <c r="L1629" i="16"/>
  <c r="L1630" i="16"/>
  <c r="L1631" i="16"/>
  <c r="L1632" i="16"/>
  <c r="L1633" i="16"/>
  <c r="L1634" i="16"/>
  <c r="L1635" i="16"/>
  <c r="L1636" i="16"/>
  <c r="L1637" i="16"/>
  <c r="L1638" i="16"/>
  <c r="L1639" i="16"/>
  <c r="L1640" i="16"/>
  <c r="L1641" i="16"/>
  <c r="L1642" i="16"/>
  <c r="L1643" i="16"/>
  <c r="L1644" i="16"/>
  <c r="L1645" i="16"/>
  <c r="L1646" i="16"/>
  <c r="L1647" i="16"/>
  <c r="L1648" i="16"/>
  <c r="L1649" i="16"/>
  <c r="L1650" i="16"/>
  <c r="L1651" i="16"/>
  <c r="L1652" i="16"/>
  <c r="L1653" i="16"/>
  <c r="L1654" i="16"/>
  <c r="L1655" i="16"/>
  <c r="L1656" i="16"/>
  <c r="L1657" i="16"/>
  <c r="L1658" i="16"/>
  <c r="L1659" i="16"/>
  <c r="L1660" i="16"/>
  <c r="L1661" i="16"/>
  <c r="L1662" i="16"/>
  <c r="L1663" i="16"/>
  <c r="L1664" i="16"/>
  <c r="L1665" i="16"/>
  <c r="L1666" i="16"/>
  <c r="L1667" i="16"/>
  <c r="L1668" i="16"/>
  <c r="L1669" i="16"/>
  <c r="L1670" i="16"/>
  <c r="L1671" i="16"/>
  <c r="L1672" i="16"/>
  <c r="L1673" i="16"/>
  <c r="L1674" i="16"/>
  <c r="L1675" i="16"/>
  <c r="L1676" i="16"/>
  <c r="L1677" i="16"/>
  <c r="L1678" i="16"/>
  <c r="L1679" i="16"/>
  <c r="L1680" i="16"/>
  <c r="L1681" i="16"/>
  <c r="L1682" i="16"/>
  <c r="L1683" i="16"/>
  <c r="L1684" i="16"/>
  <c r="L1685" i="16"/>
  <c r="L1686" i="16"/>
  <c r="L1687" i="16"/>
  <c r="L1688" i="16"/>
  <c r="L1689" i="16"/>
  <c r="L1690" i="16"/>
  <c r="L1691" i="16"/>
  <c r="L1692" i="16"/>
  <c r="L1693" i="16"/>
  <c r="L1694" i="16"/>
  <c r="L1695" i="16"/>
  <c r="L1696" i="16"/>
  <c r="L1697" i="16"/>
  <c r="L1698" i="16"/>
  <c r="L1699" i="16"/>
  <c r="L1700" i="16"/>
  <c r="L1701" i="16"/>
  <c r="L1702" i="16"/>
  <c r="L1703" i="16"/>
  <c r="L1704" i="16"/>
  <c r="L1705" i="16"/>
  <c r="L1706" i="16"/>
  <c r="L1707" i="16"/>
  <c r="L1708" i="16"/>
  <c r="L1709" i="16"/>
  <c r="L1710" i="16"/>
  <c r="L1711" i="16"/>
  <c r="L1712" i="16"/>
  <c r="L1713" i="16"/>
  <c r="L1714" i="16"/>
  <c r="L1715" i="16"/>
  <c r="L1716" i="16"/>
  <c r="L1717" i="16"/>
  <c r="L1718" i="16"/>
  <c r="L1719" i="16"/>
  <c r="L1720" i="16"/>
  <c r="L1721" i="16"/>
  <c r="L1722" i="16"/>
  <c r="L1723" i="16"/>
  <c r="L1724" i="16"/>
  <c r="L1725" i="16"/>
  <c r="L1726" i="16"/>
  <c r="L1727" i="16"/>
  <c r="L1728" i="16"/>
  <c r="L1729" i="16"/>
  <c r="L1730" i="16"/>
  <c r="L1731" i="16"/>
  <c r="L1732" i="16"/>
  <c r="L1733" i="16"/>
  <c r="L1734" i="16"/>
  <c r="L1735" i="16"/>
  <c r="L1736" i="16"/>
  <c r="L1737" i="16"/>
  <c r="L1738" i="16"/>
  <c r="L1739" i="16"/>
  <c r="L1740" i="16"/>
  <c r="L1741" i="16"/>
  <c r="L1742" i="16"/>
  <c r="L1743" i="16"/>
  <c r="L1744" i="16"/>
  <c r="L1745" i="16"/>
  <c r="L1746" i="16"/>
  <c r="L1747" i="16"/>
  <c r="L1748" i="16"/>
  <c r="L1749" i="16"/>
  <c r="L1750" i="16"/>
  <c r="L1751" i="16"/>
  <c r="L1752" i="16"/>
  <c r="L1753" i="16"/>
  <c r="L1754" i="16"/>
  <c r="L1755" i="16"/>
  <c r="L1756" i="16"/>
  <c r="L1757" i="16"/>
  <c r="L1758" i="16"/>
  <c r="L1759" i="16"/>
  <c r="L1760" i="16"/>
  <c r="L1761" i="16"/>
  <c r="L1762" i="16"/>
  <c r="L1763" i="16"/>
  <c r="L1764" i="16"/>
  <c r="L1765" i="16"/>
  <c r="L1766" i="16"/>
  <c r="L1767" i="16"/>
  <c r="L1768" i="16"/>
  <c r="L1769" i="16"/>
  <c r="L1770" i="16"/>
  <c r="L1771" i="16"/>
  <c r="L1772" i="16"/>
  <c r="L1773" i="16"/>
  <c r="L1774" i="16"/>
  <c r="L1775" i="16"/>
  <c r="L1776" i="16"/>
  <c r="L1777" i="16"/>
  <c r="L1778" i="16"/>
  <c r="L1779" i="16"/>
  <c r="L1780" i="16"/>
  <c r="L1781" i="16"/>
  <c r="L1782" i="16"/>
  <c r="L1783" i="16"/>
  <c r="L1784" i="16"/>
  <c r="L1785" i="16"/>
  <c r="L1786" i="16"/>
  <c r="L1787" i="16"/>
  <c r="L1788" i="16"/>
  <c r="L1789" i="16"/>
  <c r="L1790" i="16"/>
  <c r="L1791" i="16"/>
  <c r="L1792" i="16"/>
  <c r="L1793" i="16"/>
  <c r="L1794" i="16"/>
  <c r="L1795" i="16"/>
  <c r="L1796" i="16"/>
  <c r="L1797" i="16"/>
  <c r="L1798" i="16"/>
  <c r="L1799" i="16"/>
  <c r="L1800" i="16"/>
  <c r="L1801" i="16"/>
  <c r="L1802" i="16"/>
  <c r="L1803" i="16"/>
  <c r="L1804" i="16"/>
  <c r="L1805" i="16"/>
  <c r="L1806" i="16"/>
  <c r="L1807" i="16"/>
  <c r="L1808" i="16"/>
  <c r="L1809" i="16"/>
  <c r="L1810" i="16"/>
  <c r="L1811" i="16"/>
  <c r="L1812" i="16"/>
  <c r="L1813" i="16"/>
  <c r="L1814" i="16"/>
  <c r="L1815" i="16"/>
  <c r="L1816" i="16"/>
  <c r="L1817" i="16"/>
  <c r="L1818" i="16"/>
  <c r="L1819" i="16"/>
  <c r="L1820" i="16"/>
  <c r="L1821" i="16"/>
  <c r="L1822" i="16"/>
  <c r="L1823" i="16"/>
  <c r="L1824" i="16"/>
  <c r="L1825" i="16"/>
  <c r="L1826" i="16"/>
  <c r="L1827" i="16"/>
  <c r="L1828" i="16"/>
  <c r="L1829" i="16"/>
  <c r="L1830" i="16"/>
  <c r="L1831" i="16"/>
  <c r="L1832" i="16"/>
  <c r="L1833" i="16"/>
  <c r="L1834" i="16"/>
  <c r="L1835" i="16"/>
  <c r="L1836" i="16"/>
  <c r="L1837" i="16"/>
  <c r="L1838" i="16"/>
  <c r="L1839" i="16"/>
  <c r="L1840" i="16"/>
  <c r="L1841" i="16"/>
  <c r="L1842" i="16"/>
  <c r="L1843" i="16"/>
  <c r="L1844" i="16"/>
  <c r="L1845" i="16"/>
  <c r="L1846" i="16"/>
  <c r="L1847" i="16"/>
  <c r="L1848" i="16"/>
  <c r="L1849" i="16"/>
  <c r="L1850" i="16"/>
  <c r="L1851" i="16"/>
  <c r="L1852" i="16"/>
  <c r="L1853" i="16"/>
  <c r="L1854" i="16"/>
  <c r="L1855" i="16"/>
  <c r="L1856" i="16"/>
  <c r="L1857" i="16"/>
  <c r="L1858" i="16"/>
  <c r="L1859" i="16"/>
  <c r="L1860" i="16"/>
  <c r="L1861" i="16"/>
  <c r="L1862" i="16"/>
  <c r="L1863" i="16"/>
  <c r="L1864" i="16"/>
  <c r="L1865" i="16"/>
  <c r="L1866" i="16"/>
  <c r="L1867" i="16"/>
  <c r="L1868" i="16"/>
  <c r="L1869" i="16"/>
  <c r="L1870" i="16"/>
  <c r="L1871" i="16"/>
  <c r="L1872" i="16"/>
  <c r="L1873" i="16"/>
  <c r="L1874" i="16"/>
  <c r="L1875" i="16"/>
  <c r="L1876" i="16"/>
  <c r="L1877" i="16"/>
  <c r="L1878" i="16"/>
  <c r="L1879" i="16"/>
  <c r="L1880" i="16"/>
  <c r="L1881" i="16"/>
  <c r="L1882" i="16"/>
  <c r="L1883" i="16"/>
  <c r="L1884" i="16"/>
  <c r="L1885" i="16"/>
  <c r="L1886" i="16"/>
  <c r="L1887" i="16"/>
  <c r="L1888" i="16"/>
  <c r="L1889" i="16"/>
  <c r="L1890" i="16"/>
  <c r="L1891" i="16"/>
  <c r="L1892" i="16"/>
  <c r="L1893" i="16"/>
  <c r="L1894" i="16"/>
  <c r="L1895" i="16"/>
  <c r="L1896" i="16"/>
  <c r="L1897" i="16"/>
  <c r="L1898" i="16"/>
  <c r="L1899" i="16"/>
  <c r="L1900" i="16"/>
  <c r="L1901" i="16"/>
  <c r="L1902" i="16"/>
  <c r="L1903" i="16"/>
  <c r="L1904" i="16"/>
  <c r="L1905" i="16"/>
  <c r="L1906" i="16"/>
  <c r="L1907" i="16"/>
  <c r="L1908" i="16"/>
  <c r="L1909" i="16"/>
  <c r="L1910" i="16"/>
  <c r="L1911" i="16"/>
  <c r="L1912" i="16"/>
  <c r="L1913" i="16"/>
  <c r="L1914" i="16"/>
  <c r="L1915" i="16"/>
  <c r="L1916" i="16"/>
  <c r="L1917" i="16"/>
  <c r="L1918" i="16"/>
  <c r="L1919" i="16"/>
  <c r="L1920" i="16"/>
  <c r="L1921" i="16"/>
  <c r="L1922" i="16"/>
  <c r="L1923" i="16"/>
  <c r="L1924" i="16"/>
  <c r="L1925" i="16"/>
  <c r="L1926" i="16"/>
  <c r="L1927" i="16"/>
  <c r="L1928" i="16"/>
  <c r="L1929" i="16"/>
  <c r="L1930" i="16"/>
  <c r="L1931" i="16"/>
  <c r="L1932" i="16"/>
  <c r="L1933" i="16"/>
  <c r="L1934" i="16"/>
  <c r="L1935" i="16"/>
  <c r="L1936" i="16"/>
  <c r="L1937" i="16"/>
  <c r="L1938" i="16"/>
  <c r="L1939" i="16"/>
  <c r="L1940" i="16"/>
  <c r="L1941" i="16"/>
  <c r="L1942" i="16"/>
  <c r="L1943" i="16"/>
  <c r="L1944" i="16"/>
  <c r="L1945" i="16"/>
  <c r="L1946" i="16"/>
  <c r="L1947" i="16"/>
  <c r="L1948" i="16"/>
  <c r="L1949" i="16"/>
  <c r="L1950" i="16"/>
  <c r="L1951" i="16"/>
  <c r="L1952" i="16"/>
  <c r="L1953" i="16"/>
  <c r="L1954" i="16"/>
  <c r="L1955" i="16"/>
  <c r="L1956" i="16"/>
  <c r="L1957" i="16"/>
  <c r="L1958" i="16"/>
  <c r="L1959" i="16"/>
  <c r="L1960" i="16"/>
  <c r="L1961" i="16"/>
  <c r="L1962" i="16"/>
  <c r="L1963" i="16"/>
  <c r="L1964" i="16"/>
  <c r="L1965" i="16"/>
  <c r="L1966" i="16"/>
  <c r="L1967" i="16"/>
  <c r="L1968" i="16"/>
  <c r="L1969" i="16"/>
  <c r="L1970" i="16"/>
  <c r="L1971" i="16"/>
  <c r="L1972" i="16"/>
  <c r="L1973" i="16"/>
  <c r="L1974" i="16"/>
  <c r="L1975" i="16"/>
  <c r="L1976" i="16"/>
  <c r="L1977" i="16"/>
  <c r="L1978" i="16"/>
  <c r="L1979" i="16"/>
  <c r="L1980" i="16"/>
  <c r="L1981" i="16"/>
  <c r="L1982" i="16"/>
  <c r="L1983" i="16"/>
  <c r="L1984" i="16"/>
  <c r="L1985" i="16"/>
  <c r="L1986" i="16"/>
  <c r="L1987" i="16"/>
  <c r="L1988" i="16"/>
  <c r="L1989" i="16"/>
  <c r="L1990" i="16"/>
  <c r="L1991" i="16"/>
  <c r="L1992" i="16"/>
  <c r="L1993" i="16"/>
  <c r="L1994" i="16"/>
  <c r="L1995" i="16"/>
  <c r="L1996" i="16"/>
  <c r="L1997" i="16"/>
  <c r="L1998" i="16"/>
  <c r="L1999" i="16"/>
  <c r="L2000" i="16"/>
  <c r="L2001" i="16"/>
  <c r="L2002" i="16"/>
  <c r="L2003" i="16"/>
  <c r="L2004" i="16"/>
  <c r="L2005" i="16"/>
  <c r="L2006" i="16"/>
  <c r="L2007" i="16"/>
  <c r="L2008" i="16"/>
  <c r="L2009" i="16"/>
  <c r="L2010" i="16"/>
  <c r="L2011" i="16"/>
  <c r="L2012" i="16"/>
  <c r="L2013" i="16"/>
  <c r="L2014" i="16"/>
  <c r="L2015" i="16"/>
  <c r="L2016" i="16"/>
  <c r="L2017" i="16"/>
  <c r="L2018" i="16"/>
  <c r="L2019" i="16"/>
  <c r="L2020" i="16"/>
  <c r="L2021" i="16"/>
  <c r="L2022" i="16"/>
  <c r="L2023" i="16"/>
  <c r="L2024" i="16"/>
  <c r="L2025" i="16"/>
  <c r="L2026" i="16"/>
  <c r="L2027" i="16"/>
  <c r="L2028" i="16"/>
  <c r="L2029" i="16"/>
  <c r="L2030" i="16"/>
  <c r="L2031" i="16"/>
  <c r="L2032" i="16"/>
  <c r="L2033" i="16"/>
  <c r="L2034" i="16"/>
  <c r="L2035" i="16"/>
  <c r="L2036" i="16"/>
  <c r="L2037" i="16"/>
  <c r="L2038" i="16"/>
  <c r="L2039" i="16"/>
  <c r="L2040" i="16"/>
  <c r="L2041" i="16"/>
  <c r="L2042" i="16"/>
  <c r="L2043" i="16"/>
  <c r="L2044" i="16"/>
  <c r="L2045" i="16"/>
  <c r="L2046" i="16"/>
  <c r="L2047" i="16"/>
  <c r="L2048" i="16"/>
  <c r="L2049" i="16"/>
  <c r="L2050" i="16"/>
  <c r="L2051" i="16"/>
  <c r="L2052" i="16"/>
  <c r="L2053" i="16"/>
  <c r="L2054" i="16"/>
  <c r="L2055" i="16"/>
  <c r="L2056" i="16"/>
  <c r="L2057" i="16"/>
  <c r="L2058" i="16"/>
  <c r="L2059" i="16"/>
  <c r="L2060" i="16"/>
  <c r="L2061" i="16"/>
  <c r="L2062" i="16"/>
  <c r="L2063" i="16"/>
  <c r="L2064" i="16"/>
  <c r="L2065" i="16"/>
  <c r="L2066" i="16"/>
  <c r="L2067" i="16"/>
  <c r="L2068" i="16"/>
  <c r="L2069" i="16"/>
  <c r="L2070" i="16"/>
  <c r="L2071" i="16"/>
  <c r="L2072" i="16"/>
  <c r="L2073" i="16"/>
  <c r="L2074" i="16"/>
  <c r="L2075" i="16"/>
  <c r="L2076" i="16"/>
  <c r="L2077" i="16"/>
  <c r="L2078" i="16"/>
  <c r="L2079" i="16"/>
  <c r="L2080" i="16"/>
  <c r="L2081" i="16"/>
  <c r="L2082" i="16"/>
  <c r="L2083" i="16"/>
  <c r="L2084" i="16"/>
  <c r="L2085" i="16"/>
  <c r="L2086" i="16"/>
  <c r="L2087" i="16"/>
  <c r="L2088" i="16"/>
  <c r="L2089" i="16"/>
  <c r="L2090" i="16"/>
  <c r="L2091" i="16"/>
  <c r="L2092" i="16"/>
  <c r="L2093" i="16"/>
  <c r="L2094" i="16"/>
  <c r="L2095" i="16"/>
  <c r="L2096" i="16"/>
  <c r="L2097" i="16"/>
  <c r="L2098" i="16"/>
  <c r="L2099" i="16"/>
  <c r="L2100" i="16"/>
  <c r="L2101" i="16"/>
  <c r="L2102" i="16"/>
  <c r="L2103" i="16"/>
  <c r="L2104" i="16"/>
  <c r="L2105" i="16"/>
  <c r="L2106" i="16"/>
  <c r="L2107" i="16"/>
  <c r="L2108" i="16"/>
  <c r="L2109" i="16"/>
  <c r="L2110" i="16"/>
  <c r="L2111" i="16"/>
  <c r="L2112" i="16"/>
  <c r="L2113" i="16"/>
  <c r="L2114" i="16"/>
  <c r="L2115" i="16"/>
  <c r="L2116" i="16"/>
  <c r="L2117" i="16"/>
  <c r="L2118" i="16"/>
  <c r="L2119" i="16"/>
  <c r="L2120" i="16"/>
  <c r="L2121" i="16"/>
  <c r="L2122" i="16"/>
  <c r="L2123" i="16"/>
  <c r="L2124" i="16"/>
  <c r="L2125" i="16"/>
  <c r="L2126" i="16"/>
  <c r="L2127" i="16"/>
  <c r="L2128" i="16"/>
  <c r="L2129" i="16"/>
  <c r="L2130" i="16"/>
  <c r="L2131" i="16"/>
  <c r="L2132" i="16"/>
  <c r="L2133" i="16"/>
  <c r="L2134" i="16"/>
  <c r="L2135" i="16"/>
  <c r="L2136" i="16"/>
  <c r="L2137" i="16"/>
  <c r="L2138" i="16"/>
  <c r="L2139" i="16"/>
  <c r="L2140" i="16"/>
  <c r="L2141" i="16"/>
  <c r="L2142" i="16"/>
  <c r="L2143" i="16"/>
  <c r="L2144" i="16"/>
  <c r="L2145" i="16"/>
  <c r="L2146" i="16"/>
  <c r="L2147" i="16"/>
  <c r="L2148" i="16"/>
  <c r="L2149" i="16"/>
  <c r="L2150" i="16"/>
  <c r="L2151" i="16"/>
  <c r="L2152" i="16"/>
  <c r="L2153" i="16"/>
  <c r="L2154" i="16"/>
  <c r="L2155" i="16"/>
  <c r="L2156" i="16"/>
  <c r="L2157" i="16"/>
  <c r="L2158" i="16"/>
  <c r="L2159" i="16"/>
  <c r="L2160" i="16"/>
  <c r="L2161" i="16"/>
  <c r="L2162" i="16"/>
  <c r="L2163" i="16"/>
  <c r="L2164" i="16"/>
  <c r="L2165" i="16"/>
  <c r="L2166" i="16"/>
  <c r="L2167" i="16"/>
  <c r="L2168" i="16"/>
  <c r="L2169" i="16"/>
  <c r="L2170" i="16"/>
  <c r="L2171" i="16"/>
  <c r="L2172" i="16"/>
  <c r="L2173" i="16"/>
  <c r="L2174" i="16"/>
  <c r="L2175" i="16"/>
  <c r="L2176" i="16"/>
  <c r="L2177" i="16"/>
  <c r="L2178" i="16"/>
  <c r="L2179" i="16"/>
  <c r="L2180" i="16"/>
  <c r="L2181" i="16"/>
  <c r="L2182" i="16"/>
  <c r="L2183" i="16"/>
  <c r="L2184" i="16"/>
  <c r="L2185" i="16"/>
  <c r="L2186" i="16"/>
  <c r="L2187" i="16"/>
  <c r="L2188" i="16"/>
  <c r="L2189" i="16"/>
  <c r="L2190" i="16"/>
  <c r="L2191" i="16"/>
  <c r="L2192" i="16"/>
  <c r="L2193" i="16"/>
  <c r="L2194" i="16"/>
  <c r="L2195" i="16"/>
  <c r="L2196" i="16"/>
  <c r="L2197" i="16"/>
  <c r="L2198" i="16"/>
  <c r="L2199" i="16"/>
  <c r="L2200" i="16"/>
  <c r="L2201" i="16"/>
  <c r="L2202" i="16"/>
  <c r="L2203" i="16"/>
  <c r="L2204" i="16"/>
  <c r="L2205" i="16"/>
  <c r="L2206" i="16"/>
  <c r="L2207" i="16"/>
  <c r="L2208" i="16"/>
  <c r="L2209" i="16"/>
  <c r="L2210" i="16"/>
  <c r="L2211" i="16"/>
  <c r="L2212" i="16"/>
  <c r="L2213" i="16"/>
  <c r="L2214" i="16"/>
  <c r="L2215" i="16"/>
  <c r="L2216" i="16"/>
  <c r="L2217" i="16"/>
  <c r="L2218" i="16"/>
  <c r="L2219" i="16"/>
  <c r="L2220" i="16"/>
  <c r="L2221" i="16"/>
  <c r="L2222" i="16"/>
  <c r="L2223" i="16"/>
  <c r="L2224" i="16"/>
  <c r="L2225" i="16"/>
  <c r="L2226" i="16"/>
  <c r="L2227" i="16"/>
  <c r="L2228" i="16"/>
  <c r="L2229" i="16"/>
  <c r="L2230" i="16"/>
  <c r="L2231" i="16"/>
  <c r="L2232" i="16"/>
  <c r="L2233" i="16"/>
  <c r="L2234" i="16"/>
  <c r="L2235" i="16"/>
  <c r="L2236" i="16"/>
  <c r="L2237" i="16"/>
  <c r="L2238" i="16"/>
  <c r="L2239" i="16"/>
  <c r="L2240" i="16"/>
  <c r="L2241" i="16"/>
  <c r="L2242" i="16"/>
  <c r="L2243" i="16"/>
  <c r="L2244" i="16"/>
  <c r="L2245" i="16"/>
  <c r="L2246" i="16"/>
  <c r="L2247" i="16"/>
  <c r="L2248" i="16"/>
  <c r="L2249" i="16"/>
  <c r="L2250" i="16"/>
  <c r="L2251" i="16"/>
  <c r="L2252" i="16"/>
  <c r="L2253" i="16"/>
  <c r="L2254" i="16"/>
  <c r="L2255" i="16"/>
  <c r="L2256" i="16"/>
  <c r="L2257" i="16"/>
  <c r="L2258" i="16"/>
  <c r="L2259" i="16"/>
  <c r="L2260" i="16"/>
  <c r="L2261" i="16"/>
  <c r="L2262" i="16"/>
  <c r="L2263" i="16"/>
  <c r="L2264" i="16"/>
  <c r="L2265" i="16"/>
  <c r="L2266" i="16"/>
  <c r="L2267" i="16"/>
  <c r="L2268" i="16"/>
  <c r="L2269" i="16"/>
  <c r="L2270" i="16"/>
  <c r="L2271" i="16"/>
  <c r="L2272" i="16"/>
  <c r="L2273" i="16"/>
  <c r="L2274" i="16"/>
  <c r="L2275" i="16"/>
  <c r="L2276" i="16"/>
  <c r="L2277" i="16"/>
  <c r="L2278" i="16"/>
  <c r="L2279" i="16"/>
  <c r="L2280" i="16"/>
  <c r="L2281" i="16"/>
  <c r="L2282" i="16"/>
  <c r="L2283" i="16"/>
  <c r="L2284" i="16"/>
  <c r="L2285" i="16"/>
  <c r="L2286" i="16"/>
  <c r="L2287" i="16"/>
  <c r="L2288" i="16"/>
  <c r="L2289" i="16"/>
  <c r="L2290" i="16"/>
  <c r="L2291" i="16"/>
  <c r="L2292" i="16"/>
  <c r="L2293" i="16"/>
  <c r="L2294" i="16"/>
  <c r="L2295" i="16"/>
  <c r="L2296" i="16"/>
  <c r="L2297" i="16"/>
  <c r="L2298" i="16"/>
  <c r="L2299" i="16"/>
  <c r="L2300" i="16"/>
  <c r="L2301" i="16"/>
  <c r="L2302" i="16"/>
  <c r="L2303" i="16"/>
  <c r="L2304" i="16"/>
  <c r="L2305" i="16"/>
  <c r="L2306" i="16"/>
  <c r="L2307" i="16"/>
  <c r="L2308" i="16"/>
  <c r="L2309" i="16"/>
  <c r="L2310" i="16"/>
  <c r="L2311" i="16"/>
  <c r="L2312" i="16"/>
  <c r="L2313" i="16"/>
  <c r="L2314" i="16"/>
  <c r="L2315" i="16"/>
  <c r="L2316" i="16"/>
  <c r="L2317" i="16"/>
  <c r="L2318" i="16"/>
  <c r="L2319" i="16"/>
  <c r="L2320" i="16"/>
  <c r="L2321" i="16"/>
  <c r="L2322" i="16"/>
  <c r="L2323" i="16"/>
  <c r="L2324" i="16"/>
  <c r="L2325" i="16"/>
  <c r="L2326" i="16"/>
  <c r="L2327" i="16"/>
  <c r="L2328" i="16"/>
  <c r="L2329" i="16"/>
  <c r="L2330" i="16"/>
  <c r="L2331" i="16"/>
  <c r="L2332" i="16"/>
  <c r="L2333" i="16"/>
  <c r="L2334" i="16"/>
  <c r="L2335" i="16"/>
  <c r="L2336" i="16"/>
  <c r="L2337" i="16"/>
  <c r="L2338" i="16"/>
  <c r="L2339" i="16"/>
  <c r="L2340" i="16"/>
  <c r="L2341" i="16"/>
  <c r="L2342" i="16"/>
  <c r="L2343" i="16"/>
  <c r="L2344" i="16"/>
  <c r="L2345" i="16"/>
  <c r="L2346" i="16"/>
  <c r="L2347" i="16"/>
  <c r="L2348" i="16"/>
  <c r="L2349" i="16"/>
  <c r="L2350" i="16"/>
  <c r="L2351" i="16"/>
  <c r="L2352" i="16"/>
  <c r="L2353" i="16"/>
  <c r="L2354" i="16"/>
  <c r="L2355" i="16"/>
  <c r="L2356" i="16"/>
  <c r="L2357" i="16"/>
  <c r="L2358" i="16"/>
  <c r="L2359" i="16"/>
  <c r="L2360" i="16"/>
  <c r="L2361" i="16"/>
  <c r="L2362" i="16"/>
  <c r="L2363" i="16"/>
  <c r="L2364" i="16"/>
  <c r="L2365" i="16"/>
  <c r="L2366" i="16"/>
  <c r="L2367" i="16"/>
  <c r="L2368" i="16"/>
  <c r="L2369" i="16"/>
  <c r="L2370" i="16"/>
  <c r="L2371" i="16"/>
  <c r="L2372" i="16"/>
  <c r="L2373" i="16"/>
  <c r="L2374" i="16"/>
  <c r="L2375" i="16"/>
  <c r="L2376" i="16"/>
  <c r="L2377" i="16"/>
  <c r="L2378" i="16"/>
  <c r="L2379" i="16"/>
  <c r="L2380" i="16"/>
  <c r="L2381" i="16"/>
  <c r="L2382" i="16"/>
  <c r="L2383" i="16"/>
  <c r="L2384" i="16"/>
  <c r="L2385" i="16"/>
  <c r="L2386" i="16"/>
  <c r="L2387" i="16"/>
  <c r="L2388" i="16"/>
  <c r="L2389" i="16"/>
  <c r="L2390" i="16"/>
  <c r="L2391" i="16"/>
  <c r="L2392" i="16"/>
  <c r="L2393" i="16"/>
  <c r="L2394" i="16"/>
  <c r="L2395" i="16"/>
  <c r="L2396" i="16"/>
  <c r="L2397" i="16"/>
  <c r="L2398" i="16"/>
  <c r="L2399" i="16"/>
  <c r="L2400" i="16"/>
  <c r="L2401" i="16"/>
  <c r="L2402" i="16"/>
  <c r="L2403" i="16"/>
  <c r="L2404" i="16"/>
  <c r="L2405" i="16"/>
  <c r="L2406" i="16"/>
  <c r="L2407" i="16"/>
  <c r="L2408" i="16"/>
  <c r="L2409" i="16"/>
  <c r="L2410" i="16"/>
  <c r="L2411" i="16"/>
  <c r="L2412" i="16"/>
  <c r="L2413" i="16"/>
  <c r="L2414" i="16"/>
  <c r="L2415" i="16"/>
  <c r="L2416" i="16"/>
  <c r="L2417" i="16"/>
  <c r="L2418" i="16"/>
  <c r="L2419" i="16"/>
  <c r="L2420" i="16"/>
  <c r="L2421" i="16"/>
  <c r="L2422" i="16"/>
  <c r="L2423" i="16"/>
  <c r="L2424" i="16"/>
  <c r="L2425" i="16"/>
  <c r="L2426" i="16"/>
  <c r="L2427" i="16"/>
  <c r="L2428" i="16"/>
  <c r="L2429" i="16"/>
  <c r="L2430" i="16"/>
  <c r="L2431" i="16"/>
  <c r="L2432" i="16"/>
  <c r="L2433" i="16"/>
  <c r="L2434" i="16"/>
  <c r="L2435" i="16"/>
  <c r="L2436" i="16"/>
  <c r="L2437" i="16"/>
  <c r="L2438" i="16"/>
  <c r="L2439" i="16"/>
  <c r="L2440" i="16"/>
  <c r="L2441" i="16"/>
  <c r="L2442" i="16"/>
  <c r="L2443" i="16"/>
  <c r="L2444" i="16"/>
  <c r="L2445" i="16"/>
  <c r="L2446" i="16"/>
  <c r="L2447" i="16"/>
  <c r="L2448" i="16"/>
  <c r="L2449" i="16"/>
  <c r="L2450" i="16"/>
  <c r="L2451" i="16"/>
  <c r="L2452" i="16"/>
  <c r="L2453" i="16"/>
  <c r="L2454" i="16"/>
  <c r="L2455" i="16"/>
  <c r="L2456" i="16"/>
  <c r="L2457" i="16"/>
  <c r="L2458" i="16"/>
  <c r="L2459" i="16"/>
  <c r="L2460" i="16"/>
  <c r="L2461" i="16"/>
  <c r="L2462" i="16"/>
  <c r="L2463" i="16"/>
  <c r="L2464" i="16"/>
  <c r="L2465" i="16"/>
  <c r="L2466" i="16"/>
  <c r="L2467" i="16"/>
  <c r="L2468" i="16"/>
  <c r="L2469" i="16"/>
  <c r="L2470" i="16"/>
  <c r="L2471" i="16"/>
  <c r="L2472" i="16"/>
  <c r="L2473" i="16"/>
  <c r="L2474" i="16"/>
  <c r="L2475" i="16"/>
  <c r="L2476" i="16"/>
  <c r="L2477" i="16"/>
  <c r="L2478" i="16"/>
  <c r="L2479" i="16"/>
  <c r="L2480" i="16"/>
  <c r="L2481" i="16"/>
  <c r="L2482" i="16"/>
  <c r="L2483" i="16"/>
  <c r="L2484" i="16"/>
  <c r="L2485" i="16"/>
  <c r="L2486" i="16"/>
  <c r="L2487" i="16"/>
  <c r="L2488" i="16"/>
  <c r="L2489" i="16"/>
  <c r="L2490" i="16"/>
  <c r="L2491" i="16"/>
  <c r="L2492" i="16"/>
  <c r="L2493" i="16"/>
  <c r="L2494" i="16"/>
  <c r="L2495" i="16"/>
  <c r="L2496" i="16"/>
  <c r="L2497" i="16"/>
  <c r="L2498" i="16"/>
  <c r="L2499" i="16"/>
  <c r="L2500" i="16"/>
  <c r="L2501" i="16"/>
  <c r="L2502" i="16"/>
  <c r="L2503" i="16"/>
  <c r="L2504" i="16"/>
  <c r="L2505" i="16"/>
  <c r="L2506" i="16"/>
  <c r="L2507" i="16"/>
  <c r="L2508" i="16"/>
  <c r="L2509" i="16"/>
  <c r="L2510" i="16"/>
  <c r="L2511" i="16"/>
  <c r="L2512" i="16"/>
  <c r="L2513" i="16"/>
  <c r="L2514" i="16"/>
  <c r="L2515" i="16"/>
  <c r="L2516" i="16"/>
  <c r="L2517" i="16"/>
  <c r="L2518" i="16"/>
  <c r="L2519" i="16"/>
  <c r="L2520" i="16"/>
  <c r="L2521" i="16"/>
  <c r="L2522" i="16"/>
  <c r="L2523" i="16"/>
  <c r="L2524" i="16"/>
  <c r="L2525" i="16"/>
  <c r="L2526" i="16"/>
  <c r="L2527" i="16"/>
  <c r="L2528" i="16"/>
  <c r="L2529" i="16"/>
  <c r="L2530" i="16"/>
  <c r="L2531" i="16"/>
  <c r="L2532" i="16"/>
  <c r="L2533" i="16"/>
  <c r="L2534" i="16"/>
  <c r="L2535" i="16"/>
  <c r="L2536" i="16"/>
  <c r="L2537" i="16"/>
  <c r="L2538" i="16"/>
  <c r="L2539" i="16"/>
  <c r="L2540" i="16"/>
  <c r="L2541" i="16"/>
  <c r="L2542" i="16"/>
  <c r="L2543" i="16"/>
  <c r="L2544" i="16"/>
  <c r="L2545" i="16"/>
  <c r="L2546" i="16"/>
  <c r="L2547" i="16"/>
  <c r="L2548" i="16"/>
  <c r="L2549" i="16"/>
  <c r="L2550" i="16"/>
  <c r="L2551" i="16"/>
  <c r="L2552" i="16"/>
  <c r="L2553" i="16"/>
  <c r="L2554" i="16"/>
  <c r="L2555" i="16"/>
  <c r="L2556" i="16"/>
  <c r="L2557" i="16"/>
  <c r="L2558" i="16"/>
  <c r="L2559" i="16"/>
  <c r="L2560" i="16"/>
  <c r="L2561" i="16"/>
  <c r="L2562" i="16"/>
  <c r="L2563" i="16"/>
  <c r="L2564" i="16"/>
  <c r="L2565" i="16"/>
  <c r="L2566" i="16"/>
  <c r="L2567" i="16"/>
  <c r="L2568" i="16"/>
  <c r="L2569" i="16"/>
  <c r="L2570" i="16"/>
  <c r="L2571" i="16"/>
  <c r="L2572" i="16"/>
  <c r="L2573" i="16"/>
  <c r="L2574" i="16"/>
  <c r="L2575" i="16"/>
  <c r="L2576" i="16"/>
  <c r="L2577" i="16"/>
  <c r="L2578" i="16"/>
  <c r="L2579" i="16"/>
  <c r="L2580" i="16"/>
  <c r="L2581" i="16"/>
  <c r="L2582" i="16"/>
  <c r="L2583" i="16"/>
  <c r="L2584" i="16"/>
  <c r="L2585" i="16"/>
  <c r="L2586" i="16"/>
  <c r="L2587" i="16"/>
  <c r="L2588" i="16"/>
  <c r="L2589" i="16"/>
  <c r="L2590" i="16"/>
  <c r="L2591" i="16"/>
  <c r="L2592" i="16"/>
  <c r="L2593" i="16"/>
  <c r="L2594" i="16"/>
  <c r="L2595" i="16"/>
  <c r="L2596" i="16"/>
  <c r="L2597" i="16"/>
  <c r="L2598" i="16"/>
  <c r="L2599" i="16"/>
  <c r="L2600" i="16"/>
  <c r="L2601" i="16"/>
  <c r="L2602" i="16"/>
  <c r="L2603" i="16"/>
  <c r="L2604" i="16"/>
  <c r="L2605" i="16"/>
  <c r="L2606" i="16"/>
  <c r="L2607" i="16"/>
  <c r="L2608" i="16"/>
  <c r="L2609" i="16"/>
  <c r="L2610" i="16"/>
  <c r="L2611" i="16"/>
  <c r="L2612" i="16"/>
  <c r="L2613" i="16"/>
  <c r="L2614" i="16"/>
  <c r="L2615" i="16"/>
  <c r="L2616" i="16"/>
  <c r="L2617" i="16"/>
  <c r="L2618" i="16"/>
  <c r="L2619" i="16"/>
  <c r="L2620" i="16"/>
  <c r="L2621" i="16"/>
  <c r="L2622" i="16"/>
  <c r="L2623" i="16"/>
  <c r="L2624" i="16"/>
  <c r="L2625" i="16"/>
  <c r="L2626" i="16"/>
  <c r="L2627" i="16"/>
  <c r="L2628" i="16"/>
  <c r="L2629" i="16"/>
  <c r="L2630" i="16"/>
  <c r="L2631" i="16"/>
  <c r="L2632" i="16"/>
  <c r="L2633" i="16"/>
  <c r="L2634" i="16"/>
  <c r="L2635" i="16"/>
  <c r="L2636" i="16"/>
  <c r="L2637" i="16"/>
  <c r="L2638" i="16"/>
  <c r="L2639" i="16"/>
  <c r="L2640" i="16"/>
  <c r="L2641" i="16"/>
  <c r="L2642" i="16"/>
  <c r="L2643" i="16"/>
  <c r="L2644" i="16"/>
  <c r="L2645" i="16"/>
  <c r="L2646" i="16"/>
  <c r="L2647" i="16"/>
  <c r="L2648" i="16"/>
  <c r="L2649" i="16"/>
  <c r="L2650" i="16"/>
  <c r="L2651" i="16"/>
  <c r="L2652" i="16"/>
  <c r="L2653" i="16"/>
  <c r="L2654" i="16"/>
  <c r="L2655" i="16"/>
  <c r="L2656" i="16"/>
  <c r="L2657" i="16"/>
  <c r="L2658" i="16"/>
  <c r="L2659" i="16"/>
  <c r="L2660" i="16"/>
  <c r="L2661" i="16"/>
  <c r="L2662" i="16"/>
  <c r="L2663" i="16"/>
  <c r="L2664" i="16"/>
  <c r="L2665" i="16"/>
  <c r="L2666" i="16"/>
  <c r="L2667" i="16"/>
  <c r="L2668" i="16"/>
  <c r="L2669" i="16"/>
  <c r="L2670" i="16"/>
  <c r="L2671" i="16"/>
  <c r="L2672" i="16"/>
  <c r="L2673" i="16"/>
  <c r="L2674" i="16"/>
  <c r="L2675" i="16"/>
  <c r="L2676" i="16"/>
  <c r="L2677" i="16"/>
  <c r="L2678" i="16"/>
  <c r="L2679" i="16"/>
  <c r="L2680" i="16"/>
  <c r="L2681" i="16"/>
  <c r="L2682" i="16"/>
  <c r="L2683" i="16"/>
  <c r="L2684" i="16"/>
  <c r="L2685" i="16"/>
  <c r="L2686" i="16"/>
  <c r="L2687" i="16"/>
  <c r="L2688" i="16"/>
  <c r="L2689" i="16"/>
  <c r="L2690" i="16"/>
  <c r="L2691" i="16"/>
  <c r="L2692" i="16"/>
  <c r="L2693" i="16"/>
  <c r="L2694" i="16"/>
  <c r="L2695" i="16"/>
  <c r="L2696" i="16"/>
  <c r="L2697" i="16"/>
  <c r="L2698" i="16"/>
  <c r="L2699" i="16"/>
  <c r="L2700" i="16"/>
  <c r="L2701" i="16"/>
  <c r="L2702" i="16"/>
  <c r="L2703" i="16"/>
  <c r="L2704" i="16"/>
  <c r="L2705" i="16"/>
  <c r="L2706" i="16"/>
  <c r="L2707" i="16"/>
  <c r="L2708" i="16"/>
  <c r="L2709" i="16"/>
  <c r="L2710" i="16"/>
  <c r="L2711" i="16"/>
  <c r="L2712" i="16"/>
  <c r="L2713" i="16"/>
  <c r="L2714" i="16"/>
  <c r="L2715" i="16"/>
  <c r="L2716" i="16"/>
  <c r="L2717" i="16"/>
  <c r="L2718" i="16"/>
  <c r="L2719" i="16"/>
  <c r="L2720" i="16"/>
  <c r="L2721" i="16"/>
  <c r="L2722" i="16"/>
  <c r="L2723" i="16"/>
  <c r="L2724" i="16"/>
  <c r="L2725" i="16"/>
  <c r="L2726" i="16"/>
  <c r="L2727" i="16"/>
  <c r="L2728" i="16"/>
  <c r="L2729" i="16"/>
  <c r="L2730" i="16"/>
  <c r="L2731" i="16"/>
  <c r="L2732" i="16"/>
  <c r="L2733" i="16"/>
  <c r="L2734" i="16"/>
  <c r="L2735" i="16"/>
  <c r="L2736" i="16"/>
  <c r="L2737" i="16"/>
  <c r="L2738" i="16"/>
  <c r="L2739" i="16"/>
  <c r="L2740" i="16"/>
  <c r="L2741" i="16"/>
  <c r="L2742" i="16"/>
  <c r="L2743" i="16"/>
  <c r="L2744" i="16"/>
  <c r="L2745" i="16"/>
  <c r="L2746" i="16"/>
  <c r="L2747" i="16"/>
  <c r="L2748" i="16"/>
  <c r="L2749" i="16"/>
  <c r="L2750" i="16"/>
  <c r="L2751" i="16"/>
  <c r="L2752" i="16"/>
  <c r="L2753" i="16"/>
  <c r="L2754" i="16"/>
  <c r="L2755" i="16"/>
  <c r="L2756" i="16"/>
  <c r="L2757" i="16"/>
  <c r="L2758" i="16"/>
  <c r="L2759" i="16"/>
  <c r="L2760" i="16"/>
  <c r="L2761" i="16"/>
  <c r="L2762" i="16"/>
  <c r="L2763" i="16"/>
  <c r="L2764" i="16"/>
  <c r="L2765" i="16"/>
  <c r="L2766" i="16"/>
  <c r="L2767" i="16"/>
  <c r="L2768" i="16"/>
  <c r="L2769" i="16"/>
  <c r="L2770" i="16"/>
  <c r="L2771" i="16"/>
  <c r="L2772" i="16"/>
  <c r="L2773" i="16"/>
  <c r="L2774" i="16"/>
  <c r="L2775" i="16"/>
  <c r="L2776" i="16"/>
  <c r="L2777" i="16"/>
  <c r="L2778" i="16"/>
  <c r="L2779" i="16"/>
  <c r="L2780" i="16"/>
  <c r="L2781" i="16"/>
  <c r="L2782" i="16"/>
  <c r="L2783" i="16"/>
  <c r="L2784" i="16"/>
  <c r="L2785" i="16"/>
  <c r="L2786" i="16"/>
  <c r="L2787" i="16"/>
  <c r="L2788" i="16"/>
  <c r="L2789" i="16"/>
  <c r="L2790" i="16"/>
  <c r="L2791" i="16"/>
  <c r="L2792" i="16"/>
  <c r="L2793" i="16"/>
  <c r="L2794" i="16"/>
  <c r="L2795" i="16"/>
  <c r="L2796" i="16"/>
  <c r="L2797" i="16"/>
  <c r="L2798" i="16"/>
  <c r="L2799" i="16"/>
  <c r="L2800" i="16"/>
  <c r="L2801" i="16"/>
  <c r="L2802" i="16"/>
  <c r="L2803" i="16"/>
  <c r="L2804" i="16"/>
  <c r="L2805" i="16"/>
  <c r="L2806" i="16"/>
  <c r="L2807" i="16"/>
  <c r="L2808" i="16"/>
  <c r="L2809" i="16"/>
  <c r="L2810" i="16"/>
  <c r="L2811" i="16"/>
  <c r="L2812" i="16"/>
  <c r="L2813" i="16"/>
  <c r="L2814" i="16"/>
  <c r="L2815" i="16"/>
  <c r="L2816" i="16"/>
  <c r="L2817" i="16"/>
  <c r="L2818" i="16"/>
  <c r="L2819" i="16"/>
  <c r="L2820" i="16"/>
  <c r="L2821" i="16"/>
  <c r="L2822" i="16"/>
  <c r="L2823" i="16"/>
  <c r="L2824" i="16"/>
  <c r="L2825" i="16"/>
  <c r="L2826" i="16"/>
  <c r="L2827" i="16"/>
  <c r="L2828" i="16"/>
  <c r="L2829" i="16"/>
  <c r="L2830" i="16"/>
  <c r="L2831" i="16"/>
  <c r="L2832" i="16"/>
  <c r="L2833" i="16"/>
  <c r="L2834" i="16"/>
  <c r="L2835" i="16"/>
  <c r="L2836" i="16"/>
  <c r="L2837" i="16"/>
  <c r="L2838" i="16"/>
  <c r="L2839" i="16"/>
  <c r="L2840" i="16"/>
  <c r="L2841" i="16"/>
  <c r="L2842" i="16"/>
  <c r="L2843" i="16"/>
  <c r="L2844" i="16"/>
  <c r="L2845" i="16"/>
  <c r="L2846" i="16"/>
  <c r="L2847" i="16"/>
  <c r="L2848" i="16"/>
  <c r="L2849" i="16"/>
  <c r="L2850" i="16"/>
  <c r="L2851" i="16"/>
  <c r="L2852" i="16"/>
  <c r="L2853" i="16"/>
  <c r="L2854" i="16"/>
  <c r="L2855" i="16"/>
  <c r="L2856" i="16"/>
  <c r="L2857" i="16"/>
  <c r="L2858" i="16"/>
  <c r="L2859" i="16"/>
  <c r="L2860" i="16"/>
  <c r="L2861" i="16"/>
  <c r="L2862" i="16"/>
  <c r="L2863" i="16"/>
  <c r="L2864" i="16"/>
  <c r="L2865" i="16"/>
  <c r="L2866" i="16"/>
  <c r="L2867" i="16"/>
  <c r="L2868" i="16"/>
  <c r="L2869" i="16"/>
  <c r="L2870" i="16"/>
  <c r="L2871" i="16"/>
  <c r="L2872" i="16"/>
  <c r="L2873" i="16"/>
  <c r="L2874" i="16"/>
  <c r="L2875" i="16"/>
  <c r="L2876" i="16"/>
  <c r="L2877" i="16"/>
  <c r="L2878" i="16"/>
  <c r="L2879" i="16"/>
  <c r="L2880" i="16"/>
  <c r="L2881" i="16"/>
  <c r="L2882" i="16"/>
  <c r="L2883" i="16"/>
  <c r="L2884" i="16"/>
  <c r="L2885" i="16"/>
  <c r="L2886" i="16"/>
  <c r="L2887" i="16"/>
  <c r="L2888" i="16"/>
  <c r="L2889" i="16"/>
  <c r="L2890" i="16"/>
  <c r="L2891" i="16"/>
  <c r="L2892" i="16"/>
  <c r="L2893" i="16"/>
  <c r="L2894" i="16"/>
  <c r="L2895" i="16"/>
  <c r="L2896" i="16"/>
  <c r="L2897" i="16"/>
  <c r="L2898" i="16"/>
  <c r="L2899" i="16"/>
  <c r="L2900" i="16"/>
  <c r="L2901" i="16"/>
  <c r="L2902" i="16"/>
  <c r="L2903" i="16"/>
  <c r="L2904" i="16"/>
  <c r="L2905" i="16"/>
  <c r="L2906" i="16"/>
  <c r="L2907" i="16"/>
  <c r="L2908" i="16"/>
  <c r="L2909" i="16"/>
  <c r="L2910" i="16"/>
  <c r="L2911" i="16"/>
  <c r="L2912" i="16"/>
  <c r="L2913" i="16"/>
  <c r="L2914" i="16"/>
  <c r="L2915" i="16"/>
  <c r="L2916" i="16"/>
  <c r="L2917" i="16"/>
  <c r="L2918" i="16"/>
  <c r="L2919" i="16"/>
  <c r="L2920" i="16"/>
  <c r="L2921" i="16"/>
  <c r="L2922" i="16"/>
  <c r="L2923" i="16"/>
  <c r="L2924" i="16"/>
  <c r="L2925" i="16"/>
  <c r="L2926" i="16"/>
  <c r="L2927" i="16"/>
  <c r="L2928" i="16"/>
  <c r="L2929" i="16"/>
  <c r="L2930" i="16"/>
  <c r="L2931" i="16"/>
  <c r="L2932" i="16"/>
  <c r="L2933" i="16"/>
  <c r="L2934" i="16"/>
  <c r="L2935" i="16"/>
  <c r="L2936" i="16"/>
  <c r="L2937" i="16"/>
  <c r="L2938" i="16"/>
  <c r="L2939" i="16"/>
  <c r="L2940" i="16"/>
  <c r="L2941" i="16"/>
  <c r="L2942" i="16"/>
  <c r="L2943" i="16"/>
  <c r="L2944" i="16"/>
  <c r="L2945" i="16"/>
  <c r="L2946" i="16"/>
  <c r="L2947" i="16"/>
  <c r="L2948" i="16"/>
  <c r="L2949" i="16"/>
  <c r="L2950" i="16"/>
  <c r="L2951" i="16"/>
  <c r="L2952" i="16"/>
  <c r="L2953" i="16"/>
  <c r="L2954" i="16"/>
  <c r="L2955" i="16"/>
  <c r="L2956" i="16"/>
  <c r="L2957" i="16"/>
  <c r="L2958" i="16"/>
  <c r="L2959" i="16"/>
  <c r="L2960" i="16"/>
  <c r="L2961" i="16"/>
  <c r="L2962" i="16"/>
  <c r="L2963" i="16"/>
  <c r="L2964" i="16"/>
  <c r="L2965" i="16"/>
  <c r="L2966" i="16"/>
  <c r="L2967" i="16"/>
  <c r="L2968" i="16"/>
  <c r="L2969" i="16"/>
  <c r="L2970" i="16"/>
  <c r="L2971" i="16"/>
  <c r="L2972" i="16"/>
  <c r="L2973" i="16"/>
  <c r="L2974" i="16"/>
  <c r="L2975" i="16"/>
  <c r="L2976" i="16"/>
  <c r="L2977" i="16"/>
  <c r="L2978" i="16"/>
  <c r="L2979" i="16"/>
  <c r="L2980" i="16"/>
  <c r="L2981" i="16"/>
  <c r="L2982" i="16"/>
  <c r="L2983" i="16"/>
  <c r="L2984" i="16"/>
  <c r="L2985" i="16"/>
  <c r="L2986" i="16"/>
  <c r="L2987" i="16"/>
  <c r="L2988" i="16"/>
  <c r="L2989" i="16"/>
  <c r="L2990" i="16"/>
  <c r="L2991" i="16"/>
  <c r="L2992" i="16"/>
  <c r="L2993" i="16"/>
  <c r="L2994" i="16"/>
  <c r="L2995" i="16"/>
  <c r="L2996" i="16"/>
  <c r="L2997" i="16"/>
  <c r="L2998" i="16"/>
  <c r="L2999" i="16"/>
  <c r="L3000" i="16"/>
  <c r="L3001" i="16"/>
  <c r="L3002" i="16"/>
  <c r="L3003" i="16"/>
  <c r="L3004" i="16"/>
  <c r="L3005" i="16"/>
  <c r="L3006" i="16"/>
  <c r="L3007" i="16"/>
  <c r="L3008" i="16"/>
  <c r="L3009" i="16"/>
  <c r="L3010" i="16"/>
  <c r="L3011" i="16"/>
  <c r="L3012" i="16"/>
  <c r="L3013" i="16"/>
  <c r="L3014" i="16"/>
  <c r="L3015" i="16"/>
  <c r="L3016" i="16"/>
  <c r="L3017" i="16"/>
  <c r="L3018" i="16"/>
  <c r="L3019" i="16"/>
  <c r="L3020" i="16"/>
  <c r="L3021" i="16"/>
  <c r="L3022" i="16"/>
  <c r="L3023" i="16"/>
  <c r="L3024" i="16"/>
  <c r="L3025" i="16"/>
  <c r="L3026" i="16"/>
  <c r="L3027" i="16"/>
  <c r="L3028" i="16"/>
  <c r="L3029" i="16"/>
  <c r="L3030" i="16"/>
  <c r="L3031" i="16"/>
  <c r="L3032" i="16"/>
  <c r="L3033" i="16"/>
  <c r="L3034" i="16"/>
  <c r="L3035" i="16"/>
  <c r="L3036" i="16"/>
  <c r="L3037" i="16"/>
  <c r="L3038" i="16"/>
  <c r="L3039" i="16"/>
  <c r="L3040" i="16"/>
  <c r="L3041" i="16"/>
  <c r="L3042" i="16"/>
  <c r="L3043" i="16"/>
  <c r="L3044" i="16"/>
  <c r="L3045" i="16"/>
  <c r="L3046" i="16"/>
  <c r="L3047" i="16"/>
  <c r="L3048" i="16"/>
  <c r="L3049" i="16"/>
  <c r="L3050" i="16"/>
  <c r="L3051" i="16"/>
  <c r="L3052" i="16"/>
  <c r="L3053" i="16"/>
  <c r="L3054" i="16"/>
  <c r="L3055" i="16"/>
  <c r="L3056" i="16"/>
  <c r="L3057" i="16"/>
  <c r="L3058" i="16"/>
  <c r="L3059" i="16"/>
  <c r="L3060" i="16"/>
  <c r="L3061" i="16"/>
  <c r="L3062" i="16"/>
  <c r="L3063" i="16"/>
  <c r="L3064" i="16"/>
  <c r="L3065" i="16"/>
  <c r="L3066" i="16"/>
  <c r="L3067" i="16"/>
  <c r="L3068" i="16"/>
  <c r="L3069" i="16"/>
  <c r="L3070" i="16"/>
  <c r="L3071" i="16"/>
  <c r="L3072" i="16"/>
  <c r="L3073" i="16"/>
  <c r="L3074" i="16"/>
  <c r="L3075" i="16"/>
  <c r="L3076" i="16"/>
  <c r="L3077" i="16"/>
  <c r="L3078" i="16"/>
  <c r="L3079" i="16"/>
  <c r="L3080" i="16"/>
  <c r="L3081" i="16"/>
  <c r="L3082" i="16"/>
  <c r="L3083" i="16"/>
  <c r="L3084" i="16"/>
  <c r="L3085" i="16"/>
  <c r="L3086" i="16"/>
  <c r="L3087" i="16"/>
  <c r="L3088" i="16"/>
  <c r="L3089" i="16"/>
  <c r="L3090" i="16"/>
  <c r="L3091" i="16"/>
  <c r="L3092" i="16"/>
  <c r="L3093" i="16"/>
  <c r="L3094" i="16"/>
  <c r="L3095" i="16"/>
  <c r="L3096" i="16"/>
  <c r="L3097" i="16"/>
  <c r="L3098" i="16"/>
  <c r="L3099" i="16"/>
  <c r="L3100" i="16"/>
  <c r="L3101" i="16"/>
  <c r="L3102" i="16"/>
  <c r="L3103" i="16"/>
  <c r="L3104" i="16"/>
  <c r="L3105" i="16"/>
  <c r="L3106" i="16"/>
  <c r="L3107" i="16"/>
  <c r="L3108" i="16"/>
  <c r="L3109" i="16"/>
  <c r="L3110" i="16"/>
  <c r="L3111" i="16"/>
  <c r="L3112" i="16"/>
  <c r="L3113" i="16"/>
  <c r="L3114" i="16"/>
  <c r="L3115" i="16"/>
  <c r="L3116" i="16"/>
  <c r="L3117" i="16"/>
  <c r="L3118" i="16"/>
  <c r="L3119" i="16"/>
  <c r="L3120" i="16"/>
  <c r="L3121" i="16"/>
  <c r="L3122" i="16"/>
  <c r="L3123" i="16"/>
  <c r="L3124" i="16"/>
  <c r="L3125" i="16"/>
  <c r="L3126" i="16"/>
  <c r="L3127" i="16"/>
  <c r="L3128" i="16"/>
  <c r="L3129" i="16"/>
  <c r="L3130" i="16"/>
  <c r="L3131" i="16"/>
  <c r="L3132" i="16"/>
  <c r="L3133" i="16"/>
  <c r="L3134" i="16"/>
  <c r="L3135" i="16"/>
  <c r="L3136" i="16"/>
  <c r="L3137" i="16"/>
  <c r="L3138" i="16"/>
  <c r="L3139" i="16"/>
  <c r="L3140" i="16"/>
  <c r="L3141" i="16"/>
  <c r="L3142" i="16"/>
  <c r="L3143" i="16"/>
  <c r="L3144" i="16"/>
  <c r="L3145" i="16"/>
  <c r="L3146" i="16"/>
  <c r="L3147" i="16"/>
  <c r="L3148" i="16"/>
  <c r="L3149" i="16"/>
  <c r="L3150" i="16"/>
  <c r="L3151" i="16"/>
  <c r="L3152" i="16"/>
  <c r="L3153" i="16"/>
  <c r="L3154" i="16"/>
  <c r="L3155" i="16"/>
  <c r="L3156" i="16"/>
  <c r="L3157" i="16"/>
  <c r="L3158" i="16"/>
  <c r="L3159" i="16"/>
  <c r="L3160" i="16"/>
  <c r="L3161" i="16"/>
  <c r="L3162" i="16"/>
  <c r="L3163" i="16"/>
  <c r="L3164" i="16"/>
  <c r="L3165" i="16"/>
  <c r="L3166" i="16"/>
  <c r="L3167" i="16"/>
  <c r="L3168" i="16"/>
  <c r="L3169" i="16"/>
  <c r="L3170" i="16"/>
  <c r="L3171" i="16"/>
  <c r="L3172" i="16"/>
  <c r="L3173" i="16"/>
  <c r="L3174" i="16"/>
  <c r="L3175" i="16"/>
  <c r="L3176" i="16"/>
  <c r="L3177" i="16"/>
  <c r="L3178" i="16"/>
  <c r="L3179" i="16"/>
  <c r="L3180" i="16"/>
  <c r="L3181" i="16"/>
  <c r="L3182" i="16"/>
  <c r="L3183" i="16"/>
  <c r="L3184" i="16"/>
  <c r="L3185" i="16"/>
  <c r="L3186" i="16"/>
  <c r="L3187" i="16"/>
  <c r="L3188" i="16"/>
  <c r="L3189" i="16"/>
  <c r="L3190" i="16"/>
  <c r="L3191" i="16"/>
  <c r="L3192" i="16"/>
  <c r="L3193" i="16"/>
  <c r="L3194" i="16"/>
  <c r="L3195" i="16"/>
  <c r="L3196" i="16"/>
  <c r="L3197" i="16"/>
  <c r="L3198" i="16"/>
  <c r="L3199" i="16"/>
  <c r="L3200" i="16"/>
  <c r="L3201" i="16"/>
  <c r="L3202" i="16"/>
  <c r="L3203" i="16"/>
  <c r="L3204" i="16"/>
  <c r="L3205" i="16"/>
  <c r="L3206" i="16"/>
  <c r="L3207" i="16"/>
  <c r="L3208" i="16"/>
  <c r="L3209" i="16"/>
  <c r="L3210" i="16"/>
  <c r="L3211" i="16"/>
  <c r="L3212" i="16"/>
  <c r="L3213" i="16"/>
  <c r="L3214" i="16"/>
  <c r="L3215" i="16"/>
  <c r="L3216" i="16"/>
  <c r="L3217" i="16"/>
  <c r="L3218" i="16"/>
  <c r="L3219" i="16"/>
  <c r="L3220" i="16"/>
  <c r="L3221" i="16"/>
  <c r="L3222" i="16"/>
  <c r="L3223" i="16"/>
  <c r="L3224" i="16"/>
  <c r="L3225" i="16"/>
  <c r="L3226" i="16"/>
  <c r="L3227" i="16"/>
  <c r="L3228" i="16"/>
  <c r="L3229" i="16"/>
  <c r="L3230" i="16"/>
  <c r="L3231" i="16"/>
  <c r="L3232" i="16"/>
  <c r="L3233" i="16"/>
  <c r="L3234" i="16"/>
  <c r="L3235" i="16"/>
  <c r="L3236" i="16"/>
  <c r="L3237" i="16"/>
  <c r="L3238" i="16"/>
  <c r="L3239" i="16"/>
  <c r="L3240" i="16"/>
  <c r="L3241" i="16"/>
  <c r="L3242" i="16"/>
  <c r="L3243" i="16"/>
  <c r="L3244" i="16"/>
  <c r="L3245" i="16"/>
  <c r="L3246" i="16"/>
  <c r="L3247" i="16"/>
  <c r="L3248" i="16"/>
  <c r="L3249" i="16"/>
  <c r="L3250" i="16"/>
  <c r="L3251" i="16"/>
  <c r="L3252" i="16"/>
  <c r="L3253" i="16"/>
  <c r="L3254" i="16"/>
  <c r="L3255" i="16"/>
  <c r="L3256" i="16"/>
  <c r="L3257" i="16"/>
  <c r="L3258" i="16"/>
  <c r="L3259" i="16"/>
  <c r="L3260" i="16"/>
  <c r="L3261" i="16"/>
  <c r="L3262" i="16"/>
  <c r="L3263" i="16"/>
  <c r="L3264" i="16"/>
  <c r="L3265" i="16"/>
  <c r="L3266" i="16"/>
  <c r="L3267" i="16"/>
  <c r="L3268" i="16"/>
  <c r="L3269" i="16"/>
  <c r="L3270" i="16"/>
  <c r="L3271" i="16"/>
  <c r="L3272" i="16"/>
  <c r="L3273" i="16"/>
  <c r="L3274" i="16"/>
  <c r="L3275" i="16"/>
  <c r="L3276" i="16"/>
  <c r="L3277" i="16"/>
  <c r="L3278" i="16"/>
  <c r="L3279" i="16"/>
  <c r="L3280" i="16"/>
  <c r="L3281" i="16"/>
  <c r="L3282" i="16"/>
  <c r="L3283" i="16"/>
  <c r="L3284" i="16"/>
  <c r="L3285" i="16"/>
  <c r="L3286" i="16"/>
  <c r="L3287" i="16"/>
  <c r="L3288" i="16"/>
  <c r="L3289" i="16"/>
  <c r="L3290" i="16"/>
  <c r="L3291" i="16"/>
  <c r="L3292" i="16"/>
  <c r="L3293" i="16"/>
  <c r="L3294" i="16"/>
  <c r="L3295" i="16"/>
  <c r="L3296" i="16"/>
  <c r="L3297" i="16"/>
  <c r="L3298" i="16"/>
  <c r="L3299" i="16"/>
  <c r="L3300" i="16"/>
  <c r="L3301" i="16"/>
  <c r="L3302" i="16"/>
  <c r="L3303" i="16"/>
  <c r="L3304" i="16"/>
  <c r="L3305" i="16"/>
  <c r="L3306" i="16"/>
  <c r="L3307" i="16"/>
  <c r="L3308" i="16"/>
  <c r="L3309" i="16"/>
  <c r="L3310" i="16"/>
  <c r="L3311" i="16"/>
  <c r="L3312" i="16"/>
  <c r="L3313" i="16"/>
  <c r="L3314" i="16"/>
  <c r="L3315" i="16"/>
  <c r="L3316" i="16"/>
  <c r="L3317" i="16"/>
  <c r="L3318" i="16"/>
  <c r="L3319" i="16"/>
  <c r="L3320" i="16"/>
  <c r="L3321" i="16"/>
  <c r="L3322" i="16"/>
  <c r="L3323" i="16"/>
  <c r="L3324" i="16"/>
  <c r="L3325" i="16"/>
  <c r="L3326" i="16"/>
  <c r="L3327" i="16"/>
  <c r="L3328" i="16"/>
  <c r="L3329" i="16"/>
  <c r="L3330" i="16"/>
  <c r="L3331" i="16"/>
  <c r="L3332" i="16"/>
  <c r="L3333" i="16"/>
  <c r="L3334" i="16"/>
  <c r="L3335" i="16"/>
  <c r="L3336" i="16"/>
  <c r="L3337" i="16"/>
  <c r="L3338" i="16"/>
  <c r="L3339" i="16"/>
  <c r="L3340" i="16"/>
  <c r="L3341" i="16"/>
  <c r="L3342" i="16"/>
  <c r="L3343" i="16"/>
  <c r="L3344" i="16"/>
  <c r="L3345" i="16"/>
  <c r="L3346" i="16"/>
  <c r="L3347" i="16"/>
  <c r="L3348" i="16"/>
  <c r="L3349" i="16"/>
  <c r="L3350" i="16"/>
  <c r="L3351" i="16"/>
  <c r="L3352" i="16"/>
  <c r="L3353" i="16"/>
  <c r="L3354" i="16"/>
  <c r="L3355" i="16"/>
  <c r="L3356" i="16"/>
  <c r="L3357" i="16"/>
  <c r="L3358" i="16"/>
  <c r="L3359" i="16"/>
  <c r="L3360" i="16"/>
  <c r="L3361" i="16"/>
  <c r="L3362" i="16"/>
  <c r="L3363" i="16"/>
  <c r="L3364" i="16"/>
  <c r="L3365" i="16"/>
  <c r="L3366" i="16"/>
  <c r="L3367" i="16"/>
  <c r="L3368" i="16"/>
  <c r="L3369" i="16"/>
  <c r="L3370" i="16"/>
  <c r="L3371" i="16"/>
  <c r="L3372" i="16"/>
  <c r="L3373" i="16"/>
  <c r="L3374" i="16"/>
  <c r="L3375" i="16"/>
  <c r="L3376" i="16"/>
  <c r="L3377" i="16"/>
  <c r="L3378" i="16"/>
  <c r="L3379" i="16"/>
  <c r="L3380" i="16"/>
  <c r="L3381" i="16"/>
  <c r="L3382" i="16"/>
  <c r="L3383" i="16"/>
  <c r="L3384" i="16"/>
  <c r="L3385" i="16"/>
  <c r="L3386" i="16"/>
  <c r="L3387" i="16"/>
  <c r="L3388" i="16"/>
  <c r="L3389" i="16"/>
  <c r="L3390" i="16"/>
  <c r="L3391" i="16"/>
  <c r="L3392" i="16"/>
  <c r="L3393" i="16"/>
  <c r="L3394" i="16"/>
  <c r="L3395" i="16"/>
  <c r="L3396" i="16"/>
  <c r="L3397" i="16"/>
  <c r="L3398" i="16"/>
  <c r="L3399" i="16"/>
  <c r="L3400" i="16"/>
  <c r="L3401" i="16"/>
  <c r="L3402" i="16"/>
  <c r="L3403" i="16"/>
  <c r="L3404" i="16"/>
  <c r="L3405" i="16"/>
  <c r="L3406" i="16"/>
  <c r="L3407" i="16"/>
  <c r="L3408" i="16"/>
  <c r="L3409" i="16"/>
  <c r="L3410" i="16"/>
  <c r="L3411" i="16"/>
  <c r="L3412" i="16"/>
  <c r="L3413" i="16"/>
  <c r="L3414" i="16"/>
  <c r="L3415" i="16"/>
  <c r="L3416" i="16"/>
  <c r="L3417" i="16"/>
  <c r="L3418" i="16"/>
  <c r="L3419" i="16"/>
  <c r="L3420" i="16"/>
  <c r="L3421" i="16"/>
  <c r="L3422" i="16"/>
  <c r="L3423" i="16"/>
  <c r="L3424" i="16"/>
  <c r="L3425" i="16"/>
  <c r="L3426" i="16"/>
  <c r="L3427" i="16"/>
  <c r="L3428" i="16"/>
  <c r="L3429" i="16"/>
  <c r="L3430" i="16"/>
  <c r="L3431" i="16"/>
  <c r="L3432" i="16"/>
  <c r="L3433" i="16"/>
  <c r="L3434" i="16"/>
  <c r="L3435" i="16"/>
  <c r="L3436" i="16"/>
  <c r="L3437" i="16"/>
  <c r="L3438" i="16"/>
  <c r="L3439" i="16"/>
  <c r="L3440" i="16"/>
  <c r="L3441" i="16"/>
  <c r="L3442" i="16"/>
  <c r="L3443" i="16"/>
  <c r="L3444" i="16"/>
  <c r="L3445" i="16"/>
  <c r="L3446" i="16"/>
  <c r="L3447" i="16"/>
  <c r="L3448" i="16"/>
  <c r="L3449" i="16"/>
  <c r="L3450" i="16"/>
  <c r="L3451" i="16"/>
  <c r="L3452" i="16"/>
  <c r="L3453" i="16"/>
  <c r="L3454" i="16"/>
  <c r="L3455" i="16"/>
  <c r="L3456" i="16"/>
  <c r="L3457" i="16"/>
  <c r="L3458" i="16"/>
  <c r="L3459" i="16"/>
  <c r="L3460" i="16"/>
  <c r="L3461" i="16"/>
  <c r="L3462" i="16"/>
  <c r="L3463" i="16"/>
  <c r="L3464" i="16"/>
  <c r="L3465" i="16"/>
  <c r="L3466" i="16"/>
  <c r="L3467" i="16"/>
  <c r="L3468" i="16"/>
  <c r="L3469" i="16"/>
  <c r="L3470" i="16"/>
  <c r="L3471" i="16"/>
  <c r="L3472" i="16"/>
  <c r="L3473" i="16"/>
  <c r="L3474" i="16"/>
  <c r="L3475" i="16"/>
  <c r="L3476" i="16"/>
  <c r="L3477" i="16"/>
  <c r="L3478" i="16"/>
  <c r="L3479" i="16"/>
  <c r="L3480" i="16"/>
  <c r="L3481" i="16"/>
  <c r="L3482" i="16"/>
  <c r="L3483" i="16"/>
  <c r="L3484" i="16"/>
  <c r="L3485" i="16"/>
  <c r="L3486" i="16"/>
  <c r="L3487" i="16"/>
  <c r="L3488" i="16"/>
  <c r="L3489" i="16"/>
  <c r="L3490" i="16"/>
  <c r="L3491" i="16"/>
  <c r="L3492" i="16"/>
  <c r="L3493" i="16"/>
  <c r="L3494" i="16"/>
  <c r="L3495" i="16"/>
  <c r="L3496" i="16"/>
  <c r="L3497" i="16"/>
  <c r="L3498" i="16"/>
  <c r="L3499" i="16"/>
  <c r="L3500" i="16"/>
  <c r="L3501" i="16"/>
  <c r="L3502" i="16"/>
  <c r="L3503" i="16"/>
  <c r="L3504" i="16"/>
  <c r="L3505" i="16"/>
  <c r="L3506" i="16"/>
  <c r="L3507" i="16"/>
  <c r="L3508" i="16"/>
  <c r="L3509" i="16"/>
  <c r="L3510" i="16"/>
  <c r="L3511" i="16"/>
  <c r="L3512" i="16"/>
  <c r="L3513" i="16"/>
  <c r="L3514" i="16"/>
  <c r="L3515" i="16"/>
  <c r="L3516" i="16"/>
  <c r="L3517" i="16"/>
  <c r="L3518" i="16"/>
  <c r="L3519" i="16"/>
  <c r="L3520" i="16"/>
  <c r="L3521" i="16"/>
  <c r="L3522" i="16"/>
  <c r="L3523" i="16"/>
  <c r="L3524" i="16"/>
  <c r="L3525" i="16"/>
  <c r="L3526" i="16"/>
  <c r="L3527" i="16"/>
  <c r="L3528" i="16"/>
  <c r="L3529" i="16"/>
  <c r="L3530" i="16"/>
  <c r="L3531" i="16"/>
  <c r="L3532" i="16"/>
  <c r="L3533" i="16"/>
  <c r="L3534" i="16"/>
  <c r="L3535" i="16"/>
  <c r="L3536" i="16"/>
  <c r="L3537" i="16"/>
  <c r="L3538" i="16"/>
  <c r="L3539" i="16"/>
  <c r="L3540" i="16"/>
  <c r="L3541" i="16"/>
  <c r="L3542" i="16"/>
  <c r="L3543" i="16"/>
  <c r="L3544" i="16"/>
  <c r="L3545" i="16"/>
  <c r="L3546" i="16"/>
  <c r="L3547" i="16"/>
  <c r="L3548" i="16"/>
  <c r="L3549" i="16"/>
  <c r="L3550" i="16"/>
  <c r="L3551" i="16"/>
  <c r="L3552" i="16"/>
  <c r="L3553" i="16"/>
  <c r="L3554" i="16"/>
  <c r="L3555" i="16"/>
  <c r="L3556" i="16"/>
  <c r="L3557" i="16"/>
  <c r="L3558" i="16"/>
  <c r="L3559" i="16"/>
  <c r="L3560" i="16"/>
  <c r="L3561" i="16"/>
  <c r="L3562" i="16"/>
  <c r="L3563" i="16"/>
  <c r="L3564" i="16"/>
  <c r="L3565" i="16"/>
  <c r="L3566" i="16"/>
  <c r="L3567" i="16"/>
  <c r="L3568" i="16"/>
  <c r="L3569" i="16"/>
  <c r="L3570" i="16"/>
  <c r="L3571" i="16"/>
  <c r="L3572" i="16"/>
  <c r="L3573" i="16"/>
  <c r="L3574" i="16"/>
  <c r="L3575" i="16"/>
  <c r="L3576" i="16"/>
  <c r="L3577" i="16"/>
  <c r="L3578" i="16"/>
  <c r="L3579" i="16"/>
  <c r="L3580" i="16"/>
  <c r="L3581" i="16"/>
  <c r="L3582" i="16"/>
  <c r="L3583" i="16"/>
  <c r="L3584" i="16"/>
  <c r="L3585" i="16"/>
  <c r="L3586" i="16"/>
  <c r="L3587" i="16"/>
  <c r="L3588" i="16"/>
  <c r="L3589" i="16"/>
  <c r="L3590" i="16"/>
  <c r="L3591" i="16"/>
  <c r="L3592" i="16"/>
  <c r="L3593" i="16"/>
  <c r="L3594" i="16"/>
  <c r="L3595" i="16"/>
  <c r="L3596" i="16"/>
  <c r="L3597" i="16"/>
  <c r="L3598" i="16"/>
  <c r="L3599" i="16"/>
  <c r="L3600" i="16"/>
  <c r="L3601" i="16"/>
  <c r="L3602" i="16"/>
  <c r="L3603" i="16"/>
  <c r="L3604" i="16"/>
  <c r="L3605" i="16"/>
  <c r="L3606" i="16"/>
  <c r="L3607" i="16"/>
  <c r="L3608" i="16"/>
  <c r="L3609" i="16"/>
  <c r="L3610" i="16"/>
  <c r="L3611" i="16"/>
  <c r="L3612" i="16"/>
  <c r="L3613" i="16"/>
  <c r="L3614" i="16"/>
  <c r="L3615" i="16"/>
  <c r="L3616" i="16"/>
  <c r="L3617" i="16"/>
  <c r="L3618" i="16"/>
  <c r="L3619" i="16"/>
  <c r="L3620" i="16"/>
  <c r="L3621" i="16"/>
  <c r="L3622" i="16"/>
  <c r="L3623" i="16"/>
  <c r="L3624" i="16"/>
  <c r="L3625" i="16"/>
  <c r="L3626" i="16"/>
  <c r="L3627" i="16"/>
  <c r="L3628" i="16"/>
  <c r="L3629" i="16"/>
  <c r="L3630" i="16"/>
  <c r="L3631" i="16"/>
  <c r="L3632" i="16"/>
  <c r="L3633" i="16"/>
  <c r="L3634" i="16"/>
  <c r="L3635" i="16"/>
  <c r="L3636" i="16"/>
  <c r="L3637" i="16"/>
  <c r="L3638" i="16"/>
  <c r="L3639" i="16"/>
  <c r="L3640" i="16"/>
  <c r="L3641" i="16"/>
  <c r="L3642" i="16"/>
  <c r="L3643" i="16"/>
  <c r="L3644" i="16"/>
  <c r="L3645" i="16"/>
  <c r="L3646" i="16"/>
  <c r="L3647" i="16"/>
  <c r="L3648" i="16"/>
  <c r="L3649" i="16"/>
  <c r="L3650" i="16"/>
  <c r="L3651" i="16"/>
  <c r="L3652" i="16"/>
  <c r="L3653" i="16"/>
  <c r="L3654" i="16"/>
  <c r="L3655" i="16"/>
  <c r="L3656" i="16"/>
  <c r="L3657" i="16"/>
  <c r="L3658" i="16"/>
  <c r="L3659" i="16"/>
  <c r="L3660" i="16"/>
  <c r="L3661" i="16"/>
  <c r="L3662" i="16"/>
  <c r="L3663" i="16"/>
  <c r="L3664" i="16"/>
  <c r="L3665" i="16"/>
  <c r="L3666" i="16"/>
  <c r="L3667" i="16"/>
  <c r="L3668" i="16"/>
  <c r="L3669" i="16"/>
  <c r="L3670" i="16"/>
  <c r="L3671" i="16"/>
  <c r="L3672" i="16"/>
  <c r="L3673" i="16"/>
  <c r="L3674" i="16"/>
  <c r="L3675" i="16"/>
  <c r="L3676" i="16"/>
  <c r="L3677" i="16"/>
  <c r="L3678" i="16"/>
  <c r="L3679" i="16"/>
  <c r="L3680" i="16"/>
  <c r="L3681" i="16"/>
  <c r="L3682" i="16"/>
  <c r="L3683" i="16"/>
  <c r="L3684" i="16"/>
  <c r="L3685" i="16"/>
  <c r="L3686" i="16"/>
  <c r="L3687" i="16"/>
  <c r="L3688" i="16"/>
  <c r="L3689" i="16"/>
  <c r="L3690" i="16"/>
  <c r="L3691" i="16"/>
  <c r="L3692" i="16"/>
  <c r="L3693" i="16"/>
  <c r="L3694" i="16"/>
  <c r="L3695" i="16"/>
  <c r="L3696" i="16"/>
  <c r="L3697" i="16"/>
  <c r="L3698" i="16"/>
  <c r="L3699" i="16"/>
  <c r="L3700" i="16"/>
  <c r="L3701" i="16"/>
  <c r="L3702" i="16"/>
  <c r="L3703" i="16"/>
  <c r="L3704" i="16"/>
  <c r="L3705" i="16"/>
  <c r="L3706" i="16"/>
  <c r="L3707" i="16"/>
  <c r="L3708" i="16"/>
  <c r="L3709" i="16"/>
  <c r="L3710" i="16"/>
  <c r="L3711" i="16"/>
  <c r="L3712" i="16"/>
  <c r="L3713" i="16"/>
  <c r="L3714" i="16"/>
  <c r="L3715" i="16"/>
  <c r="L3716" i="16"/>
  <c r="L3717" i="16"/>
  <c r="L3718" i="16"/>
  <c r="L3719" i="16"/>
  <c r="L3720" i="16"/>
  <c r="L3721" i="16"/>
  <c r="L3722" i="16"/>
  <c r="L3723" i="16"/>
  <c r="L3724" i="16"/>
  <c r="L3725" i="16"/>
  <c r="L3726" i="16"/>
  <c r="L3727" i="16"/>
  <c r="L3728" i="16"/>
  <c r="L3729" i="16"/>
  <c r="L3730" i="16"/>
  <c r="L3731" i="16"/>
  <c r="L3732" i="16"/>
  <c r="L3733" i="16"/>
  <c r="L3734" i="16"/>
  <c r="L3735" i="16"/>
  <c r="L3736" i="16"/>
  <c r="L3737" i="16"/>
  <c r="L3738" i="16"/>
  <c r="L3739" i="16"/>
  <c r="L3740" i="16"/>
  <c r="L3741" i="16"/>
  <c r="L3742" i="16"/>
  <c r="L3743" i="16"/>
  <c r="L3744" i="16"/>
  <c r="L3745" i="16"/>
  <c r="L3746" i="16"/>
  <c r="L3747" i="16"/>
  <c r="L3748" i="16"/>
  <c r="L3749" i="16"/>
  <c r="L3750" i="16"/>
  <c r="L3751" i="16"/>
  <c r="L3752" i="16"/>
  <c r="L3753" i="16"/>
  <c r="L3754" i="16"/>
  <c r="L3755" i="16"/>
  <c r="L3756" i="16"/>
  <c r="L3757" i="16"/>
  <c r="L3758" i="16"/>
  <c r="L3759" i="16"/>
  <c r="L3760" i="16"/>
  <c r="L3761" i="16"/>
  <c r="L3762" i="16"/>
  <c r="L3763" i="16"/>
  <c r="L3764" i="16"/>
  <c r="L3765" i="16"/>
  <c r="L3766" i="16"/>
  <c r="L3767" i="16"/>
  <c r="L3768" i="16"/>
  <c r="L3769" i="16"/>
  <c r="L3770" i="16"/>
  <c r="L3771" i="16"/>
  <c r="L3772" i="16"/>
  <c r="L3773" i="16"/>
  <c r="L3774" i="16"/>
  <c r="L3775" i="16"/>
  <c r="L3776" i="16"/>
  <c r="L3777" i="16"/>
  <c r="L3778" i="16"/>
  <c r="L3779" i="16"/>
  <c r="L3780" i="16"/>
  <c r="L3781" i="16"/>
  <c r="L3782" i="16"/>
  <c r="L3783" i="16"/>
  <c r="L3784" i="16"/>
  <c r="L3785" i="16"/>
  <c r="L3786" i="16"/>
  <c r="L3787" i="16"/>
  <c r="L3788" i="16"/>
  <c r="L3789" i="16"/>
  <c r="L3790" i="16"/>
  <c r="L3791" i="16"/>
  <c r="L3792" i="16"/>
  <c r="L3793" i="16"/>
  <c r="L3794" i="16"/>
  <c r="L3795" i="16"/>
  <c r="L3796" i="16"/>
  <c r="L3797" i="16"/>
  <c r="L3798" i="16"/>
  <c r="L3799" i="16"/>
  <c r="L3800" i="16"/>
  <c r="L3801" i="16"/>
  <c r="L3802" i="16"/>
  <c r="L3803" i="16"/>
  <c r="L3804" i="16"/>
  <c r="L3805" i="16"/>
  <c r="L3806" i="16"/>
  <c r="L3807" i="16"/>
  <c r="L3808" i="16"/>
  <c r="L3809" i="16"/>
  <c r="L3810" i="16"/>
  <c r="L3811" i="16"/>
  <c r="L3812" i="16"/>
  <c r="L3813" i="16"/>
  <c r="L3814" i="16"/>
  <c r="L3815" i="16"/>
  <c r="L3816" i="16"/>
  <c r="L3817" i="16"/>
  <c r="L3818" i="16"/>
  <c r="L3819" i="16"/>
  <c r="L3820" i="16"/>
  <c r="L3821" i="16"/>
  <c r="L3822" i="16"/>
  <c r="L3823" i="16"/>
  <c r="L3824" i="16"/>
  <c r="L3825" i="16"/>
  <c r="L3826" i="16"/>
  <c r="L3827" i="16"/>
  <c r="L3828" i="16"/>
  <c r="L3829" i="16"/>
  <c r="L3830" i="16"/>
  <c r="L3831" i="16"/>
  <c r="L3832" i="16"/>
  <c r="L3833" i="16"/>
  <c r="L3834" i="16"/>
  <c r="L3835" i="16"/>
  <c r="L3836" i="16"/>
  <c r="L3837" i="16"/>
  <c r="L3838" i="16"/>
  <c r="L3839" i="16"/>
  <c r="L3840" i="16"/>
  <c r="L3841" i="16"/>
  <c r="L3842" i="16"/>
  <c r="L3843" i="16"/>
  <c r="L3844" i="16"/>
  <c r="L3845" i="16"/>
  <c r="L3846" i="16"/>
  <c r="L3847" i="16"/>
  <c r="L3848" i="16"/>
  <c r="L3849" i="16"/>
  <c r="L3850" i="16"/>
  <c r="L3851" i="16"/>
  <c r="L3852" i="16"/>
  <c r="L3853" i="16"/>
  <c r="L3854" i="16"/>
  <c r="L3855" i="16"/>
  <c r="L3856" i="16"/>
  <c r="L3857" i="16"/>
  <c r="L3858" i="16"/>
  <c r="L3859" i="16"/>
  <c r="L3860" i="16"/>
  <c r="L3861" i="16"/>
  <c r="L3862" i="16"/>
  <c r="L3863" i="16"/>
  <c r="L3864" i="16"/>
  <c r="L3865" i="16"/>
  <c r="L3866" i="16"/>
  <c r="L3867" i="16"/>
  <c r="L3868" i="16"/>
  <c r="L3869" i="16"/>
  <c r="L3870" i="16"/>
  <c r="L3871" i="16"/>
  <c r="L3872" i="16"/>
  <c r="L3873" i="16"/>
  <c r="L3874" i="16"/>
  <c r="L3875" i="16"/>
  <c r="L3876" i="16"/>
  <c r="L3877" i="16"/>
  <c r="L3878" i="16"/>
  <c r="L3879" i="16"/>
  <c r="L3880" i="16"/>
  <c r="L3881" i="16"/>
  <c r="L3882" i="16"/>
  <c r="L3883" i="16"/>
  <c r="L3884" i="16"/>
  <c r="L3885" i="16"/>
  <c r="L3886" i="16"/>
  <c r="L3887" i="16"/>
  <c r="L3888" i="16"/>
  <c r="L3889" i="16"/>
  <c r="L3890" i="16"/>
  <c r="L3891" i="16"/>
  <c r="L3892" i="16"/>
  <c r="L3893" i="16"/>
  <c r="L3894" i="16"/>
  <c r="L3895" i="16"/>
  <c r="L3896" i="16"/>
  <c r="L3897" i="16"/>
  <c r="L3898" i="16"/>
  <c r="L3899" i="16"/>
  <c r="L3900" i="16"/>
  <c r="L3901" i="16"/>
  <c r="L3902" i="16"/>
  <c r="L3903" i="16"/>
  <c r="L3904" i="16"/>
  <c r="L3905" i="16"/>
  <c r="L3906" i="16"/>
  <c r="L3907" i="16"/>
  <c r="L3908" i="16"/>
  <c r="L3909" i="16"/>
  <c r="L3910" i="16"/>
  <c r="L3911" i="16"/>
  <c r="L3912" i="16"/>
  <c r="L3913" i="16"/>
  <c r="L3914" i="16"/>
  <c r="L3915" i="16"/>
  <c r="L3916" i="16"/>
  <c r="L3917" i="16"/>
  <c r="L3918" i="16"/>
  <c r="L3919" i="16"/>
  <c r="L3920" i="16"/>
  <c r="L3921" i="16"/>
  <c r="L3922" i="16"/>
  <c r="L3923" i="16"/>
  <c r="L3924" i="16"/>
  <c r="L3925" i="16"/>
  <c r="L3926" i="16"/>
  <c r="L3927" i="16"/>
  <c r="L3928" i="16"/>
  <c r="L3929" i="16"/>
  <c r="L3930" i="16"/>
  <c r="L3931" i="16"/>
  <c r="L3932" i="16"/>
  <c r="L3933" i="16"/>
  <c r="L3934" i="16"/>
  <c r="L3935" i="16"/>
  <c r="L3936" i="16"/>
  <c r="L3937" i="16"/>
  <c r="L3938" i="16"/>
  <c r="L3939" i="16"/>
  <c r="L3940" i="16"/>
  <c r="L3941" i="16"/>
  <c r="L3942" i="16"/>
  <c r="L3943" i="16"/>
  <c r="L3944" i="16"/>
  <c r="L3945" i="16"/>
  <c r="L3946" i="16"/>
  <c r="L3947" i="16"/>
  <c r="L3948" i="16"/>
  <c r="L3949" i="16"/>
  <c r="L3950" i="16"/>
  <c r="L3951" i="16"/>
  <c r="L3952" i="16"/>
  <c r="L3953" i="16"/>
  <c r="L3954" i="16"/>
  <c r="L3955" i="16"/>
  <c r="L3956" i="16"/>
  <c r="L3957" i="16"/>
  <c r="L3958" i="16"/>
  <c r="L3959" i="16"/>
  <c r="L3960" i="16"/>
  <c r="L3961" i="16"/>
  <c r="L3962" i="16"/>
  <c r="L3963" i="16"/>
  <c r="L3964" i="16"/>
  <c r="L3965" i="16"/>
  <c r="L3966" i="16"/>
  <c r="L3967" i="16"/>
  <c r="L3968" i="16"/>
  <c r="L3969" i="16"/>
  <c r="L3970" i="16"/>
  <c r="L3971" i="16"/>
  <c r="L3972" i="16"/>
  <c r="L3973" i="16"/>
  <c r="L3974" i="16"/>
  <c r="L3975" i="16"/>
  <c r="L3976" i="16"/>
  <c r="L3977" i="16"/>
  <c r="L3978" i="16"/>
  <c r="L3979" i="16"/>
  <c r="L3980" i="16"/>
  <c r="L3981" i="16"/>
  <c r="L3982" i="16"/>
  <c r="L3983" i="16"/>
  <c r="L3984" i="16"/>
  <c r="L3985" i="16"/>
  <c r="L3986" i="16"/>
  <c r="L3987" i="16"/>
  <c r="L3988" i="16"/>
  <c r="L3989" i="16"/>
  <c r="L3990" i="16"/>
  <c r="L3991" i="16"/>
  <c r="L3992" i="16"/>
  <c r="L3993" i="16"/>
  <c r="L3994" i="16"/>
  <c r="L3995" i="16"/>
  <c r="L3996" i="16"/>
  <c r="L3997" i="16"/>
  <c r="L3998" i="16"/>
  <c r="L3999" i="16"/>
  <c r="L4000" i="16"/>
  <c r="L4001" i="16"/>
  <c r="L4002" i="16"/>
  <c r="L4003" i="16"/>
  <c r="L4004" i="16"/>
  <c r="L4005" i="16"/>
  <c r="L4006" i="16"/>
  <c r="L4007" i="16"/>
  <c r="L4008" i="16"/>
  <c r="L4009" i="16"/>
  <c r="L4010" i="16"/>
  <c r="L4011" i="16"/>
  <c r="L4012" i="16"/>
  <c r="L4013" i="16"/>
  <c r="L4014" i="16"/>
  <c r="L4015" i="16"/>
  <c r="L4016" i="16"/>
  <c r="L4017" i="16"/>
  <c r="L4018" i="16"/>
  <c r="L4019" i="16"/>
  <c r="L4020" i="16"/>
  <c r="L4021" i="16"/>
  <c r="L4022" i="16"/>
  <c r="L4023" i="16"/>
  <c r="L4024" i="16"/>
  <c r="L4025" i="16"/>
  <c r="L4026" i="16"/>
  <c r="L4027" i="16"/>
  <c r="L4028" i="16"/>
  <c r="L4029" i="16"/>
  <c r="L4030" i="16"/>
  <c r="L4031" i="16"/>
  <c r="L4032" i="16"/>
  <c r="L4033" i="16"/>
  <c r="L4034" i="16"/>
  <c r="L4035" i="16"/>
  <c r="L4036" i="16"/>
  <c r="L4037" i="16"/>
  <c r="L4038" i="16"/>
  <c r="L4039" i="16"/>
  <c r="L4040" i="16"/>
  <c r="L4041" i="16"/>
  <c r="L4042" i="16"/>
  <c r="L4043" i="16"/>
  <c r="L4044" i="16"/>
  <c r="L4045" i="16"/>
  <c r="L4046" i="16"/>
  <c r="L4047" i="16"/>
  <c r="L4048" i="16"/>
  <c r="L4049" i="16"/>
  <c r="L4050" i="16"/>
  <c r="L4051" i="16"/>
  <c r="L4052" i="16"/>
  <c r="L4053" i="16"/>
  <c r="L4054" i="16"/>
  <c r="L4055" i="16"/>
  <c r="L4056" i="16"/>
  <c r="L4057" i="16"/>
  <c r="L4058" i="16"/>
  <c r="L4059" i="16"/>
  <c r="L4060" i="16"/>
  <c r="L4061" i="16"/>
  <c r="L4062" i="16"/>
  <c r="L4063" i="16"/>
  <c r="L4064" i="16"/>
  <c r="L4065" i="16"/>
  <c r="L4066" i="16"/>
  <c r="L4067" i="16"/>
  <c r="L4068" i="16"/>
  <c r="L4069" i="16"/>
  <c r="L4070" i="16"/>
  <c r="L4071" i="16"/>
  <c r="L4072" i="16"/>
  <c r="L4073" i="16"/>
  <c r="L4074" i="16"/>
  <c r="L4075" i="16"/>
  <c r="L4076" i="16"/>
  <c r="L4077" i="16"/>
  <c r="L4078" i="16"/>
  <c r="L4079" i="16"/>
  <c r="L4080" i="16"/>
  <c r="L4081" i="16"/>
  <c r="L4082" i="16"/>
  <c r="L4083" i="16"/>
  <c r="L4084" i="16"/>
  <c r="L4085" i="16"/>
  <c r="L4086" i="16"/>
  <c r="L4087" i="16"/>
  <c r="L4088" i="16"/>
  <c r="L4089" i="16"/>
  <c r="L4090" i="16"/>
  <c r="L4091" i="16"/>
  <c r="L4092" i="16"/>
  <c r="L4093" i="16"/>
  <c r="L4094" i="16"/>
  <c r="L4095" i="16"/>
  <c r="L4096" i="16"/>
  <c r="L4097" i="16"/>
  <c r="L4098" i="16"/>
  <c r="L4099" i="16"/>
  <c r="L4100" i="16"/>
  <c r="L4101" i="16"/>
  <c r="L4102" i="16"/>
  <c r="L4103" i="16"/>
  <c r="L4104" i="16"/>
  <c r="L4105" i="16"/>
  <c r="L4106" i="16"/>
  <c r="L4107" i="16"/>
  <c r="L4108" i="16"/>
  <c r="L4109" i="16"/>
  <c r="L4110" i="16"/>
  <c r="L4111" i="16"/>
  <c r="L4112" i="16"/>
  <c r="L4113" i="16"/>
  <c r="L4114" i="16"/>
  <c r="L4115" i="16"/>
  <c r="L4116" i="16"/>
  <c r="L4117" i="16"/>
  <c r="L4118" i="16"/>
  <c r="L4119" i="16"/>
  <c r="L4120" i="16"/>
  <c r="L4121" i="16"/>
  <c r="L4122" i="16"/>
  <c r="L4123" i="16"/>
  <c r="L4124" i="16"/>
  <c r="L4125" i="16"/>
  <c r="L4126" i="16"/>
  <c r="L4127" i="16"/>
  <c r="L4128" i="16"/>
  <c r="L4129" i="16"/>
  <c r="L4130" i="16"/>
  <c r="L4131" i="16"/>
  <c r="L4132" i="16"/>
  <c r="L4133" i="16"/>
  <c r="L4134" i="16"/>
  <c r="L4135" i="16"/>
  <c r="L4136" i="16"/>
  <c r="L4137" i="16"/>
  <c r="L4138" i="16"/>
  <c r="L4139" i="16"/>
  <c r="L4140" i="16"/>
  <c r="L4141" i="16"/>
  <c r="L4142" i="16"/>
  <c r="L4143" i="16"/>
  <c r="L4144" i="16"/>
  <c r="L4145" i="16"/>
  <c r="L4146" i="16"/>
  <c r="L4147" i="16"/>
  <c r="L4148" i="16"/>
  <c r="L4149" i="16"/>
  <c r="L4150" i="16"/>
  <c r="L4151" i="16"/>
  <c r="L4152" i="16"/>
  <c r="L4153" i="16"/>
  <c r="L4154" i="16"/>
  <c r="L4155" i="16"/>
  <c r="L4156" i="16"/>
  <c r="L4157" i="16"/>
  <c r="L4158" i="16"/>
  <c r="L4159" i="16"/>
  <c r="L4160" i="16"/>
  <c r="L4161" i="16"/>
  <c r="L4162" i="16"/>
  <c r="L4163" i="16"/>
  <c r="L4164" i="16"/>
  <c r="L4165" i="16"/>
  <c r="L4166" i="16"/>
  <c r="L4167" i="16"/>
  <c r="L4168" i="16"/>
  <c r="L4169" i="16"/>
  <c r="L4170" i="16"/>
  <c r="L4171" i="16"/>
  <c r="L4172" i="16"/>
  <c r="L4173" i="16"/>
  <c r="L4174" i="16"/>
  <c r="L4175" i="16"/>
  <c r="L4176" i="16"/>
  <c r="L4177" i="16"/>
  <c r="L4178" i="16"/>
  <c r="L4179" i="16"/>
  <c r="L4180" i="16"/>
  <c r="L4181" i="16"/>
  <c r="L4182" i="16"/>
  <c r="L4183" i="16"/>
  <c r="L4184" i="16"/>
  <c r="L4185" i="16"/>
  <c r="L4186" i="16"/>
  <c r="L4187" i="16"/>
  <c r="L4188" i="16"/>
  <c r="L4189" i="16"/>
  <c r="L4190" i="16"/>
  <c r="L4191" i="16"/>
  <c r="L4192" i="16"/>
  <c r="L4193" i="16"/>
  <c r="L4194" i="16"/>
  <c r="L4195" i="16"/>
  <c r="L4196" i="16"/>
  <c r="L4197" i="16"/>
  <c r="L4198" i="16"/>
  <c r="L4199" i="16"/>
  <c r="L4200" i="16"/>
  <c r="L4201" i="16"/>
  <c r="L4202" i="16"/>
  <c r="L4203" i="16"/>
  <c r="L4204" i="16"/>
  <c r="L4205" i="16"/>
  <c r="L4206" i="16"/>
  <c r="L4207" i="16"/>
  <c r="L4208" i="16"/>
  <c r="L4209" i="16"/>
  <c r="L4210" i="16"/>
  <c r="L4211" i="16"/>
  <c r="L4212" i="16"/>
  <c r="L4213" i="16"/>
  <c r="L4214" i="16"/>
  <c r="L4215" i="16"/>
  <c r="L4216" i="16"/>
  <c r="L4217" i="16"/>
  <c r="L4218" i="16"/>
  <c r="L4219" i="16"/>
  <c r="L4220" i="16"/>
  <c r="L4221" i="16"/>
  <c r="L4222" i="16"/>
  <c r="L4223" i="16"/>
  <c r="L4224" i="16"/>
  <c r="L4225" i="16"/>
  <c r="L4226" i="16"/>
  <c r="L4227" i="16"/>
  <c r="L4228" i="16"/>
  <c r="L4229" i="16"/>
  <c r="L4230" i="16"/>
  <c r="L4231" i="16"/>
  <c r="L4232" i="16"/>
  <c r="L4233" i="16"/>
  <c r="L4234" i="16"/>
  <c r="L4235" i="16"/>
  <c r="L4236" i="16"/>
  <c r="L4237" i="16"/>
  <c r="L4238" i="16"/>
  <c r="L4239" i="16"/>
  <c r="L4240" i="16"/>
  <c r="L4241" i="16"/>
  <c r="L4242" i="16"/>
  <c r="L4243" i="16"/>
  <c r="L4244" i="16"/>
  <c r="L4245" i="16"/>
  <c r="L4246" i="16"/>
  <c r="L4247" i="16"/>
  <c r="L4248" i="16"/>
  <c r="L4249" i="16"/>
  <c r="L4250" i="16"/>
  <c r="L4251" i="16"/>
  <c r="L4252" i="16"/>
  <c r="L4253" i="16"/>
  <c r="L4254" i="16"/>
  <c r="L4255" i="16"/>
  <c r="L4256" i="16"/>
  <c r="L4257" i="16"/>
  <c r="L4258" i="16"/>
  <c r="L4259" i="16"/>
  <c r="L4260" i="16"/>
  <c r="L4261" i="16"/>
  <c r="L4262" i="16"/>
  <c r="L4263" i="16"/>
  <c r="L4264" i="16"/>
  <c r="L4265" i="16"/>
  <c r="L4266" i="16"/>
  <c r="L4267" i="16"/>
  <c r="L4268" i="16"/>
  <c r="L4269" i="16"/>
  <c r="L4270" i="16"/>
  <c r="L4271" i="16"/>
  <c r="L4272" i="16"/>
  <c r="L4273" i="16"/>
  <c r="L4274" i="16"/>
  <c r="L4275" i="16"/>
  <c r="L4276" i="16"/>
  <c r="L4277" i="16"/>
  <c r="L4278" i="16"/>
  <c r="L4279" i="16"/>
  <c r="L4280" i="16"/>
  <c r="L4281" i="16"/>
  <c r="L4282" i="16"/>
  <c r="L4283" i="16"/>
  <c r="L4284" i="16"/>
  <c r="L4285" i="16"/>
  <c r="L4286" i="16"/>
  <c r="L4287" i="16"/>
  <c r="L4288" i="16"/>
  <c r="L4289" i="16"/>
  <c r="L4290" i="16"/>
  <c r="L4291" i="16"/>
  <c r="L4292" i="16"/>
  <c r="L4293" i="16"/>
  <c r="L4294" i="16"/>
  <c r="L4295" i="16"/>
  <c r="L4296" i="16"/>
  <c r="L4297" i="16"/>
  <c r="L4298" i="16"/>
  <c r="L4299" i="16"/>
  <c r="L4300" i="16"/>
  <c r="L4301" i="16"/>
  <c r="L4302" i="16"/>
  <c r="L4303" i="16"/>
  <c r="L4304" i="16"/>
  <c r="L4305" i="16"/>
  <c r="L4306" i="16"/>
  <c r="L4307" i="16"/>
  <c r="L4308" i="16"/>
  <c r="L4309" i="16"/>
  <c r="L4310" i="16"/>
  <c r="L4311" i="16"/>
  <c r="L4312" i="16"/>
  <c r="L4313" i="16"/>
  <c r="L4314" i="16"/>
  <c r="L4315" i="16"/>
  <c r="L4316" i="16"/>
  <c r="L4317" i="16"/>
  <c r="L4318" i="16"/>
  <c r="L4319" i="16"/>
  <c r="L4320" i="16"/>
  <c r="L4321" i="16"/>
  <c r="L4322" i="16"/>
  <c r="L4323" i="16"/>
  <c r="L4324" i="16"/>
  <c r="L4325" i="16"/>
  <c r="L4326" i="16"/>
  <c r="L4327" i="16"/>
  <c r="L4328" i="16"/>
  <c r="L4329" i="16"/>
  <c r="L4330" i="16"/>
  <c r="L4331" i="16"/>
  <c r="L4332" i="16"/>
  <c r="L4333" i="16"/>
  <c r="L4334" i="16"/>
  <c r="L4335" i="16"/>
  <c r="L4336" i="16"/>
  <c r="L4337" i="16"/>
  <c r="L4338" i="16"/>
  <c r="L4339" i="16"/>
  <c r="L4340" i="16"/>
  <c r="L4341" i="16"/>
  <c r="L4342" i="16"/>
  <c r="L4343" i="16"/>
  <c r="L4344" i="16"/>
  <c r="L4345" i="16"/>
  <c r="L4346" i="16"/>
  <c r="L4347" i="16"/>
  <c r="L4348" i="16"/>
  <c r="L4349" i="16"/>
  <c r="L4350" i="16"/>
  <c r="L4351" i="16"/>
  <c r="L4352" i="16"/>
  <c r="L4353" i="16"/>
  <c r="L4354" i="16"/>
  <c r="L4355" i="16"/>
  <c r="L4356" i="16"/>
  <c r="L4357" i="16"/>
  <c r="L4358" i="16"/>
  <c r="L4359" i="16"/>
  <c r="L4360" i="16"/>
  <c r="L4361" i="16"/>
  <c r="L4362" i="16"/>
  <c r="L4363" i="16"/>
  <c r="L4364" i="16"/>
  <c r="L4365" i="16"/>
  <c r="L4366" i="16"/>
  <c r="L4367" i="16"/>
  <c r="L4368" i="16"/>
  <c r="L4369" i="16"/>
  <c r="L4370" i="16"/>
  <c r="L4371" i="16"/>
  <c r="L4372" i="16"/>
  <c r="L4373" i="16"/>
  <c r="L4374" i="16"/>
  <c r="L4375" i="16"/>
  <c r="L4376" i="16"/>
  <c r="L4377" i="16"/>
  <c r="L4378" i="16"/>
  <c r="L4379" i="16"/>
  <c r="L4380" i="16"/>
  <c r="L4381" i="16"/>
  <c r="L4382" i="16"/>
  <c r="L4383" i="16"/>
  <c r="L4384" i="16"/>
  <c r="L4385" i="16"/>
  <c r="L4386" i="16"/>
  <c r="L4387" i="16"/>
  <c r="L4388" i="16"/>
  <c r="L4389" i="16"/>
  <c r="L4390" i="16"/>
  <c r="L4391" i="16"/>
  <c r="L4392" i="16"/>
  <c r="L4393" i="16"/>
  <c r="L4394" i="16"/>
  <c r="L4395" i="16"/>
  <c r="L4396" i="16"/>
  <c r="L4397" i="16"/>
  <c r="L4398" i="16"/>
  <c r="L4399" i="16"/>
  <c r="L4400" i="16"/>
  <c r="L4401" i="16"/>
  <c r="L4402" i="16"/>
  <c r="L4403" i="16"/>
  <c r="L4404" i="16"/>
  <c r="L4405" i="16"/>
  <c r="L4406" i="16"/>
  <c r="L4407" i="16"/>
  <c r="L4408" i="16"/>
  <c r="L4409" i="16"/>
  <c r="L4410" i="16"/>
  <c r="L4411" i="16"/>
  <c r="L4412" i="16"/>
  <c r="L4413" i="16"/>
  <c r="L4414" i="16"/>
  <c r="L4415" i="16"/>
  <c r="L4416" i="16"/>
  <c r="L4417" i="16"/>
  <c r="L4418" i="16"/>
  <c r="L4419" i="16"/>
  <c r="L4420" i="16"/>
  <c r="L4421" i="16"/>
  <c r="L4422" i="16"/>
  <c r="L4423" i="16"/>
  <c r="L4424" i="16"/>
  <c r="L4425" i="16"/>
  <c r="L4426" i="16"/>
  <c r="L4427" i="16"/>
  <c r="L4428" i="16"/>
  <c r="L4429" i="16"/>
  <c r="L4430" i="16"/>
  <c r="L4431" i="16"/>
  <c r="L4432" i="16"/>
  <c r="L4433" i="16"/>
  <c r="L4434" i="16"/>
  <c r="L4435" i="16"/>
  <c r="L4436" i="16"/>
  <c r="L4437" i="16"/>
  <c r="L4438" i="16"/>
  <c r="L4439" i="16"/>
  <c r="L4440" i="16"/>
  <c r="L4441" i="16"/>
  <c r="L4442" i="16"/>
  <c r="L4443" i="16"/>
  <c r="L4444" i="16"/>
  <c r="L4445" i="16"/>
  <c r="L4446" i="16"/>
  <c r="L4447" i="16"/>
  <c r="L4448" i="16"/>
  <c r="L4449" i="16"/>
  <c r="L4450" i="16"/>
  <c r="L4451" i="16"/>
  <c r="L4452" i="16"/>
  <c r="L4453" i="16"/>
  <c r="L4454" i="16"/>
  <c r="L4455" i="16"/>
  <c r="L4456" i="16"/>
  <c r="L4457" i="16"/>
  <c r="L4458" i="16"/>
  <c r="L4459" i="16"/>
  <c r="L4460" i="16"/>
  <c r="L4461" i="16"/>
  <c r="L4462" i="16"/>
  <c r="L4463" i="16"/>
  <c r="L4464" i="16"/>
  <c r="L4465" i="16"/>
  <c r="L4466" i="16"/>
  <c r="L4467" i="16"/>
  <c r="L4468" i="16"/>
  <c r="L4469" i="16"/>
  <c r="L4470" i="16"/>
  <c r="L4471" i="16"/>
  <c r="L4472" i="16"/>
  <c r="L4473" i="16"/>
  <c r="L4474" i="16"/>
  <c r="L4475" i="16"/>
  <c r="L4476" i="16"/>
  <c r="L4477" i="16"/>
  <c r="L4478" i="16"/>
  <c r="L4479" i="16"/>
  <c r="L4480" i="16"/>
  <c r="L4481" i="16"/>
  <c r="L4482" i="16"/>
  <c r="L4483" i="16"/>
  <c r="L4484" i="16"/>
  <c r="L4485" i="16"/>
  <c r="L4486" i="16"/>
  <c r="L4487" i="16"/>
  <c r="L4488" i="16"/>
  <c r="L4489" i="16"/>
  <c r="L4490" i="16"/>
  <c r="L4491" i="16"/>
  <c r="L4492" i="16"/>
  <c r="L4493" i="16"/>
  <c r="L4494" i="16"/>
  <c r="L4495" i="16"/>
  <c r="L4496" i="16"/>
  <c r="L4497" i="16"/>
  <c r="L4498" i="16"/>
  <c r="L4499" i="16"/>
  <c r="L4500" i="16"/>
  <c r="L4501" i="16"/>
  <c r="L4502" i="16"/>
  <c r="L4503" i="16"/>
  <c r="L4504" i="16"/>
  <c r="L4505" i="16"/>
  <c r="L4506" i="16"/>
  <c r="L4507" i="16"/>
  <c r="L4508" i="16"/>
  <c r="L4509" i="16"/>
  <c r="L4510" i="16"/>
  <c r="L4511" i="16"/>
  <c r="L4512" i="16"/>
  <c r="L4513" i="16"/>
  <c r="L4514" i="16"/>
  <c r="L4515" i="16"/>
  <c r="L4516" i="16"/>
  <c r="L4517" i="16"/>
  <c r="L4518" i="16"/>
  <c r="L4519" i="16"/>
  <c r="L4520" i="16"/>
  <c r="L4521" i="16"/>
  <c r="L4522" i="16"/>
  <c r="L4523" i="16"/>
  <c r="L4524" i="16"/>
  <c r="L4525" i="16"/>
  <c r="L4526" i="16"/>
  <c r="L4527" i="16"/>
  <c r="L4528" i="16"/>
  <c r="L4529" i="16"/>
  <c r="L4530" i="16"/>
  <c r="L4531" i="16"/>
  <c r="L4532" i="16"/>
  <c r="L4533" i="16"/>
  <c r="L4534" i="16"/>
  <c r="L4535" i="16"/>
  <c r="L4536" i="16"/>
  <c r="L4537" i="16"/>
  <c r="L4538" i="16"/>
  <c r="L4539" i="16"/>
  <c r="L4540" i="16"/>
  <c r="L4541" i="16"/>
  <c r="L4542" i="16"/>
  <c r="L4543" i="16"/>
  <c r="L4544" i="16"/>
  <c r="L4545" i="16"/>
  <c r="L4546" i="16"/>
  <c r="L4547" i="16"/>
  <c r="L4548" i="16"/>
  <c r="L4549" i="16"/>
  <c r="L4550" i="16"/>
  <c r="L4551" i="16"/>
  <c r="L4552" i="16"/>
  <c r="L4553" i="16"/>
  <c r="L4554" i="16"/>
  <c r="L4555" i="16"/>
  <c r="L4556" i="16"/>
  <c r="L4557" i="16"/>
  <c r="L4558" i="16"/>
  <c r="L4559" i="16"/>
  <c r="L4560" i="16"/>
  <c r="L4561" i="16"/>
  <c r="L4562" i="16"/>
  <c r="L4563" i="16"/>
  <c r="L4564" i="16"/>
  <c r="L4565" i="16"/>
  <c r="L4566" i="16"/>
  <c r="L4567" i="16"/>
  <c r="L4568" i="16"/>
  <c r="L4569" i="16"/>
  <c r="L4570" i="16"/>
  <c r="L4571" i="16"/>
  <c r="L4572" i="16"/>
  <c r="L4573" i="16"/>
  <c r="L4574" i="16"/>
  <c r="L4575" i="16"/>
  <c r="L4576" i="16"/>
  <c r="L4577" i="16"/>
  <c r="L4578" i="16"/>
  <c r="L4579" i="16"/>
  <c r="L4580" i="16"/>
  <c r="L4581" i="16"/>
  <c r="L4582" i="16"/>
  <c r="L4583" i="16"/>
  <c r="L4584" i="16"/>
  <c r="L4585" i="16"/>
  <c r="L4586" i="16"/>
  <c r="L4587" i="16"/>
  <c r="L4588" i="16"/>
  <c r="L4589" i="16"/>
  <c r="L4590" i="16"/>
  <c r="L4591" i="16"/>
  <c r="L4592" i="16"/>
  <c r="L4593" i="16"/>
  <c r="L4594" i="16"/>
  <c r="L4595" i="16"/>
  <c r="L4596" i="16"/>
  <c r="L4597" i="16"/>
  <c r="L4598" i="16"/>
  <c r="L4599" i="16"/>
  <c r="L4600" i="16"/>
  <c r="L4601" i="16"/>
  <c r="L4602" i="16"/>
  <c r="L4603" i="16"/>
  <c r="L4604" i="16"/>
  <c r="L4605" i="16"/>
  <c r="L4606" i="16"/>
  <c r="L4607" i="16"/>
  <c r="L4608" i="16"/>
  <c r="L4609" i="16"/>
  <c r="L4610" i="16"/>
  <c r="L4611" i="16"/>
  <c r="L4612" i="16"/>
  <c r="L4613" i="16"/>
  <c r="L4614" i="16"/>
  <c r="L4615" i="16"/>
  <c r="L4616" i="16"/>
  <c r="L4617" i="16"/>
  <c r="L4618" i="16"/>
  <c r="L4619" i="16"/>
  <c r="L4620" i="16"/>
  <c r="L4621" i="16"/>
  <c r="L4622" i="16"/>
  <c r="L4623" i="16"/>
  <c r="L4624" i="16"/>
  <c r="L4625" i="16"/>
  <c r="L4626" i="16"/>
  <c r="L4627" i="16"/>
  <c r="L4628" i="16"/>
  <c r="L4629" i="16"/>
  <c r="L4630" i="16"/>
  <c r="L4631" i="16"/>
  <c r="L4632" i="16"/>
  <c r="L4633" i="16"/>
  <c r="L4634" i="16"/>
  <c r="L4635" i="16"/>
  <c r="L4636" i="16"/>
  <c r="L4637" i="16"/>
  <c r="L4638" i="16"/>
  <c r="L4639" i="16"/>
  <c r="L4640" i="16"/>
  <c r="L4641" i="16"/>
  <c r="L4642" i="16"/>
  <c r="L4643" i="16"/>
  <c r="L4644" i="16"/>
  <c r="L4645" i="16"/>
  <c r="L4646" i="16"/>
  <c r="L4647" i="16"/>
  <c r="L4648" i="16"/>
  <c r="L4649" i="16"/>
  <c r="L4650" i="16"/>
  <c r="L4651" i="16"/>
  <c r="L4652" i="16"/>
  <c r="L4653" i="16"/>
  <c r="L4654" i="16"/>
  <c r="L4655" i="16"/>
  <c r="L4656" i="16"/>
  <c r="L4657" i="16"/>
  <c r="L4658" i="16"/>
  <c r="L4659" i="16"/>
  <c r="L4660" i="16"/>
  <c r="L4661" i="16"/>
  <c r="L4662" i="16"/>
  <c r="L4663" i="16"/>
  <c r="L4664" i="16"/>
  <c r="L4665" i="16"/>
  <c r="L4666" i="16"/>
  <c r="L4667" i="16"/>
  <c r="L4668" i="16"/>
  <c r="L4669" i="16"/>
  <c r="L4670" i="16"/>
  <c r="L4671" i="16"/>
  <c r="L4672" i="16"/>
  <c r="L4673" i="16"/>
  <c r="L4674" i="16"/>
  <c r="L4675" i="16"/>
  <c r="L4676" i="16"/>
  <c r="L4677" i="16"/>
  <c r="L4678" i="16"/>
  <c r="L4679" i="16"/>
  <c r="L4680" i="16"/>
  <c r="L4681" i="16"/>
  <c r="L4682" i="16"/>
  <c r="L4683" i="16"/>
  <c r="L4684" i="16"/>
  <c r="L4685" i="16"/>
  <c r="L4686" i="16"/>
  <c r="L4687" i="16"/>
  <c r="L4688" i="16"/>
  <c r="L4689" i="16"/>
  <c r="L4690" i="16"/>
  <c r="L4691" i="16"/>
  <c r="L4692" i="16"/>
  <c r="L4693" i="16"/>
  <c r="L4694" i="16"/>
  <c r="L4695" i="16"/>
  <c r="L4696" i="16"/>
  <c r="L4697" i="16"/>
  <c r="L4698" i="16"/>
  <c r="L4699" i="16"/>
  <c r="L4700" i="16"/>
  <c r="L4701" i="16"/>
  <c r="L4702" i="16"/>
  <c r="L4703" i="16"/>
  <c r="L4704" i="16"/>
  <c r="L4705" i="16"/>
  <c r="L4706" i="16"/>
  <c r="L4707" i="16"/>
  <c r="L4708" i="16"/>
  <c r="L4709" i="16"/>
  <c r="L4710" i="16"/>
  <c r="L4711" i="16"/>
  <c r="L4712" i="16"/>
  <c r="L4713" i="16"/>
  <c r="L4714" i="16"/>
  <c r="L4715" i="16"/>
  <c r="L4716" i="16"/>
  <c r="L4717" i="16"/>
  <c r="L4718" i="16"/>
  <c r="L4719" i="16"/>
  <c r="L4720" i="16"/>
  <c r="L4721" i="16"/>
  <c r="L4722" i="16"/>
  <c r="L4723" i="16"/>
  <c r="L4724" i="16"/>
  <c r="L4725" i="16"/>
  <c r="L4726" i="16"/>
  <c r="L4727" i="16"/>
  <c r="L4728" i="16"/>
  <c r="L4729" i="16"/>
  <c r="L4730" i="16"/>
  <c r="L4731" i="16"/>
  <c r="L4732" i="16"/>
  <c r="L4733" i="16"/>
  <c r="L4734" i="16"/>
  <c r="L4735" i="16"/>
  <c r="L4736" i="16"/>
  <c r="L4737" i="16"/>
  <c r="L4738" i="16"/>
  <c r="L4739" i="16"/>
  <c r="L4740" i="16"/>
  <c r="L4741" i="16"/>
  <c r="L4742" i="16"/>
  <c r="L4743" i="16"/>
  <c r="L4744" i="16"/>
  <c r="L4745" i="16"/>
  <c r="L4746" i="16"/>
  <c r="L4747" i="16"/>
  <c r="L4748" i="16"/>
  <c r="L4749" i="16"/>
  <c r="L4750" i="16"/>
  <c r="L4751" i="16"/>
  <c r="L4752" i="16"/>
  <c r="L4753" i="16"/>
  <c r="L4754" i="16"/>
  <c r="L4755" i="16"/>
  <c r="L4756" i="16"/>
  <c r="L4757" i="16"/>
  <c r="L4758" i="16"/>
  <c r="L4759" i="16"/>
  <c r="L4760" i="16"/>
  <c r="L4761" i="16"/>
  <c r="L4762" i="16"/>
  <c r="L4763" i="16"/>
  <c r="L4764" i="16"/>
  <c r="L4765" i="16"/>
  <c r="L4766" i="16"/>
  <c r="L4767" i="16"/>
  <c r="L4768" i="16"/>
  <c r="L4769" i="16"/>
  <c r="L4770" i="16"/>
  <c r="L4771" i="16"/>
  <c r="L4772" i="16"/>
  <c r="L4773" i="16"/>
  <c r="L4774" i="16"/>
  <c r="L4775" i="16"/>
  <c r="L4776" i="16"/>
  <c r="L4777" i="16"/>
  <c r="L4778" i="16"/>
  <c r="L4779" i="16"/>
  <c r="L4780" i="16"/>
  <c r="L4781" i="16"/>
  <c r="L4782" i="16"/>
  <c r="L4783" i="16"/>
  <c r="L4784" i="16"/>
  <c r="L4785" i="16"/>
  <c r="L4786" i="16"/>
  <c r="L4787" i="16"/>
  <c r="L4788" i="16"/>
  <c r="L4789" i="16"/>
  <c r="L4790" i="16"/>
  <c r="L4791" i="16"/>
  <c r="L4792" i="16"/>
  <c r="L4793" i="16"/>
  <c r="L4794" i="16"/>
  <c r="L4795" i="16"/>
  <c r="L4796" i="16"/>
  <c r="L4797" i="16"/>
  <c r="L4798" i="16"/>
  <c r="L4799" i="16"/>
  <c r="L4800" i="16"/>
  <c r="L4801" i="16"/>
  <c r="L4802" i="16"/>
  <c r="L4803" i="16"/>
  <c r="L4804" i="16"/>
  <c r="L4805" i="16"/>
  <c r="L4806" i="16"/>
  <c r="L4807" i="16"/>
  <c r="L4808" i="16"/>
  <c r="L4809" i="16"/>
  <c r="L4810" i="16"/>
  <c r="L4811" i="16"/>
  <c r="L4812" i="16"/>
  <c r="L4813" i="16"/>
  <c r="L4814" i="16"/>
  <c r="L4815" i="16"/>
  <c r="L4816" i="16"/>
  <c r="L4817" i="16"/>
  <c r="L4818" i="16"/>
  <c r="L4819" i="16"/>
  <c r="L4820" i="16"/>
  <c r="L4821" i="16"/>
  <c r="L4822" i="16"/>
  <c r="L4823" i="16"/>
  <c r="L4824" i="16"/>
  <c r="L4825" i="16"/>
  <c r="L4826" i="16"/>
  <c r="L4827" i="16"/>
  <c r="L4828" i="16"/>
  <c r="L4829" i="16"/>
  <c r="L4830" i="16"/>
  <c r="L4831" i="16"/>
  <c r="L4832" i="16"/>
  <c r="L4833" i="16"/>
  <c r="L4834" i="16"/>
  <c r="L4835" i="16"/>
  <c r="L4836" i="16"/>
  <c r="L4837" i="16"/>
  <c r="L4838" i="16"/>
  <c r="L4839" i="16"/>
  <c r="L4840" i="16"/>
  <c r="L4841" i="16"/>
  <c r="L4842" i="16"/>
  <c r="L4843" i="16"/>
  <c r="L4844" i="16"/>
  <c r="L4845" i="16"/>
  <c r="L4846" i="16"/>
  <c r="L4847" i="16"/>
  <c r="L4848" i="16"/>
  <c r="L4849" i="16"/>
  <c r="L4850" i="16"/>
  <c r="L4851" i="16"/>
  <c r="L4852" i="16"/>
  <c r="L4853" i="16"/>
  <c r="L4854" i="16"/>
  <c r="L4855" i="16"/>
  <c r="L4856" i="16"/>
  <c r="L4857" i="16"/>
  <c r="L4858" i="16"/>
  <c r="L4859" i="16"/>
  <c r="L4860" i="16"/>
  <c r="L4861" i="16"/>
  <c r="L4862" i="16"/>
  <c r="L4863" i="16"/>
  <c r="L4864" i="16"/>
  <c r="L4865" i="16"/>
  <c r="L4866" i="16"/>
  <c r="L4867" i="16"/>
  <c r="L4868" i="16"/>
  <c r="L4869" i="16"/>
  <c r="L4870" i="16"/>
  <c r="L4871" i="16"/>
  <c r="L4872" i="16"/>
  <c r="L4873" i="16"/>
  <c r="L4874" i="16"/>
  <c r="L4875" i="16"/>
  <c r="L4876" i="16"/>
  <c r="L4877" i="16"/>
  <c r="L4878" i="16"/>
  <c r="L4879" i="16"/>
  <c r="L4880" i="16"/>
  <c r="L4881" i="16"/>
  <c r="L4882" i="16"/>
  <c r="L4883" i="16"/>
  <c r="L4884" i="16"/>
  <c r="L4885" i="16"/>
  <c r="L4886" i="16"/>
  <c r="L4887" i="16"/>
  <c r="L4888" i="16"/>
  <c r="L4889" i="16"/>
  <c r="L4890" i="16"/>
  <c r="L4891" i="16"/>
  <c r="L4892" i="16"/>
  <c r="L4893" i="16"/>
  <c r="L4894" i="16"/>
  <c r="L4895" i="16"/>
  <c r="L4896" i="16"/>
  <c r="L4897" i="16"/>
  <c r="L4898" i="16"/>
  <c r="L4899" i="16"/>
  <c r="L4900" i="16"/>
  <c r="L4901" i="16"/>
  <c r="L4902" i="16"/>
  <c r="L4903" i="16"/>
  <c r="L4904" i="16"/>
  <c r="L4905" i="16"/>
  <c r="L4906" i="16"/>
  <c r="L4907" i="16"/>
  <c r="L4908" i="16"/>
  <c r="L4909" i="16"/>
  <c r="L4910" i="16"/>
  <c r="L4911" i="16"/>
  <c r="L4912" i="16"/>
  <c r="L4913" i="16"/>
  <c r="L4914" i="16"/>
  <c r="L4915" i="16"/>
  <c r="L4916" i="16"/>
  <c r="L4917" i="16"/>
  <c r="L4918" i="16"/>
  <c r="L4919" i="16"/>
  <c r="L4920" i="16"/>
  <c r="L4921" i="16"/>
  <c r="L4922" i="16"/>
  <c r="L4923" i="16"/>
  <c r="L4924" i="16"/>
  <c r="L4925" i="16"/>
  <c r="L4926" i="16"/>
  <c r="L4927" i="16"/>
  <c r="L4928" i="16"/>
  <c r="L4929" i="16"/>
  <c r="L4930" i="16"/>
  <c r="L4931" i="16"/>
  <c r="L4932" i="16"/>
  <c r="L4933" i="16"/>
  <c r="L4934" i="16"/>
  <c r="L4935" i="16"/>
  <c r="L4936" i="16"/>
  <c r="L4937" i="16"/>
  <c r="L4938" i="16"/>
  <c r="L4939" i="16"/>
  <c r="L4940" i="16"/>
  <c r="L4941" i="16"/>
  <c r="L4942" i="16"/>
  <c r="L4943" i="16"/>
  <c r="L4944" i="16"/>
  <c r="L4945" i="16"/>
  <c r="L4946" i="16"/>
  <c r="L4947" i="16"/>
  <c r="L4948" i="16"/>
  <c r="L4949" i="16"/>
  <c r="L4950" i="16"/>
  <c r="L4951" i="16"/>
  <c r="L4952" i="16"/>
  <c r="L4953" i="16"/>
  <c r="L4954" i="16"/>
  <c r="L4955" i="16"/>
  <c r="L4956" i="16"/>
  <c r="L4957" i="16"/>
  <c r="L4958" i="16"/>
  <c r="L4959" i="16"/>
  <c r="L4960" i="16"/>
  <c r="L4961" i="16"/>
  <c r="L4962" i="16"/>
  <c r="L4963" i="16"/>
  <c r="L4964" i="16"/>
  <c r="L4965" i="16"/>
  <c r="L4966" i="16"/>
  <c r="L4967" i="16"/>
  <c r="L4968" i="16"/>
  <c r="L4969" i="16"/>
  <c r="L4970" i="16"/>
  <c r="L4971" i="16"/>
  <c r="L4972" i="16"/>
  <c r="L4973" i="16"/>
  <c r="L4974" i="16"/>
  <c r="L4975" i="16"/>
  <c r="L4976" i="16"/>
  <c r="L4977" i="16"/>
  <c r="L4978" i="16"/>
  <c r="L4979" i="16"/>
  <c r="L4980" i="16"/>
  <c r="L4981" i="16"/>
  <c r="L4982" i="16"/>
  <c r="L4983" i="16"/>
  <c r="L4984" i="16"/>
  <c r="L4985" i="16"/>
  <c r="L4986" i="16"/>
  <c r="L4987" i="16"/>
  <c r="L4988" i="16"/>
  <c r="L4989" i="16"/>
  <c r="L4990" i="16"/>
  <c r="L4991" i="16"/>
  <c r="L4992" i="16"/>
  <c r="L4993" i="16"/>
  <c r="L4994" i="16"/>
  <c r="L4995" i="16"/>
  <c r="L4996" i="16"/>
  <c r="L4997" i="16"/>
  <c r="L4998" i="16"/>
  <c r="L4999" i="16"/>
  <c r="L5000" i="16"/>
  <c r="L5001" i="16"/>
  <c r="L5002" i="16"/>
  <c r="L5003" i="16"/>
  <c r="L5004" i="16"/>
  <c r="L5005" i="16"/>
  <c r="L5006" i="16"/>
  <c r="L5007" i="16"/>
  <c r="L5008" i="16"/>
  <c r="L5009" i="16"/>
  <c r="L5010" i="16"/>
  <c r="L5011" i="16"/>
  <c r="L5012" i="16"/>
  <c r="L5013" i="16"/>
  <c r="L5014" i="16"/>
  <c r="L5015" i="16"/>
  <c r="L5016" i="16"/>
  <c r="L5017" i="16"/>
  <c r="L5018" i="16"/>
  <c r="L5019" i="16"/>
  <c r="L5020" i="16"/>
  <c r="L5021" i="16"/>
  <c r="L5022" i="16"/>
  <c r="L5023" i="16"/>
  <c r="L5024" i="16"/>
  <c r="L5025" i="16"/>
  <c r="L5026" i="16"/>
  <c r="L5027" i="16"/>
  <c r="L5028" i="16"/>
  <c r="L5029" i="16"/>
  <c r="L5030" i="16"/>
  <c r="L5031" i="16"/>
  <c r="L5032" i="16"/>
  <c r="L5033" i="16"/>
  <c r="L5034" i="16"/>
  <c r="L5035" i="16"/>
  <c r="L5036" i="16"/>
  <c r="L5037" i="16"/>
  <c r="L5038" i="16"/>
  <c r="L5039" i="16"/>
  <c r="L5040" i="16"/>
  <c r="L5041" i="16"/>
  <c r="L5042" i="16"/>
  <c r="L5043" i="16"/>
  <c r="L5044" i="16"/>
  <c r="L5045" i="16"/>
  <c r="L5046" i="16"/>
  <c r="L5047" i="16"/>
  <c r="L5048" i="16"/>
  <c r="L5049" i="16"/>
  <c r="L5050" i="16"/>
  <c r="L5051" i="16"/>
  <c r="L5052" i="16"/>
  <c r="L5053" i="16"/>
  <c r="L5054" i="16"/>
  <c r="L5055" i="16"/>
  <c r="L5056" i="16"/>
  <c r="L5057" i="16"/>
  <c r="L5058" i="16"/>
  <c r="L5059" i="16"/>
  <c r="L5060" i="16"/>
  <c r="L5061" i="16"/>
  <c r="L5062" i="16"/>
  <c r="L5063" i="16"/>
  <c r="L5064" i="16"/>
  <c r="L5065" i="16"/>
  <c r="L5066" i="16"/>
  <c r="L5067" i="16"/>
  <c r="L5068" i="16"/>
  <c r="L5069" i="16"/>
  <c r="L5070" i="16"/>
  <c r="L5071" i="16"/>
  <c r="L5072" i="16"/>
  <c r="L5073" i="16"/>
  <c r="L5074" i="16"/>
  <c r="L5075" i="16"/>
  <c r="L5076" i="16"/>
  <c r="L5077" i="16"/>
  <c r="L5078" i="16"/>
  <c r="L5079" i="16"/>
  <c r="L5080" i="16"/>
  <c r="L5081" i="16"/>
  <c r="L5082" i="16"/>
  <c r="L5083" i="16"/>
  <c r="L5084" i="16"/>
  <c r="L5085" i="16"/>
  <c r="L5086" i="16"/>
  <c r="L5087" i="16"/>
  <c r="L5088" i="16"/>
  <c r="L5089" i="16"/>
  <c r="L5090" i="16"/>
  <c r="L5091" i="16"/>
  <c r="L5092" i="16"/>
  <c r="L5093" i="16"/>
  <c r="L5094" i="16"/>
  <c r="L5095" i="16"/>
  <c r="L5096" i="16"/>
  <c r="L5097" i="16"/>
  <c r="L5098" i="16"/>
  <c r="L5099" i="16"/>
  <c r="L5100" i="16"/>
  <c r="L5101" i="16"/>
  <c r="L5102" i="16"/>
  <c r="L5103" i="16"/>
  <c r="L5104" i="16"/>
  <c r="L5105" i="16"/>
  <c r="L5106" i="16"/>
  <c r="L5107" i="16"/>
  <c r="L5108" i="16"/>
  <c r="L5109" i="16"/>
  <c r="L5110" i="16"/>
  <c r="L5111" i="16"/>
  <c r="L5112" i="16"/>
  <c r="L5113" i="16"/>
  <c r="L5114" i="16"/>
  <c r="L5115" i="16"/>
  <c r="L5116" i="16"/>
  <c r="L5117" i="16"/>
  <c r="L5118" i="16"/>
  <c r="L5119" i="16"/>
  <c r="L5120" i="16"/>
  <c r="L5121" i="16"/>
  <c r="L5122" i="16"/>
  <c r="L5123" i="16"/>
  <c r="L5124" i="16"/>
  <c r="L5125" i="16"/>
  <c r="L5126" i="16"/>
  <c r="L5127" i="16"/>
  <c r="L5128" i="16"/>
  <c r="L5129" i="16"/>
  <c r="L5130" i="16"/>
  <c r="L5131" i="16"/>
  <c r="L5132" i="16"/>
  <c r="L5133" i="16"/>
  <c r="L5134" i="16"/>
  <c r="L5135" i="16"/>
  <c r="L5136" i="16"/>
  <c r="L5137" i="16"/>
  <c r="L5138" i="16"/>
  <c r="L5139" i="16"/>
  <c r="L5140" i="16"/>
  <c r="L5141" i="16"/>
  <c r="L5142" i="16"/>
  <c r="L5143" i="16"/>
  <c r="L5144" i="16"/>
  <c r="L5145" i="16"/>
  <c r="L5146" i="16"/>
  <c r="L5147" i="16"/>
  <c r="L5148" i="16"/>
  <c r="L5149" i="16"/>
  <c r="L5150" i="16"/>
  <c r="L5151" i="16"/>
  <c r="L5152" i="16"/>
  <c r="L5153" i="16"/>
  <c r="L5154" i="16"/>
  <c r="L5155" i="16"/>
  <c r="L5156" i="16"/>
  <c r="L5157" i="16"/>
  <c r="L5158" i="16"/>
  <c r="L5159" i="16"/>
  <c r="L5160" i="16"/>
  <c r="L5161" i="16"/>
  <c r="L5162" i="16"/>
  <c r="L5163" i="16"/>
  <c r="L5164" i="16"/>
  <c r="L5165" i="16"/>
  <c r="L5166" i="16"/>
  <c r="L5167" i="16"/>
  <c r="L5168" i="16"/>
  <c r="L5169" i="16"/>
  <c r="L5170" i="16"/>
  <c r="L5171" i="16"/>
  <c r="L5172" i="16"/>
  <c r="L5173" i="16"/>
  <c r="L5174" i="16"/>
  <c r="L5175" i="16"/>
  <c r="L5176" i="16"/>
  <c r="L5177" i="16"/>
  <c r="L5178" i="16"/>
  <c r="L5179" i="16"/>
  <c r="L5180" i="16"/>
  <c r="L5181" i="16"/>
  <c r="L5182" i="16"/>
  <c r="L5183" i="16"/>
  <c r="L5184" i="16"/>
  <c r="L5185" i="16"/>
  <c r="L5186" i="16"/>
  <c r="L5187" i="16"/>
  <c r="L5188" i="16"/>
  <c r="L5189" i="16"/>
  <c r="L5190" i="16"/>
  <c r="L5191" i="16"/>
  <c r="L5192" i="16"/>
  <c r="L5193" i="16"/>
  <c r="L5194" i="16"/>
  <c r="L5195" i="16"/>
  <c r="L5196" i="16"/>
  <c r="L5197" i="16"/>
  <c r="L5198" i="16"/>
  <c r="L5199" i="16"/>
  <c r="L5200" i="16"/>
  <c r="L5201" i="16"/>
  <c r="L5202" i="16"/>
  <c r="L5203" i="16"/>
  <c r="L5204" i="16"/>
  <c r="L5205" i="16"/>
  <c r="L5206" i="16"/>
  <c r="L5207" i="16"/>
  <c r="L5208" i="16"/>
  <c r="L5209" i="16"/>
  <c r="L5210" i="16"/>
  <c r="L5211" i="16"/>
  <c r="L5212" i="16"/>
  <c r="L5213" i="16"/>
  <c r="L5214" i="16"/>
  <c r="L5215" i="16"/>
  <c r="L5216" i="16"/>
  <c r="L5217" i="16"/>
  <c r="L5218" i="16"/>
  <c r="L5219" i="16"/>
  <c r="L5220" i="16"/>
  <c r="L5221" i="16"/>
  <c r="L5222" i="16"/>
  <c r="L5223" i="16"/>
  <c r="L5224" i="16"/>
  <c r="L5225" i="16"/>
  <c r="L5226" i="16"/>
  <c r="L5227" i="16"/>
  <c r="L5228" i="16"/>
  <c r="L5229" i="16"/>
  <c r="L5230" i="16"/>
  <c r="L5231" i="16"/>
  <c r="L5232" i="16"/>
  <c r="L5233" i="16"/>
  <c r="L5234" i="16"/>
  <c r="L5235" i="16"/>
  <c r="L5236" i="16"/>
  <c r="L5237" i="16"/>
  <c r="L5238" i="16"/>
  <c r="L5239" i="16"/>
  <c r="L5240" i="16"/>
  <c r="L5241" i="16"/>
  <c r="L5242" i="16"/>
  <c r="L5243" i="16"/>
  <c r="L5244" i="16"/>
  <c r="L5245" i="16"/>
  <c r="L5246" i="16"/>
  <c r="L5247" i="16"/>
  <c r="L5248" i="16"/>
  <c r="L5249" i="16"/>
  <c r="L5250" i="16"/>
  <c r="L5251" i="16"/>
  <c r="L5252" i="16"/>
  <c r="L5253" i="16"/>
  <c r="L5254" i="16"/>
  <c r="L5255" i="16"/>
  <c r="L5256" i="16"/>
  <c r="L5257" i="16"/>
  <c r="L5258" i="16"/>
  <c r="L5259" i="16"/>
  <c r="L5260" i="16"/>
  <c r="L5261" i="16"/>
  <c r="L5262" i="16"/>
  <c r="L5263" i="16"/>
  <c r="L5264" i="16"/>
  <c r="L5265" i="16"/>
  <c r="L5266" i="16"/>
  <c r="L5267" i="16"/>
  <c r="L5268" i="16"/>
  <c r="L5269" i="16"/>
  <c r="L5270" i="16"/>
  <c r="L5271" i="16"/>
  <c r="L5272" i="16"/>
  <c r="L5273" i="16"/>
  <c r="L5274" i="16"/>
  <c r="L5275" i="16"/>
  <c r="L5276" i="16"/>
  <c r="L5277" i="16"/>
  <c r="L5278" i="16"/>
  <c r="L5279" i="16"/>
  <c r="L5280" i="16"/>
  <c r="L5281" i="16"/>
  <c r="L5282" i="16"/>
  <c r="L5283" i="16"/>
  <c r="L5284" i="16"/>
  <c r="L5285" i="16"/>
  <c r="L5286" i="16"/>
  <c r="L5287" i="16"/>
  <c r="L5288" i="16"/>
  <c r="L5289" i="16"/>
  <c r="L5290" i="16"/>
  <c r="L5291" i="16"/>
  <c r="L5292" i="16"/>
  <c r="L5293" i="16"/>
  <c r="L5294" i="16"/>
  <c r="L5295" i="16"/>
  <c r="L5296" i="16"/>
  <c r="L5297" i="16"/>
  <c r="L5298" i="16"/>
  <c r="L5299" i="16"/>
  <c r="L5300" i="16"/>
  <c r="L5301" i="16"/>
  <c r="L5302" i="16"/>
  <c r="L5303" i="16"/>
  <c r="L5304" i="16"/>
  <c r="L5305" i="16"/>
  <c r="L5306" i="16"/>
  <c r="L5307" i="16"/>
  <c r="L5308" i="16"/>
  <c r="L5309" i="16"/>
  <c r="L5310" i="16"/>
  <c r="L5311" i="16"/>
  <c r="L5312" i="16"/>
  <c r="L5313" i="16"/>
  <c r="L5314" i="16"/>
  <c r="L5315" i="16"/>
  <c r="L5316" i="16"/>
  <c r="L5317" i="16"/>
  <c r="L5318" i="16"/>
  <c r="L5319" i="16"/>
  <c r="L5320" i="16"/>
  <c r="L5321" i="16"/>
  <c r="L5322" i="16"/>
  <c r="L5323" i="16"/>
  <c r="L5324" i="16"/>
  <c r="L5325" i="16"/>
  <c r="L5326" i="16"/>
  <c r="L5327" i="16"/>
  <c r="L5328" i="16"/>
  <c r="L5329" i="16"/>
  <c r="L5330" i="16"/>
  <c r="L5331" i="16"/>
  <c r="L5332" i="16"/>
  <c r="L5333" i="16"/>
  <c r="L5334" i="16"/>
  <c r="L5335" i="16"/>
  <c r="L5336" i="16"/>
  <c r="L5337" i="16"/>
  <c r="L5338" i="16"/>
  <c r="L5339" i="16"/>
  <c r="L5340" i="16"/>
  <c r="L5341" i="16"/>
  <c r="L5342" i="16"/>
  <c r="L5343" i="16"/>
  <c r="L5344" i="16"/>
  <c r="L5345" i="16"/>
  <c r="L5346" i="16"/>
  <c r="L5347" i="16"/>
  <c r="L5348" i="16"/>
  <c r="L5349" i="16"/>
  <c r="L5350" i="16"/>
  <c r="L5351" i="16"/>
  <c r="L5352" i="16"/>
  <c r="L5353" i="16"/>
  <c r="L5354" i="16"/>
  <c r="L5355" i="16"/>
  <c r="L5356" i="16"/>
  <c r="L5357" i="16"/>
  <c r="L5358" i="16"/>
  <c r="L5359" i="16"/>
  <c r="L5360" i="16"/>
  <c r="L5361" i="16"/>
  <c r="L5362" i="16"/>
  <c r="L5363" i="16"/>
  <c r="L5364" i="16"/>
  <c r="L5365" i="16"/>
  <c r="L5366" i="16"/>
  <c r="L5367" i="16"/>
  <c r="L5368" i="16"/>
  <c r="L5369" i="16"/>
  <c r="L5370" i="16"/>
  <c r="L5371" i="16"/>
  <c r="L5372" i="16"/>
  <c r="L5373" i="16"/>
  <c r="L5374" i="16"/>
  <c r="L5375" i="16"/>
  <c r="L5376" i="16"/>
  <c r="L5377" i="16"/>
  <c r="L5378" i="16"/>
  <c r="L5379" i="16"/>
  <c r="L5380" i="16"/>
  <c r="L5381" i="16"/>
  <c r="L5382" i="16"/>
  <c r="L5383" i="16"/>
  <c r="L5384" i="16"/>
  <c r="L5385" i="16"/>
  <c r="L5386" i="16"/>
  <c r="L5387" i="16"/>
  <c r="L5388" i="16"/>
  <c r="L5389" i="16"/>
  <c r="L5390" i="16"/>
  <c r="L5391" i="16"/>
  <c r="L5392" i="16"/>
  <c r="L5393" i="16"/>
  <c r="L5394" i="16"/>
  <c r="L5395" i="16"/>
  <c r="L5396" i="16"/>
  <c r="L5397" i="16"/>
  <c r="L5398" i="16"/>
  <c r="L5399" i="16"/>
  <c r="L5400" i="16"/>
  <c r="L5401" i="16"/>
  <c r="L5402" i="16"/>
  <c r="L5403" i="16"/>
  <c r="L5404" i="16"/>
  <c r="L5405" i="16"/>
  <c r="L5406" i="16"/>
  <c r="L5407" i="16"/>
  <c r="L5408" i="16"/>
  <c r="L5409" i="16"/>
  <c r="L5410" i="16"/>
  <c r="L5411" i="16"/>
  <c r="L5412" i="16"/>
  <c r="L5413" i="16"/>
  <c r="L5414" i="16"/>
  <c r="L5415" i="16"/>
  <c r="L5416" i="16"/>
  <c r="L5417" i="16"/>
  <c r="L5418" i="16"/>
  <c r="L5419" i="16"/>
  <c r="L5420" i="16"/>
  <c r="L5421" i="16"/>
  <c r="L5422" i="16"/>
  <c r="L5423" i="16"/>
  <c r="L5424" i="16"/>
  <c r="L5425" i="16"/>
  <c r="L5426" i="16"/>
  <c r="L5427" i="16"/>
  <c r="L5428" i="16"/>
  <c r="L5429" i="16"/>
  <c r="L5430" i="16"/>
  <c r="L5431" i="16"/>
  <c r="L5432" i="16"/>
  <c r="L5433" i="16"/>
  <c r="L5434" i="16"/>
  <c r="L5435" i="16"/>
  <c r="L5436" i="16"/>
  <c r="L5437" i="16"/>
  <c r="L5438" i="16"/>
  <c r="L5439" i="16"/>
  <c r="L5440" i="16"/>
  <c r="L5441" i="16"/>
  <c r="L5442" i="16"/>
  <c r="L5443" i="16"/>
  <c r="L5444" i="16"/>
  <c r="L5445" i="16"/>
  <c r="L5446" i="16"/>
  <c r="L5447" i="16"/>
  <c r="L5448" i="16"/>
  <c r="L5449" i="16"/>
  <c r="L5450" i="16"/>
  <c r="L5451" i="16"/>
  <c r="L5452" i="16"/>
  <c r="L5453" i="16"/>
  <c r="L5454" i="16"/>
  <c r="L5455" i="16"/>
  <c r="L5456" i="16"/>
  <c r="L5457" i="16"/>
  <c r="L5458" i="16"/>
  <c r="L5459" i="16"/>
  <c r="L5460" i="16"/>
  <c r="L5461" i="16"/>
  <c r="L5462" i="16"/>
  <c r="L5463" i="16"/>
  <c r="L5464" i="16"/>
  <c r="L5465" i="16"/>
  <c r="L5466" i="16"/>
  <c r="L5467" i="16"/>
  <c r="L5468" i="16"/>
  <c r="L5469" i="16"/>
  <c r="L5470" i="16"/>
  <c r="L5471" i="16"/>
  <c r="L5472" i="16"/>
  <c r="L5473" i="16"/>
  <c r="L5474" i="16"/>
  <c r="L5475" i="16"/>
  <c r="L5476" i="16"/>
  <c r="L5477" i="16"/>
  <c r="L5478" i="16"/>
  <c r="L5479" i="16"/>
  <c r="L5480" i="16"/>
  <c r="L5481" i="16"/>
  <c r="L5482" i="16"/>
  <c r="L5483" i="16"/>
  <c r="L5484" i="16"/>
  <c r="L5485" i="16"/>
  <c r="L5486" i="16"/>
  <c r="L5487" i="16"/>
  <c r="L5488" i="16"/>
  <c r="L5489" i="16"/>
  <c r="L5490" i="16"/>
  <c r="L5491" i="16"/>
  <c r="L5492" i="16"/>
  <c r="L5493" i="16"/>
  <c r="L5494" i="16"/>
  <c r="L5495" i="16"/>
  <c r="L5496" i="16"/>
  <c r="L5497" i="16"/>
  <c r="L5498" i="16"/>
  <c r="L5499" i="16"/>
  <c r="L5500" i="16"/>
  <c r="L5501" i="16"/>
  <c r="L5502" i="16"/>
  <c r="L5503" i="16"/>
  <c r="L5504" i="16"/>
  <c r="L5505" i="16"/>
  <c r="L5506" i="16"/>
  <c r="L5507" i="16"/>
  <c r="L5508" i="16"/>
  <c r="L5509" i="16"/>
  <c r="L5510" i="16"/>
  <c r="L5511" i="16"/>
  <c r="L5512" i="16"/>
  <c r="L5513" i="16"/>
  <c r="L5514" i="16"/>
  <c r="L5515" i="16"/>
  <c r="L5516" i="16"/>
  <c r="L5517" i="16"/>
  <c r="L5518" i="16"/>
  <c r="L5519" i="16"/>
  <c r="L5520" i="16"/>
  <c r="L5521" i="16"/>
  <c r="L5522" i="16"/>
  <c r="L5523" i="16"/>
  <c r="L5524" i="16"/>
  <c r="L5525" i="16"/>
  <c r="L5526" i="16"/>
  <c r="L5527" i="16"/>
  <c r="L5528" i="16"/>
  <c r="L5529" i="16"/>
  <c r="L5530" i="16"/>
  <c r="L5531" i="16"/>
  <c r="L5532" i="16"/>
  <c r="L5533" i="16"/>
  <c r="L5534" i="16"/>
  <c r="L5535" i="16"/>
  <c r="L5536" i="16"/>
  <c r="L5537" i="16"/>
  <c r="L5538" i="16"/>
  <c r="L5539" i="16"/>
  <c r="L5540" i="16"/>
  <c r="L5541" i="16"/>
  <c r="L5542" i="16"/>
  <c r="L5543" i="16"/>
  <c r="L5544" i="16"/>
  <c r="L5545" i="16"/>
  <c r="L5546" i="16"/>
  <c r="L5547" i="16"/>
  <c r="L5548" i="16"/>
  <c r="L5549" i="16"/>
  <c r="L5550" i="16"/>
  <c r="L5551" i="16"/>
  <c r="L5552" i="16"/>
  <c r="L5553" i="16"/>
  <c r="L5554" i="16"/>
  <c r="L5555" i="16"/>
  <c r="L5556" i="16"/>
  <c r="L5557" i="16"/>
  <c r="L5558" i="16"/>
  <c r="L5559" i="16"/>
  <c r="L5560" i="16"/>
  <c r="L5561" i="16"/>
  <c r="L5562" i="16"/>
  <c r="L5563" i="16"/>
  <c r="L5564" i="16"/>
  <c r="L5565" i="16"/>
  <c r="L5566" i="16"/>
  <c r="L5567" i="16"/>
  <c r="L5568" i="16"/>
  <c r="L5569" i="16"/>
  <c r="L5570" i="16"/>
  <c r="L5571" i="16"/>
  <c r="L5572" i="16"/>
  <c r="L5573" i="16"/>
  <c r="L5574" i="16"/>
  <c r="L5575" i="16"/>
  <c r="L5576" i="16"/>
  <c r="L5577" i="16"/>
  <c r="L5578" i="16"/>
  <c r="L5579" i="16"/>
  <c r="L5580" i="16"/>
  <c r="L5581" i="16"/>
  <c r="L5582" i="16"/>
  <c r="L5583" i="16"/>
  <c r="L5584" i="16"/>
  <c r="L5585" i="16"/>
  <c r="L5586" i="16"/>
  <c r="L5587" i="16"/>
  <c r="L5588" i="16"/>
  <c r="L5589" i="16"/>
  <c r="L5590" i="16"/>
  <c r="L5591" i="16"/>
  <c r="L5592" i="16"/>
  <c r="L5593" i="16"/>
  <c r="L5594" i="16"/>
  <c r="L5595" i="16"/>
  <c r="L5596" i="16"/>
  <c r="L5597" i="16"/>
  <c r="L5598" i="16"/>
  <c r="L5599" i="16"/>
  <c r="L5600" i="16"/>
  <c r="L5601" i="16"/>
  <c r="L5602" i="16"/>
  <c r="L5603" i="16"/>
  <c r="L5604" i="16"/>
  <c r="L5605" i="16"/>
  <c r="L5606" i="16"/>
  <c r="L5607" i="16"/>
  <c r="L5608" i="16"/>
  <c r="L5609" i="16"/>
  <c r="L5610" i="16"/>
  <c r="L5611" i="16"/>
  <c r="L5612" i="16"/>
  <c r="L5613" i="16"/>
  <c r="L5614" i="16"/>
  <c r="L5615" i="16"/>
  <c r="L5616" i="16"/>
  <c r="L5617" i="16"/>
  <c r="L5618" i="16"/>
  <c r="L5619" i="16"/>
  <c r="L5620" i="16"/>
  <c r="L5621" i="16"/>
  <c r="L5622" i="16"/>
  <c r="L5623" i="16"/>
  <c r="L5624" i="16"/>
  <c r="L5625" i="16"/>
  <c r="L5626" i="16"/>
  <c r="L5627" i="16"/>
  <c r="L5628" i="16"/>
  <c r="L5629" i="16"/>
  <c r="L5630" i="16"/>
  <c r="L5631" i="16"/>
  <c r="L5632" i="16"/>
  <c r="L5633" i="16"/>
  <c r="L5634" i="16"/>
  <c r="L5635" i="16"/>
  <c r="L5636" i="16"/>
  <c r="L5637" i="16"/>
  <c r="L5638" i="16"/>
  <c r="L5639" i="16"/>
  <c r="L5640" i="16"/>
  <c r="L5641" i="16"/>
  <c r="L5642" i="16"/>
  <c r="L5643" i="16"/>
  <c r="L5644" i="16"/>
  <c r="L5645" i="16"/>
  <c r="L5646" i="16"/>
  <c r="L5647" i="16"/>
  <c r="L5648" i="16"/>
  <c r="L5649" i="16"/>
  <c r="L5650" i="16"/>
  <c r="L5651" i="16"/>
  <c r="L5652" i="16"/>
  <c r="L5653" i="16"/>
  <c r="L5654" i="16"/>
  <c r="L5655" i="16"/>
  <c r="L5656" i="16"/>
  <c r="L5657" i="16"/>
  <c r="L5658" i="16"/>
  <c r="L5659" i="16"/>
  <c r="L5660" i="16"/>
  <c r="L5661" i="16"/>
  <c r="L5662" i="16"/>
  <c r="L5663" i="16"/>
  <c r="L5664" i="16"/>
  <c r="L5665" i="16"/>
  <c r="L5666" i="16"/>
  <c r="L5667" i="16"/>
  <c r="L5668" i="16"/>
  <c r="L5669" i="16"/>
  <c r="L5670" i="16"/>
  <c r="L5671" i="16"/>
  <c r="L5672" i="16"/>
  <c r="L5673" i="16"/>
  <c r="L5674" i="16"/>
  <c r="L5675" i="16"/>
  <c r="L5676" i="16"/>
  <c r="L5677" i="16"/>
  <c r="L5678" i="16"/>
  <c r="L5679" i="16"/>
  <c r="L5680" i="16"/>
  <c r="L5681" i="16"/>
  <c r="L5682" i="16"/>
  <c r="L5683" i="16"/>
  <c r="L5684" i="16"/>
  <c r="L5685" i="16"/>
  <c r="L5686" i="16"/>
  <c r="L5687" i="16"/>
  <c r="L5688" i="16"/>
  <c r="L5689" i="16"/>
  <c r="L5690" i="16"/>
  <c r="L5691" i="16"/>
  <c r="L5692" i="16"/>
  <c r="L5693" i="16"/>
  <c r="L5694" i="16"/>
  <c r="L5695" i="16"/>
  <c r="L5696" i="16"/>
  <c r="L5697" i="16"/>
  <c r="L5698" i="16"/>
  <c r="L5699" i="16"/>
  <c r="L5700" i="16"/>
  <c r="L5701" i="16"/>
  <c r="L5702" i="16"/>
  <c r="L5703" i="16"/>
  <c r="L5704" i="16"/>
  <c r="L5705" i="16"/>
  <c r="L5706" i="16"/>
  <c r="L5707" i="16"/>
  <c r="L5708" i="16"/>
  <c r="L5709" i="16"/>
  <c r="L5710" i="16"/>
  <c r="L5711" i="16"/>
  <c r="L5712" i="16"/>
  <c r="L5713" i="16"/>
  <c r="L5714" i="16"/>
  <c r="L5715" i="16"/>
  <c r="L5716" i="16"/>
  <c r="L5717" i="16"/>
  <c r="L5718" i="16"/>
  <c r="L5719" i="16"/>
  <c r="L5720" i="16"/>
  <c r="L5721" i="16"/>
  <c r="L5722" i="16"/>
  <c r="L5723" i="16"/>
  <c r="L5724" i="16"/>
  <c r="L5725" i="16"/>
  <c r="L5726" i="16"/>
  <c r="L5727" i="16"/>
  <c r="L5728" i="16"/>
  <c r="L5729" i="16"/>
  <c r="L5730" i="16"/>
  <c r="L5731" i="16"/>
  <c r="L5732" i="16"/>
  <c r="L5733" i="16"/>
  <c r="L5734" i="16"/>
  <c r="L5735" i="16"/>
  <c r="L5736" i="16"/>
  <c r="L5737" i="16"/>
  <c r="L5738" i="16"/>
  <c r="L5739" i="16"/>
  <c r="L5740" i="16"/>
  <c r="L5741" i="16"/>
  <c r="L5742" i="16"/>
  <c r="L5743" i="16"/>
  <c r="L5744" i="16"/>
  <c r="L5745" i="16"/>
  <c r="L5746" i="16"/>
  <c r="L5747" i="16"/>
  <c r="L5748" i="16"/>
  <c r="L5749" i="16"/>
  <c r="L5750" i="16"/>
  <c r="L5751" i="16"/>
  <c r="L5752" i="16"/>
  <c r="L5753" i="16"/>
  <c r="L5754" i="16"/>
  <c r="L5755" i="16"/>
  <c r="L5756" i="16"/>
  <c r="L5757" i="16"/>
  <c r="L5758" i="16"/>
  <c r="L5759" i="16"/>
  <c r="L5760" i="16"/>
  <c r="L5761" i="16"/>
  <c r="L5762" i="16"/>
  <c r="L5763" i="16"/>
  <c r="L5764" i="16"/>
  <c r="L5765" i="16"/>
  <c r="L5766" i="16"/>
  <c r="L5767" i="16"/>
  <c r="L5768" i="16"/>
  <c r="L5769" i="16"/>
  <c r="L5770" i="16"/>
  <c r="L5771" i="16"/>
  <c r="L5772" i="16"/>
  <c r="L5773" i="16"/>
  <c r="L5774" i="16"/>
  <c r="L5775" i="16"/>
  <c r="L5776" i="16"/>
  <c r="L5777" i="16"/>
  <c r="L5778" i="16"/>
  <c r="L5779" i="16"/>
  <c r="L5780" i="16"/>
  <c r="L5781" i="16"/>
  <c r="L5782" i="16"/>
  <c r="L5783" i="16"/>
  <c r="L5784" i="16"/>
  <c r="L5785" i="16"/>
  <c r="L5786" i="16"/>
  <c r="L5787" i="16"/>
  <c r="L5788" i="16"/>
  <c r="L5789" i="16"/>
  <c r="L5790" i="16"/>
  <c r="L5791" i="16"/>
  <c r="L5792" i="16"/>
  <c r="L5793" i="16"/>
  <c r="L5794" i="16"/>
  <c r="L5795" i="16"/>
  <c r="L5796" i="16"/>
  <c r="L5797" i="16"/>
  <c r="L5798" i="16"/>
  <c r="L5799" i="16"/>
  <c r="L5800" i="16"/>
  <c r="L5801" i="16"/>
  <c r="L5802" i="16"/>
  <c r="L5803" i="16"/>
  <c r="L5804" i="16"/>
  <c r="L5805" i="16"/>
  <c r="L5806" i="16"/>
  <c r="L5807" i="16"/>
  <c r="L5808" i="16"/>
  <c r="L5809" i="16"/>
  <c r="L5810" i="16"/>
  <c r="L5811" i="16"/>
  <c r="L5812" i="16"/>
  <c r="L5813" i="16"/>
  <c r="L5814" i="16"/>
  <c r="L5815" i="16"/>
  <c r="L5816" i="16"/>
  <c r="L5817" i="16"/>
  <c r="L5818" i="16"/>
  <c r="L5819" i="16"/>
  <c r="L5820" i="16"/>
  <c r="L5821" i="16"/>
  <c r="L5822" i="16"/>
  <c r="L5823" i="16"/>
  <c r="L5824" i="16"/>
  <c r="L5825" i="16"/>
  <c r="L5826" i="16"/>
  <c r="L5827" i="16"/>
  <c r="L5828" i="16"/>
  <c r="L5829" i="16"/>
  <c r="L5830" i="16"/>
  <c r="L5831" i="16"/>
  <c r="L5832" i="16"/>
  <c r="L5833" i="16"/>
  <c r="L5834" i="16"/>
  <c r="L5835" i="16"/>
  <c r="L5836" i="16"/>
  <c r="L5837" i="16"/>
  <c r="L5838" i="16"/>
  <c r="L5839" i="16"/>
  <c r="L5840" i="16"/>
  <c r="L5841" i="16"/>
  <c r="L5842" i="16"/>
  <c r="L5843" i="16"/>
  <c r="L5844" i="16"/>
  <c r="L5845" i="16"/>
  <c r="L5846" i="16"/>
  <c r="L5847" i="16"/>
  <c r="L5848" i="16"/>
  <c r="L5849" i="16"/>
  <c r="L5850" i="16"/>
  <c r="L5851" i="16"/>
  <c r="L5852" i="16"/>
  <c r="L5853" i="16"/>
  <c r="L5854" i="16"/>
  <c r="L5855" i="16"/>
  <c r="L5856" i="16"/>
  <c r="L5857" i="16"/>
  <c r="L5858" i="16"/>
  <c r="L5859" i="16"/>
  <c r="L5860" i="16"/>
  <c r="L5861" i="16"/>
  <c r="L5862" i="16"/>
  <c r="L5863" i="16"/>
  <c r="L5864" i="16"/>
  <c r="L5865" i="16"/>
  <c r="L5866" i="16"/>
  <c r="L5867" i="16"/>
  <c r="L5868" i="16"/>
  <c r="L5869" i="16"/>
  <c r="L5870" i="16"/>
  <c r="L5871" i="16"/>
  <c r="L5872" i="16"/>
  <c r="L5873" i="16"/>
  <c r="L5874" i="16"/>
  <c r="L5875" i="16"/>
  <c r="L5876" i="16"/>
  <c r="L5877" i="16"/>
  <c r="L5878" i="16"/>
  <c r="L5879" i="16"/>
  <c r="L5880" i="16"/>
  <c r="L5881" i="16"/>
  <c r="L5882" i="16"/>
  <c r="L5883" i="16"/>
  <c r="L5884" i="16"/>
  <c r="L5885" i="16"/>
  <c r="L5886" i="16"/>
  <c r="L5887" i="16"/>
  <c r="L5888" i="16"/>
  <c r="L5889" i="16"/>
  <c r="L5890" i="16"/>
  <c r="L5891" i="16"/>
  <c r="L5892" i="16"/>
  <c r="L5893" i="16"/>
  <c r="L5894" i="16"/>
  <c r="L5895" i="16"/>
  <c r="L5896" i="16"/>
  <c r="L5897" i="16"/>
  <c r="L5898" i="16"/>
  <c r="L5899" i="16"/>
  <c r="L5900" i="16"/>
  <c r="L5901" i="16"/>
  <c r="L5902" i="16"/>
  <c r="L5903" i="16"/>
  <c r="L5904" i="16"/>
  <c r="L5905" i="16"/>
  <c r="L5906" i="16"/>
  <c r="L5907" i="16"/>
  <c r="L5908" i="16"/>
  <c r="L5909" i="16"/>
  <c r="L5910" i="16"/>
  <c r="L5911" i="16"/>
  <c r="L5912" i="16"/>
  <c r="L5913" i="16"/>
  <c r="L5914" i="16"/>
  <c r="L5915" i="16"/>
  <c r="L5916" i="16"/>
  <c r="L5917" i="16"/>
  <c r="L5918" i="16"/>
  <c r="L5919" i="16"/>
  <c r="L5920" i="16"/>
  <c r="L5921" i="16"/>
  <c r="L5922" i="16"/>
  <c r="L5923" i="16"/>
  <c r="L5924" i="16"/>
  <c r="L5925" i="16"/>
  <c r="L5926" i="16"/>
  <c r="L5927" i="16"/>
  <c r="L5928" i="16"/>
  <c r="L5929" i="16"/>
  <c r="L5930" i="16"/>
  <c r="L5931" i="16"/>
  <c r="L5932" i="16"/>
  <c r="L5933" i="16"/>
  <c r="L5934" i="16"/>
  <c r="L5935" i="16"/>
  <c r="L5936" i="16"/>
  <c r="L5937" i="16"/>
  <c r="L5938" i="16"/>
  <c r="L5939" i="16"/>
  <c r="L5940" i="16"/>
  <c r="L5941" i="16"/>
  <c r="L5942" i="16"/>
  <c r="L5943" i="16"/>
  <c r="L5944" i="16"/>
  <c r="L5945" i="16"/>
  <c r="L5946" i="16"/>
  <c r="L5947" i="16"/>
  <c r="L5948" i="16"/>
  <c r="L5949" i="16"/>
  <c r="L5950" i="16"/>
  <c r="L5951" i="16"/>
  <c r="L5952" i="16"/>
  <c r="L5953" i="16"/>
  <c r="L5954" i="16"/>
  <c r="L5955" i="16"/>
  <c r="L5956" i="16"/>
  <c r="L5957" i="16"/>
  <c r="L5958" i="16"/>
  <c r="L5959" i="16"/>
  <c r="L5960" i="16"/>
  <c r="L5961" i="16"/>
  <c r="L5962" i="16"/>
  <c r="L5963" i="16"/>
  <c r="L5964" i="16"/>
  <c r="L5965" i="16"/>
  <c r="L5966" i="16"/>
  <c r="L5967" i="16"/>
  <c r="L5968" i="16"/>
  <c r="L5969" i="16"/>
  <c r="L5970" i="16"/>
  <c r="L5971" i="16"/>
  <c r="L5972" i="16"/>
  <c r="L5973" i="16"/>
  <c r="L5974" i="16"/>
  <c r="L5975" i="16"/>
  <c r="L5976" i="16"/>
  <c r="L5977" i="16"/>
  <c r="L5978" i="16"/>
  <c r="L5979" i="16"/>
  <c r="L5980" i="16"/>
  <c r="L5981" i="16"/>
  <c r="L5982" i="16"/>
  <c r="L5983" i="16"/>
  <c r="L5984" i="16"/>
  <c r="L5985" i="16"/>
  <c r="L5986" i="16"/>
  <c r="L5987" i="16"/>
  <c r="L5988" i="16"/>
  <c r="L5989" i="16"/>
  <c r="L5990" i="16"/>
  <c r="L5991" i="16"/>
  <c r="L5992" i="16"/>
  <c r="L5993" i="16"/>
  <c r="L5994" i="16"/>
  <c r="L5995" i="16"/>
  <c r="L5996" i="16"/>
  <c r="L5997" i="16"/>
  <c r="L5998" i="16"/>
  <c r="L5999" i="16"/>
  <c r="L6000" i="16"/>
  <c r="L6001" i="16"/>
  <c r="L6002" i="16"/>
  <c r="L6003" i="16"/>
  <c r="L6004" i="16"/>
  <c r="L6005" i="16"/>
  <c r="L6006" i="16"/>
  <c r="L6007" i="16"/>
  <c r="L6008" i="16"/>
  <c r="L6009" i="16"/>
  <c r="L6010" i="16"/>
  <c r="L6011" i="16"/>
  <c r="L6012" i="16"/>
  <c r="L6013" i="16"/>
  <c r="L6014" i="16"/>
  <c r="L6015" i="16"/>
  <c r="L6016" i="16"/>
  <c r="L6017" i="16"/>
  <c r="L6018" i="16"/>
  <c r="L6019" i="16"/>
  <c r="L6020" i="16"/>
  <c r="L6021" i="16"/>
  <c r="L6022" i="16"/>
  <c r="L6023" i="16"/>
  <c r="L6024" i="16"/>
  <c r="L6025" i="16"/>
  <c r="L6026" i="16"/>
  <c r="L6027" i="16"/>
  <c r="L6028" i="16"/>
  <c r="L6029" i="16"/>
  <c r="L6030" i="16"/>
  <c r="L6031" i="16"/>
  <c r="L6032" i="16"/>
  <c r="L6033" i="16"/>
  <c r="L6034" i="16"/>
  <c r="L6035" i="16"/>
  <c r="L6036" i="16"/>
  <c r="L6037" i="16"/>
  <c r="L6038" i="16"/>
  <c r="L6039" i="16"/>
  <c r="L6040" i="16"/>
  <c r="L6041" i="16"/>
  <c r="L6042" i="16"/>
  <c r="L6043" i="16"/>
  <c r="L6044" i="16"/>
  <c r="L6045" i="16"/>
  <c r="L6046" i="16"/>
  <c r="L6047" i="16"/>
  <c r="L6048" i="16"/>
  <c r="L6049" i="16"/>
  <c r="L6050" i="16"/>
  <c r="L6051" i="16"/>
  <c r="L6052" i="16"/>
  <c r="L6053" i="16"/>
  <c r="L6054" i="16"/>
  <c r="L6055" i="16"/>
  <c r="L6056" i="16"/>
  <c r="L6057" i="16"/>
  <c r="L6058" i="16"/>
  <c r="L6059" i="16"/>
  <c r="L6060" i="16"/>
  <c r="L6061" i="16"/>
  <c r="L6062" i="16"/>
  <c r="L6063" i="16"/>
  <c r="L6064" i="16"/>
  <c r="L6065" i="16"/>
  <c r="L6066" i="16"/>
  <c r="L6067" i="16"/>
  <c r="L6068" i="16"/>
  <c r="L6069" i="16"/>
  <c r="L6070" i="16"/>
  <c r="L6071" i="16"/>
  <c r="L6072" i="16"/>
  <c r="L6073" i="16"/>
  <c r="L6074" i="16"/>
  <c r="L6075" i="16"/>
  <c r="L6076" i="16"/>
  <c r="L6077" i="16"/>
  <c r="L6078" i="16"/>
  <c r="L6079" i="16"/>
  <c r="L6080" i="16"/>
  <c r="L6081" i="16"/>
  <c r="L6082" i="16"/>
  <c r="L6083" i="16"/>
  <c r="L6084" i="16"/>
  <c r="L6085" i="16"/>
  <c r="L6086" i="16"/>
  <c r="L6087" i="16"/>
  <c r="L6088" i="16"/>
  <c r="L6089" i="16"/>
  <c r="L6090" i="16"/>
  <c r="L6091" i="16"/>
  <c r="L6092" i="16"/>
  <c r="L6093" i="16"/>
  <c r="L6094" i="16"/>
  <c r="L6095" i="16"/>
  <c r="L6096" i="16"/>
  <c r="L6097" i="16"/>
  <c r="L6098" i="16"/>
  <c r="L6099" i="16"/>
  <c r="L6100" i="16"/>
  <c r="L6101" i="16"/>
  <c r="L6102" i="16"/>
  <c r="L6103" i="16"/>
  <c r="L6104" i="16"/>
  <c r="L6105" i="16"/>
  <c r="L6106" i="16"/>
  <c r="L6107" i="16"/>
  <c r="L6108" i="16"/>
  <c r="L6109" i="16"/>
  <c r="L6110" i="16"/>
  <c r="L6111" i="16"/>
  <c r="L6112" i="16"/>
  <c r="L6113" i="16"/>
  <c r="L6114" i="16"/>
  <c r="L6115" i="16"/>
  <c r="L6116" i="16"/>
  <c r="L6117" i="16"/>
  <c r="L6118" i="16"/>
  <c r="L6119" i="16"/>
  <c r="L6120" i="16"/>
  <c r="L6121" i="16"/>
  <c r="L6122" i="16"/>
  <c r="L6123" i="16"/>
  <c r="L6124" i="16"/>
  <c r="L6125" i="16"/>
  <c r="L6126" i="16"/>
  <c r="L6127" i="16"/>
  <c r="L6128" i="16"/>
  <c r="L6129" i="16"/>
  <c r="L6130" i="16"/>
  <c r="L6131" i="16"/>
  <c r="L6132" i="16"/>
  <c r="L6133" i="16"/>
  <c r="L6134" i="16"/>
  <c r="L6135" i="16"/>
  <c r="L6136" i="16"/>
  <c r="L6137" i="16"/>
  <c r="L6138" i="16"/>
  <c r="L6139" i="16"/>
  <c r="L6140" i="16"/>
  <c r="L6141" i="16"/>
  <c r="L6142" i="16"/>
  <c r="L6143" i="16"/>
  <c r="L6144" i="16"/>
  <c r="L6145" i="16"/>
  <c r="L6146" i="16"/>
  <c r="L6147" i="16"/>
  <c r="L6148" i="16"/>
  <c r="L6149" i="16"/>
  <c r="L6150" i="16"/>
  <c r="L6151" i="16"/>
  <c r="L6152" i="16"/>
  <c r="L6153" i="16"/>
  <c r="L6154" i="16"/>
  <c r="L6155" i="16"/>
  <c r="L6156" i="16"/>
  <c r="L6157" i="16"/>
  <c r="L6158" i="16"/>
  <c r="L6159" i="16"/>
  <c r="L6160" i="16"/>
  <c r="L6161" i="16"/>
  <c r="L6162" i="16"/>
  <c r="L6163" i="16"/>
  <c r="L6164" i="16"/>
  <c r="L6165" i="16"/>
  <c r="L6166" i="16"/>
  <c r="L6167" i="16"/>
  <c r="L6168" i="16"/>
  <c r="L6169" i="16"/>
  <c r="L6170" i="16"/>
  <c r="L6171" i="16"/>
  <c r="L6172" i="16"/>
  <c r="L6173" i="16"/>
  <c r="L6174" i="16"/>
  <c r="L6175" i="16"/>
  <c r="L6176" i="16"/>
  <c r="L6177" i="16"/>
  <c r="L6178" i="16"/>
  <c r="L6179" i="16"/>
  <c r="L6180" i="16"/>
  <c r="L6181" i="16"/>
  <c r="L6182" i="16"/>
  <c r="L6183" i="16"/>
  <c r="L6184" i="16"/>
  <c r="L6185" i="16"/>
  <c r="L6186" i="16"/>
  <c r="L6187" i="16"/>
  <c r="L6188" i="16"/>
  <c r="L6189" i="16"/>
  <c r="L6190" i="16"/>
  <c r="L6191" i="16"/>
  <c r="L6192" i="16"/>
  <c r="L6193" i="16"/>
  <c r="L6194" i="16"/>
  <c r="L6195" i="16"/>
  <c r="L6196" i="16"/>
  <c r="L6197" i="16"/>
  <c r="L6198" i="16"/>
  <c r="L6199" i="16"/>
  <c r="L6200" i="16"/>
  <c r="L6201" i="16"/>
  <c r="L6202" i="16"/>
  <c r="L6203" i="16"/>
  <c r="L6204" i="16"/>
  <c r="L6205" i="16"/>
  <c r="L6206" i="16"/>
  <c r="L6207" i="16"/>
  <c r="L6208" i="16"/>
  <c r="L6209" i="16"/>
  <c r="L6210" i="16"/>
  <c r="L6211" i="16"/>
  <c r="L6212" i="16"/>
  <c r="L6213" i="16"/>
  <c r="L6214" i="16"/>
  <c r="L6215" i="16"/>
  <c r="L6216" i="16"/>
  <c r="L6217" i="16"/>
  <c r="L6218" i="16"/>
  <c r="L6219" i="16"/>
  <c r="L6220" i="16"/>
  <c r="L6221" i="16"/>
  <c r="L6222" i="16"/>
  <c r="L6223" i="16"/>
  <c r="L6224" i="16"/>
  <c r="L6225" i="16"/>
  <c r="L6226" i="16"/>
  <c r="L6227" i="16"/>
  <c r="L6228" i="16"/>
  <c r="L6229" i="16"/>
  <c r="L6230" i="16"/>
  <c r="L6231" i="16"/>
  <c r="L6232" i="16"/>
  <c r="L6233" i="16"/>
  <c r="L6234" i="16"/>
  <c r="L6235" i="16"/>
  <c r="L6236" i="16"/>
  <c r="L6237" i="16"/>
  <c r="L6238" i="16"/>
  <c r="L6239" i="16"/>
  <c r="L6240" i="16"/>
  <c r="L6241" i="16"/>
  <c r="L6242" i="16"/>
  <c r="L6243" i="16"/>
  <c r="L6244" i="16"/>
  <c r="L6245" i="16"/>
  <c r="L6246" i="16"/>
  <c r="L6247" i="16"/>
  <c r="L6248" i="16"/>
  <c r="L6249" i="16"/>
  <c r="L6250" i="16"/>
  <c r="L6251" i="16"/>
  <c r="L6252" i="16"/>
  <c r="L6253" i="16"/>
  <c r="L6254" i="16"/>
  <c r="L6255" i="16"/>
  <c r="L6256" i="16"/>
  <c r="L6257" i="16"/>
  <c r="L6258" i="16"/>
  <c r="L6259" i="16"/>
  <c r="L6260" i="16"/>
  <c r="L6261" i="16"/>
  <c r="L6262" i="16"/>
  <c r="L6263" i="16"/>
  <c r="L6264" i="16"/>
  <c r="L6265" i="16"/>
  <c r="L6266" i="16"/>
  <c r="L6267" i="16"/>
  <c r="L6268" i="16"/>
  <c r="L6269" i="16"/>
  <c r="L6270" i="16"/>
  <c r="L6271" i="16"/>
  <c r="L6272" i="16"/>
  <c r="L6273" i="16"/>
  <c r="L6274" i="16"/>
  <c r="L6275" i="16"/>
  <c r="L6276" i="16"/>
  <c r="L6277" i="16"/>
  <c r="L6278" i="16"/>
  <c r="L6279" i="16"/>
  <c r="L6280" i="16"/>
  <c r="L6281" i="16"/>
  <c r="L6282" i="16"/>
  <c r="L6283" i="16"/>
  <c r="L6284" i="16"/>
  <c r="L6285" i="16"/>
  <c r="L6286" i="16"/>
  <c r="L6287" i="16"/>
  <c r="L6288" i="16"/>
  <c r="L6289" i="16"/>
  <c r="L6290" i="16"/>
  <c r="L6291" i="16"/>
  <c r="L6292" i="16"/>
  <c r="L6293" i="16"/>
  <c r="L6294" i="16"/>
  <c r="L6295" i="16"/>
  <c r="L6296" i="16"/>
  <c r="L6297" i="16"/>
  <c r="L6298" i="16"/>
  <c r="L6299" i="16"/>
  <c r="L6300" i="16"/>
  <c r="L6301" i="16"/>
  <c r="L6302" i="16"/>
  <c r="L6303" i="16"/>
  <c r="L6304" i="16"/>
  <c r="L6305" i="16"/>
  <c r="L6306" i="16"/>
  <c r="L6307" i="16"/>
  <c r="L6308" i="16"/>
  <c r="L6309" i="16"/>
  <c r="L6310" i="16"/>
  <c r="L6311" i="16"/>
  <c r="L6312" i="16"/>
  <c r="L6313" i="16"/>
  <c r="L6314" i="16"/>
  <c r="L6315" i="16"/>
  <c r="L6316" i="16"/>
  <c r="L6317" i="16"/>
  <c r="L6318" i="16"/>
  <c r="L6319" i="16"/>
  <c r="L6320" i="16"/>
  <c r="L6321" i="16"/>
  <c r="L6322" i="16"/>
  <c r="L6323" i="16"/>
  <c r="L6324" i="16"/>
  <c r="L6325" i="16"/>
  <c r="L6326" i="16"/>
  <c r="L6327" i="16"/>
  <c r="L6328" i="16"/>
  <c r="L6329" i="16"/>
  <c r="L6330" i="16"/>
  <c r="L6331" i="16"/>
  <c r="L6332" i="16"/>
  <c r="L6333" i="16"/>
  <c r="L6334" i="16"/>
  <c r="L6335" i="16"/>
  <c r="L6336" i="16"/>
  <c r="L6337" i="16"/>
  <c r="L6338" i="16"/>
  <c r="L6339" i="16"/>
  <c r="L6340" i="16"/>
  <c r="L6341" i="16"/>
  <c r="L6342" i="16"/>
  <c r="L6343" i="16"/>
  <c r="L6344" i="16"/>
  <c r="L6345" i="16"/>
  <c r="L6346" i="16"/>
  <c r="L6347" i="16"/>
  <c r="L6348" i="16"/>
  <c r="L6349" i="16"/>
  <c r="L6350" i="16"/>
  <c r="L6351" i="16"/>
  <c r="L6352" i="16"/>
  <c r="L6353" i="16"/>
  <c r="L6354" i="16"/>
  <c r="L6355" i="16"/>
  <c r="L6356" i="16"/>
  <c r="L6357" i="16"/>
  <c r="L6358" i="16"/>
  <c r="L6359" i="16"/>
  <c r="L6360" i="16"/>
  <c r="L6361" i="16"/>
  <c r="L6362" i="16"/>
  <c r="L6363" i="16"/>
  <c r="L6364" i="16"/>
  <c r="L6365" i="16"/>
  <c r="L6366" i="16"/>
  <c r="L6367" i="16"/>
  <c r="L6368" i="16"/>
  <c r="L6369" i="16"/>
  <c r="L6370" i="16"/>
  <c r="L6371" i="16"/>
  <c r="L6372" i="16"/>
  <c r="L6373" i="16"/>
  <c r="L6374" i="16"/>
  <c r="L6375" i="16"/>
  <c r="L6376" i="16"/>
  <c r="L6377" i="16"/>
  <c r="L6378" i="16"/>
  <c r="L6379" i="16"/>
  <c r="L6380" i="16"/>
  <c r="L6381" i="16"/>
  <c r="L6382" i="16"/>
  <c r="L6383" i="16"/>
  <c r="L6384" i="16"/>
  <c r="L6385" i="16"/>
  <c r="L6386" i="16"/>
  <c r="L6387" i="16"/>
  <c r="L6388" i="16"/>
  <c r="L6389" i="16"/>
  <c r="L6390" i="16"/>
  <c r="L6391" i="16"/>
  <c r="L6392" i="16"/>
  <c r="L6393" i="16"/>
  <c r="L6394" i="16"/>
  <c r="L6395" i="16"/>
  <c r="L6396" i="16"/>
  <c r="L6397" i="16"/>
  <c r="L6398" i="16"/>
  <c r="L6399" i="16"/>
  <c r="L6400" i="16"/>
  <c r="L6401" i="16"/>
  <c r="L6402" i="16"/>
  <c r="L6403" i="16"/>
  <c r="L6404" i="16"/>
  <c r="L6405" i="16"/>
  <c r="L6406" i="16"/>
  <c r="L6407" i="16"/>
  <c r="L6408" i="16"/>
  <c r="L6409" i="16"/>
  <c r="L6410" i="16"/>
  <c r="L6411" i="16"/>
  <c r="L6412" i="16"/>
  <c r="L6413" i="16"/>
  <c r="L6414" i="16"/>
  <c r="L6415" i="16"/>
  <c r="L6416" i="16"/>
  <c r="L6417" i="16"/>
  <c r="L6418" i="16"/>
  <c r="L6419" i="16"/>
  <c r="L6420" i="16"/>
  <c r="L6421" i="16"/>
  <c r="L6422" i="16"/>
  <c r="L6423" i="16"/>
  <c r="L6424" i="16"/>
  <c r="L6425" i="16"/>
  <c r="L6426" i="16"/>
  <c r="L6427" i="16"/>
  <c r="L6428" i="16"/>
  <c r="L6429" i="16"/>
  <c r="L6430" i="16"/>
  <c r="L6431" i="16"/>
  <c r="L6432" i="16"/>
  <c r="L6433" i="16"/>
  <c r="L6434" i="16"/>
  <c r="L6435" i="16"/>
  <c r="L6436" i="16"/>
  <c r="L6437" i="16"/>
  <c r="L6438" i="16"/>
  <c r="L6439" i="16"/>
  <c r="L6440" i="16"/>
  <c r="L6441" i="16"/>
  <c r="L6442" i="16"/>
  <c r="L6443" i="16"/>
  <c r="L6444" i="16"/>
  <c r="L6445" i="16"/>
  <c r="L6446" i="16"/>
  <c r="L6447" i="16"/>
  <c r="L6448" i="16"/>
  <c r="L6449" i="16"/>
  <c r="L6450" i="16"/>
  <c r="L6451" i="16"/>
  <c r="L6452" i="16"/>
  <c r="L6453" i="16"/>
  <c r="L6454" i="16"/>
  <c r="L6455" i="16"/>
  <c r="L6456" i="16"/>
  <c r="L6457" i="16"/>
  <c r="L6458" i="16"/>
  <c r="L6459" i="16"/>
  <c r="L6460" i="16"/>
  <c r="L6461" i="16"/>
  <c r="L6462" i="16"/>
  <c r="L6463" i="16"/>
  <c r="L6464" i="16"/>
  <c r="L6465" i="16"/>
  <c r="L6466" i="16"/>
  <c r="L6467" i="16"/>
  <c r="L6468" i="16"/>
  <c r="L6469" i="16"/>
  <c r="L6470" i="16"/>
  <c r="L6471" i="16"/>
  <c r="L6472" i="16"/>
  <c r="L6473" i="16"/>
  <c r="L6474" i="16"/>
  <c r="L6475" i="16"/>
  <c r="L6476" i="16"/>
  <c r="L6477" i="16"/>
  <c r="L6478" i="16"/>
  <c r="L6479" i="16"/>
  <c r="L6480" i="16"/>
  <c r="L6481" i="16"/>
  <c r="L6482" i="16"/>
  <c r="L6483" i="16"/>
  <c r="L6484" i="16"/>
  <c r="L6485" i="16"/>
  <c r="L6486" i="16"/>
  <c r="L6487" i="16"/>
  <c r="L6488" i="16"/>
  <c r="L6489" i="16"/>
  <c r="L6490" i="16"/>
  <c r="L6491" i="16"/>
  <c r="L6492" i="16"/>
  <c r="L6493" i="16"/>
  <c r="L6494" i="16"/>
  <c r="L6495" i="16"/>
  <c r="L6496" i="16"/>
  <c r="L6497" i="16"/>
  <c r="L6498" i="16"/>
  <c r="L6499" i="16"/>
  <c r="L6500" i="16"/>
  <c r="L6501" i="16"/>
  <c r="L6502" i="16"/>
  <c r="L6503" i="16"/>
  <c r="L6504" i="16"/>
  <c r="L6505" i="16"/>
  <c r="L6506" i="16"/>
  <c r="L6507" i="16"/>
  <c r="L6508" i="16"/>
  <c r="L6509" i="16"/>
  <c r="L6510" i="16"/>
  <c r="L6511" i="16"/>
  <c r="L6512" i="16"/>
  <c r="L6513" i="16"/>
  <c r="L6514" i="16"/>
  <c r="L6515" i="16"/>
  <c r="L6516" i="16"/>
  <c r="L6517" i="16"/>
  <c r="L6518" i="16"/>
  <c r="L6519" i="16"/>
  <c r="L6520" i="16"/>
  <c r="L6521" i="16"/>
  <c r="L6522" i="16"/>
  <c r="L6523" i="16"/>
  <c r="L6524" i="16"/>
  <c r="L6525" i="16"/>
  <c r="L6526" i="16"/>
  <c r="L6527" i="16"/>
  <c r="L6528" i="16"/>
  <c r="L6529" i="16"/>
  <c r="L6530" i="16"/>
  <c r="L6531" i="16"/>
  <c r="L6532" i="16"/>
  <c r="L6533" i="16"/>
  <c r="L6534" i="16"/>
  <c r="L6535" i="16"/>
  <c r="L6536" i="16"/>
  <c r="L6537" i="16"/>
  <c r="L6538" i="16"/>
  <c r="L6539" i="16"/>
  <c r="L6540" i="16"/>
  <c r="L6541" i="16"/>
  <c r="L6542" i="16"/>
  <c r="L6543" i="16"/>
  <c r="L6544" i="16"/>
  <c r="L6545" i="16"/>
  <c r="L6546" i="16"/>
  <c r="L6547" i="16"/>
  <c r="L6548" i="16"/>
  <c r="L6549" i="16"/>
  <c r="L6550" i="16"/>
  <c r="L6551" i="16"/>
  <c r="L6552" i="16"/>
  <c r="L6553" i="16"/>
  <c r="L6554" i="16"/>
  <c r="L6555" i="16"/>
  <c r="L6556" i="16"/>
  <c r="L6557" i="16"/>
  <c r="L6558" i="16"/>
  <c r="L6559" i="16"/>
  <c r="L6560" i="16"/>
  <c r="L6561" i="16"/>
  <c r="L6562" i="16"/>
  <c r="L6563" i="16"/>
  <c r="L6564" i="16"/>
  <c r="L6565" i="16"/>
  <c r="L6566" i="16"/>
  <c r="L6567" i="16"/>
  <c r="L6568" i="16"/>
  <c r="L6569" i="16"/>
  <c r="L6570" i="16"/>
  <c r="L6571" i="16"/>
  <c r="L6572" i="16"/>
  <c r="L6573" i="16"/>
  <c r="L6574" i="16"/>
  <c r="L6575" i="16"/>
  <c r="L6576" i="16"/>
  <c r="L6577" i="16"/>
  <c r="L6578" i="16"/>
  <c r="L6579" i="16"/>
  <c r="L6580" i="16"/>
  <c r="L6581" i="16"/>
  <c r="L6582" i="16"/>
  <c r="L6583" i="16"/>
  <c r="L6584" i="16"/>
  <c r="L6585" i="16"/>
  <c r="L6586" i="16"/>
  <c r="L6587" i="16"/>
  <c r="L6588" i="16"/>
  <c r="L6589" i="16"/>
  <c r="L6590" i="16"/>
  <c r="L6591" i="16"/>
  <c r="L6592" i="16"/>
  <c r="L6593" i="16"/>
  <c r="L6594" i="16"/>
  <c r="L6595" i="16"/>
  <c r="L6596" i="16"/>
  <c r="L6597" i="16"/>
  <c r="L6598" i="16"/>
  <c r="L6599" i="16"/>
  <c r="L6600" i="16"/>
  <c r="L6601" i="16"/>
  <c r="L6602" i="16"/>
  <c r="L6603" i="16"/>
  <c r="L6604" i="16"/>
  <c r="L6605" i="16"/>
  <c r="L6606" i="16"/>
  <c r="L6607" i="16"/>
  <c r="L6608" i="16"/>
  <c r="L6609" i="16"/>
  <c r="L6610" i="16"/>
  <c r="L6611" i="16"/>
  <c r="L6612" i="16"/>
  <c r="L6613" i="16"/>
  <c r="L6614" i="16"/>
  <c r="L6615" i="16"/>
  <c r="L6616" i="16"/>
  <c r="L6617" i="16"/>
  <c r="L6618" i="16"/>
  <c r="L6619" i="16"/>
  <c r="L6620" i="16"/>
  <c r="L6621" i="16"/>
  <c r="L6622" i="16"/>
  <c r="L6623" i="16"/>
  <c r="L6624" i="16"/>
  <c r="L6625" i="16"/>
  <c r="L6626" i="16"/>
  <c r="L6627" i="16"/>
  <c r="L6628" i="16"/>
  <c r="L6629" i="16"/>
  <c r="L6630" i="16"/>
  <c r="L6631" i="16"/>
  <c r="L6632" i="16"/>
  <c r="L6633" i="16"/>
  <c r="L6634" i="16"/>
  <c r="L6635" i="16"/>
  <c r="L6636" i="16"/>
  <c r="L6637" i="16"/>
  <c r="L6638" i="16"/>
  <c r="L6639" i="16"/>
  <c r="L6640" i="16"/>
  <c r="L6641" i="16"/>
  <c r="L6642" i="16"/>
  <c r="L6643" i="16"/>
  <c r="L6644" i="16"/>
  <c r="L6645" i="16"/>
  <c r="L6646" i="16"/>
  <c r="L6647" i="16"/>
  <c r="L6648" i="16"/>
  <c r="L6649" i="16"/>
  <c r="L6650" i="16"/>
  <c r="L6651" i="16"/>
  <c r="L6652" i="16"/>
  <c r="L6653" i="16"/>
  <c r="L6654" i="16"/>
  <c r="L6655" i="16"/>
  <c r="L6656" i="16"/>
  <c r="L6657" i="16"/>
  <c r="L6658" i="16"/>
  <c r="L6659" i="16"/>
  <c r="L6660" i="16"/>
  <c r="L6661" i="16"/>
  <c r="L6662" i="16"/>
  <c r="L6663" i="16"/>
  <c r="L6664" i="16"/>
  <c r="L6665" i="16"/>
  <c r="L6666" i="16"/>
  <c r="L6667" i="16"/>
  <c r="L6668" i="16"/>
  <c r="L6669" i="16"/>
  <c r="L6670" i="16"/>
  <c r="L6671" i="16"/>
  <c r="L6672" i="16"/>
  <c r="L6673" i="16"/>
  <c r="L6674" i="16"/>
  <c r="L6675" i="16"/>
  <c r="L6676" i="16"/>
  <c r="L6677" i="16"/>
  <c r="L6678" i="16"/>
  <c r="L6679" i="16"/>
  <c r="L6680" i="16"/>
  <c r="L6681" i="16"/>
  <c r="L6682" i="16"/>
  <c r="L6683" i="16"/>
  <c r="L6684" i="16"/>
  <c r="L6685" i="16"/>
  <c r="L6686" i="16"/>
  <c r="L6687" i="16"/>
  <c r="L6688" i="16"/>
  <c r="L6689" i="16"/>
  <c r="L6690" i="16"/>
  <c r="L6691" i="16"/>
  <c r="L6692" i="16"/>
  <c r="L6693" i="16"/>
  <c r="L6694" i="16"/>
  <c r="L6695" i="16"/>
  <c r="L6696" i="16"/>
  <c r="L6697" i="16"/>
  <c r="L6698" i="16"/>
  <c r="L6699" i="16"/>
  <c r="L6700" i="16"/>
  <c r="L6701" i="16"/>
  <c r="L6702" i="16"/>
  <c r="L6703" i="16"/>
  <c r="L6704" i="16"/>
  <c r="L6705" i="16"/>
  <c r="L6706" i="16"/>
  <c r="L6707" i="16"/>
  <c r="L6708" i="16"/>
  <c r="L6709" i="16"/>
  <c r="L6710" i="16"/>
  <c r="L6711" i="16"/>
  <c r="L6712" i="16"/>
  <c r="L6713" i="16"/>
  <c r="L6714" i="16"/>
  <c r="L6715" i="16"/>
  <c r="L6716" i="16"/>
  <c r="L6717" i="16"/>
  <c r="L6718" i="16"/>
  <c r="L6719" i="16"/>
  <c r="L6720" i="16"/>
  <c r="L6721" i="16"/>
  <c r="L6722" i="16"/>
  <c r="L6723" i="16"/>
  <c r="L6724" i="16"/>
  <c r="L6725" i="16"/>
  <c r="L6726" i="16"/>
  <c r="L6727" i="16"/>
  <c r="L6728" i="16"/>
  <c r="L6729" i="16"/>
  <c r="L6730" i="16"/>
  <c r="L6731" i="16"/>
  <c r="L6732" i="16"/>
  <c r="L6733" i="16"/>
  <c r="L6734" i="16"/>
  <c r="L6735" i="16"/>
  <c r="L6736" i="16"/>
  <c r="L6737" i="16"/>
  <c r="L6738" i="16"/>
  <c r="L6739" i="16"/>
  <c r="L6740" i="16"/>
  <c r="L6741" i="16"/>
  <c r="L6742" i="16"/>
  <c r="L6743" i="16"/>
  <c r="L6744" i="16"/>
  <c r="L6745" i="16"/>
  <c r="L6746" i="16"/>
  <c r="L6747" i="16"/>
  <c r="L6748" i="16"/>
  <c r="L6749" i="16"/>
  <c r="L6750" i="16"/>
  <c r="L6751" i="16"/>
  <c r="L6752" i="16"/>
  <c r="L6753" i="16"/>
  <c r="L6754" i="16"/>
  <c r="L6755" i="16"/>
  <c r="L6756" i="16"/>
  <c r="L6757" i="16"/>
  <c r="L6758" i="16"/>
  <c r="L6759" i="16"/>
  <c r="L6760" i="16"/>
  <c r="L6761" i="16"/>
  <c r="L6762" i="16"/>
  <c r="L6763" i="16"/>
  <c r="L6764" i="16"/>
  <c r="L6765" i="16"/>
  <c r="L6766" i="16"/>
  <c r="L6767" i="16"/>
  <c r="L6768" i="16"/>
  <c r="L6769" i="16"/>
  <c r="L6770" i="16"/>
  <c r="L6771" i="16"/>
  <c r="L6772" i="16"/>
  <c r="L6773" i="16"/>
  <c r="L6774" i="16"/>
  <c r="L6775" i="16"/>
  <c r="L6776" i="16"/>
  <c r="L6777" i="16"/>
  <c r="L6778" i="16"/>
  <c r="L6779" i="16"/>
  <c r="L6780" i="16"/>
  <c r="L6781" i="16"/>
  <c r="L6782" i="16"/>
  <c r="L6783" i="16"/>
  <c r="L6784" i="16"/>
  <c r="L6785" i="16"/>
  <c r="L6786" i="16"/>
  <c r="L6787" i="16"/>
  <c r="L6788" i="16"/>
  <c r="L6789" i="16"/>
  <c r="L6790" i="16"/>
  <c r="L6791" i="16"/>
  <c r="L6792" i="16"/>
  <c r="L6793" i="16"/>
  <c r="L6794" i="16"/>
  <c r="L6795" i="16"/>
  <c r="L6796" i="16"/>
  <c r="L6797" i="16"/>
  <c r="L6798" i="16"/>
  <c r="L6799" i="16"/>
  <c r="L6800" i="16"/>
  <c r="L6801" i="16"/>
  <c r="L6802" i="16"/>
  <c r="L6803" i="16"/>
  <c r="L6804" i="16"/>
  <c r="L6805" i="16"/>
  <c r="L6806" i="16"/>
  <c r="L6807" i="16"/>
  <c r="L6808" i="16"/>
  <c r="L6809" i="16"/>
  <c r="L6810" i="16"/>
  <c r="L6811" i="16"/>
  <c r="L6812" i="16"/>
  <c r="L6813" i="16"/>
  <c r="L6814" i="16"/>
  <c r="L6815" i="16"/>
  <c r="L6816" i="16"/>
  <c r="L6817" i="16"/>
  <c r="L6818" i="16"/>
  <c r="L6819" i="16"/>
  <c r="L6820" i="16"/>
  <c r="L6821" i="16"/>
  <c r="L6822" i="16"/>
  <c r="L6823" i="16"/>
  <c r="L6824" i="16"/>
  <c r="L6825" i="16"/>
  <c r="L6826" i="16"/>
  <c r="L6827" i="16"/>
  <c r="L6828" i="16"/>
  <c r="L6829" i="16"/>
  <c r="L6830" i="16"/>
  <c r="L6831" i="16"/>
  <c r="L6832" i="16"/>
  <c r="L6833" i="16"/>
  <c r="L6834" i="16"/>
  <c r="L6835" i="16"/>
  <c r="L6836" i="16"/>
  <c r="L6837" i="16"/>
  <c r="L6838" i="16"/>
  <c r="L6839" i="16"/>
  <c r="L6840" i="16"/>
  <c r="L6841" i="16"/>
  <c r="L6842" i="16"/>
  <c r="L6843" i="16"/>
  <c r="L6844" i="16"/>
  <c r="L6845" i="16"/>
  <c r="L6846" i="16"/>
  <c r="L6847" i="16"/>
  <c r="L6848" i="16"/>
  <c r="L6849" i="16"/>
  <c r="L6850" i="16"/>
  <c r="L6851" i="16"/>
  <c r="L6852" i="16"/>
  <c r="L6853" i="16"/>
  <c r="L6854" i="16"/>
  <c r="L6855" i="16"/>
  <c r="L6856" i="16"/>
  <c r="L6857" i="16"/>
  <c r="L6858" i="16"/>
  <c r="L6859" i="16"/>
  <c r="L6860" i="16"/>
  <c r="L6861" i="16"/>
  <c r="L6862" i="16"/>
  <c r="L6863" i="16"/>
  <c r="L6864" i="16"/>
  <c r="L6865" i="16"/>
  <c r="L6866" i="16"/>
  <c r="L6867" i="16"/>
  <c r="L6868" i="16"/>
  <c r="L6869" i="16"/>
  <c r="L6870" i="16"/>
  <c r="L6871" i="16"/>
  <c r="L6872" i="16"/>
  <c r="L6873" i="16"/>
  <c r="L6874" i="16"/>
  <c r="L6875" i="16"/>
  <c r="L6876" i="16"/>
  <c r="L6877" i="16"/>
  <c r="L6878" i="16"/>
  <c r="L6879" i="16"/>
  <c r="L6880" i="16"/>
  <c r="L6881" i="16"/>
  <c r="L6882" i="16"/>
  <c r="L6883" i="16"/>
  <c r="L6884" i="16"/>
  <c r="L6885" i="16"/>
  <c r="L6886" i="16"/>
  <c r="L6887" i="16"/>
  <c r="L6888" i="16"/>
  <c r="L6889" i="16"/>
  <c r="L6890" i="16"/>
  <c r="L6891" i="16"/>
  <c r="L6892" i="16"/>
  <c r="L6893" i="16"/>
  <c r="L6894" i="16"/>
  <c r="L6895" i="16"/>
  <c r="L6896" i="16"/>
  <c r="L6897" i="16"/>
  <c r="L6898" i="16"/>
  <c r="L6899" i="16"/>
  <c r="L6900" i="16"/>
  <c r="L6901" i="16"/>
  <c r="L6902" i="16"/>
  <c r="L6903" i="16"/>
  <c r="L6904" i="16"/>
  <c r="L6905" i="16"/>
  <c r="L6906" i="16"/>
  <c r="L6907" i="16"/>
  <c r="L6908" i="16"/>
  <c r="L6909" i="16"/>
  <c r="L6910" i="16"/>
  <c r="L6911" i="16"/>
  <c r="L6912" i="16"/>
  <c r="L6913" i="16"/>
  <c r="L6914" i="16"/>
  <c r="L6915" i="16"/>
  <c r="L6916" i="16"/>
  <c r="L6917" i="16"/>
  <c r="L6918" i="16"/>
  <c r="L6919" i="16"/>
  <c r="L6920" i="16"/>
  <c r="L6921" i="16"/>
  <c r="L6922" i="16"/>
  <c r="L6923" i="16"/>
  <c r="L6924" i="16"/>
  <c r="L6925" i="16"/>
  <c r="L6926" i="16"/>
  <c r="L6927" i="16"/>
  <c r="L6928" i="16"/>
  <c r="L6929" i="16"/>
  <c r="L6930" i="16"/>
  <c r="L6931" i="16"/>
  <c r="L6932" i="16"/>
  <c r="L6933" i="16"/>
  <c r="L6934" i="16"/>
  <c r="L6935" i="16"/>
  <c r="L6936" i="16"/>
  <c r="L6937" i="16"/>
  <c r="L6938" i="16"/>
  <c r="L6939" i="16"/>
  <c r="L6940" i="16"/>
  <c r="L6941" i="16"/>
  <c r="L6942" i="16"/>
  <c r="L6943" i="16"/>
  <c r="L6944" i="16"/>
  <c r="L6945" i="16"/>
  <c r="L6946" i="16"/>
  <c r="L6947" i="16"/>
  <c r="L6948" i="16"/>
  <c r="L6949" i="16"/>
  <c r="L6950" i="16"/>
  <c r="L6951" i="16"/>
  <c r="L6952" i="16"/>
  <c r="L6953" i="16"/>
  <c r="L6954" i="16"/>
  <c r="L6955" i="16"/>
  <c r="L6956" i="16"/>
  <c r="L6957" i="16"/>
  <c r="L6958" i="16"/>
  <c r="L6959" i="16"/>
  <c r="L6960" i="16"/>
  <c r="L6961" i="16"/>
  <c r="L6962" i="16"/>
  <c r="L6963" i="16"/>
  <c r="L6964" i="16"/>
  <c r="L6965" i="16"/>
  <c r="L6966" i="16"/>
  <c r="L6967" i="16"/>
  <c r="L6968" i="16"/>
  <c r="L6969" i="16"/>
  <c r="L6970" i="16"/>
  <c r="L6971" i="16"/>
  <c r="L6972" i="16"/>
  <c r="L6973" i="16"/>
  <c r="L6974" i="16"/>
  <c r="L6975" i="16"/>
  <c r="L6976" i="16"/>
  <c r="L6977" i="16"/>
  <c r="L6978" i="16"/>
  <c r="L6979" i="16"/>
  <c r="L6980" i="16"/>
  <c r="L6981" i="16"/>
  <c r="L6982" i="16"/>
  <c r="L6983" i="16"/>
  <c r="L6984" i="16"/>
  <c r="L6985" i="16"/>
  <c r="L6986" i="16"/>
  <c r="L6987" i="16"/>
  <c r="L6988" i="16"/>
  <c r="L6989" i="16"/>
  <c r="L6990" i="16"/>
  <c r="L6991" i="16"/>
  <c r="L6992" i="16"/>
  <c r="L6993" i="16"/>
  <c r="L6994" i="16"/>
  <c r="L6995" i="16"/>
  <c r="L6996" i="16"/>
  <c r="L6997" i="16"/>
  <c r="L6998" i="16"/>
  <c r="L6999" i="16"/>
  <c r="L7000" i="16"/>
  <c r="L7001" i="16"/>
  <c r="L7002" i="16"/>
  <c r="L7003" i="16"/>
  <c r="L7004" i="16"/>
  <c r="L7005" i="16"/>
  <c r="L7006" i="16"/>
  <c r="L7007" i="16"/>
  <c r="L7008" i="16"/>
  <c r="L7009" i="16"/>
  <c r="L7010" i="16"/>
  <c r="L7011" i="16"/>
  <c r="L7012" i="16"/>
  <c r="L7013" i="16"/>
  <c r="L7014" i="16"/>
  <c r="L7015" i="16"/>
  <c r="L7016" i="16"/>
  <c r="L7017" i="16"/>
  <c r="L7018" i="16"/>
  <c r="L7019" i="16"/>
  <c r="L7020" i="16"/>
  <c r="L7021" i="16"/>
  <c r="L7022" i="16"/>
  <c r="L7023" i="16"/>
  <c r="L7024" i="16"/>
  <c r="L7025" i="16"/>
  <c r="L7026" i="16"/>
  <c r="L7027" i="16"/>
  <c r="L7028" i="16"/>
  <c r="L7029" i="16"/>
  <c r="L7030" i="16"/>
  <c r="L7031" i="16"/>
  <c r="L7032" i="16"/>
  <c r="L7033" i="16"/>
  <c r="L7034" i="16"/>
  <c r="L7035" i="16"/>
  <c r="L7036" i="16"/>
  <c r="L7037" i="16"/>
  <c r="L7038" i="16"/>
  <c r="L7039" i="16"/>
  <c r="L7040" i="16"/>
  <c r="L7041" i="16"/>
  <c r="L7042" i="16"/>
  <c r="L7043" i="16"/>
  <c r="L7044" i="16"/>
  <c r="L7045" i="16"/>
  <c r="L7046" i="16"/>
  <c r="L7047" i="16"/>
  <c r="L7048" i="16"/>
  <c r="L7049" i="16"/>
  <c r="L7050" i="16"/>
  <c r="L7051" i="16"/>
  <c r="L7052" i="16"/>
  <c r="L7053" i="16"/>
  <c r="L7054" i="16"/>
  <c r="L7055" i="16"/>
  <c r="L7056" i="16"/>
  <c r="L7057" i="16"/>
  <c r="L7058" i="16"/>
  <c r="L7059" i="16"/>
  <c r="L7060" i="16"/>
  <c r="L7061" i="16"/>
  <c r="L7062" i="16"/>
  <c r="L7063" i="16"/>
  <c r="L7064" i="16"/>
  <c r="L7065" i="16"/>
  <c r="L7066" i="16"/>
  <c r="L7067" i="16"/>
  <c r="L7068" i="16"/>
  <c r="L7069" i="16"/>
  <c r="L7070" i="16"/>
  <c r="L7071" i="16"/>
  <c r="L7072" i="16"/>
  <c r="L7073" i="16"/>
  <c r="L7074" i="16"/>
  <c r="L7075" i="16"/>
  <c r="L7076" i="16"/>
  <c r="L7077" i="16"/>
  <c r="L7078" i="16"/>
  <c r="L7079" i="16"/>
  <c r="L7080" i="16"/>
  <c r="L7081" i="16"/>
  <c r="L7082" i="16"/>
  <c r="L7083" i="16"/>
  <c r="L7084" i="16"/>
  <c r="L7085" i="16"/>
  <c r="L7086" i="16"/>
  <c r="L7087" i="16"/>
  <c r="L7088" i="16"/>
  <c r="L7089" i="16"/>
  <c r="L7090" i="16"/>
  <c r="L7091" i="16"/>
  <c r="L7092" i="16"/>
  <c r="L7093" i="16"/>
  <c r="L7094" i="16"/>
  <c r="L7095" i="16"/>
  <c r="L7096" i="16"/>
  <c r="L7097" i="16"/>
  <c r="L7098" i="16"/>
  <c r="L7099" i="16"/>
  <c r="L7100" i="16"/>
  <c r="L7101" i="16"/>
  <c r="L7102" i="16"/>
  <c r="L7103" i="16"/>
  <c r="L7104" i="16"/>
  <c r="L7105" i="16"/>
  <c r="L7106" i="16"/>
  <c r="L7107" i="16"/>
  <c r="L7108" i="16"/>
  <c r="L7109" i="16"/>
  <c r="L7110" i="16"/>
  <c r="L7111" i="16"/>
  <c r="L7112" i="16"/>
  <c r="L7113" i="16"/>
  <c r="L7114" i="16"/>
  <c r="L7115" i="16"/>
  <c r="L7116" i="16"/>
  <c r="L7117" i="16"/>
  <c r="L7118" i="16"/>
  <c r="L7119" i="16"/>
  <c r="L7120" i="16"/>
  <c r="L7121" i="16"/>
  <c r="L7122" i="16"/>
  <c r="L7123" i="16"/>
  <c r="L7124" i="16"/>
  <c r="L7125" i="16"/>
  <c r="L7126" i="16"/>
  <c r="L7127" i="16"/>
  <c r="L7128" i="16"/>
  <c r="L7129" i="16"/>
  <c r="L7130" i="16"/>
  <c r="L7131" i="16"/>
  <c r="L7132" i="16"/>
  <c r="L7133" i="16"/>
  <c r="L7134" i="16"/>
  <c r="L7135" i="16"/>
  <c r="L7136" i="16"/>
  <c r="L7137" i="16"/>
  <c r="L7138" i="16"/>
  <c r="L7139" i="16"/>
  <c r="L7140" i="16"/>
  <c r="L7141" i="16"/>
  <c r="L7142" i="16"/>
  <c r="L7143" i="16"/>
  <c r="L7144" i="16"/>
  <c r="L7145" i="16"/>
  <c r="L7146" i="16"/>
  <c r="L7147" i="16"/>
  <c r="L7148" i="16"/>
  <c r="L7149" i="16"/>
  <c r="L7150" i="16"/>
  <c r="L7151" i="16"/>
  <c r="L7152" i="16"/>
  <c r="L7153" i="16"/>
  <c r="L7154" i="16"/>
  <c r="L7155" i="16"/>
  <c r="L7156" i="16"/>
  <c r="L7157" i="16"/>
  <c r="L7158" i="16"/>
  <c r="L7159" i="16"/>
  <c r="L7160" i="16"/>
  <c r="L7161" i="16"/>
  <c r="L7162" i="16"/>
  <c r="L7163" i="16"/>
  <c r="L7164" i="16"/>
  <c r="L7165" i="16"/>
  <c r="L7166" i="16"/>
  <c r="L7167" i="16"/>
  <c r="L7168" i="16"/>
  <c r="L7169" i="16"/>
  <c r="L7170" i="16"/>
  <c r="L7171" i="16"/>
  <c r="L7172" i="16"/>
  <c r="L7173" i="16"/>
  <c r="L7174" i="16"/>
  <c r="L7175" i="16"/>
  <c r="L7176" i="16"/>
  <c r="L7177" i="16"/>
  <c r="L7178" i="16"/>
  <c r="L7179" i="16"/>
  <c r="L7180" i="16"/>
  <c r="L7181" i="16"/>
  <c r="L7182" i="16"/>
  <c r="L7183" i="16"/>
  <c r="L7184" i="16"/>
  <c r="L7185" i="16"/>
  <c r="L7186" i="16"/>
  <c r="L7187" i="16"/>
  <c r="L7188" i="16"/>
  <c r="L7189" i="16"/>
  <c r="L7190" i="16"/>
  <c r="L7191" i="16"/>
  <c r="L7192" i="16"/>
  <c r="L7193" i="16"/>
  <c r="L7194" i="16"/>
  <c r="L7195" i="16"/>
  <c r="L7196" i="16"/>
  <c r="L7197" i="16"/>
  <c r="L7198" i="16"/>
  <c r="L7199" i="16"/>
  <c r="L7200" i="16"/>
  <c r="L7201" i="16"/>
  <c r="L7202" i="16"/>
  <c r="L7203" i="16"/>
  <c r="L7204" i="16"/>
  <c r="L7205" i="16"/>
  <c r="L7206" i="16"/>
  <c r="L7207" i="16"/>
  <c r="L7208" i="16"/>
  <c r="L7209" i="16"/>
  <c r="L7210" i="16"/>
  <c r="L7211" i="16"/>
  <c r="L7212" i="16"/>
  <c r="L7213" i="16"/>
  <c r="L7214" i="16"/>
  <c r="L7215" i="16"/>
  <c r="L7216" i="16"/>
  <c r="L7217" i="16"/>
  <c r="L7218" i="16"/>
  <c r="L7219" i="16"/>
  <c r="L7220" i="16"/>
  <c r="L7221" i="16"/>
  <c r="L7222" i="16"/>
  <c r="L7223" i="16"/>
  <c r="L7224" i="16"/>
  <c r="L7225" i="16"/>
  <c r="L7226" i="16"/>
  <c r="L7227" i="16"/>
  <c r="L7228" i="16"/>
  <c r="L7229" i="16"/>
  <c r="L7230" i="16"/>
  <c r="L7231" i="16"/>
  <c r="L7232" i="16"/>
  <c r="L7233" i="16"/>
  <c r="L7234" i="16"/>
  <c r="L7235" i="16"/>
  <c r="L7236" i="16"/>
  <c r="L7237" i="16"/>
  <c r="L7238" i="16"/>
  <c r="L7239" i="16"/>
  <c r="L7240" i="16"/>
  <c r="L7241" i="16"/>
  <c r="L7242" i="16"/>
  <c r="L7243" i="16"/>
  <c r="L7244" i="16"/>
  <c r="L7245" i="16"/>
  <c r="L7246" i="16"/>
  <c r="L7247" i="16"/>
  <c r="L7248" i="16"/>
  <c r="L7249" i="16"/>
  <c r="L7250" i="16"/>
  <c r="L7251" i="16"/>
  <c r="L7252" i="16"/>
  <c r="L7253" i="16"/>
  <c r="L7254" i="16"/>
  <c r="L7255" i="16"/>
  <c r="L7256" i="16"/>
  <c r="L7257" i="16"/>
  <c r="L7258" i="16"/>
  <c r="L7259" i="16"/>
  <c r="L7260" i="16"/>
  <c r="L7261" i="16"/>
  <c r="L7262" i="16"/>
  <c r="L7263" i="16"/>
  <c r="L7264" i="16"/>
  <c r="L7265" i="16"/>
  <c r="L7266" i="16"/>
  <c r="L7267" i="16"/>
  <c r="L7268" i="16"/>
  <c r="L7269" i="16"/>
  <c r="L7270" i="16"/>
  <c r="L7271" i="16"/>
  <c r="L7272" i="16"/>
  <c r="L7273" i="16"/>
  <c r="L7274" i="16"/>
  <c r="L7275" i="16"/>
  <c r="L7276" i="16"/>
  <c r="L7277" i="16"/>
  <c r="L7278" i="16"/>
  <c r="L7279" i="16"/>
  <c r="L7280" i="16"/>
  <c r="L7281" i="16"/>
  <c r="L7282" i="16"/>
  <c r="L7283" i="16"/>
  <c r="L7284" i="16"/>
  <c r="L7285" i="16"/>
  <c r="L7286" i="16"/>
  <c r="L7287" i="16"/>
  <c r="L7288" i="16"/>
  <c r="L7289" i="16"/>
  <c r="L7290" i="16"/>
  <c r="L7291" i="16"/>
  <c r="L7292" i="16"/>
  <c r="L7293" i="16"/>
  <c r="L7294" i="16"/>
  <c r="L7295" i="16"/>
  <c r="L7296" i="16"/>
  <c r="L7297" i="16"/>
  <c r="L7298" i="16"/>
  <c r="L7299" i="16"/>
  <c r="L7300" i="16"/>
  <c r="L7301" i="16"/>
  <c r="L7302" i="16"/>
  <c r="L7303" i="16"/>
  <c r="L7304" i="16"/>
  <c r="L7305" i="16"/>
  <c r="L7306" i="16"/>
  <c r="L7307" i="16"/>
  <c r="L7308" i="16"/>
  <c r="L7309" i="16"/>
  <c r="L7310" i="16"/>
  <c r="L7311" i="16"/>
  <c r="L7312" i="16"/>
  <c r="L7313" i="16"/>
  <c r="L7314" i="16"/>
  <c r="L7315" i="16"/>
  <c r="L7316" i="16"/>
  <c r="L7317" i="16"/>
  <c r="L7318" i="16"/>
  <c r="L7319" i="16"/>
  <c r="L7320" i="16"/>
  <c r="L7321" i="16"/>
  <c r="L7322" i="16"/>
  <c r="L7323" i="16"/>
  <c r="L7324" i="16"/>
  <c r="L7325" i="16"/>
  <c r="L7326" i="16"/>
  <c r="L7327" i="16"/>
  <c r="L7328" i="16"/>
  <c r="L7329" i="16"/>
  <c r="L7330" i="16"/>
  <c r="L7331" i="16"/>
  <c r="L7332" i="16"/>
  <c r="L7333" i="16"/>
  <c r="L7334" i="16"/>
  <c r="L7335" i="16"/>
  <c r="L7336" i="16"/>
  <c r="L7337" i="16"/>
  <c r="L7338" i="16"/>
  <c r="L7339" i="16"/>
  <c r="L7340" i="16"/>
  <c r="L7341" i="16"/>
  <c r="L7342" i="16"/>
  <c r="L7343" i="16"/>
  <c r="L7344" i="16"/>
  <c r="L7345" i="16"/>
  <c r="L7346" i="16"/>
  <c r="L7347" i="16"/>
  <c r="L7348" i="16"/>
  <c r="L7349" i="16"/>
  <c r="L7350" i="16"/>
  <c r="L7351" i="16"/>
  <c r="L7352" i="16"/>
  <c r="L7353" i="16"/>
  <c r="L7354" i="16"/>
  <c r="L7355" i="16"/>
  <c r="L7356" i="16"/>
  <c r="L7357" i="16"/>
  <c r="L7358" i="16"/>
  <c r="L7359" i="16"/>
  <c r="L7360" i="16"/>
  <c r="L7361" i="16"/>
  <c r="L7362" i="16"/>
  <c r="L7363" i="16"/>
  <c r="L7364" i="16"/>
  <c r="L7365" i="16"/>
  <c r="L7366" i="16"/>
  <c r="L7367" i="16"/>
  <c r="L7368" i="16"/>
  <c r="L7369" i="16"/>
  <c r="L7370" i="16"/>
  <c r="L7371" i="16"/>
  <c r="L7372" i="16"/>
  <c r="L7373" i="16"/>
  <c r="L7374" i="16"/>
  <c r="L7375" i="16"/>
  <c r="L7376" i="16"/>
  <c r="L7377" i="16"/>
  <c r="L7378" i="16"/>
  <c r="L7379" i="16"/>
  <c r="L7380" i="16"/>
  <c r="L7381" i="16"/>
  <c r="L7382" i="16"/>
  <c r="L7383" i="16"/>
  <c r="L7384" i="16"/>
  <c r="L7385" i="16"/>
  <c r="L7386" i="16"/>
  <c r="L7387" i="16"/>
  <c r="L7388" i="16"/>
  <c r="L7389" i="16"/>
  <c r="L7390" i="16"/>
  <c r="L7391" i="16"/>
  <c r="L7392" i="16"/>
  <c r="L7393" i="16"/>
  <c r="L7394" i="16"/>
  <c r="L7395" i="16"/>
  <c r="L7396" i="16"/>
  <c r="L7397" i="16"/>
  <c r="L7398" i="16"/>
  <c r="L7399" i="16"/>
  <c r="L7400" i="16"/>
  <c r="L7401" i="16"/>
  <c r="L7402" i="16"/>
  <c r="L7403" i="16"/>
  <c r="L7404" i="16"/>
  <c r="L7405" i="16"/>
  <c r="L7406" i="16"/>
  <c r="L7407" i="16"/>
  <c r="L7408" i="16"/>
  <c r="L7409" i="16"/>
  <c r="L7410" i="16"/>
  <c r="L7411" i="16"/>
  <c r="L7412" i="16"/>
  <c r="L7413" i="16"/>
  <c r="L7414" i="16"/>
  <c r="L7415" i="16"/>
  <c r="L7416" i="16"/>
  <c r="L7417" i="16"/>
  <c r="L7418" i="16"/>
  <c r="L7419" i="16"/>
  <c r="L7420" i="16"/>
  <c r="L7421" i="16"/>
  <c r="L7422" i="16"/>
  <c r="L7423" i="16"/>
  <c r="L7424" i="16"/>
  <c r="L7425" i="16"/>
  <c r="L7426" i="16"/>
  <c r="L7427" i="16"/>
  <c r="L7428" i="16"/>
  <c r="L7429" i="16"/>
  <c r="L7430" i="16"/>
  <c r="L7431" i="16"/>
  <c r="L7432" i="16"/>
  <c r="L7433" i="16"/>
  <c r="L7434" i="16"/>
  <c r="L7435" i="16"/>
  <c r="L7436" i="16"/>
  <c r="L7437" i="16"/>
  <c r="L7438" i="16"/>
  <c r="L7439" i="16"/>
  <c r="L7440" i="16"/>
  <c r="L7441" i="16"/>
  <c r="L7442" i="16"/>
  <c r="L7443" i="16"/>
  <c r="L7444" i="16"/>
  <c r="L7445" i="16"/>
  <c r="L7446" i="16"/>
  <c r="L7447" i="16"/>
  <c r="L7448" i="16"/>
  <c r="L7449" i="16"/>
  <c r="L7450" i="16"/>
  <c r="L7451" i="16"/>
  <c r="L7452" i="16"/>
  <c r="L7453" i="16"/>
  <c r="L7454" i="16"/>
  <c r="L7455" i="16"/>
  <c r="L7456" i="16"/>
  <c r="L7457" i="16"/>
  <c r="L7458" i="16"/>
  <c r="L7459" i="16"/>
  <c r="L7460" i="16"/>
  <c r="L7461" i="16"/>
  <c r="L7462" i="16"/>
  <c r="L7463" i="16"/>
  <c r="L7464" i="16"/>
  <c r="L7465" i="16"/>
  <c r="L7466" i="16"/>
  <c r="L7467" i="16"/>
  <c r="L7468" i="16"/>
  <c r="L7469" i="16"/>
  <c r="L7470" i="16"/>
  <c r="L7471" i="16"/>
  <c r="L7472" i="16"/>
  <c r="L7473" i="16"/>
  <c r="L7474" i="16"/>
  <c r="L7475" i="16"/>
  <c r="L7476" i="16"/>
  <c r="L7477" i="16"/>
  <c r="L7478" i="16"/>
  <c r="L7479" i="16"/>
  <c r="L7480" i="16"/>
  <c r="L7481" i="16"/>
  <c r="L7482" i="16"/>
  <c r="L7483" i="16"/>
  <c r="L7484" i="16"/>
  <c r="L7485" i="16"/>
  <c r="L7486" i="16"/>
  <c r="L7487" i="16"/>
  <c r="L7488" i="16"/>
  <c r="L7489" i="16"/>
  <c r="L7490" i="16"/>
  <c r="L7491" i="16"/>
  <c r="L7492" i="16"/>
  <c r="L7493" i="16"/>
  <c r="L7494" i="16"/>
  <c r="L7495" i="16"/>
  <c r="L7496" i="16"/>
  <c r="L7497" i="16"/>
  <c r="L7498" i="16"/>
  <c r="L7499" i="16"/>
  <c r="L7500" i="16"/>
  <c r="L7501" i="16"/>
  <c r="L7502" i="16"/>
  <c r="L7503" i="16"/>
  <c r="L7504" i="16"/>
  <c r="L7505" i="16"/>
  <c r="L7506" i="16"/>
  <c r="L7507" i="16"/>
  <c r="L7508" i="16"/>
  <c r="L7509" i="16"/>
  <c r="L7510" i="16"/>
  <c r="L7511" i="16"/>
  <c r="L7512" i="16"/>
  <c r="L7513" i="16"/>
  <c r="L7514" i="16"/>
  <c r="L7515" i="16"/>
  <c r="L7516" i="16"/>
  <c r="L7517" i="16"/>
  <c r="L7518" i="16"/>
  <c r="L7519" i="16"/>
  <c r="L7520" i="16"/>
  <c r="L7521" i="16"/>
  <c r="L7522" i="16"/>
  <c r="L7523" i="16"/>
  <c r="L7524" i="16"/>
  <c r="L7525" i="16"/>
  <c r="L7526" i="16"/>
  <c r="L7527" i="16"/>
  <c r="L7528" i="16"/>
  <c r="L7529" i="16"/>
  <c r="L7530" i="16"/>
  <c r="L7531" i="16"/>
  <c r="L7532" i="16"/>
  <c r="L7533" i="16"/>
  <c r="L7534" i="16"/>
  <c r="L7535" i="16"/>
  <c r="L7536" i="16"/>
  <c r="L7537" i="16"/>
  <c r="L7538" i="16"/>
  <c r="L7539" i="16"/>
  <c r="L7540" i="16"/>
  <c r="L7541" i="16"/>
  <c r="L7542" i="16"/>
  <c r="L7543" i="16"/>
  <c r="L7544" i="16"/>
  <c r="L7545" i="16"/>
  <c r="L7546" i="16"/>
  <c r="L7547" i="16"/>
  <c r="L7548" i="16"/>
  <c r="L7549" i="16"/>
  <c r="L7550" i="16"/>
  <c r="L7551" i="16"/>
  <c r="L7552" i="16"/>
  <c r="L7553" i="16"/>
  <c r="L7554" i="16"/>
  <c r="L7555" i="16"/>
  <c r="L7556" i="16"/>
  <c r="L7557" i="16"/>
  <c r="L7558" i="16"/>
  <c r="L7559" i="16"/>
  <c r="L7560" i="16"/>
  <c r="L7561" i="16"/>
  <c r="L7562" i="16"/>
  <c r="L7563" i="16"/>
  <c r="L7564" i="16"/>
  <c r="L7565" i="16"/>
  <c r="L7566" i="16"/>
  <c r="L7567" i="16"/>
  <c r="L7568" i="16"/>
  <c r="L7569" i="16"/>
  <c r="L7570" i="16"/>
  <c r="L7571" i="16"/>
  <c r="L7572" i="16"/>
  <c r="L7573" i="16"/>
  <c r="L7574" i="16"/>
  <c r="L7575" i="16"/>
  <c r="L7576" i="16"/>
  <c r="L7577" i="16"/>
  <c r="L7578" i="16"/>
  <c r="L7579" i="16"/>
  <c r="L7580" i="16"/>
  <c r="L7581" i="16"/>
  <c r="L7582" i="16"/>
  <c r="L7583" i="16"/>
  <c r="L7584" i="16"/>
  <c r="L7585" i="16"/>
  <c r="L7586" i="16"/>
  <c r="L7587" i="16"/>
  <c r="L7588" i="16"/>
  <c r="L7589" i="16"/>
  <c r="L7590" i="16"/>
  <c r="L7591" i="16"/>
  <c r="L7592" i="16"/>
  <c r="L7593" i="16"/>
  <c r="L7594" i="16"/>
  <c r="L7595" i="16"/>
  <c r="L7596" i="16"/>
  <c r="L7597" i="16"/>
  <c r="L7598" i="16"/>
  <c r="L7599" i="16"/>
  <c r="L7600" i="16"/>
  <c r="L7601" i="16"/>
  <c r="L7602" i="16"/>
  <c r="L7603" i="16"/>
  <c r="L7604" i="16"/>
  <c r="L7605" i="16"/>
  <c r="L7606" i="16"/>
  <c r="L7607" i="16"/>
  <c r="L7608" i="16"/>
  <c r="L7609" i="16"/>
  <c r="L7610" i="16"/>
  <c r="L7611" i="16"/>
  <c r="L7612" i="16"/>
  <c r="L7613" i="16"/>
  <c r="L7614" i="16"/>
  <c r="L7615" i="16"/>
  <c r="L7616" i="16"/>
  <c r="L7617" i="16"/>
  <c r="L7618" i="16"/>
  <c r="L7619" i="16"/>
  <c r="L7620" i="16"/>
  <c r="L7621" i="16"/>
  <c r="L7622" i="16"/>
  <c r="L7623" i="16"/>
  <c r="L7624" i="16"/>
  <c r="L7625" i="16"/>
  <c r="L7626" i="16"/>
  <c r="L7627" i="16"/>
  <c r="L7628" i="16"/>
  <c r="L7629" i="16"/>
  <c r="L7630" i="16"/>
  <c r="L7631" i="16"/>
  <c r="L7632" i="16"/>
  <c r="L7633" i="16"/>
  <c r="L7634" i="16"/>
  <c r="L7635" i="16"/>
  <c r="L7636" i="16"/>
  <c r="L7637" i="16"/>
  <c r="L7638" i="16"/>
  <c r="L7639" i="16"/>
  <c r="L7640" i="16"/>
  <c r="L7641" i="16"/>
  <c r="L7642" i="16"/>
  <c r="L7643" i="16"/>
  <c r="L7644" i="16"/>
  <c r="L7645" i="16"/>
  <c r="L7646" i="16"/>
  <c r="L7647" i="16"/>
  <c r="L7648" i="16"/>
  <c r="L7649" i="16"/>
  <c r="L7650" i="16"/>
  <c r="L7651" i="16"/>
  <c r="L7652" i="16"/>
  <c r="L7653" i="16"/>
  <c r="L7654" i="16"/>
  <c r="L7655" i="16"/>
  <c r="L7656" i="16"/>
  <c r="L7657" i="16"/>
  <c r="L7658" i="16"/>
  <c r="L7659" i="16"/>
  <c r="L7660" i="16"/>
  <c r="L7661" i="16"/>
  <c r="L7662" i="16"/>
  <c r="L7663" i="16"/>
  <c r="L7664" i="16"/>
  <c r="L7665" i="16"/>
  <c r="L7666" i="16"/>
  <c r="L7667" i="16"/>
  <c r="L7668" i="16"/>
  <c r="L7669" i="16"/>
  <c r="L7670" i="16"/>
  <c r="L7671" i="16"/>
  <c r="L7672" i="16"/>
  <c r="L7673" i="16"/>
  <c r="L7674" i="16"/>
  <c r="L7675" i="16"/>
  <c r="L7676" i="16"/>
  <c r="L7677" i="16"/>
  <c r="L7678" i="16"/>
  <c r="L7679" i="16"/>
  <c r="L7680" i="16"/>
  <c r="L7681" i="16"/>
  <c r="L7682" i="16"/>
  <c r="L7683" i="16"/>
  <c r="L7684" i="16"/>
  <c r="L7685" i="16"/>
  <c r="L7686" i="16"/>
  <c r="L7687" i="16"/>
  <c r="L7688" i="16"/>
  <c r="L7689" i="16"/>
  <c r="L7690" i="16"/>
  <c r="L7691" i="16"/>
  <c r="L7692" i="16"/>
  <c r="L7693" i="16"/>
  <c r="L7694" i="16"/>
  <c r="L7695" i="16"/>
  <c r="L7696" i="16"/>
  <c r="L7697" i="16"/>
  <c r="L7698" i="16"/>
  <c r="L7699" i="16"/>
  <c r="L7700" i="16"/>
  <c r="L7701" i="16"/>
  <c r="L7702" i="16"/>
  <c r="L7703" i="16"/>
  <c r="L7704" i="16"/>
  <c r="L7705" i="16"/>
  <c r="L7706" i="16"/>
  <c r="L7707" i="16"/>
  <c r="L7708" i="16"/>
  <c r="L7709" i="16"/>
  <c r="L7710" i="16"/>
  <c r="L7711" i="16"/>
  <c r="L7712" i="16"/>
  <c r="L7713" i="16"/>
  <c r="L7714" i="16"/>
  <c r="L7715" i="16"/>
  <c r="L7716" i="16"/>
  <c r="L7717" i="16"/>
  <c r="L7718" i="16"/>
  <c r="L7719" i="16"/>
  <c r="L7720" i="16"/>
  <c r="L7721" i="16"/>
  <c r="L7722" i="16"/>
  <c r="L7723" i="16"/>
  <c r="L7724" i="16"/>
  <c r="L7725" i="16"/>
  <c r="L7726" i="16"/>
  <c r="L7727" i="16"/>
  <c r="L7728" i="16"/>
  <c r="L7729" i="16"/>
  <c r="L7730" i="16"/>
  <c r="L7731" i="16"/>
  <c r="L7732" i="16"/>
  <c r="L7733" i="16"/>
  <c r="L7734" i="16"/>
  <c r="L7735" i="16"/>
  <c r="L7736" i="16"/>
  <c r="L7737" i="16"/>
  <c r="L7738" i="16"/>
  <c r="L7739" i="16"/>
  <c r="L7740" i="16"/>
  <c r="L7741" i="16"/>
  <c r="L7742" i="16"/>
  <c r="L7743" i="16"/>
  <c r="L7744" i="16"/>
  <c r="L7745" i="16"/>
  <c r="L7746" i="16"/>
  <c r="L7747" i="16"/>
  <c r="L7748" i="16"/>
  <c r="L7749" i="16"/>
  <c r="L7750" i="16"/>
  <c r="L7751" i="16"/>
  <c r="L7752" i="16"/>
  <c r="L7753" i="16"/>
  <c r="L7754" i="16"/>
  <c r="L7755" i="16"/>
  <c r="L7756" i="16"/>
  <c r="L7757" i="16"/>
  <c r="L7758" i="16"/>
  <c r="L7759" i="16"/>
  <c r="L7760" i="16"/>
  <c r="L7761" i="16"/>
  <c r="L7762" i="16"/>
  <c r="L7763" i="16"/>
  <c r="L7764" i="16"/>
  <c r="L7765" i="16"/>
  <c r="L7766" i="16"/>
  <c r="L7767" i="16"/>
  <c r="L7768" i="16"/>
  <c r="L7769" i="16"/>
  <c r="L7770" i="16"/>
  <c r="L7771" i="16"/>
  <c r="L7772" i="16"/>
  <c r="L7773" i="16"/>
  <c r="L7774" i="16"/>
  <c r="L7775" i="16"/>
  <c r="L7776" i="16"/>
  <c r="L7777" i="16"/>
  <c r="L7778" i="16"/>
  <c r="L7779" i="16"/>
  <c r="L7780" i="16"/>
  <c r="L7781" i="16"/>
  <c r="L7782" i="16"/>
  <c r="L7783" i="16"/>
  <c r="L7784" i="16"/>
  <c r="L7785" i="16"/>
  <c r="L7786" i="16"/>
  <c r="L7787" i="16"/>
  <c r="L7788" i="16"/>
  <c r="L7789" i="16"/>
  <c r="L7790" i="16"/>
  <c r="L7791" i="16"/>
  <c r="L7792" i="16"/>
  <c r="L7793" i="16"/>
  <c r="L7794" i="16"/>
  <c r="L7795" i="16"/>
  <c r="L7796" i="16"/>
  <c r="L7797" i="16"/>
  <c r="L7798" i="16"/>
  <c r="L7799" i="16"/>
  <c r="L7800" i="16"/>
  <c r="L7801" i="16"/>
  <c r="L7802" i="16"/>
  <c r="L7803" i="16"/>
  <c r="L7804" i="16"/>
  <c r="L7805" i="16"/>
  <c r="L7806" i="16"/>
  <c r="L7807" i="16"/>
  <c r="L7808" i="16"/>
  <c r="L7809" i="16"/>
  <c r="L7810" i="16"/>
  <c r="L7811" i="16"/>
  <c r="L7812" i="16"/>
  <c r="L7813" i="16"/>
  <c r="L7814" i="16"/>
  <c r="L7815" i="16"/>
  <c r="L7816" i="16"/>
  <c r="L7817" i="16"/>
  <c r="L7818" i="16"/>
  <c r="L7819" i="16"/>
  <c r="L7820" i="16"/>
  <c r="L7821" i="16"/>
  <c r="L7822" i="16"/>
  <c r="L7823" i="16"/>
  <c r="L7824" i="16"/>
  <c r="L7825" i="16"/>
  <c r="L7826" i="16"/>
  <c r="L7827" i="16"/>
  <c r="L7828" i="16"/>
  <c r="L7829" i="16"/>
  <c r="L7830" i="16"/>
  <c r="L7831" i="16"/>
  <c r="L7832" i="16"/>
  <c r="L7833" i="16"/>
  <c r="L7834" i="16"/>
  <c r="L7835" i="16"/>
  <c r="L7836" i="16"/>
  <c r="L7837" i="16"/>
  <c r="L7838" i="16"/>
  <c r="L7839" i="16"/>
  <c r="L7840" i="16"/>
  <c r="L7841" i="16"/>
  <c r="L7842" i="16"/>
  <c r="L7843" i="16"/>
  <c r="L7844" i="16"/>
  <c r="L7845" i="16"/>
  <c r="L7846" i="16"/>
  <c r="L7847" i="16"/>
  <c r="L7848" i="16"/>
  <c r="L7849" i="16"/>
  <c r="L7850" i="16"/>
  <c r="L7851" i="16"/>
  <c r="L7852" i="16"/>
  <c r="L7853" i="16"/>
  <c r="L7854" i="16"/>
  <c r="L7855" i="16"/>
  <c r="L7856" i="16"/>
  <c r="L7857" i="16"/>
  <c r="L7858" i="16"/>
  <c r="L7859" i="16"/>
  <c r="L7860" i="16"/>
  <c r="L7861" i="16"/>
  <c r="L7862" i="16"/>
  <c r="L7863" i="16"/>
  <c r="L7864" i="16"/>
  <c r="L7865" i="16"/>
  <c r="L7866" i="16"/>
  <c r="L7867" i="16"/>
  <c r="L7868" i="16"/>
  <c r="L7869" i="16"/>
  <c r="L7870" i="16"/>
  <c r="L7871" i="16"/>
  <c r="L7872" i="16"/>
  <c r="L7873" i="16"/>
  <c r="L7874" i="16"/>
  <c r="L7875" i="16"/>
  <c r="L7876" i="16"/>
  <c r="L7877" i="16"/>
  <c r="L7878" i="16"/>
  <c r="L7879" i="16"/>
  <c r="L7880" i="16"/>
  <c r="L7881" i="16"/>
  <c r="L7882" i="16"/>
  <c r="L7883" i="16"/>
  <c r="L7884" i="16"/>
  <c r="L7885" i="16"/>
  <c r="L7886" i="16"/>
  <c r="L7887" i="16"/>
  <c r="L7888" i="16"/>
  <c r="L7889" i="16"/>
  <c r="L7890" i="16"/>
  <c r="L7891" i="16"/>
  <c r="L7892" i="16"/>
  <c r="L7893" i="16"/>
  <c r="L7894" i="16"/>
  <c r="L7895" i="16"/>
  <c r="L7896" i="16"/>
  <c r="L7897" i="16"/>
  <c r="L7898" i="16"/>
  <c r="L7899" i="16"/>
  <c r="L7900" i="16"/>
  <c r="L7901" i="16"/>
  <c r="L7902" i="16"/>
  <c r="L7903" i="16"/>
  <c r="L7904" i="16"/>
  <c r="L7905" i="16"/>
  <c r="L7906" i="16"/>
  <c r="L7907" i="16"/>
  <c r="L7908" i="16"/>
  <c r="L7909" i="16"/>
  <c r="L7910" i="16"/>
  <c r="L7911" i="16"/>
  <c r="L7912" i="16"/>
  <c r="L7913" i="16"/>
  <c r="L7914" i="16"/>
  <c r="L7915" i="16"/>
  <c r="L7916" i="16"/>
  <c r="L7917" i="16"/>
  <c r="L7918" i="16"/>
  <c r="L7919" i="16"/>
  <c r="L7920" i="16"/>
  <c r="L7921" i="16"/>
  <c r="L7922" i="16"/>
  <c r="L7923" i="16"/>
  <c r="L7924" i="16"/>
  <c r="L7925" i="16"/>
  <c r="L7926" i="16"/>
  <c r="L7927" i="16"/>
  <c r="L7928" i="16"/>
  <c r="L7929" i="16"/>
  <c r="L7930" i="16"/>
  <c r="L7931" i="16"/>
  <c r="L7932" i="16"/>
  <c r="L7933" i="16"/>
  <c r="L7934" i="16"/>
  <c r="L7935" i="16"/>
  <c r="L7936" i="16"/>
  <c r="L7937" i="16"/>
  <c r="L7938" i="16"/>
  <c r="L7939" i="16"/>
  <c r="L7940" i="16"/>
  <c r="L7941" i="16"/>
  <c r="L7942" i="16"/>
  <c r="L7943" i="16"/>
  <c r="L7944" i="16"/>
  <c r="L7945" i="16"/>
  <c r="L7946" i="16"/>
  <c r="L7947" i="16"/>
  <c r="L7948" i="16"/>
  <c r="L7949" i="16"/>
  <c r="L7950" i="16"/>
  <c r="L7951" i="16"/>
  <c r="L7952" i="16"/>
  <c r="L7953" i="16"/>
  <c r="L7954" i="16"/>
  <c r="L7955" i="16"/>
  <c r="L7956" i="16"/>
  <c r="L7957" i="16"/>
  <c r="L7958" i="16"/>
  <c r="L7959" i="16"/>
  <c r="L7960" i="16"/>
  <c r="L7961" i="16"/>
  <c r="L7962" i="16"/>
  <c r="L7963" i="16"/>
  <c r="L7964" i="16"/>
  <c r="L7965" i="16"/>
  <c r="L7966" i="16"/>
  <c r="L7967" i="16"/>
  <c r="L7968" i="16"/>
  <c r="L7969" i="16"/>
  <c r="L7970" i="16"/>
  <c r="L7971" i="16"/>
  <c r="L7972" i="16"/>
  <c r="L7973" i="16"/>
  <c r="L7974" i="16"/>
  <c r="L7975" i="16"/>
  <c r="L7976" i="16"/>
  <c r="L7977" i="16"/>
  <c r="L7978" i="16"/>
  <c r="L7979" i="16"/>
  <c r="L7980" i="16"/>
  <c r="L7981" i="16"/>
  <c r="L7982" i="16"/>
  <c r="L7983" i="16"/>
  <c r="L7984" i="16"/>
  <c r="L7985" i="16"/>
  <c r="L7986" i="16"/>
  <c r="L7987" i="16"/>
  <c r="L7988" i="16"/>
  <c r="L7989" i="16"/>
  <c r="L7990" i="16"/>
  <c r="L7991" i="16"/>
  <c r="L7992" i="16"/>
  <c r="L7993" i="16"/>
  <c r="L7994" i="16"/>
  <c r="L7995" i="16"/>
  <c r="L7996" i="16"/>
  <c r="L7997" i="16"/>
  <c r="L7998" i="16"/>
  <c r="L7999" i="16"/>
  <c r="L8000" i="16"/>
  <c r="L8001" i="16"/>
  <c r="L8002" i="16"/>
  <c r="L8003" i="16"/>
  <c r="L8004" i="16"/>
  <c r="L8005" i="16"/>
  <c r="L8006" i="16"/>
  <c r="L8007" i="16"/>
  <c r="L8008" i="16"/>
  <c r="L8009" i="16"/>
  <c r="L8010" i="16"/>
  <c r="L8011" i="16"/>
  <c r="L8012" i="16"/>
  <c r="L8013" i="16"/>
  <c r="L8014" i="16"/>
  <c r="L8015" i="16"/>
  <c r="L8016" i="16"/>
  <c r="L8017" i="16"/>
  <c r="L8018" i="16"/>
  <c r="L8019" i="16"/>
  <c r="L8020" i="16"/>
  <c r="L8021" i="16"/>
  <c r="L8022" i="16"/>
  <c r="L8023" i="16"/>
  <c r="L8024" i="16"/>
  <c r="L8025" i="16"/>
  <c r="L8026" i="16"/>
  <c r="L8027" i="16"/>
  <c r="L8028" i="16"/>
  <c r="L8029" i="16"/>
  <c r="L8030" i="16"/>
  <c r="L8031" i="16"/>
  <c r="L8032" i="16"/>
  <c r="L8033" i="16"/>
  <c r="L8034" i="16"/>
  <c r="L8035" i="16"/>
  <c r="L8036" i="16"/>
  <c r="L8037" i="16"/>
  <c r="L8038" i="16"/>
  <c r="L8039" i="16"/>
  <c r="L8040" i="16"/>
  <c r="L8041" i="16"/>
  <c r="L8042" i="16"/>
  <c r="L8043" i="16"/>
  <c r="L8044" i="16"/>
  <c r="L8045" i="16"/>
  <c r="L8046" i="16"/>
  <c r="L8047" i="16"/>
  <c r="L8048" i="16"/>
  <c r="L8049" i="16"/>
  <c r="L8050" i="16"/>
  <c r="L8051" i="16"/>
  <c r="L8052" i="16"/>
  <c r="L8053" i="16"/>
  <c r="L8054" i="16"/>
  <c r="L8055" i="16"/>
  <c r="L8056" i="16"/>
  <c r="L8057" i="16"/>
  <c r="L8058" i="16"/>
  <c r="L8059" i="16"/>
  <c r="L8060" i="16"/>
  <c r="L8061" i="16"/>
  <c r="L8062" i="16"/>
  <c r="L8063" i="16"/>
  <c r="L8064" i="16"/>
  <c r="L8065" i="16"/>
  <c r="L8066" i="16"/>
  <c r="L8067" i="16"/>
  <c r="L8068" i="16"/>
  <c r="L8069" i="16"/>
  <c r="L8070" i="16"/>
  <c r="L8071" i="16"/>
  <c r="L8072" i="16"/>
  <c r="L8073" i="16"/>
  <c r="L8074" i="16"/>
  <c r="L8075" i="16"/>
  <c r="L8076" i="16"/>
  <c r="L8077" i="16"/>
  <c r="L8078" i="16"/>
  <c r="L8079" i="16"/>
  <c r="L8080" i="16"/>
  <c r="L8081" i="16"/>
  <c r="L8082" i="16"/>
  <c r="L8083" i="16"/>
  <c r="L8084" i="16"/>
  <c r="L8085" i="16"/>
  <c r="L8086" i="16"/>
  <c r="L8087" i="16"/>
  <c r="L8088" i="16"/>
  <c r="L8089" i="16"/>
  <c r="L8090" i="16"/>
  <c r="L8091" i="16"/>
  <c r="L8092" i="16"/>
  <c r="L8093" i="16"/>
  <c r="L8094" i="16"/>
  <c r="L8095" i="16"/>
  <c r="L8096" i="16"/>
  <c r="L8097" i="16"/>
  <c r="L8098" i="16"/>
  <c r="L8099" i="16"/>
  <c r="L8100" i="16"/>
  <c r="L8101" i="16"/>
  <c r="L8102" i="16"/>
  <c r="L8103" i="16"/>
  <c r="L8104" i="16"/>
  <c r="L8105" i="16"/>
  <c r="L8106" i="16"/>
  <c r="L8107" i="16"/>
  <c r="L8108" i="16"/>
  <c r="L8109" i="16"/>
  <c r="L8110" i="16"/>
  <c r="L8111" i="16"/>
  <c r="L8112" i="16"/>
  <c r="L8113" i="16"/>
  <c r="L8114" i="16"/>
  <c r="L8115" i="16"/>
  <c r="L8116" i="16"/>
  <c r="L8117" i="16"/>
  <c r="L8118" i="16"/>
  <c r="L8119" i="16"/>
  <c r="L8120" i="16"/>
  <c r="L8121" i="16"/>
  <c r="L8122" i="16"/>
  <c r="L8123" i="16"/>
  <c r="L8124" i="16"/>
  <c r="L8125" i="16"/>
  <c r="L8126" i="16"/>
  <c r="L8127" i="16"/>
  <c r="L8128" i="16"/>
  <c r="L8129" i="16"/>
  <c r="L8130" i="16"/>
  <c r="L8131" i="16"/>
  <c r="L8132" i="16"/>
  <c r="L8133" i="16"/>
  <c r="L8134" i="16"/>
  <c r="L8135" i="16"/>
  <c r="L8136" i="16"/>
  <c r="L8137" i="16"/>
  <c r="L8138" i="16"/>
  <c r="L8139" i="16"/>
  <c r="L8140" i="16"/>
  <c r="L8141" i="16"/>
  <c r="L8142" i="16"/>
  <c r="L8143" i="16"/>
  <c r="L8144" i="16"/>
  <c r="L8145" i="16"/>
  <c r="L8146" i="16"/>
  <c r="L8147" i="16"/>
  <c r="L8148" i="16"/>
  <c r="L8149" i="16"/>
  <c r="L8150" i="16"/>
  <c r="L8151" i="16"/>
  <c r="L8152" i="16"/>
  <c r="L8153" i="16"/>
  <c r="L8154" i="16"/>
  <c r="L8155" i="16"/>
  <c r="L8156" i="16"/>
  <c r="L8157" i="16"/>
  <c r="L8158" i="16"/>
  <c r="L8159" i="16"/>
  <c r="L8160" i="16"/>
  <c r="L8161" i="16"/>
  <c r="L8162" i="16"/>
  <c r="L8163" i="16"/>
  <c r="L8164" i="16"/>
  <c r="L8165" i="16"/>
  <c r="L8166" i="16"/>
  <c r="L8167" i="16"/>
  <c r="L8168" i="16"/>
  <c r="L8169" i="16"/>
  <c r="L8170" i="16"/>
  <c r="L8171" i="16"/>
  <c r="L8172" i="16"/>
  <c r="L8173" i="16"/>
  <c r="L8174" i="16"/>
  <c r="L8175" i="16"/>
  <c r="L8176" i="16"/>
  <c r="L8177" i="16"/>
  <c r="L8178" i="16"/>
  <c r="L8179" i="16"/>
  <c r="L8180" i="16"/>
  <c r="L8181" i="16"/>
  <c r="L8182" i="16"/>
  <c r="L8183" i="16"/>
  <c r="L8184" i="16"/>
  <c r="L8185" i="16"/>
  <c r="L8186" i="16"/>
  <c r="L8187" i="16"/>
  <c r="L8188" i="16"/>
  <c r="L8189" i="16"/>
  <c r="L8190" i="16"/>
  <c r="L8191" i="16"/>
  <c r="L8192" i="16"/>
  <c r="L8193" i="16"/>
  <c r="L8194" i="16"/>
  <c r="L8195" i="16"/>
  <c r="L8196" i="16"/>
  <c r="L8197" i="16"/>
  <c r="L8198" i="16"/>
  <c r="L8199" i="16"/>
  <c r="L8200" i="16"/>
  <c r="L8201" i="16"/>
  <c r="L8202" i="16"/>
  <c r="L8203" i="16"/>
  <c r="L8204" i="16"/>
  <c r="L8205" i="16"/>
  <c r="L8206" i="16"/>
  <c r="L8207" i="16"/>
  <c r="L8208" i="16"/>
  <c r="L8209" i="16"/>
  <c r="L8210" i="16"/>
  <c r="L8211" i="16"/>
  <c r="L8212" i="16"/>
  <c r="L8213" i="16"/>
  <c r="L8214" i="16"/>
  <c r="L8215" i="16"/>
  <c r="L8216" i="16"/>
  <c r="L8217" i="16"/>
  <c r="L8218" i="16"/>
  <c r="L8219" i="16"/>
  <c r="L8220" i="16"/>
  <c r="L8221" i="16"/>
  <c r="L8222" i="16"/>
  <c r="L8223" i="16"/>
  <c r="L8224" i="16"/>
  <c r="L8225" i="16"/>
  <c r="L8226" i="16"/>
  <c r="L8227" i="16"/>
  <c r="L8228" i="16"/>
  <c r="L8229" i="16"/>
  <c r="L8230" i="16"/>
  <c r="L8231" i="16"/>
  <c r="L8232" i="16"/>
  <c r="L8233" i="16"/>
  <c r="L8234" i="16"/>
  <c r="L8235" i="16"/>
  <c r="L8236" i="16"/>
  <c r="L8237" i="16"/>
  <c r="L8238" i="16"/>
  <c r="L8239" i="16"/>
  <c r="L8240" i="16"/>
  <c r="L8241" i="16"/>
  <c r="L8242" i="16"/>
  <c r="L8243" i="16"/>
  <c r="L8244" i="16"/>
  <c r="L8245" i="16"/>
  <c r="L8246" i="16"/>
  <c r="L8247" i="16"/>
  <c r="L8248" i="16"/>
  <c r="L8249" i="16"/>
  <c r="L8250" i="16"/>
  <c r="L8251" i="16"/>
  <c r="L8252" i="16"/>
  <c r="L8253" i="16"/>
  <c r="L8254" i="16"/>
  <c r="L8255" i="16"/>
  <c r="L8256" i="16"/>
  <c r="L8257" i="16"/>
  <c r="L8258" i="16"/>
  <c r="L8259" i="16"/>
  <c r="L8260" i="16"/>
  <c r="L8261" i="16"/>
  <c r="L8262" i="16"/>
  <c r="L8263" i="16"/>
  <c r="L8264" i="16"/>
  <c r="L8265" i="16"/>
  <c r="L8266" i="16"/>
  <c r="L8267" i="16"/>
  <c r="L8268" i="16"/>
  <c r="L8269" i="16"/>
  <c r="L8270" i="16"/>
  <c r="L8271" i="16"/>
  <c r="L8272" i="16"/>
  <c r="L8273" i="16"/>
  <c r="L8274" i="16"/>
  <c r="L8275" i="16"/>
  <c r="L8276" i="16"/>
  <c r="L8277" i="16"/>
  <c r="L8278" i="16"/>
  <c r="L8279" i="16"/>
  <c r="L8280" i="16"/>
  <c r="L8281" i="16"/>
  <c r="L8282" i="16"/>
  <c r="L8283" i="16"/>
  <c r="L8284" i="16"/>
  <c r="L8285" i="16"/>
  <c r="L8286" i="16"/>
  <c r="L8287" i="16"/>
  <c r="L8288" i="16"/>
  <c r="L8289" i="16"/>
  <c r="L8290" i="16"/>
  <c r="L8291" i="16"/>
  <c r="L8292" i="16"/>
  <c r="L8293" i="16"/>
  <c r="L8294" i="16"/>
  <c r="L8295" i="16"/>
  <c r="L8296" i="16"/>
  <c r="L8297" i="16"/>
  <c r="L8298" i="16"/>
  <c r="L8299" i="16"/>
  <c r="L8300" i="16"/>
  <c r="L8301" i="16"/>
  <c r="L8302" i="16"/>
  <c r="L8303" i="16"/>
  <c r="L8304" i="16"/>
  <c r="L8305" i="16"/>
  <c r="L8306" i="16"/>
  <c r="L8307" i="16"/>
  <c r="L8308" i="16"/>
  <c r="L8309" i="16"/>
  <c r="L8310" i="16"/>
  <c r="L8311" i="16"/>
  <c r="L8312" i="16"/>
  <c r="L8313" i="16"/>
  <c r="L8314" i="16"/>
  <c r="L8315" i="16"/>
  <c r="L8316" i="16"/>
  <c r="L8317" i="16"/>
  <c r="L8318" i="16"/>
  <c r="L8319" i="16"/>
  <c r="L8320" i="16"/>
  <c r="L8321" i="16"/>
  <c r="L8322" i="16"/>
  <c r="L8323" i="16"/>
  <c r="L8324" i="16"/>
  <c r="L8325" i="16"/>
  <c r="L8326" i="16"/>
  <c r="L8327" i="16"/>
  <c r="L8328" i="16"/>
  <c r="L8329" i="16"/>
  <c r="L8330" i="16"/>
  <c r="L8331" i="16"/>
  <c r="L8332" i="16"/>
  <c r="L8333" i="16"/>
  <c r="L8334" i="16"/>
  <c r="L8335" i="16"/>
  <c r="L8336" i="16"/>
  <c r="L8337" i="16"/>
  <c r="L8338" i="16"/>
  <c r="L8339" i="16"/>
  <c r="L8340" i="16"/>
  <c r="L8341" i="16"/>
  <c r="L8342" i="16"/>
  <c r="L8343" i="16"/>
  <c r="L8344" i="16"/>
  <c r="L8345" i="16"/>
  <c r="L8346" i="16"/>
  <c r="L8347" i="16"/>
  <c r="L8348" i="16"/>
  <c r="L8349" i="16"/>
  <c r="L8350" i="16"/>
  <c r="L8351" i="16"/>
  <c r="L8352" i="16"/>
  <c r="L8353" i="16"/>
  <c r="L8354" i="16"/>
  <c r="L8355" i="16"/>
  <c r="L8356" i="16"/>
  <c r="L8357" i="16"/>
  <c r="L8358" i="16"/>
  <c r="L8359" i="16"/>
  <c r="L8360" i="16"/>
  <c r="L8361" i="16"/>
  <c r="L8362" i="16"/>
  <c r="L8363" i="16"/>
  <c r="L8364" i="16"/>
  <c r="L8365" i="16"/>
  <c r="L8366" i="16"/>
  <c r="L8367" i="16"/>
  <c r="L8368" i="16"/>
  <c r="L8369" i="16"/>
  <c r="L8370" i="16"/>
  <c r="L8371" i="16"/>
  <c r="L8372" i="16"/>
  <c r="L8373" i="16"/>
  <c r="L8374" i="16"/>
  <c r="L8375" i="16"/>
  <c r="L8376" i="16"/>
  <c r="L8377" i="16"/>
  <c r="L8378" i="16"/>
  <c r="L8379" i="16"/>
  <c r="L8380" i="16"/>
  <c r="L8381" i="16"/>
  <c r="L8382" i="16"/>
  <c r="L8383" i="16"/>
  <c r="L8384" i="16"/>
  <c r="L8385" i="16"/>
  <c r="L8386" i="16"/>
  <c r="L8387" i="16"/>
  <c r="L8388" i="16"/>
  <c r="L8389" i="16"/>
  <c r="L8390" i="16"/>
  <c r="L8391" i="16"/>
  <c r="L8392" i="16"/>
  <c r="L8393" i="16"/>
  <c r="L8394" i="16"/>
  <c r="L8395" i="16"/>
  <c r="L8396" i="16"/>
  <c r="L8397" i="16"/>
  <c r="L8398" i="16"/>
  <c r="L8399" i="16"/>
  <c r="L8400" i="16"/>
  <c r="L8401" i="16"/>
  <c r="L8402" i="16"/>
  <c r="L8403" i="16"/>
  <c r="L8404" i="16"/>
  <c r="L8405" i="16"/>
  <c r="L8406" i="16"/>
  <c r="L8407" i="16"/>
  <c r="L8408" i="16"/>
  <c r="L8409" i="16"/>
  <c r="L8410" i="16"/>
  <c r="L8411" i="16"/>
  <c r="L8412" i="16"/>
  <c r="L8413" i="16"/>
  <c r="L8414" i="16"/>
  <c r="L8415" i="16"/>
  <c r="L8416" i="16"/>
  <c r="L8417" i="16"/>
  <c r="L8418" i="16"/>
  <c r="L8419" i="16"/>
  <c r="L8420" i="16"/>
  <c r="L8421" i="16"/>
  <c r="L8422" i="16"/>
  <c r="L8423" i="16"/>
  <c r="L8424" i="16"/>
  <c r="L8425" i="16"/>
  <c r="L8426" i="16"/>
  <c r="L8427" i="16"/>
  <c r="L8428" i="16"/>
  <c r="L8429" i="16"/>
  <c r="L8430" i="16"/>
  <c r="L8431" i="16"/>
  <c r="L8432" i="16"/>
  <c r="L8433" i="16"/>
  <c r="L8434" i="16"/>
  <c r="L8435" i="16"/>
  <c r="L8436" i="16"/>
  <c r="L8437" i="16"/>
  <c r="L8438" i="16"/>
  <c r="L8439" i="16"/>
  <c r="L8440" i="16"/>
  <c r="L8441" i="16"/>
  <c r="L8442" i="16"/>
  <c r="L8443" i="16"/>
  <c r="L8444" i="16"/>
  <c r="L8445" i="16"/>
  <c r="L8446" i="16"/>
  <c r="L8447" i="16"/>
  <c r="L8448" i="16"/>
  <c r="L8449" i="16"/>
  <c r="L8450" i="16"/>
  <c r="L8451" i="16"/>
  <c r="L8452" i="16"/>
  <c r="L8453" i="16"/>
  <c r="L8454" i="16"/>
  <c r="L8455" i="16"/>
  <c r="L8456" i="16"/>
  <c r="L8457" i="16"/>
  <c r="L8458" i="16"/>
  <c r="L8459" i="16"/>
  <c r="L8460" i="16"/>
  <c r="L8461" i="16"/>
  <c r="L8462" i="16"/>
  <c r="L8463" i="16"/>
  <c r="L8464" i="16"/>
  <c r="L8465" i="16"/>
  <c r="L8466" i="16"/>
  <c r="L8467" i="16"/>
  <c r="L8468" i="16"/>
  <c r="L8469" i="16"/>
  <c r="L8470" i="16"/>
  <c r="L8471" i="16"/>
  <c r="L8472" i="16"/>
  <c r="L8473" i="16"/>
  <c r="L8474" i="16"/>
  <c r="L8475" i="16"/>
  <c r="L8476" i="16"/>
  <c r="L8477" i="16"/>
  <c r="L8478" i="16"/>
  <c r="L8479" i="16"/>
  <c r="L8480" i="16"/>
  <c r="L8481" i="16"/>
  <c r="L8482" i="16"/>
  <c r="L8483" i="16"/>
  <c r="L8484" i="16"/>
  <c r="L8485" i="16"/>
  <c r="L8486" i="16"/>
  <c r="L8487" i="16"/>
  <c r="L8488" i="16"/>
  <c r="L8489" i="16"/>
  <c r="L8490" i="16"/>
  <c r="L8491" i="16"/>
  <c r="L8492" i="16"/>
  <c r="L8493" i="16"/>
  <c r="L8494" i="16"/>
  <c r="L8495" i="16"/>
  <c r="L8496" i="16"/>
  <c r="L8497" i="16"/>
  <c r="L8498" i="16"/>
  <c r="L8499" i="16"/>
  <c r="L8500" i="16"/>
  <c r="L8501" i="16"/>
  <c r="L8502" i="16"/>
  <c r="L8503" i="16"/>
  <c r="L8504" i="16"/>
  <c r="L8505" i="16"/>
  <c r="L8506" i="16"/>
  <c r="L8507" i="16"/>
  <c r="L8508" i="16"/>
  <c r="L8509" i="16"/>
  <c r="L8510" i="16"/>
  <c r="L8511" i="16"/>
  <c r="L8512" i="16"/>
  <c r="L8513" i="16"/>
  <c r="L8514" i="16"/>
  <c r="L8515" i="16"/>
  <c r="L8516" i="16"/>
  <c r="L8517" i="16"/>
  <c r="L8518" i="16"/>
  <c r="L8519" i="16"/>
  <c r="L8520" i="16"/>
  <c r="L8521" i="16"/>
  <c r="L8522" i="16"/>
  <c r="L8523" i="16"/>
  <c r="L8524" i="16"/>
  <c r="L8525" i="16"/>
  <c r="L8526" i="16"/>
  <c r="L8527" i="16"/>
  <c r="L8528" i="16"/>
  <c r="L8529" i="16"/>
  <c r="L8530" i="16"/>
  <c r="L8531" i="16"/>
  <c r="L8532" i="16"/>
  <c r="L8533" i="16"/>
  <c r="L8534" i="16"/>
  <c r="L8535" i="16"/>
  <c r="L8536" i="16"/>
  <c r="L8537" i="16"/>
  <c r="L8538" i="16"/>
  <c r="L8539" i="16"/>
  <c r="L8540" i="16"/>
  <c r="L8541" i="16"/>
  <c r="L8542" i="16"/>
  <c r="L8543" i="16"/>
  <c r="L8544" i="16"/>
  <c r="L8545" i="16"/>
  <c r="L8546" i="16"/>
  <c r="L8547" i="16"/>
  <c r="L8548" i="16"/>
  <c r="L8549" i="16"/>
  <c r="L8550" i="16"/>
  <c r="L8551" i="16"/>
  <c r="L8552" i="16"/>
  <c r="L8553" i="16"/>
  <c r="L8554" i="16"/>
  <c r="L8555" i="16"/>
  <c r="L8556" i="16"/>
  <c r="L8557" i="16"/>
  <c r="L8558" i="16"/>
  <c r="L8559" i="16"/>
  <c r="L8560" i="16"/>
  <c r="L8561" i="16"/>
  <c r="L8562" i="16"/>
  <c r="L8563" i="16"/>
  <c r="L8564" i="16"/>
  <c r="L8565" i="16"/>
  <c r="L8566" i="16"/>
  <c r="L8567" i="16"/>
  <c r="L8568" i="16"/>
  <c r="L8569" i="16"/>
  <c r="L8570" i="16"/>
  <c r="L8571" i="16"/>
  <c r="L8572" i="16"/>
  <c r="L8573" i="16"/>
  <c r="L8574" i="16"/>
  <c r="L8575" i="16"/>
  <c r="L8576" i="16"/>
  <c r="L8577" i="16"/>
  <c r="L8578" i="16"/>
  <c r="L8579" i="16"/>
  <c r="L8580" i="16"/>
  <c r="L8581" i="16"/>
  <c r="L8582" i="16"/>
  <c r="L8583" i="16"/>
  <c r="L8584" i="16"/>
  <c r="L8585" i="16"/>
  <c r="L8586" i="16"/>
  <c r="L8587" i="16"/>
  <c r="L8588" i="16"/>
  <c r="L8589" i="16"/>
  <c r="L8590" i="16"/>
  <c r="L8591" i="16"/>
  <c r="L8592" i="16"/>
  <c r="L8593" i="16"/>
  <c r="L8594" i="16"/>
  <c r="L8595" i="16"/>
  <c r="L8596" i="16"/>
  <c r="L8597" i="16"/>
  <c r="L8598" i="16"/>
  <c r="L8599" i="16"/>
  <c r="L8600" i="16"/>
  <c r="L8601" i="16"/>
  <c r="L8602" i="16"/>
  <c r="L8603" i="16"/>
  <c r="L8604" i="16"/>
  <c r="L8605" i="16"/>
  <c r="L8606" i="16"/>
  <c r="L8607" i="16"/>
  <c r="L8608" i="16"/>
  <c r="L8609" i="16"/>
  <c r="L8610" i="16"/>
  <c r="L8611" i="16"/>
  <c r="L8612" i="16"/>
  <c r="L8613" i="16"/>
  <c r="L8614" i="16"/>
  <c r="L8615" i="16"/>
  <c r="L8616" i="16"/>
  <c r="L8617" i="16"/>
  <c r="L8618" i="16"/>
  <c r="L8619" i="16"/>
  <c r="L8620" i="16"/>
  <c r="L8621" i="16"/>
  <c r="L8622" i="16"/>
  <c r="L8623" i="16"/>
  <c r="L8624" i="16"/>
  <c r="L8625" i="16"/>
  <c r="L8626" i="16"/>
  <c r="L8627" i="16"/>
  <c r="L8628" i="16"/>
  <c r="L8629" i="16"/>
  <c r="L8630" i="16"/>
  <c r="L8631" i="16"/>
  <c r="L8632" i="16"/>
  <c r="L8633" i="16"/>
  <c r="L8634" i="16"/>
  <c r="L8635" i="16"/>
  <c r="L8636" i="16"/>
  <c r="L8637" i="16"/>
  <c r="L8638" i="16"/>
  <c r="L8639" i="16"/>
  <c r="L8640" i="16"/>
  <c r="L8641" i="16"/>
  <c r="L8642" i="16"/>
  <c r="L8643" i="16"/>
  <c r="L8644" i="16"/>
  <c r="L8645" i="16"/>
  <c r="L8646" i="16"/>
  <c r="L8647" i="16"/>
  <c r="L8648" i="16"/>
  <c r="L8649" i="16"/>
  <c r="L8650" i="16"/>
  <c r="L8651" i="16"/>
  <c r="L8652" i="16"/>
  <c r="L8653" i="16"/>
  <c r="L8654" i="16"/>
  <c r="L8655" i="16"/>
  <c r="L8656" i="16"/>
  <c r="L8657" i="16"/>
  <c r="L8658" i="16"/>
  <c r="L8659" i="16"/>
  <c r="L8660" i="16"/>
  <c r="L8661" i="16"/>
  <c r="L8662" i="16"/>
  <c r="L8663" i="16"/>
  <c r="L8664" i="16"/>
  <c r="L8665" i="16"/>
  <c r="L8666" i="16"/>
  <c r="L8667" i="16"/>
  <c r="L8668" i="16"/>
  <c r="L8669" i="16"/>
  <c r="L8670" i="16"/>
  <c r="L8671" i="16"/>
  <c r="L8672" i="16"/>
  <c r="L8673" i="16"/>
  <c r="L8674" i="16"/>
  <c r="L8675" i="16"/>
  <c r="L8676" i="16"/>
  <c r="L8677" i="16"/>
  <c r="L8678" i="16"/>
  <c r="L8679" i="16"/>
  <c r="L8680" i="16"/>
  <c r="L8681" i="16"/>
  <c r="L8682" i="16"/>
  <c r="L8683" i="16"/>
  <c r="L8684" i="16"/>
  <c r="L8685" i="16"/>
  <c r="L8686" i="16"/>
  <c r="L8687" i="16"/>
  <c r="L8688" i="16"/>
  <c r="L8689" i="16"/>
  <c r="L8690" i="16"/>
  <c r="L8691" i="16"/>
  <c r="L8692" i="16"/>
  <c r="L8693" i="16"/>
  <c r="L8694" i="16"/>
  <c r="L8695" i="16"/>
  <c r="L8696" i="16"/>
  <c r="L8697" i="16"/>
  <c r="L8698" i="16"/>
  <c r="L8699" i="16"/>
  <c r="L8700" i="16"/>
  <c r="L8701" i="16"/>
  <c r="L8702" i="16"/>
  <c r="L8703" i="16"/>
  <c r="L8704" i="16"/>
  <c r="L8705" i="16"/>
  <c r="L8706" i="16"/>
  <c r="L8707" i="16"/>
  <c r="L8708" i="16"/>
  <c r="L8709" i="16"/>
  <c r="L8710" i="16"/>
  <c r="L8711" i="16"/>
  <c r="L8712" i="16"/>
  <c r="L8713" i="16"/>
  <c r="L8714" i="16"/>
  <c r="L8715" i="16"/>
  <c r="L8716" i="16"/>
  <c r="L8717" i="16"/>
  <c r="L8718" i="16"/>
  <c r="L8719" i="16"/>
  <c r="L8720" i="16"/>
  <c r="L8721" i="16"/>
  <c r="L8722" i="16"/>
  <c r="L8723" i="16"/>
  <c r="L8724" i="16"/>
  <c r="L8725" i="16"/>
  <c r="L8726" i="16"/>
  <c r="L8727" i="16"/>
  <c r="L8728" i="16"/>
  <c r="L8729" i="16"/>
  <c r="L8730" i="16"/>
  <c r="L8731" i="16"/>
  <c r="L8732" i="16"/>
  <c r="L8733" i="16"/>
  <c r="L8734" i="16"/>
  <c r="L8735" i="16"/>
  <c r="L8736" i="16"/>
  <c r="L8737" i="16"/>
  <c r="L8738" i="16"/>
  <c r="L8739" i="16"/>
  <c r="L8740" i="16"/>
  <c r="L8741" i="16"/>
  <c r="L8742" i="16"/>
  <c r="L8743" i="16"/>
  <c r="L8744" i="16"/>
  <c r="L8745" i="16"/>
  <c r="L8746" i="16"/>
  <c r="L8747" i="16"/>
  <c r="L8748" i="16"/>
  <c r="L8749" i="16"/>
  <c r="L8750" i="16"/>
  <c r="L8751" i="16"/>
  <c r="L8752" i="16"/>
  <c r="L8753" i="16"/>
  <c r="L8754" i="16"/>
  <c r="L8755" i="16"/>
  <c r="L8756" i="16"/>
  <c r="L8757" i="16"/>
  <c r="L8758" i="16"/>
  <c r="L8759" i="16"/>
  <c r="L8760" i="16"/>
  <c r="L8761" i="16"/>
  <c r="L8762" i="16"/>
  <c r="L8763" i="16"/>
  <c r="L8764" i="16"/>
  <c r="L8765" i="16"/>
  <c r="L8766" i="16"/>
  <c r="L8767" i="16"/>
  <c r="L8768" i="16"/>
  <c r="L8769" i="16"/>
  <c r="L8770" i="16"/>
  <c r="L8771" i="16"/>
  <c r="L8772" i="16"/>
  <c r="L8773" i="16"/>
  <c r="L8774" i="16"/>
  <c r="L8775" i="16"/>
  <c r="L8776" i="16"/>
  <c r="L8777" i="16"/>
  <c r="L8778" i="16"/>
  <c r="L8779" i="16"/>
  <c r="L8780" i="16"/>
  <c r="L8781" i="16"/>
  <c r="L8782" i="16"/>
  <c r="L8783" i="16"/>
  <c r="L8784" i="16"/>
  <c r="L8785" i="16"/>
  <c r="L8786" i="16"/>
  <c r="L8787" i="16"/>
  <c r="L8788" i="16"/>
  <c r="L8789" i="16"/>
  <c r="L8790" i="16"/>
  <c r="L8791" i="16"/>
  <c r="L8792" i="16"/>
  <c r="L8793" i="16"/>
  <c r="L8794" i="16"/>
  <c r="L8795" i="16"/>
  <c r="L8796" i="16"/>
  <c r="L8797" i="16"/>
  <c r="L8798" i="16"/>
  <c r="L8799" i="16"/>
  <c r="L8800" i="16"/>
  <c r="L8801" i="16"/>
  <c r="L8802" i="16"/>
  <c r="L8803" i="16"/>
  <c r="L8804" i="16"/>
  <c r="L8805" i="16"/>
  <c r="L8806" i="16"/>
  <c r="L8807" i="16"/>
  <c r="L8808" i="16"/>
  <c r="L8809" i="16"/>
  <c r="L8810" i="16"/>
  <c r="L8811" i="16"/>
  <c r="L8812" i="16"/>
  <c r="L8813" i="16"/>
  <c r="L8814" i="16"/>
  <c r="L8815" i="16"/>
  <c r="L8816" i="16"/>
  <c r="L8817" i="16"/>
  <c r="L8818" i="16"/>
  <c r="L8819" i="16"/>
  <c r="L8820" i="16"/>
  <c r="L8821" i="16"/>
  <c r="L8822" i="16"/>
  <c r="L8823" i="16"/>
  <c r="L8824" i="16"/>
  <c r="L8825" i="16"/>
  <c r="L8826" i="16"/>
  <c r="L8827" i="16"/>
  <c r="L8828" i="16"/>
  <c r="L8829" i="16"/>
  <c r="L8830" i="16"/>
  <c r="L8831" i="16"/>
  <c r="L8832" i="16"/>
  <c r="L8833" i="16"/>
  <c r="L8834" i="16"/>
  <c r="L8835" i="16"/>
  <c r="L8836" i="16"/>
  <c r="L8837" i="16"/>
  <c r="L8838" i="16"/>
  <c r="L8839" i="16"/>
  <c r="L8840" i="16"/>
  <c r="L8841" i="16"/>
  <c r="L8842" i="16"/>
  <c r="L8843" i="16"/>
  <c r="L8844" i="16"/>
  <c r="L8845" i="16"/>
  <c r="L8846" i="16"/>
  <c r="L8847" i="16"/>
  <c r="L8848" i="16"/>
  <c r="L8849" i="16"/>
  <c r="L8850" i="16"/>
  <c r="L8851" i="16"/>
  <c r="L8852" i="16"/>
  <c r="L8853" i="16"/>
  <c r="L8854" i="16"/>
  <c r="L8855" i="16"/>
  <c r="L8856" i="16"/>
  <c r="L8857" i="16"/>
  <c r="L8858" i="16"/>
  <c r="L8859" i="16"/>
  <c r="L8860" i="16"/>
  <c r="L8861" i="16"/>
  <c r="L8862" i="16"/>
  <c r="L8863" i="16"/>
  <c r="L8864" i="16"/>
  <c r="L8865" i="16"/>
  <c r="L8866" i="16"/>
  <c r="L8867" i="16"/>
  <c r="L8868" i="16"/>
  <c r="L8869" i="16"/>
  <c r="L8870" i="16"/>
  <c r="L8871" i="16"/>
  <c r="L8872" i="16"/>
  <c r="L8873" i="16"/>
  <c r="L8874" i="16"/>
  <c r="L8875" i="16"/>
  <c r="L8876" i="16"/>
  <c r="L8877" i="16"/>
  <c r="L8878" i="16"/>
  <c r="L8879" i="16"/>
  <c r="L8880" i="16"/>
  <c r="L8881" i="16"/>
  <c r="L8882" i="16"/>
  <c r="L8883" i="16"/>
  <c r="L8884" i="16"/>
  <c r="L8885" i="16"/>
  <c r="L8886" i="16"/>
  <c r="L8887" i="16"/>
  <c r="L8888" i="16"/>
  <c r="L8889" i="16"/>
  <c r="L8890" i="16"/>
  <c r="L8891" i="16"/>
  <c r="L8892" i="16"/>
  <c r="L8893" i="16"/>
  <c r="L8894" i="16"/>
  <c r="L8895" i="16"/>
  <c r="L8896" i="16"/>
  <c r="L8897" i="16"/>
  <c r="L8898" i="16"/>
  <c r="L8899" i="16"/>
  <c r="L8900" i="16"/>
  <c r="L8901" i="16"/>
  <c r="L8902" i="16"/>
  <c r="L8903" i="16"/>
  <c r="L8904" i="16"/>
  <c r="L8905" i="16"/>
  <c r="L8906" i="16"/>
  <c r="L8907" i="16"/>
  <c r="L8908" i="16"/>
  <c r="L8909" i="16"/>
  <c r="L8910" i="16"/>
  <c r="L8911" i="16"/>
  <c r="L8912" i="16"/>
  <c r="L8913" i="16"/>
  <c r="L8914" i="16"/>
  <c r="L8915" i="16"/>
  <c r="L8916" i="16"/>
  <c r="L8917" i="16"/>
  <c r="L8918" i="16"/>
  <c r="L8919" i="16"/>
  <c r="L8920" i="16"/>
  <c r="L8921" i="16"/>
  <c r="L8922" i="16"/>
  <c r="L8923" i="16"/>
  <c r="L8924" i="16"/>
  <c r="L8925" i="16"/>
  <c r="L8926" i="16"/>
  <c r="L8927" i="16"/>
  <c r="L8928" i="16"/>
  <c r="L8929" i="16"/>
  <c r="L8930" i="16"/>
  <c r="L8931" i="16"/>
  <c r="L8932" i="16"/>
  <c r="L8933" i="16"/>
  <c r="L8934" i="16"/>
  <c r="L8935" i="16"/>
  <c r="L8936" i="16"/>
  <c r="L8937" i="16"/>
  <c r="L8938" i="16"/>
  <c r="L8939" i="16"/>
  <c r="L8940" i="16"/>
  <c r="L8941" i="16"/>
  <c r="L8942" i="16"/>
  <c r="L8943" i="16"/>
  <c r="L8944" i="16"/>
  <c r="L8945" i="16"/>
  <c r="L8946" i="16"/>
  <c r="L8947" i="16"/>
  <c r="L8948" i="16"/>
  <c r="L8949" i="16"/>
  <c r="L8950" i="16"/>
  <c r="L8951" i="16"/>
  <c r="L8952" i="16"/>
  <c r="L8953" i="16"/>
  <c r="L8954" i="16"/>
  <c r="L8955" i="16"/>
  <c r="L8956" i="16"/>
  <c r="L8957" i="16"/>
  <c r="L8958" i="16"/>
  <c r="L8959" i="16"/>
  <c r="L8960" i="16"/>
  <c r="L8961" i="16"/>
  <c r="L8962" i="16"/>
  <c r="L8963" i="16"/>
  <c r="L8964" i="16"/>
  <c r="L8965" i="16"/>
  <c r="L8966" i="16"/>
  <c r="L8967" i="16"/>
  <c r="L8968" i="16"/>
  <c r="L8969" i="16"/>
  <c r="L8970" i="16"/>
  <c r="L8971" i="16"/>
  <c r="L8972" i="16"/>
  <c r="L8973" i="16"/>
  <c r="L8974" i="16"/>
  <c r="L8975" i="16"/>
  <c r="L8976" i="16"/>
  <c r="L8977" i="16"/>
  <c r="L8978" i="16"/>
  <c r="L8979" i="16"/>
  <c r="L8980" i="16"/>
  <c r="L8981" i="16"/>
  <c r="L8982" i="16"/>
  <c r="L8983" i="16"/>
  <c r="L8984" i="16"/>
  <c r="L8985" i="16"/>
  <c r="L8986" i="16"/>
  <c r="L8987" i="16"/>
  <c r="L8988" i="16"/>
  <c r="L8989" i="16"/>
  <c r="L8990" i="16"/>
  <c r="L8991" i="16"/>
  <c r="L8992" i="16"/>
  <c r="L8993" i="16"/>
  <c r="L8994" i="16"/>
  <c r="L8995" i="16"/>
  <c r="L8996" i="16"/>
  <c r="L8997" i="16"/>
  <c r="L8998" i="16"/>
  <c r="L8999" i="16"/>
  <c r="L9000" i="16"/>
  <c r="L9001" i="16"/>
  <c r="L9002" i="16"/>
  <c r="L9003" i="16"/>
  <c r="L9004" i="16"/>
  <c r="L9005" i="16"/>
  <c r="L9006" i="16"/>
  <c r="L9007" i="16"/>
  <c r="L9008" i="16"/>
  <c r="L9009" i="16"/>
  <c r="L9010" i="16"/>
  <c r="L9011" i="16"/>
  <c r="L9012" i="16"/>
  <c r="L9013" i="16"/>
  <c r="L9014" i="16"/>
  <c r="L9015" i="16"/>
  <c r="L9016" i="16"/>
  <c r="L9017" i="16"/>
  <c r="L9018" i="16"/>
  <c r="L9019" i="16"/>
  <c r="L9020" i="16"/>
  <c r="L9021" i="16"/>
  <c r="L9022" i="16"/>
  <c r="L9023" i="16"/>
  <c r="L9024" i="16"/>
  <c r="L9025" i="16"/>
  <c r="L9026" i="16"/>
  <c r="L9027" i="16"/>
  <c r="L9028" i="16"/>
  <c r="L9029" i="16"/>
  <c r="L9030" i="16"/>
  <c r="L9031" i="16"/>
  <c r="L9032" i="16"/>
  <c r="L9033" i="16"/>
  <c r="L9034" i="16"/>
  <c r="L9035" i="16"/>
  <c r="L9036" i="16"/>
  <c r="L9037" i="16"/>
  <c r="L9038" i="16"/>
  <c r="L9039" i="16"/>
  <c r="L9040" i="16"/>
  <c r="L9041" i="16"/>
  <c r="L9042" i="16"/>
  <c r="L9043" i="16"/>
  <c r="L9044" i="16"/>
  <c r="L9045" i="16"/>
  <c r="L9046" i="16"/>
  <c r="L9047" i="16"/>
  <c r="L9048" i="16"/>
  <c r="L9049" i="16"/>
  <c r="L9050" i="16"/>
  <c r="L9051" i="16"/>
  <c r="L9052" i="16"/>
  <c r="L9053" i="16"/>
  <c r="L9054" i="16"/>
  <c r="L9055" i="16"/>
  <c r="L9056" i="16"/>
  <c r="L9057" i="16"/>
  <c r="L9058" i="16"/>
  <c r="L9059" i="16"/>
  <c r="L9060" i="16"/>
  <c r="L9061" i="16"/>
  <c r="L9062" i="16"/>
  <c r="L9063" i="16"/>
  <c r="L9064" i="16"/>
  <c r="L9065" i="16"/>
  <c r="L9066" i="16"/>
  <c r="L9067" i="16"/>
  <c r="L9068" i="16"/>
  <c r="L9069" i="16"/>
  <c r="L9070" i="16"/>
  <c r="L9071" i="16"/>
  <c r="L9072" i="16"/>
  <c r="L9073" i="16"/>
  <c r="L9074" i="16"/>
  <c r="L9075" i="16"/>
  <c r="L9076" i="16"/>
  <c r="L9077" i="16"/>
  <c r="L9078" i="16"/>
  <c r="L9079" i="16"/>
  <c r="L9080" i="16"/>
  <c r="L9081" i="16"/>
  <c r="L9082" i="16"/>
  <c r="L9083" i="16"/>
  <c r="L9084" i="16"/>
  <c r="L9085" i="16"/>
  <c r="L9086" i="16"/>
  <c r="L9087" i="16"/>
  <c r="L9088" i="16"/>
  <c r="L9089" i="16"/>
  <c r="L9090" i="16"/>
  <c r="L9091" i="16"/>
  <c r="L9092" i="16"/>
  <c r="L9093" i="16"/>
  <c r="L9094" i="16"/>
  <c r="L9095" i="16"/>
  <c r="L9096" i="16"/>
  <c r="L9097" i="16"/>
  <c r="L9098" i="16"/>
  <c r="L9099" i="16"/>
  <c r="L9100" i="16"/>
  <c r="L9101" i="16"/>
  <c r="L9102" i="16"/>
  <c r="L9103" i="16"/>
  <c r="L9104" i="16"/>
  <c r="L9105" i="16"/>
  <c r="L9106" i="16"/>
  <c r="L9107" i="16"/>
  <c r="L9108" i="16"/>
  <c r="L9109" i="16"/>
  <c r="L9110" i="16"/>
  <c r="L9111" i="16"/>
  <c r="L9112" i="16"/>
  <c r="L9113" i="16"/>
  <c r="L9114" i="16"/>
  <c r="L9115" i="16"/>
  <c r="L9116" i="16"/>
  <c r="L9117" i="16"/>
  <c r="L9118" i="16"/>
  <c r="L9119" i="16"/>
  <c r="L9120" i="16"/>
  <c r="L9121" i="16"/>
  <c r="L9122" i="16"/>
  <c r="L9123" i="16"/>
  <c r="L9124" i="16"/>
  <c r="L9125" i="16"/>
  <c r="L9126" i="16"/>
  <c r="L9127" i="16"/>
  <c r="L9128" i="16"/>
  <c r="L9129" i="16"/>
  <c r="L9130" i="16"/>
  <c r="L9131" i="16"/>
  <c r="L9132" i="16"/>
  <c r="L9133" i="16"/>
  <c r="L9134" i="16"/>
  <c r="L9135" i="16"/>
  <c r="L9136" i="16"/>
  <c r="L9137" i="16"/>
  <c r="L9138" i="16"/>
  <c r="L9139" i="16"/>
  <c r="L9140" i="16"/>
  <c r="L9141" i="16"/>
  <c r="L9142" i="16"/>
  <c r="L9143" i="16"/>
  <c r="L9144" i="16"/>
  <c r="L9145" i="16"/>
  <c r="L9146" i="16"/>
  <c r="L9147" i="16"/>
  <c r="L9148" i="16"/>
  <c r="L9149" i="16"/>
  <c r="L9150" i="16"/>
  <c r="L9151" i="16"/>
  <c r="L9152" i="16"/>
  <c r="L9153" i="16"/>
  <c r="L9154" i="16"/>
  <c r="L9155" i="16"/>
  <c r="L9156" i="16"/>
  <c r="L9157" i="16"/>
  <c r="L9158" i="16"/>
  <c r="L9159" i="16"/>
  <c r="L9160" i="16"/>
  <c r="L9161" i="16"/>
  <c r="L9162" i="16"/>
  <c r="L9163" i="16"/>
  <c r="L9164" i="16"/>
  <c r="L9165" i="16"/>
  <c r="L9166" i="16"/>
  <c r="L9167" i="16"/>
  <c r="L9168" i="16"/>
  <c r="L9169" i="16"/>
  <c r="L9170" i="16"/>
  <c r="L9171" i="16"/>
  <c r="L9172" i="16"/>
  <c r="L9173" i="16"/>
  <c r="L9174" i="16"/>
  <c r="L9175" i="16"/>
  <c r="L9176" i="16"/>
  <c r="L9177" i="16"/>
  <c r="L9178" i="16"/>
  <c r="L9179" i="16"/>
  <c r="L9180" i="16"/>
  <c r="L9181" i="16"/>
  <c r="L9182" i="16"/>
  <c r="L9183" i="16"/>
  <c r="L9184" i="16"/>
  <c r="L9185" i="16"/>
  <c r="L9186" i="16"/>
  <c r="L9187" i="16"/>
  <c r="L9188" i="16"/>
  <c r="L9189" i="16"/>
  <c r="L9190" i="16"/>
  <c r="L9191" i="16"/>
  <c r="L9192" i="16"/>
  <c r="L9193" i="16"/>
  <c r="L9194" i="16"/>
  <c r="L9195" i="16"/>
  <c r="L9196" i="16"/>
  <c r="L9197" i="16"/>
  <c r="L9198" i="16"/>
  <c r="L9199" i="16"/>
  <c r="L9200" i="16"/>
  <c r="L9201" i="16"/>
  <c r="L9202" i="16"/>
  <c r="L9203" i="16"/>
  <c r="L9204" i="16"/>
  <c r="L9205" i="16"/>
  <c r="L9206" i="16"/>
  <c r="L9207" i="16"/>
  <c r="L9208" i="16"/>
  <c r="L9209" i="16"/>
  <c r="L9210" i="16"/>
  <c r="L9211" i="16"/>
  <c r="L9212" i="16"/>
  <c r="L9213" i="16"/>
  <c r="L9214" i="16"/>
  <c r="L9215" i="16"/>
  <c r="L9216" i="16"/>
  <c r="L9217" i="16"/>
  <c r="L9218" i="16"/>
  <c r="L9219" i="16"/>
  <c r="L9220" i="16"/>
  <c r="L9221" i="16"/>
  <c r="L9222" i="16"/>
  <c r="L9223" i="16"/>
  <c r="L9224" i="16"/>
  <c r="L9225" i="16"/>
  <c r="L9226" i="16"/>
  <c r="L9227" i="16"/>
  <c r="L9228" i="16"/>
  <c r="L9229" i="16"/>
  <c r="L9230" i="16"/>
  <c r="L9231" i="16"/>
  <c r="L9232" i="16"/>
  <c r="L9233" i="16"/>
  <c r="L9234" i="16"/>
  <c r="L9235" i="16"/>
  <c r="L9236" i="16"/>
  <c r="L9237" i="16"/>
  <c r="L9238" i="16"/>
  <c r="L9239" i="16"/>
  <c r="L9240" i="16"/>
  <c r="L9241" i="16"/>
  <c r="L9242" i="16"/>
  <c r="L9243" i="16"/>
  <c r="L9244" i="16"/>
  <c r="L9245" i="16"/>
  <c r="L9246" i="16"/>
  <c r="L9247" i="16"/>
  <c r="L9248" i="16"/>
  <c r="L9249" i="16"/>
  <c r="L9250" i="16"/>
  <c r="L9251" i="16"/>
  <c r="L9252" i="16"/>
  <c r="L9253" i="16"/>
  <c r="L9254" i="16"/>
  <c r="L9255" i="16"/>
  <c r="L9256" i="16"/>
  <c r="L9257" i="16"/>
  <c r="L9258" i="16"/>
  <c r="L9259" i="16"/>
  <c r="L9260" i="16"/>
  <c r="L9261" i="16"/>
  <c r="L9262" i="16"/>
  <c r="L9263" i="16"/>
  <c r="L9264" i="16"/>
  <c r="L9265" i="16"/>
  <c r="L9266" i="16"/>
  <c r="L9267" i="16"/>
  <c r="L9268" i="16"/>
  <c r="L9269" i="16"/>
  <c r="L9270" i="16"/>
  <c r="L9271" i="16"/>
  <c r="L9272" i="16"/>
  <c r="L9273" i="16"/>
  <c r="L9274" i="16"/>
  <c r="L9275" i="16"/>
  <c r="L9276" i="16"/>
  <c r="L9277" i="16"/>
  <c r="L9278" i="16"/>
  <c r="L9279" i="16"/>
  <c r="L9280" i="16"/>
  <c r="L9281" i="16"/>
  <c r="L9282" i="16"/>
  <c r="L9283" i="16"/>
  <c r="L9284" i="16"/>
  <c r="L9285" i="16"/>
  <c r="L9286" i="16"/>
  <c r="L9287" i="16"/>
  <c r="L9288" i="16"/>
  <c r="L9289" i="16"/>
  <c r="L9290" i="16"/>
  <c r="L9291" i="16"/>
  <c r="L9292" i="16"/>
  <c r="L9293" i="16"/>
  <c r="L9294" i="16"/>
  <c r="L9295" i="16"/>
  <c r="L9296" i="16"/>
  <c r="L9297" i="16"/>
  <c r="L9298" i="16"/>
  <c r="L9299" i="16"/>
  <c r="L9300" i="16"/>
  <c r="L9301" i="16"/>
  <c r="L9302" i="16"/>
  <c r="L9303" i="16"/>
  <c r="L9304" i="16"/>
  <c r="L9305" i="16"/>
  <c r="L9306" i="16"/>
  <c r="L9307" i="16"/>
  <c r="L9308" i="16"/>
  <c r="L9309" i="16"/>
  <c r="L9310" i="16"/>
  <c r="L9311" i="16"/>
  <c r="L9312" i="16"/>
  <c r="L9313" i="16"/>
  <c r="L9314" i="16"/>
  <c r="L9315" i="16"/>
  <c r="L9316" i="16"/>
  <c r="L9317" i="16"/>
  <c r="L9318" i="16"/>
  <c r="L9319" i="16"/>
  <c r="L9320" i="16"/>
  <c r="L9321" i="16"/>
  <c r="L9322" i="16"/>
  <c r="L9323" i="16"/>
  <c r="L9324" i="16"/>
  <c r="L9325" i="16"/>
  <c r="L9326" i="16"/>
  <c r="L9327" i="16"/>
  <c r="L9328" i="16"/>
  <c r="L9329" i="16"/>
  <c r="L9330" i="16"/>
  <c r="L9331" i="16"/>
  <c r="L9332" i="16"/>
  <c r="L9333" i="16"/>
  <c r="L9334" i="16"/>
  <c r="L9335" i="16"/>
  <c r="L9336" i="16"/>
  <c r="L9337" i="16"/>
  <c r="L9338" i="16"/>
  <c r="L9339" i="16"/>
  <c r="L9340" i="16"/>
  <c r="L9341" i="16"/>
  <c r="L9342" i="16"/>
  <c r="L9343" i="16"/>
  <c r="L9344" i="16"/>
  <c r="L9345" i="16"/>
  <c r="L9346" i="16"/>
  <c r="L9347" i="16"/>
  <c r="L9348" i="16"/>
  <c r="L9349" i="16"/>
  <c r="L9350" i="16"/>
  <c r="L9351" i="16"/>
  <c r="L9352" i="16"/>
  <c r="L9353" i="16"/>
  <c r="L9354" i="16"/>
  <c r="L9355" i="16"/>
  <c r="L9356" i="16"/>
  <c r="L9357" i="16"/>
  <c r="L9358" i="16"/>
  <c r="L9359" i="16"/>
  <c r="L9360" i="16"/>
  <c r="L9361" i="16"/>
  <c r="L9362" i="16"/>
  <c r="L9363" i="16"/>
  <c r="L9364" i="16"/>
  <c r="L9365" i="16"/>
  <c r="L9366" i="16"/>
  <c r="L9367" i="16"/>
  <c r="L9368" i="16"/>
  <c r="L9369" i="16"/>
  <c r="L9370" i="16"/>
  <c r="L9371" i="16"/>
  <c r="L9372" i="16"/>
  <c r="L9373" i="16"/>
  <c r="L9374" i="16"/>
  <c r="L9375" i="16"/>
  <c r="L9376" i="16"/>
  <c r="L9377" i="16"/>
  <c r="L9378" i="16"/>
  <c r="L9379" i="16"/>
  <c r="L9380" i="16"/>
  <c r="L9381" i="16"/>
  <c r="L9382" i="16"/>
  <c r="L9383" i="16"/>
  <c r="L9384" i="16"/>
  <c r="L9385" i="16"/>
  <c r="L9386" i="16"/>
  <c r="L9387" i="16"/>
  <c r="L9388" i="16"/>
  <c r="L9389" i="16"/>
  <c r="L9390" i="16"/>
  <c r="L9391" i="16"/>
  <c r="L9392" i="16"/>
  <c r="L9393" i="16"/>
  <c r="L9394" i="16"/>
  <c r="L9395" i="16"/>
  <c r="L9396" i="16"/>
  <c r="L9397" i="16"/>
  <c r="L9398" i="16"/>
  <c r="L9399" i="16"/>
  <c r="L9400" i="16"/>
  <c r="L9401" i="16"/>
  <c r="L9402" i="16"/>
  <c r="L9403" i="16"/>
  <c r="L9404" i="16"/>
  <c r="L9405" i="16"/>
  <c r="L9406" i="16"/>
  <c r="L9407" i="16"/>
  <c r="L9408" i="16"/>
  <c r="L9409" i="16"/>
  <c r="L9410" i="16"/>
  <c r="L9411" i="16"/>
  <c r="L9412" i="16"/>
  <c r="L9413" i="16"/>
  <c r="L9414" i="16"/>
  <c r="L9415" i="16"/>
  <c r="L9416" i="16"/>
  <c r="L9417" i="16"/>
  <c r="L9418" i="16"/>
  <c r="L9419" i="16"/>
  <c r="L9420" i="16"/>
  <c r="L9421" i="16"/>
  <c r="L9422" i="16"/>
  <c r="L9423" i="16"/>
  <c r="L9424" i="16"/>
  <c r="L9425" i="16"/>
  <c r="L9426" i="16"/>
  <c r="L9427" i="16"/>
  <c r="L9428" i="16"/>
  <c r="L9429" i="16"/>
  <c r="L9430" i="16"/>
  <c r="L9431" i="16"/>
  <c r="L9432" i="16"/>
  <c r="L9433" i="16"/>
  <c r="L9434" i="16"/>
  <c r="L9435" i="16"/>
  <c r="L9436" i="16"/>
  <c r="L9437" i="16"/>
  <c r="L9438" i="16"/>
  <c r="L9439" i="16"/>
  <c r="L9440" i="16"/>
  <c r="L9441" i="16"/>
  <c r="L9442" i="16"/>
  <c r="L9443" i="16"/>
  <c r="L9444" i="16"/>
  <c r="L9445" i="16"/>
  <c r="L9446" i="16"/>
  <c r="L9447" i="16"/>
  <c r="L9448" i="16"/>
  <c r="L9449" i="16"/>
  <c r="L9450" i="16"/>
  <c r="L9451" i="16"/>
  <c r="L9452" i="16"/>
  <c r="L9453" i="16"/>
  <c r="L9454" i="16"/>
  <c r="L9455" i="16"/>
  <c r="L9456" i="16"/>
  <c r="L9457" i="16"/>
  <c r="L9458" i="16"/>
  <c r="L9459" i="16"/>
  <c r="L9460" i="16"/>
  <c r="L9461" i="16"/>
  <c r="L9462" i="16"/>
  <c r="L9463" i="16"/>
  <c r="L9464" i="16"/>
  <c r="L9465" i="16"/>
  <c r="L9466" i="16"/>
  <c r="L9467" i="16"/>
  <c r="L9468" i="16"/>
  <c r="L9469" i="16"/>
  <c r="L9470" i="16"/>
  <c r="L9471" i="16"/>
  <c r="L9472" i="16"/>
  <c r="L9473" i="16"/>
  <c r="L9474" i="16"/>
  <c r="L9475" i="16"/>
  <c r="L9476" i="16"/>
  <c r="L9477" i="16"/>
  <c r="L9478" i="16"/>
  <c r="L9479" i="16"/>
  <c r="L9480" i="16"/>
  <c r="L9481" i="16"/>
  <c r="L9482" i="16"/>
  <c r="L9483" i="16"/>
  <c r="L9484" i="16"/>
  <c r="L9485" i="16"/>
  <c r="L9486" i="16"/>
  <c r="L9487" i="16"/>
  <c r="L9488" i="16"/>
  <c r="L9489" i="16"/>
  <c r="L9490" i="16"/>
  <c r="L9491" i="16"/>
  <c r="L9492" i="16"/>
  <c r="L9493" i="16"/>
  <c r="L9494" i="16"/>
  <c r="L9495" i="16"/>
  <c r="L9496" i="16"/>
  <c r="L9497" i="16"/>
  <c r="L9498" i="16"/>
  <c r="L9499" i="16"/>
  <c r="L9500" i="16"/>
  <c r="L9501" i="16"/>
  <c r="L9502" i="16"/>
  <c r="L9503" i="16"/>
  <c r="L9504" i="16"/>
  <c r="L9505" i="16"/>
  <c r="L9506" i="16"/>
  <c r="L9507" i="16"/>
  <c r="L9508" i="16"/>
  <c r="L9509" i="16"/>
  <c r="L9510" i="16"/>
  <c r="L9511" i="16"/>
  <c r="L9512" i="16"/>
  <c r="L9513" i="16"/>
  <c r="L9514" i="16"/>
  <c r="L9515" i="16"/>
  <c r="L9516" i="16"/>
  <c r="L9517" i="16"/>
  <c r="L9518" i="16"/>
  <c r="L9519" i="16"/>
  <c r="L9520" i="16"/>
  <c r="L9521" i="16"/>
  <c r="L9522" i="16"/>
  <c r="L9523" i="16"/>
  <c r="L9524" i="16"/>
  <c r="L9525" i="16"/>
  <c r="L9526" i="16"/>
  <c r="L9527" i="16"/>
  <c r="L9528" i="16"/>
  <c r="L9529" i="16"/>
  <c r="L9530" i="16"/>
  <c r="L9531" i="16"/>
  <c r="L9532" i="16"/>
  <c r="L9533" i="16"/>
  <c r="L9534" i="16"/>
  <c r="L9535" i="16"/>
  <c r="L9536" i="16"/>
  <c r="L9537" i="16"/>
  <c r="L9538" i="16"/>
  <c r="L9539" i="16"/>
  <c r="L9540" i="16"/>
  <c r="L9541" i="16"/>
  <c r="L9542" i="16"/>
  <c r="L9543" i="16"/>
  <c r="L9544" i="16"/>
  <c r="L9545" i="16"/>
  <c r="L9546" i="16"/>
  <c r="L9547" i="16"/>
  <c r="L9548" i="16"/>
  <c r="L9549" i="16"/>
  <c r="L9550" i="16"/>
  <c r="L9551" i="16"/>
  <c r="L9552" i="16"/>
  <c r="L9553" i="16"/>
  <c r="L9554" i="16"/>
  <c r="L9555" i="16"/>
  <c r="L9556" i="16"/>
  <c r="L9557" i="16"/>
  <c r="L9558" i="16"/>
  <c r="L9559" i="16"/>
  <c r="L9560" i="16"/>
  <c r="L9561" i="16"/>
  <c r="L9562" i="16"/>
  <c r="L9563" i="16"/>
  <c r="L9564" i="16"/>
  <c r="L9565" i="16"/>
  <c r="L9566" i="16"/>
  <c r="L9567" i="16"/>
  <c r="L9568" i="16"/>
  <c r="L9569" i="16"/>
  <c r="L9570" i="16"/>
  <c r="L9571" i="16"/>
  <c r="L9572" i="16"/>
  <c r="L9573" i="16"/>
  <c r="L9574" i="16"/>
  <c r="L9575" i="16"/>
  <c r="L9576" i="16"/>
  <c r="L9577" i="16"/>
  <c r="L9578" i="16"/>
  <c r="L9579" i="16"/>
  <c r="L9580" i="16"/>
  <c r="L9581" i="16"/>
  <c r="L9582" i="16"/>
  <c r="L9583" i="16"/>
  <c r="L9584" i="16"/>
  <c r="L9585" i="16"/>
  <c r="L9586" i="16"/>
  <c r="L9587" i="16"/>
  <c r="L9588" i="16"/>
  <c r="L9589" i="16"/>
  <c r="L9590" i="16"/>
  <c r="L9591" i="16"/>
  <c r="L9592" i="16"/>
  <c r="L9593" i="16"/>
  <c r="L9594" i="16"/>
  <c r="L9595" i="16"/>
  <c r="L9596" i="16"/>
  <c r="L9597" i="16"/>
  <c r="L9598" i="16"/>
  <c r="L9599" i="16"/>
  <c r="L9600" i="16"/>
  <c r="L9601" i="16"/>
  <c r="L9602" i="16"/>
  <c r="L9603" i="16"/>
  <c r="L9604" i="16"/>
  <c r="L9605" i="16"/>
  <c r="L9606" i="16"/>
  <c r="L9607" i="16"/>
  <c r="L9608" i="16"/>
  <c r="L9609" i="16"/>
  <c r="L9610" i="16"/>
  <c r="L9611" i="16"/>
  <c r="L9612" i="16"/>
  <c r="L9613" i="16"/>
  <c r="L9614" i="16"/>
  <c r="L9615" i="16"/>
  <c r="L9616" i="16"/>
  <c r="L9617" i="16"/>
  <c r="L9618" i="16"/>
  <c r="L9619" i="16"/>
  <c r="L9620" i="16"/>
  <c r="L9621" i="16"/>
  <c r="L9622" i="16"/>
  <c r="L9623" i="16"/>
  <c r="L9624" i="16"/>
  <c r="L9625" i="16"/>
  <c r="L9626" i="16"/>
  <c r="L9627" i="16"/>
  <c r="L9628" i="16"/>
  <c r="L9629" i="16"/>
  <c r="L9630" i="16"/>
  <c r="L9631" i="16"/>
  <c r="L9632" i="16"/>
  <c r="L9633" i="16"/>
  <c r="L9634" i="16"/>
  <c r="L9635" i="16"/>
  <c r="L9636" i="16"/>
  <c r="L9637" i="16"/>
  <c r="L9638" i="16"/>
  <c r="L9639" i="16"/>
  <c r="L9640" i="16"/>
  <c r="L9641" i="16"/>
  <c r="L9642" i="16"/>
  <c r="L9643" i="16"/>
  <c r="L9644" i="16"/>
  <c r="L9645" i="16"/>
  <c r="L9646" i="16"/>
  <c r="L9647" i="16"/>
  <c r="L9648" i="16"/>
  <c r="L9649" i="16"/>
  <c r="L9650" i="16"/>
  <c r="L9651" i="16"/>
  <c r="L9652" i="16"/>
  <c r="L9653" i="16"/>
  <c r="L9654" i="16"/>
  <c r="L9655" i="16"/>
  <c r="L9656" i="16"/>
  <c r="L9657" i="16"/>
  <c r="L9658" i="16"/>
  <c r="L9659" i="16"/>
  <c r="L9660" i="16"/>
  <c r="L9661" i="16"/>
  <c r="L9662" i="16"/>
  <c r="L9663" i="16"/>
  <c r="L9664" i="16"/>
  <c r="L9665" i="16"/>
  <c r="L9666" i="16"/>
  <c r="L9667" i="16"/>
  <c r="L9668" i="16"/>
  <c r="L9669" i="16"/>
  <c r="L9670" i="16"/>
  <c r="L9671" i="16"/>
  <c r="L9672" i="16"/>
  <c r="L9673" i="16"/>
  <c r="L9674" i="16"/>
  <c r="L9675" i="16"/>
  <c r="L9676" i="16"/>
  <c r="L9677" i="16"/>
  <c r="L9678" i="16"/>
  <c r="L9679" i="16"/>
  <c r="L9680" i="16"/>
  <c r="L9681" i="16"/>
  <c r="L9682" i="16"/>
  <c r="L9683" i="16"/>
  <c r="L9684" i="16"/>
  <c r="L9685" i="16"/>
  <c r="L9686" i="16"/>
  <c r="L9687" i="16"/>
  <c r="L9688" i="16"/>
  <c r="L9689" i="16"/>
  <c r="L9690" i="16"/>
  <c r="L9691" i="16"/>
  <c r="L9692" i="16"/>
  <c r="L9693" i="16"/>
  <c r="L9694" i="16"/>
  <c r="L9695" i="16"/>
  <c r="L9696" i="16"/>
  <c r="L9697" i="16"/>
  <c r="L9698" i="16"/>
  <c r="L9699" i="16"/>
  <c r="L9700" i="16"/>
  <c r="L9701" i="16"/>
  <c r="L9702" i="16"/>
  <c r="L9703" i="16"/>
  <c r="L9704" i="16"/>
  <c r="L9705" i="16"/>
  <c r="L9706" i="16"/>
  <c r="L9707" i="16"/>
  <c r="L9708" i="16"/>
  <c r="L9709" i="16"/>
  <c r="L9710" i="16"/>
  <c r="L9711" i="16"/>
  <c r="L9712" i="16"/>
  <c r="L9713" i="16"/>
  <c r="L9714" i="16"/>
  <c r="L9715" i="16"/>
  <c r="L9716" i="16"/>
  <c r="L9717" i="16"/>
  <c r="L9718" i="16"/>
  <c r="L9719" i="16"/>
  <c r="L9720" i="16"/>
  <c r="L9721" i="16"/>
  <c r="L9722" i="16"/>
  <c r="L9723" i="16"/>
  <c r="L9724" i="16"/>
  <c r="L9725" i="16"/>
  <c r="L9726" i="16"/>
  <c r="L9727" i="16"/>
  <c r="L9728" i="16"/>
  <c r="L9729" i="16"/>
  <c r="L9730" i="16"/>
  <c r="L9731" i="16"/>
  <c r="L9732" i="16"/>
  <c r="L9733" i="16"/>
  <c r="L9734" i="16"/>
  <c r="L9735" i="16"/>
  <c r="L9736" i="16"/>
  <c r="L9737" i="16"/>
  <c r="L9738" i="16"/>
  <c r="L9739" i="16"/>
  <c r="L9740" i="16"/>
  <c r="L9741" i="16"/>
  <c r="L9742" i="16"/>
  <c r="L9743" i="16"/>
  <c r="L9744" i="16"/>
  <c r="L9745" i="16"/>
  <c r="L9746" i="16"/>
  <c r="L9747" i="16"/>
  <c r="L9748" i="16"/>
  <c r="L9749" i="16"/>
  <c r="L9750" i="16"/>
  <c r="L9751" i="16"/>
  <c r="L9752" i="16"/>
  <c r="L9753" i="16"/>
  <c r="L9754" i="16"/>
  <c r="L9755" i="16"/>
  <c r="L9756" i="16"/>
  <c r="L9757" i="16"/>
  <c r="L9758" i="16"/>
  <c r="L9759" i="16"/>
  <c r="L9760" i="16"/>
  <c r="L9761" i="16"/>
  <c r="L9762" i="16"/>
  <c r="L9763" i="16"/>
  <c r="L9764" i="16"/>
  <c r="L9765" i="16"/>
  <c r="L9766" i="16"/>
  <c r="L9767" i="16"/>
  <c r="L9768" i="16"/>
  <c r="L9769" i="16"/>
  <c r="L9770" i="16"/>
  <c r="L9771" i="16"/>
  <c r="L9772" i="16"/>
  <c r="L9773" i="16"/>
  <c r="L9774" i="16"/>
  <c r="L9775" i="16"/>
  <c r="L9776" i="16"/>
  <c r="L9777" i="16"/>
  <c r="L9778" i="16"/>
  <c r="L9779" i="16"/>
  <c r="L9780" i="16"/>
  <c r="L9781" i="16"/>
  <c r="L9782" i="16"/>
  <c r="L9783" i="16"/>
  <c r="L9784" i="16"/>
  <c r="L9785" i="16"/>
  <c r="L9786" i="16"/>
  <c r="L9787" i="16"/>
  <c r="L9788" i="16"/>
  <c r="L9789" i="16"/>
  <c r="L9790" i="16"/>
  <c r="L9791" i="16"/>
  <c r="L9792" i="16"/>
  <c r="L9793" i="16"/>
  <c r="L9794" i="16"/>
  <c r="L9795" i="16"/>
  <c r="L9796" i="16"/>
  <c r="L9797" i="16"/>
  <c r="L9798" i="16"/>
  <c r="L9799" i="16"/>
  <c r="L9800" i="16"/>
  <c r="L9801" i="16"/>
  <c r="L9802" i="16"/>
  <c r="L9803" i="16"/>
  <c r="L9804" i="16"/>
  <c r="L9805" i="16"/>
  <c r="L9806" i="16"/>
  <c r="L9807" i="16"/>
  <c r="L9808" i="16"/>
  <c r="L9809" i="16"/>
  <c r="L9810" i="16"/>
  <c r="L9811" i="16"/>
  <c r="L9812" i="16"/>
  <c r="L9813" i="16"/>
  <c r="L9814" i="16"/>
  <c r="L9815" i="16"/>
  <c r="L9816" i="16"/>
  <c r="L9817" i="16"/>
  <c r="L9818" i="16"/>
  <c r="L9819" i="16"/>
  <c r="L9820" i="16"/>
  <c r="L9821" i="16"/>
  <c r="L9822" i="16"/>
  <c r="L9823" i="16"/>
  <c r="L9824" i="16"/>
  <c r="L9825" i="16"/>
  <c r="L9826" i="16"/>
  <c r="L9827" i="16"/>
  <c r="L9828" i="16"/>
  <c r="L9829" i="16"/>
  <c r="L9830" i="16"/>
  <c r="L9831" i="16"/>
  <c r="L9832" i="16"/>
  <c r="L9833" i="16"/>
  <c r="L9834" i="16"/>
  <c r="L9835" i="16"/>
  <c r="L9836" i="16"/>
  <c r="L9837" i="16"/>
  <c r="L9838" i="16"/>
  <c r="L9839" i="16"/>
  <c r="L9840" i="16"/>
  <c r="L9841" i="16"/>
  <c r="L9842" i="16"/>
  <c r="L9843" i="16"/>
  <c r="L9844" i="16"/>
  <c r="L9845" i="16"/>
  <c r="L9846" i="16"/>
  <c r="L9847" i="16"/>
  <c r="L9848" i="16"/>
  <c r="L9849" i="16"/>
  <c r="L9850" i="16"/>
  <c r="L9851" i="16"/>
  <c r="L9852" i="16"/>
  <c r="L9853" i="16"/>
  <c r="L9854" i="16"/>
  <c r="L9855" i="16"/>
  <c r="L9856" i="16"/>
  <c r="L9857" i="16"/>
  <c r="L9858" i="16"/>
  <c r="L9859" i="16"/>
  <c r="L9860" i="16"/>
  <c r="L9861" i="16"/>
  <c r="L9862" i="16"/>
  <c r="L9863" i="16"/>
  <c r="L9864" i="16"/>
  <c r="L9865" i="16"/>
  <c r="L9866" i="16"/>
  <c r="L9867" i="16"/>
  <c r="L9868" i="16"/>
  <c r="L9869" i="16"/>
  <c r="L9870" i="16"/>
  <c r="L9871" i="16"/>
  <c r="L9872" i="16"/>
  <c r="L9873" i="16"/>
  <c r="L9874" i="16"/>
  <c r="L9875" i="16"/>
  <c r="L9876" i="16"/>
  <c r="L9877" i="16"/>
  <c r="L9878" i="16"/>
  <c r="L9879" i="16"/>
  <c r="L9880" i="16"/>
  <c r="L9881" i="16"/>
  <c r="L9882" i="16"/>
  <c r="L9883" i="16"/>
  <c r="L9884" i="16"/>
  <c r="L9885" i="16"/>
  <c r="L9886" i="16"/>
  <c r="L9887" i="16"/>
  <c r="L9888" i="16"/>
  <c r="L9889" i="16"/>
  <c r="L9890" i="16"/>
  <c r="L9891" i="16"/>
  <c r="L9892" i="16"/>
  <c r="L9893" i="16"/>
  <c r="L9894" i="16"/>
  <c r="L9895" i="16"/>
  <c r="L9896" i="16"/>
  <c r="L9897" i="16"/>
  <c r="L9898" i="16"/>
  <c r="L9899" i="16"/>
  <c r="L9900" i="16"/>
  <c r="L9901" i="16"/>
  <c r="L9902" i="16"/>
  <c r="L9903" i="16"/>
  <c r="L9904" i="16"/>
  <c r="L9905" i="16"/>
  <c r="L9906" i="16"/>
  <c r="L9907" i="16"/>
  <c r="L9908" i="16"/>
  <c r="L9909" i="16"/>
  <c r="L9910" i="16"/>
  <c r="L9911" i="16"/>
  <c r="L9912" i="16"/>
  <c r="L9913" i="16"/>
  <c r="L9914" i="16"/>
  <c r="L9915" i="16"/>
  <c r="L9916" i="16"/>
  <c r="L9917" i="16"/>
  <c r="L9918" i="16"/>
  <c r="L9919" i="16"/>
  <c r="L9920" i="16"/>
  <c r="L9921" i="16"/>
  <c r="L9922" i="16"/>
  <c r="L9923" i="16"/>
  <c r="L9924" i="16"/>
  <c r="L9925" i="16"/>
  <c r="L9926" i="16"/>
  <c r="L9927" i="16"/>
  <c r="L9928" i="16"/>
  <c r="L9929" i="16"/>
  <c r="L9930" i="16"/>
  <c r="L9931" i="16"/>
  <c r="L9932" i="16"/>
  <c r="L9933" i="16"/>
  <c r="L9934" i="16"/>
  <c r="L9935" i="16"/>
  <c r="L9936" i="16"/>
  <c r="L9937" i="16"/>
  <c r="L9938" i="16"/>
  <c r="L9939" i="16"/>
  <c r="L9940" i="16"/>
  <c r="L9941" i="16"/>
  <c r="L9942" i="16"/>
  <c r="L9943" i="16"/>
  <c r="L9944" i="16"/>
  <c r="L9945" i="16"/>
  <c r="L9946" i="16"/>
  <c r="L9947" i="16"/>
  <c r="L9948" i="16"/>
  <c r="L9949" i="16"/>
  <c r="L9950" i="16"/>
  <c r="L9951" i="16"/>
  <c r="L9952" i="16"/>
  <c r="L9953" i="16"/>
  <c r="L9954" i="16"/>
  <c r="L9955" i="16"/>
  <c r="L9956" i="16"/>
  <c r="L9957" i="16"/>
  <c r="L9958" i="16"/>
  <c r="L9959" i="16"/>
  <c r="L9960" i="16"/>
  <c r="L9961" i="16"/>
  <c r="L9962" i="16"/>
  <c r="L9963" i="16"/>
  <c r="L9964" i="16"/>
  <c r="L9965" i="16"/>
  <c r="L9966" i="16"/>
  <c r="L9967" i="16"/>
  <c r="L9968" i="16"/>
  <c r="L9969" i="16"/>
  <c r="L9970" i="16"/>
  <c r="L9971" i="16"/>
  <c r="L9972" i="16"/>
  <c r="L9973" i="16"/>
  <c r="L9974" i="16"/>
  <c r="L9975" i="16"/>
  <c r="L9976" i="16"/>
  <c r="L9977" i="16"/>
  <c r="L9978" i="16"/>
  <c r="L9979" i="16"/>
  <c r="L9980" i="16"/>
  <c r="L9981" i="16"/>
  <c r="L9982" i="16"/>
  <c r="L9983" i="16"/>
  <c r="L9984" i="16"/>
  <c r="L9985" i="16"/>
  <c r="L9986" i="16"/>
  <c r="L9987" i="16"/>
  <c r="L9988" i="16"/>
  <c r="L9989" i="16"/>
  <c r="L9990" i="16"/>
  <c r="L9991" i="16"/>
  <c r="L9992" i="16"/>
  <c r="L9993" i="16"/>
  <c r="L9994" i="16"/>
  <c r="L9995" i="16"/>
  <c r="L9996" i="16"/>
  <c r="L9997" i="16"/>
  <c r="L9998" i="16"/>
  <c r="L9999" i="16"/>
  <c r="L10000" i="16"/>
  <c r="L10001" i="16"/>
  <c r="L10002" i="16"/>
  <c r="L10003" i="16"/>
  <c r="L10004" i="16"/>
  <c r="L10005" i="16"/>
  <c r="L10006" i="16"/>
  <c r="L10007" i="16"/>
  <c r="L10008" i="16"/>
  <c r="L10009" i="16"/>
  <c r="L10010" i="16"/>
  <c r="L10011" i="16"/>
  <c r="L10012" i="16"/>
  <c r="L10013" i="16"/>
  <c r="L10014" i="16"/>
  <c r="L10015" i="16"/>
  <c r="L10016" i="16"/>
  <c r="L10017" i="16"/>
  <c r="L10018" i="16"/>
  <c r="L10019" i="16"/>
  <c r="L10020" i="16"/>
  <c r="L10021" i="16"/>
  <c r="L10022" i="16"/>
  <c r="L10023" i="16"/>
  <c r="L10024" i="16"/>
  <c r="L10025" i="16"/>
  <c r="L10026" i="16"/>
  <c r="L10027" i="16"/>
  <c r="L10028" i="16"/>
  <c r="L10029" i="16"/>
  <c r="L10030" i="16"/>
  <c r="L10031" i="16"/>
  <c r="L10032" i="16"/>
  <c r="L10033" i="16"/>
  <c r="L10034" i="16"/>
  <c r="L10035" i="16"/>
  <c r="L10036" i="16"/>
  <c r="L10037" i="16"/>
  <c r="L10038" i="16"/>
  <c r="L10039" i="16"/>
  <c r="L10040" i="16"/>
  <c r="L10041" i="16"/>
  <c r="L10042" i="16"/>
  <c r="L10043" i="16"/>
  <c r="L10044" i="16"/>
  <c r="L10045" i="16"/>
  <c r="L10046" i="16"/>
  <c r="L10047" i="16"/>
  <c r="L10048" i="16"/>
  <c r="L10049" i="16"/>
  <c r="L10050" i="16"/>
  <c r="L10051" i="16"/>
  <c r="L10052" i="16"/>
  <c r="L10053" i="16"/>
  <c r="L10054" i="16"/>
  <c r="L10055" i="16"/>
  <c r="L10056" i="16"/>
  <c r="L10057" i="16"/>
  <c r="L10058" i="16"/>
  <c r="I10" i="16"/>
  <c r="I11" i="16"/>
  <c r="H27" i="16"/>
  <c r="I27" i="16"/>
  <c r="I24" i="16"/>
  <c r="H23" i="16"/>
  <c r="A3" i="16"/>
  <c r="E4741" i="15"/>
  <c r="E4742" i="15"/>
  <c r="E4749" i="15"/>
  <c r="D4750" i="15"/>
  <c r="E4747" i="15"/>
  <c r="E4748" i="15"/>
  <c r="E4744" i="15"/>
  <c r="E4745" i="15"/>
  <c r="E4739" i="15"/>
  <c r="E4738" i="15"/>
  <c r="E4737" i="15"/>
  <c r="E4767" i="15"/>
  <c r="E4760" i="15"/>
  <c r="E4761" i="15"/>
  <c r="E4762" i="15"/>
  <c r="E4763" i="15"/>
  <c r="E4764" i="15"/>
  <c r="E4759" i="15"/>
  <c r="E4765" i="15"/>
  <c r="E4768" i="15"/>
  <c r="E4782" i="15"/>
  <c r="D4783" i="15"/>
  <c r="E4781" i="15"/>
  <c r="E4778" i="15"/>
  <c r="E4771" i="15"/>
  <c r="E14" i="15"/>
  <c r="E15" i="15"/>
  <c r="E11" i="15"/>
  <c r="E12" i="15"/>
  <c r="E52" i="15"/>
  <c r="E53" i="15"/>
  <c r="E46" i="15"/>
  <c r="E47" i="15"/>
  <c r="E48" i="15"/>
  <c r="E49" i="15"/>
  <c r="E50" i="15"/>
  <c r="E43" i="15"/>
  <c r="E44" i="15"/>
  <c r="E26" i="15"/>
  <c r="E27" i="15"/>
  <c r="E28" i="15"/>
  <c r="E29" i="15"/>
  <c r="E30" i="15"/>
  <c r="E31" i="15"/>
  <c r="E32" i="15"/>
  <c r="E33" i="15"/>
  <c r="E34" i="15"/>
  <c r="E35" i="15"/>
  <c r="E36" i="15"/>
  <c r="E37" i="15"/>
  <c r="E38" i="15"/>
  <c r="E79" i="15"/>
  <c r="E80" i="15"/>
  <c r="E76" i="15"/>
  <c r="E77" i="15"/>
  <c r="E64" i="15"/>
  <c r="E65" i="15"/>
  <c r="E66" i="15"/>
  <c r="E67" i="15"/>
  <c r="E68" i="15"/>
  <c r="E69" i="15"/>
  <c r="E70" i="15"/>
  <c r="E71" i="15"/>
  <c r="E101" i="15"/>
  <c r="E102" i="15"/>
  <c r="E97" i="15"/>
  <c r="E98" i="15"/>
  <c r="E99" i="15"/>
  <c r="E94" i="15"/>
  <c r="E95" i="15"/>
  <c r="E119" i="15"/>
  <c r="E120" i="15"/>
  <c r="E121" i="15"/>
  <c r="E116" i="15"/>
  <c r="E117" i="15"/>
  <c r="E142" i="15"/>
  <c r="E143" i="15"/>
  <c r="E144" i="15"/>
  <c r="E138" i="15"/>
  <c r="E139" i="15"/>
  <c r="E140" i="15"/>
  <c r="E135" i="15"/>
  <c r="E136" i="15"/>
  <c r="E18" i="1"/>
  <c r="F18" i="1"/>
  <c r="E183" i="15"/>
  <c r="E184" i="15"/>
  <c r="E180" i="15"/>
  <c r="E181" i="15"/>
  <c r="E177" i="15"/>
  <c r="E178" i="15"/>
  <c r="E208" i="15"/>
  <c r="E209" i="15"/>
  <c r="E205" i="15"/>
  <c r="E206" i="15"/>
  <c r="E195" i="15"/>
  <c r="E196" i="15"/>
  <c r="E197" i="15"/>
  <c r="E198" i="15"/>
  <c r="E199" i="15"/>
  <c r="E200" i="15"/>
  <c r="E243" i="15"/>
  <c r="E244" i="15"/>
  <c r="E240" i="15"/>
  <c r="E241" i="15"/>
  <c r="E220" i="15"/>
  <c r="E221" i="15"/>
  <c r="E222" i="15"/>
  <c r="E223" i="15"/>
  <c r="E224" i="15"/>
  <c r="E225" i="15"/>
  <c r="E226" i="15"/>
  <c r="E227" i="15"/>
  <c r="E228" i="15"/>
  <c r="E229" i="15"/>
  <c r="E230" i="15"/>
  <c r="E231" i="15"/>
  <c r="E232" i="15"/>
  <c r="E233" i="15"/>
  <c r="E234" i="15"/>
  <c r="E235" i="15"/>
  <c r="E265" i="15"/>
  <c r="E266" i="15"/>
  <c r="E267" i="15"/>
  <c r="E268" i="15"/>
  <c r="E262" i="15"/>
  <c r="E263" i="15"/>
  <c r="E255" i="15"/>
  <c r="E256" i="15"/>
  <c r="E257" i="15"/>
  <c r="E292" i="15"/>
  <c r="E293" i="15"/>
  <c r="E289" i="15"/>
  <c r="E290" i="15"/>
  <c r="E279" i="15"/>
  <c r="E280" i="15"/>
  <c r="E281" i="15"/>
  <c r="E282" i="15"/>
  <c r="E283" i="15"/>
  <c r="E284" i="15"/>
  <c r="E323" i="15"/>
  <c r="E324" i="15"/>
  <c r="E325" i="15"/>
  <c r="E320" i="15"/>
  <c r="E321" i="15"/>
  <c r="E304" i="15"/>
  <c r="E305" i="15"/>
  <c r="E306" i="15"/>
  <c r="E307" i="15"/>
  <c r="E308" i="15"/>
  <c r="E309" i="15"/>
  <c r="E310" i="15"/>
  <c r="E311" i="15"/>
  <c r="E312" i="15"/>
  <c r="E313" i="15"/>
  <c r="E345" i="15"/>
  <c r="E346" i="15"/>
  <c r="E336" i="15"/>
  <c r="E337" i="15"/>
  <c r="E338" i="15"/>
  <c r="E339" i="15"/>
  <c r="E340" i="15"/>
  <c r="E363" i="15"/>
  <c r="E364" i="15"/>
  <c r="E357" i="15"/>
  <c r="E358" i="15"/>
  <c r="E382" i="15"/>
  <c r="E383" i="15"/>
  <c r="E375" i="15"/>
  <c r="E376" i="15"/>
  <c r="E377" i="15"/>
  <c r="E403" i="15"/>
  <c r="E404" i="15"/>
  <c r="E405" i="15"/>
  <c r="E400" i="15"/>
  <c r="E401" i="15"/>
  <c r="E394" i="15"/>
  <c r="E395" i="15"/>
  <c r="E427" i="15"/>
  <c r="E428" i="15"/>
  <c r="E429" i="15"/>
  <c r="E424" i="15"/>
  <c r="E425" i="15"/>
  <c r="E416" i="15"/>
  <c r="E417" i="15"/>
  <c r="E418" i="15"/>
  <c r="E419" i="15"/>
  <c r="E458" i="15"/>
  <c r="E459" i="15"/>
  <c r="E455" i="15"/>
  <c r="E456" i="15"/>
  <c r="E440" i="15"/>
  <c r="E441" i="15"/>
  <c r="E442" i="15"/>
  <c r="E443" i="15"/>
  <c r="E444" i="15"/>
  <c r="E445" i="15"/>
  <c r="E446" i="15"/>
  <c r="E447" i="15"/>
  <c r="E448" i="15"/>
  <c r="E449" i="15"/>
  <c r="E450" i="15"/>
  <c r="E488" i="15"/>
  <c r="E489" i="15"/>
  <c r="E485" i="15"/>
  <c r="E486" i="15"/>
  <c r="E470" i="15"/>
  <c r="E471" i="15"/>
  <c r="E472" i="15"/>
  <c r="E473" i="15"/>
  <c r="E474" i="15"/>
  <c r="E475" i="15"/>
  <c r="E476" i="15"/>
  <c r="E477" i="15"/>
  <c r="E478" i="15"/>
  <c r="E479" i="15"/>
  <c r="E480" i="15"/>
  <c r="E511" i="15"/>
  <c r="E512" i="15"/>
  <c r="E508" i="15"/>
  <c r="E509" i="15"/>
  <c r="E500" i="15"/>
  <c r="E501" i="15"/>
  <c r="E502" i="15"/>
  <c r="E503" i="15"/>
  <c r="E538" i="15"/>
  <c r="E539" i="15"/>
  <c r="E535" i="15"/>
  <c r="E536" i="15"/>
  <c r="E532" i="15"/>
  <c r="E533" i="15"/>
  <c r="E523" i="15"/>
  <c r="E524" i="15"/>
  <c r="E525" i="15"/>
  <c r="E526" i="15"/>
  <c r="E527" i="15"/>
  <c r="E564" i="15"/>
  <c r="E565" i="15"/>
  <c r="E561" i="15"/>
  <c r="E562" i="15"/>
  <c r="E550" i="15"/>
  <c r="E551" i="15"/>
  <c r="E552" i="15"/>
  <c r="E553" i="15"/>
  <c r="E554" i="15"/>
  <c r="E555" i="15"/>
  <c r="E556" i="15"/>
  <c r="E590" i="15"/>
  <c r="E591" i="15"/>
  <c r="E587" i="15"/>
  <c r="E588" i="15"/>
  <c r="E576" i="15"/>
  <c r="E577" i="15"/>
  <c r="E578" i="15"/>
  <c r="E579" i="15"/>
  <c r="E580" i="15"/>
  <c r="E581" i="15"/>
  <c r="E582" i="15"/>
  <c r="E42" i="1"/>
  <c r="F42" i="1"/>
  <c r="E824" i="15"/>
  <c r="E825" i="15"/>
  <c r="E815" i="15"/>
  <c r="E816" i="15"/>
  <c r="E817" i="15"/>
  <c r="E818" i="15"/>
  <c r="E819" i="15"/>
  <c r="E932" i="15"/>
  <c r="E933" i="15"/>
  <c r="E934" i="15"/>
  <c r="E935" i="15"/>
  <c r="E936" i="15"/>
  <c r="E929" i="15"/>
  <c r="E930" i="15"/>
  <c r="E926" i="15"/>
  <c r="E927" i="15"/>
  <c r="E919" i="15"/>
  <c r="E920" i="15"/>
  <c r="E921" i="15"/>
  <c r="E922" i="15"/>
  <c r="E923" i="15"/>
  <c r="E924" i="15"/>
  <c r="E940" i="15"/>
  <c r="D941" i="15"/>
  <c r="E67" i="1"/>
  <c r="F67" i="1"/>
  <c r="E1345" i="15"/>
  <c r="E1346" i="15"/>
  <c r="E1336" i="15"/>
  <c r="E1337" i="15"/>
  <c r="E1338" i="15"/>
  <c r="E1339" i="15"/>
  <c r="E1340" i="15"/>
  <c r="D1383" i="15"/>
  <c r="E75" i="1"/>
  <c r="F75" i="1"/>
  <c r="E1409" i="15"/>
  <c r="E1410" i="15"/>
  <c r="E1411" i="15"/>
  <c r="E1406" i="15"/>
  <c r="E1407" i="15"/>
  <c r="E1392" i="15"/>
  <c r="E1393" i="15"/>
  <c r="E1394" i="15"/>
  <c r="E1395" i="15"/>
  <c r="E1396" i="15"/>
  <c r="E1397" i="15"/>
  <c r="E1398" i="15"/>
  <c r="E1399" i="15"/>
  <c r="E1400" i="15"/>
  <c r="E93" i="1"/>
  <c r="F93" i="1"/>
  <c r="E2502" i="15"/>
  <c r="E2503" i="15"/>
  <c r="E2499" i="15"/>
  <c r="E2500" i="15"/>
  <c r="E2490" i="15"/>
  <c r="E2491" i="15"/>
  <c r="E2492" i="15"/>
  <c r="E2493" i="15"/>
  <c r="E2494" i="15"/>
  <c r="E117" i="1"/>
  <c r="F117" i="1"/>
  <c r="E2851" i="15"/>
  <c r="E2852" i="15"/>
  <c r="E2853" i="15"/>
  <c r="E2848" i="15"/>
  <c r="E2849" i="15"/>
  <c r="E2842" i="15"/>
  <c r="E2843" i="15"/>
  <c r="E3013" i="15"/>
  <c r="E3014" i="15"/>
  <c r="E3004" i="15"/>
  <c r="E3005" i="15"/>
  <c r="E3006" i="15"/>
  <c r="E3007" i="15"/>
  <c r="E3008" i="15"/>
  <c r="E126" i="1"/>
  <c r="F126" i="1"/>
  <c r="E3067" i="15"/>
  <c r="E3068" i="15"/>
  <c r="E3060" i="15"/>
  <c r="E3061" i="15"/>
  <c r="E3062" i="15"/>
  <c r="E3121" i="15"/>
  <c r="E3122" i="15"/>
  <c r="E3109" i="15"/>
  <c r="E3110" i="15"/>
  <c r="E3111" i="15"/>
  <c r="E3112" i="15"/>
  <c r="E3113" i="15"/>
  <c r="E3114" i="15"/>
  <c r="E3115" i="15"/>
  <c r="E3116" i="15"/>
  <c r="E3147" i="15"/>
  <c r="E3148" i="15"/>
  <c r="E3144" i="15"/>
  <c r="E3145" i="15"/>
  <c r="E3133" i="15"/>
  <c r="E3134" i="15"/>
  <c r="E3135" i="15"/>
  <c r="E3136" i="15"/>
  <c r="E3137" i="15"/>
  <c r="E3138" i="15"/>
  <c r="E3139" i="15"/>
  <c r="E145" i="1"/>
  <c r="F145" i="1"/>
  <c r="E3611" i="15"/>
  <c r="E3612" i="15"/>
  <c r="E3605" i="15"/>
  <c r="E3606" i="15"/>
  <c r="F103" i="1"/>
  <c r="E12" i="5"/>
  <c r="E13" i="5"/>
  <c r="E14" i="5"/>
  <c r="D17" i="5"/>
  <c r="E17" i="5"/>
  <c r="E18" i="5"/>
  <c r="E19" i="5"/>
  <c r="D21" i="5"/>
  <c r="E21" i="5"/>
  <c r="D22" i="5"/>
  <c r="E22" i="5"/>
  <c r="E24" i="5"/>
  <c r="E25" i="5"/>
  <c r="E26" i="5"/>
  <c r="E27" i="5"/>
  <c r="E30" i="5"/>
  <c r="E31" i="5"/>
  <c r="E32" i="5"/>
  <c r="E33" i="5"/>
  <c r="E35" i="5"/>
  <c r="E36" i="5"/>
  <c r="E37" i="5"/>
  <c r="E42" i="5"/>
  <c r="E43" i="5"/>
  <c r="E44" i="5"/>
  <c r="E41" i="5"/>
  <c r="F169" i="1"/>
  <c r="F171" i="1"/>
  <c r="F170" i="1"/>
  <c r="F172" i="1"/>
  <c r="E1380" i="15"/>
  <c r="E1381" i="15"/>
  <c r="E1377" i="15"/>
  <c r="E1378" i="15"/>
  <c r="E1373" i="15"/>
  <c r="E1374" i="15"/>
  <c r="E1375" i="15"/>
  <c r="E1357" i="15"/>
  <c r="E1358" i="15"/>
  <c r="E1359" i="15"/>
  <c r="E1360" i="15"/>
  <c r="E1361" i="15"/>
  <c r="E1362" i="15"/>
  <c r="E1363" i="15"/>
  <c r="E1364" i="15"/>
  <c r="E1365" i="15"/>
  <c r="E1366" i="15"/>
  <c r="E1367" i="15"/>
  <c r="E1368" i="15"/>
  <c r="E1369" i="15"/>
  <c r="E1370" i="15"/>
  <c r="E1371" i="15"/>
  <c r="E161" i="15"/>
  <c r="E162" i="15"/>
  <c r="E163" i="15"/>
  <c r="E158" i="15"/>
  <c r="E159" i="15"/>
  <c r="E155" i="15"/>
  <c r="E156" i="15"/>
  <c r="E164" i="15"/>
  <c r="E10" i="15"/>
  <c r="E602" i="15"/>
  <c r="E605" i="15"/>
  <c r="E608" i="15"/>
  <c r="E609" i="15"/>
  <c r="E612" i="15"/>
  <c r="E624" i="15"/>
  <c r="E627" i="15"/>
  <c r="E630" i="15"/>
  <c r="E631" i="15"/>
  <c r="E634" i="15"/>
  <c r="E635" i="15"/>
  <c r="E647" i="15"/>
  <c r="E650" i="15"/>
  <c r="E653" i="15"/>
  <c r="E654" i="15"/>
  <c r="E666" i="15"/>
  <c r="E669" i="15"/>
  <c r="E672" i="15"/>
  <c r="E673" i="15"/>
  <c r="E685" i="15"/>
  <c r="E688" i="15"/>
  <c r="E691" i="15"/>
  <c r="E694" i="15"/>
  <c r="E706" i="15"/>
  <c r="E707" i="15"/>
  <c r="E708" i="15"/>
  <c r="E709" i="15"/>
  <c r="E710" i="15"/>
  <c r="E711" i="15"/>
  <c r="E712" i="15"/>
  <c r="E713" i="15"/>
  <c r="E714" i="15"/>
  <c r="E715" i="15"/>
  <c r="E716" i="15"/>
  <c r="E717" i="15"/>
  <c r="E718" i="15"/>
  <c r="E719" i="15"/>
  <c r="E720" i="15"/>
  <c r="E723" i="15"/>
  <c r="E726" i="15"/>
  <c r="E729" i="15"/>
  <c r="E741" i="15"/>
  <c r="E742" i="15"/>
  <c r="E745" i="15"/>
  <c r="E748" i="15"/>
  <c r="E751" i="15"/>
  <c r="E752" i="15"/>
  <c r="E753" i="15"/>
  <c r="E765" i="15"/>
  <c r="E766" i="15"/>
  <c r="E767" i="15"/>
  <c r="E768" i="15"/>
  <c r="E769" i="15"/>
  <c r="E772" i="15"/>
  <c r="E775" i="15"/>
  <c r="E778" i="15"/>
  <c r="E790" i="15"/>
  <c r="E791" i="15"/>
  <c r="E792" i="15"/>
  <c r="E793" i="15"/>
  <c r="E794" i="15"/>
  <c r="E797" i="15"/>
  <c r="E800" i="15"/>
  <c r="E803" i="15"/>
  <c r="E836" i="15"/>
  <c r="E837" i="15"/>
  <c r="E840" i="15"/>
  <c r="E843" i="15"/>
  <c r="E855" i="15"/>
  <c r="E858" i="15"/>
  <c r="E861" i="15"/>
  <c r="E873" i="15"/>
  <c r="E876" i="15"/>
  <c r="E879" i="15"/>
  <c r="E882" i="15"/>
  <c r="E883" i="15"/>
  <c r="E895" i="15"/>
  <c r="E896" i="15"/>
  <c r="E897" i="15"/>
  <c r="E900" i="15"/>
  <c r="E903" i="15"/>
  <c r="E906" i="15"/>
  <c r="E907" i="15"/>
  <c r="E938" i="15"/>
  <c r="E950" i="15"/>
  <c r="E951" i="15"/>
  <c r="E952" i="15"/>
  <c r="E953" i="15"/>
  <c r="E954" i="15"/>
  <c r="E955" i="15"/>
  <c r="E956" i="15"/>
  <c r="E957" i="15"/>
  <c r="E958" i="15"/>
  <c r="E959" i="15"/>
  <c r="E962" i="15"/>
  <c r="E965" i="15"/>
  <c r="E968" i="15"/>
  <c r="E980" i="15"/>
  <c r="E981" i="15"/>
  <c r="E982" i="15"/>
  <c r="E983" i="15"/>
  <c r="E984" i="15"/>
  <c r="E985" i="15"/>
  <c r="E986" i="15"/>
  <c r="E987" i="15"/>
  <c r="E988" i="15"/>
  <c r="E989" i="15"/>
  <c r="E992" i="15"/>
  <c r="E995" i="15"/>
  <c r="E998" i="15"/>
  <c r="E1010" i="15"/>
  <c r="E1011" i="15"/>
  <c r="E1012" i="15"/>
  <c r="E1015" i="15"/>
  <c r="E1018" i="15"/>
  <c r="E1021" i="15"/>
  <c r="E1033" i="15"/>
  <c r="E1034" i="15"/>
  <c r="E1035" i="15"/>
  <c r="E1036" i="15"/>
  <c r="E1039" i="15"/>
  <c r="E1042" i="15"/>
  <c r="E1045" i="15"/>
  <c r="E1048" i="15"/>
  <c r="E1060" i="15"/>
  <c r="E1061" i="15"/>
  <c r="E1062" i="15"/>
  <c r="E1063" i="15"/>
  <c r="E1064" i="15"/>
  <c r="E1065" i="15"/>
  <c r="E1068" i="15"/>
  <c r="E1071" i="15"/>
  <c r="E1074" i="15"/>
  <c r="E1086" i="15"/>
  <c r="E1087" i="15"/>
  <c r="E1088" i="15"/>
  <c r="E1089" i="15"/>
  <c r="E1090" i="15"/>
  <c r="E1091" i="15"/>
  <c r="E1094" i="15"/>
  <c r="E1097" i="15"/>
  <c r="E1100" i="15"/>
  <c r="E1112" i="15"/>
  <c r="E1115" i="15"/>
  <c r="E1118" i="15"/>
  <c r="E1119" i="15"/>
  <c r="E1122" i="15"/>
  <c r="E1134" i="15"/>
  <c r="E1137" i="15"/>
  <c r="E1140" i="15"/>
  <c r="E1141" i="15"/>
  <c r="E1153" i="15"/>
  <c r="E1156" i="15"/>
  <c r="E1159" i="15"/>
  <c r="E1160" i="15"/>
  <c r="E1163" i="15"/>
  <c r="E1164" i="15"/>
  <c r="E1176" i="15"/>
  <c r="E1179" i="15"/>
  <c r="E1182" i="15"/>
  <c r="E1183" i="15"/>
  <c r="E1195" i="15"/>
  <c r="E1196" i="15"/>
  <c r="E1197" i="15"/>
  <c r="E1198" i="15"/>
  <c r="E1199" i="15"/>
  <c r="E1202" i="15"/>
  <c r="E1205" i="15"/>
  <c r="E1208" i="15"/>
  <c r="E1220" i="15"/>
  <c r="E1221" i="15"/>
  <c r="E1222" i="15"/>
  <c r="E1223" i="15"/>
  <c r="E1224" i="15"/>
  <c r="E1225" i="15"/>
  <c r="E1226" i="15"/>
  <c r="E1227" i="15"/>
  <c r="E1228" i="15"/>
  <c r="E1229" i="15"/>
  <c r="E1230" i="15"/>
  <c r="E1231" i="15"/>
  <c r="E1232" i="15"/>
  <c r="E1233" i="15"/>
  <c r="E1234" i="15"/>
  <c r="E1237" i="15"/>
  <c r="E1240" i="15"/>
  <c r="E1243" i="15"/>
  <c r="E1255" i="15"/>
  <c r="E1256" i="15"/>
  <c r="E1259" i="15"/>
  <c r="E1262" i="15"/>
  <c r="E1265" i="15"/>
  <c r="E1266" i="15"/>
  <c r="E1267" i="15"/>
  <c r="E1279" i="15"/>
  <c r="E1280" i="15"/>
  <c r="E1281" i="15"/>
  <c r="E1282" i="15"/>
  <c r="E1283" i="15"/>
  <c r="E1286" i="15"/>
  <c r="E1289" i="15"/>
  <c r="E1292" i="15"/>
  <c r="E1304" i="15"/>
  <c r="E1305" i="15"/>
  <c r="E1306" i="15"/>
  <c r="E1307" i="15"/>
  <c r="E1308" i="15"/>
  <c r="E1309" i="15"/>
  <c r="E1310" i="15"/>
  <c r="E1311" i="15"/>
  <c r="E1312" i="15"/>
  <c r="E1315" i="15"/>
  <c r="E1316" i="15"/>
  <c r="E1317" i="15"/>
  <c r="E1320" i="15"/>
  <c r="E1323" i="15"/>
  <c r="E1324" i="15"/>
  <c r="E1422" i="15"/>
  <c r="E1423" i="15"/>
  <c r="E1424" i="15"/>
  <c r="E1427" i="15"/>
  <c r="E1430" i="15"/>
  <c r="E1433" i="15"/>
  <c r="E1434" i="15"/>
  <c r="E1446" i="15"/>
  <c r="E1449" i="15"/>
  <c r="E1452" i="15"/>
  <c r="E1455" i="15"/>
  <c r="E1456" i="15"/>
  <c r="E1468" i="15"/>
  <c r="E1471" i="15"/>
  <c r="E1474" i="15"/>
  <c r="E1486" i="15"/>
  <c r="E1487" i="15"/>
  <c r="E1490" i="15"/>
  <c r="E1493" i="15"/>
  <c r="E1505" i="15"/>
  <c r="E1506" i="15"/>
  <c r="E1507" i="15"/>
  <c r="E1508" i="15"/>
  <c r="E1509" i="15"/>
  <c r="E1510" i="15"/>
  <c r="E1511" i="15"/>
  <c r="E1512" i="15"/>
  <c r="E1513" i="15"/>
  <c r="E1514" i="15"/>
  <c r="E1517" i="15"/>
  <c r="E1520" i="15"/>
  <c r="E1523" i="15"/>
  <c r="E1535" i="15"/>
  <c r="E1536" i="15"/>
  <c r="E1537" i="15"/>
  <c r="E1538" i="15"/>
  <c r="E1539" i="15"/>
  <c r="E1540" i="15"/>
  <c r="E1541" i="15"/>
  <c r="E1542" i="15"/>
  <c r="E1543" i="15"/>
  <c r="E1544" i="15"/>
  <c r="E1547" i="15"/>
  <c r="E1550" i="15"/>
  <c r="E1553" i="15"/>
  <c r="E1565" i="15"/>
  <c r="E1566" i="15"/>
  <c r="E1567" i="15"/>
  <c r="E1570" i="15"/>
  <c r="E1573" i="15"/>
  <c r="E1576" i="15"/>
  <c r="E1588" i="15"/>
  <c r="E1589" i="15"/>
  <c r="E1590" i="15"/>
  <c r="E1591" i="15"/>
  <c r="E1594" i="15"/>
  <c r="E1597" i="15"/>
  <c r="E1600" i="15"/>
  <c r="E1603" i="15"/>
  <c r="E1615" i="15"/>
  <c r="E1616" i="15"/>
  <c r="E1617" i="15"/>
  <c r="E1618" i="15"/>
  <c r="E1619" i="15"/>
  <c r="E1620" i="15"/>
  <c r="E1623" i="15"/>
  <c r="E1626" i="15"/>
  <c r="E1629" i="15"/>
  <c r="E1641" i="15"/>
  <c r="E1642" i="15"/>
  <c r="E1643" i="15"/>
  <c r="E1644" i="15"/>
  <c r="E1645" i="15"/>
  <c r="E1646" i="15"/>
  <c r="E1649" i="15"/>
  <c r="E1652" i="15"/>
  <c r="E1655" i="15"/>
  <c r="E1667" i="15"/>
  <c r="E1670" i="15"/>
  <c r="E1673" i="15"/>
  <c r="E1674" i="15"/>
  <c r="E1677" i="15"/>
  <c r="E1689" i="15"/>
  <c r="E1692" i="15"/>
  <c r="E1695" i="15"/>
  <c r="E1696" i="15"/>
  <c r="E1708" i="15"/>
  <c r="E1711" i="15"/>
  <c r="E1714" i="15"/>
  <c r="E1715" i="15"/>
  <c r="E1718" i="15"/>
  <c r="E1719" i="15"/>
  <c r="E1731" i="15"/>
  <c r="E1734" i="15"/>
  <c r="E1737" i="15"/>
  <c r="E1738" i="15"/>
  <c r="E1750" i="15"/>
  <c r="E1753" i="15"/>
  <c r="E1756" i="15"/>
  <c r="E1759" i="15"/>
  <c r="E1760" i="15"/>
  <c r="E1763" i="15"/>
  <c r="E1775" i="15"/>
  <c r="E1776" i="15"/>
  <c r="E1777" i="15"/>
  <c r="E1778" i="15"/>
  <c r="E1779" i="15"/>
  <c r="E1782" i="15"/>
  <c r="E1785" i="15"/>
  <c r="E1788" i="15"/>
  <c r="E1800" i="15"/>
  <c r="E1801" i="15"/>
  <c r="E1802" i="15"/>
  <c r="E1803" i="15"/>
  <c r="E1804" i="15"/>
  <c r="E1805" i="15"/>
  <c r="E1806" i="15"/>
  <c r="E1807" i="15"/>
  <c r="E1808" i="15"/>
  <c r="E1809" i="15"/>
  <c r="E1810" i="15"/>
  <c r="E1811" i="15"/>
  <c r="E1812" i="15"/>
  <c r="E1813" i="15"/>
  <c r="E1814" i="15"/>
  <c r="E1817" i="15"/>
  <c r="E1820" i="15"/>
  <c r="E1823" i="15"/>
  <c r="E1835" i="15"/>
  <c r="E1836" i="15"/>
  <c r="E1839" i="15"/>
  <c r="E1842" i="15"/>
  <c r="E1845" i="15"/>
  <c r="E1846" i="15"/>
  <c r="E1847" i="15"/>
  <c r="E1859" i="15"/>
  <c r="E1860" i="15"/>
  <c r="E1861" i="15"/>
  <c r="E1862" i="15"/>
  <c r="E1863" i="15"/>
  <c r="E1866" i="15"/>
  <c r="E1869" i="15"/>
  <c r="E1872" i="15"/>
  <c r="E1884" i="15"/>
  <c r="E1885" i="15"/>
  <c r="E1886" i="15"/>
  <c r="E1887" i="15"/>
  <c r="E1888" i="15"/>
  <c r="E1889" i="15"/>
  <c r="E1890" i="15"/>
  <c r="E1891" i="15"/>
  <c r="E1892" i="15"/>
  <c r="E1895" i="15"/>
  <c r="E1896" i="15"/>
  <c r="E1897" i="15"/>
  <c r="E1900" i="15"/>
  <c r="E1903" i="15"/>
  <c r="E1904" i="15"/>
  <c r="E1916" i="15"/>
  <c r="E1917" i="15"/>
  <c r="E1918" i="15"/>
  <c r="E1919" i="15"/>
  <c r="E1922" i="15"/>
  <c r="E1925" i="15"/>
  <c r="E1937" i="15"/>
  <c r="E1938" i="15"/>
  <c r="E1939" i="15"/>
  <c r="E1940" i="15"/>
  <c r="E1941" i="15"/>
  <c r="E1942" i="15"/>
  <c r="E1943" i="15"/>
  <c r="E1944" i="15"/>
  <c r="E1945" i="15"/>
  <c r="E1946" i="15"/>
  <c r="E1947" i="15"/>
  <c r="E1948" i="15"/>
  <c r="E1949" i="15"/>
  <c r="E1950" i="15"/>
  <c r="E1953" i="15"/>
  <c r="E1954" i="15"/>
  <c r="E1957" i="15"/>
  <c r="E1960" i="15"/>
  <c r="E1972" i="15"/>
  <c r="E1973" i="15"/>
  <c r="E1976" i="15"/>
  <c r="E1979" i="15"/>
  <c r="E1991" i="15"/>
  <c r="E1992" i="15"/>
  <c r="E1993" i="15"/>
  <c r="E1994" i="15"/>
  <c r="E1995" i="15"/>
  <c r="E1996" i="15"/>
  <c r="E1997" i="15"/>
  <c r="E1998" i="15"/>
  <c r="E2001" i="15"/>
  <c r="E2002" i="15"/>
  <c r="E2005" i="15"/>
  <c r="E2008" i="15"/>
  <c r="E2009" i="15"/>
  <c r="E2021" i="15"/>
  <c r="E2022" i="15"/>
  <c r="E2025" i="15"/>
  <c r="E2028" i="15"/>
  <c r="E2040" i="15"/>
  <c r="E2043" i="15"/>
  <c r="E2046" i="15"/>
  <c r="E2058" i="15"/>
  <c r="E2061" i="15"/>
  <c r="E2064" i="15"/>
  <c r="E2067" i="15"/>
  <c r="E2068" i="15"/>
  <c r="E2080" i="15"/>
  <c r="E2081" i="15"/>
  <c r="E2082" i="15"/>
  <c r="E2085" i="15"/>
  <c r="E2088" i="15"/>
  <c r="E2091" i="15"/>
  <c r="E2092" i="15"/>
  <c r="E2104" i="15"/>
  <c r="E2105" i="15"/>
  <c r="E2106" i="15"/>
  <c r="E2107" i="15"/>
  <c r="E2108" i="15"/>
  <c r="E2109" i="15"/>
  <c r="E2110" i="15"/>
  <c r="E2111" i="15"/>
  <c r="E2112" i="15"/>
  <c r="E2113" i="15"/>
  <c r="E2116" i="15"/>
  <c r="E2119" i="15"/>
  <c r="E2122" i="15"/>
  <c r="E2134" i="15"/>
  <c r="E2135" i="15"/>
  <c r="E2136" i="15"/>
  <c r="E2137" i="15"/>
  <c r="E2138" i="15"/>
  <c r="E2139" i="15"/>
  <c r="E2140" i="15"/>
  <c r="E2141" i="15"/>
  <c r="E2142" i="15"/>
  <c r="E2143" i="15"/>
  <c r="E2146" i="15"/>
  <c r="E2149" i="15"/>
  <c r="E2152" i="15"/>
  <c r="E2164" i="15"/>
  <c r="E2165" i="15"/>
  <c r="E2166" i="15"/>
  <c r="E2169" i="15"/>
  <c r="E2172" i="15"/>
  <c r="E2175" i="15"/>
  <c r="E2187" i="15"/>
  <c r="E2188" i="15"/>
  <c r="E2189" i="15"/>
  <c r="E2190" i="15"/>
  <c r="E2193" i="15"/>
  <c r="E2196" i="15"/>
  <c r="E2199" i="15"/>
  <c r="E2202" i="15"/>
  <c r="E2214" i="15"/>
  <c r="E2215" i="15"/>
  <c r="E2216" i="15"/>
  <c r="E2217" i="15"/>
  <c r="E2218" i="15"/>
  <c r="E2219" i="15"/>
  <c r="E2222" i="15"/>
  <c r="E2225" i="15"/>
  <c r="E2228" i="15"/>
  <c r="E2240" i="15"/>
  <c r="E2241" i="15"/>
  <c r="E2242" i="15"/>
  <c r="E2243" i="15"/>
  <c r="E2244" i="15"/>
  <c r="E2245" i="15"/>
  <c r="E2248" i="15"/>
  <c r="E2251" i="15"/>
  <c r="E2254" i="15"/>
  <c r="E2266" i="15"/>
  <c r="E2269" i="15"/>
  <c r="E2272" i="15"/>
  <c r="E2273" i="15"/>
  <c r="E2276" i="15"/>
  <c r="E2288" i="15"/>
  <c r="E2291" i="15"/>
  <c r="E2294" i="15"/>
  <c r="E2295" i="15"/>
  <c r="E2307" i="15"/>
  <c r="E2310" i="15"/>
  <c r="E2313" i="15"/>
  <c r="E2314" i="15"/>
  <c r="E2317" i="15"/>
  <c r="E2318" i="15"/>
  <c r="E2330" i="15"/>
  <c r="E2333" i="15"/>
  <c r="E2336" i="15"/>
  <c r="E2337" i="15"/>
  <c r="E2349" i="15"/>
  <c r="E2350" i="15"/>
  <c r="E2351" i="15"/>
  <c r="E2352" i="15"/>
  <c r="E2353" i="15"/>
  <c r="E2356" i="15"/>
  <c r="E2359" i="15"/>
  <c r="E2362" i="15"/>
  <c r="E2374" i="15"/>
  <c r="E2375" i="15"/>
  <c r="E2376" i="15"/>
  <c r="E2377" i="15"/>
  <c r="E2378" i="15"/>
  <c r="E2379" i="15"/>
  <c r="E2380" i="15"/>
  <c r="E2381" i="15"/>
  <c r="E2382" i="15"/>
  <c r="E2383" i="15"/>
  <c r="E2384" i="15"/>
  <c r="E2385" i="15"/>
  <c r="E2386" i="15"/>
  <c r="E2387" i="15"/>
  <c r="E2388" i="15"/>
  <c r="E2391" i="15"/>
  <c r="E2394" i="15"/>
  <c r="E2397" i="15"/>
  <c r="E2409" i="15"/>
  <c r="E2410" i="15"/>
  <c r="E2413" i="15"/>
  <c r="E2416" i="15"/>
  <c r="E2419" i="15"/>
  <c r="E2420" i="15"/>
  <c r="E2421" i="15"/>
  <c r="E2433" i="15"/>
  <c r="E2434" i="15"/>
  <c r="E2435" i="15"/>
  <c r="E2436" i="15"/>
  <c r="E2437" i="15"/>
  <c r="E2440" i="15"/>
  <c r="E2443" i="15"/>
  <c r="E2446" i="15"/>
  <c r="E2458" i="15"/>
  <c r="E2459" i="15"/>
  <c r="E2460" i="15"/>
  <c r="E2461" i="15"/>
  <c r="E2462" i="15"/>
  <c r="E2463" i="15"/>
  <c r="E2464" i="15"/>
  <c r="E2465" i="15"/>
  <c r="E2466" i="15"/>
  <c r="E2469" i="15"/>
  <c r="E2470" i="15"/>
  <c r="E2471" i="15"/>
  <c r="E2474" i="15"/>
  <c r="E2477" i="15"/>
  <c r="E2478" i="15"/>
  <c r="E2514" i="15"/>
  <c r="E2517" i="15"/>
  <c r="E2520" i="15"/>
  <c r="E2523" i="15"/>
  <c r="E2524" i="15"/>
  <c r="E2536" i="15"/>
  <c r="E2539" i="15"/>
  <c r="E2542" i="15"/>
  <c r="E2554" i="15"/>
  <c r="E2555" i="15"/>
  <c r="E2558" i="15"/>
  <c r="E2561" i="15"/>
  <c r="E2573" i="15"/>
  <c r="E2574" i="15"/>
  <c r="E2575" i="15"/>
  <c r="E2578" i="15"/>
  <c r="E2581" i="15"/>
  <c r="E2584" i="15"/>
  <c r="E2585" i="15"/>
  <c r="E2597" i="15"/>
  <c r="E2598" i="15"/>
  <c r="E2599" i="15"/>
  <c r="E2600" i="15"/>
  <c r="E2601" i="15"/>
  <c r="E2602" i="15"/>
  <c r="E2603" i="15"/>
  <c r="E2604" i="15"/>
  <c r="E2605" i="15"/>
  <c r="E2606" i="15"/>
  <c r="E2609" i="15"/>
  <c r="E2612" i="15"/>
  <c r="E2615" i="15"/>
  <c r="E2627" i="15"/>
  <c r="E2628" i="15"/>
  <c r="E2629" i="15"/>
  <c r="E2630" i="15"/>
  <c r="E2631" i="15"/>
  <c r="E2632" i="15"/>
  <c r="E2633" i="15"/>
  <c r="E2634" i="15"/>
  <c r="E2635" i="15"/>
  <c r="E2636" i="15"/>
  <c r="E2639" i="15"/>
  <c r="E2642" i="15"/>
  <c r="E2645" i="15"/>
  <c r="E2657" i="15"/>
  <c r="E2658" i="15"/>
  <c r="E2659" i="15"/>
  <c r="E2662" i="15"/>
  <c r="E2665" i="15"/>
  <c r="E2668" i="15"/>
  <c r="E2680" i="15"/>
  <c r="E2681" i="15"/>
  <c r="E2682" i="15"/>
  <c r="E2683" i="15"/>
  <c r="E2686" i="15"/>
  <c r="E2689" i="15"/>
  <c r="E2692" i="15"/>
  <c r="E2695" i="15"/>
  <c r="E2707" i="15"/>
  <c r="E2708" i="15"/>
  <c r="E2709" i="15"/>
  <c r="E2710" i="15"/>
  <c r="E2711" i="15"/>
  <c r="E2712" i="15"/>
  <c r="E2715" i="15"/>
  <c r="E2718" i="15"/>
  <c r="E2721" i="15"/>
  <c r="E2733" i="15"/>
  <c r="E2734" i="15"/>
  <c r="E2735" i="15"/>
  <c r="E2736" i="15"/>
  <c r="E2737" i="15"/>
  <c r="E2738" i="15"/>
  <c r="E2741" i="15"/>
  <c r="E2744" i="15"/>
  <c r="E2747" i="15"/>
  <c r="E2759" i="15"/>
  <c r="E2762" i="15"/>
  <c r="E2765" i="15"/>
  <c r="E2766" i="15"/>
  <c r="E2769" i="15"/>
  <c r="E2781" i="15"/>
  <c r="E2784" i="15"/>
  <c r="E2787" i="15"/>
  <c r="E2788" i="15"/>
  <c r="E2800" i="15"/>
  <c r="E2803" i="15"/>
  <c r="E2806" i="15"/>
  <c r="E2807" i="15"/>
  <c r="E2810" i="15"/>
  <c r="E2811" i="15"/>
  <c r="E2823" i="15"/>
  <c r="E2826" i="15"/>
  <c r="E2829" i="15"/>
  <c r="E2830" i="15"/>
  <c r="E2863" i="15"/>
  <c r="E2864" i="15"/>
  <c r="E2865" i="15"/>
  <c r="E2866" i="15"/>
  <c r="E2867" i="15"/>
  <c r="E2870" i="15"/>
  <c r="E2873" i="15"/>
  <c r="E2876" i="15"/>
  <c r="E2888" i="15"/>
  <c r="E2889" i="15"/>
  <c r="E2890" i="15"/>
  <c r="E2891" i="15"/>
  <c r="E2892" i="15"/>
  <c r="E2893" i="15"/>
  <c r="E2894" i="15"/>
  <c r="E2895" i="15"/>
  <c r="E2896" i="15"/>
  <c r="E2897" i="15"/>
  <c r="E2898" i="15"/>
  <c r="E2899" i="15"/>
  <c r="E2900" i="15"/>
  <c r="E2901" i="15"/>
  <c r="E2902" i="15"/>
  <c r="E2905" i="15"/>
  <c r="E2908" i="15"/>
  <c r="E2911" i="15"/>
  <c r="E2923" i="15"/>
  <c r="E2924" i="15"/>
  <c r="E2927" i="15"/>
  <c r="E2930" i="15"/>
  <c r="E2933" i="15"/>
  <c r="E2934" i="15"/>
  <c r="E2935" i="15"/>
  <c r="E2947" i="15"/>
  <c r="E2948" i="15"/>
  <c r="E2949" i="15"/>
  <c r="E2950" i="15"/>
  <c r="E2951" i="15"/>
  <c r="E2954" i="15"/>
  <c r="E2957" i="15"/>
  <c r="E2960" i="15"/>
  <c r="E2972" i="15"/>
  <c r="E2973" i="15"/>
  <c r="E2974" i="15"/>
  <c r="E2975" i="15"/>
  <c r="E2976" i="15"/>
  <c r="E2977" i="15"/>
  <c r="E2978" i="15"/>
  <c r="E2979" i="15"/>
  <c r="E2980" i="15"/>
  <c r="E2983" i="15"/>
  <c r="E2984" i="15"/>
  <c r="E2985" i="15"/>
  <c r="E2988" i="15"/>
  <c r="E2991" i="15"/>
  <c r="E2992" i="15"/>
  <c r="E3025" i="15"/>
  <c r="E3026" i="15"/>
  <c r="E3027" i="15"/>
  <c r="E3028" i="15"/>
  <c r="E3029" i="15"/>
  <c r="E3030" i="15"/>
  <c r="E3031" i="15"/>
  <c r="E3032" i="15"/>
  <c r="E3033" i="15"/>
  <c r="E3034" i="15"/>
  <c r="E3035" i="15"/>
  <c r="E3036" i="15"/>
  <c r="E3037" i="15"/>
  <c r="E3038" i="15"/>
  <c r="E3041" i="15"/>
  <c r="E3042" i="15"/>
  <c r="E3045" i="15"/>
  <c r="E3048" i="15"/>
  <c r="E3079" i="15"/>
  <c r="E3080" i="15"/>
  <c r="E3081" i="15"/>
  <c r="E3082" i="15"/>
  <c r="E3083" i="15"/>
  <c r="E3084" i="15"/>
  <c r="E3085" i="15"/>
  <c r="E3086" i="15"/>
  <c r="E3089" i="15"/>
  <c r="E3090" i="15"/>
  <c r="E3093" i="15"/>
  <c r="E3096" i="15"/>
  <c r="E3097" i="15"/>
  <c r="E3159" i="15"/>
  <c r="E3162" i="15"/>
  <c r="E3165" i="15"/>
  <c r="E3168" i="15"/>
  <c r="E3169" i="15"/>
  <c r="E3181" i="15"/>
  <c r="E3184" i="15"/>
  <c r="E3187" i="15"/>
  <c r="E3199" i="15"/>
  <c r="E3200" i="15"/>
  <c r="E3203" i="15"/>
  <c r="E3206" i="15"/>
  <c r="E3218" i="15"/>
  <c r="E3219" i="15"/>
  <c r="E3220" i="15"/>
  <c r="E3223" i="15"/>
  <c r="E3226" i="15"/>
  <c r="E3229" i="15"/>
  <c r="E3230" i="15"/>
  <c r="E3242" i="15"/>
  <c r="E3243" i="15"/>
  <c r="E3244" i="15"/>
  <c r="E3245" i="15"/>
  <c r="E3246" i="15"/>
  <c r="E3247" i="15"/>
  <c r="E3248" i="15"/>
  <c r="E3249" i="15"/>
  <c r="E3250" i="15"/>
  <c r="E3251" i="15"/>
  <c r="E3254" i="15"/>
  <c r="E3257" i="15"/>
  <c r="E3260" i="15"/>
  <c r="E3272" i="15"/>
  <c r="E3273" i="15"/>
  <c r="E3274" i="15"/>
  <c r="E3275" i="15"/>
  <c r="E3276" i="15"/>
  <c r="E3277" i="15"/>
  <c r="E3278" i="15"/>
  <c r="E3279" i="15"/>
  <c r="E3280" i="15"/>
  <c r="E3281" i="15"/>
  <c r="E3284" i="15"/>
  <c r="E3287" i="15"/>
  <c r="E3290" i="15"/>
  <c r="E3302" i="15"/>
  <c r="E3303" i="15"/>
  <c r="E3304" i="15"/>
  <c r="E3307" i="15"/>
  <c r="E3310" i="15"/>
  <c r="E3313" i="15"/>
  <c r="E3325" i="15"/>
  <c r="E3326" i="15"/>
  <c r="E3327" i="15"/>
  <c r="E3328" i="15"/>
  <c r="E3331" i="15"/>
  <c r="E3334" i="15"/>
  <c r="E3337" i="15"/>
  <c r="E3340" i="15"/>
  <c r="E3352" i="15"/>
  <c r="E3353" i="15"/>
  <c r="E3354" i="15"/>
  <c r="E3355" i="15"/>
  <c r="E3356" i="15"/>
  <c r="E3357" i="15"/>
  <c r="E3360" i="15"/>
  <c r="E3363" i="15"/>
  <c r="E3366" i="15"/>
  <c r="E3378" i="15"/>
  <c r="E3379" i="15"/>
  <c r="E3380" i="15"/>
  <c r="E3381" i="15"/>
  <c r="E3382" i="15"/>
  <c r="E3383" i="15"/>
  <c r="E3386" i="15"/>
  <c r="E3389" i="15"/>
  <c r="E3392" i="15"/>
  <c r="E3404" i="15"/>
  <c r="E3407" i="15"/>
  <c r="E3410" i="15"/>
  <c r="E3411" i="15"/>
  <c r="E3414" i="15"/>
  <c r="E3426" i="15"/>
  <c r="E3429" i="15"/>
  <c r="E3432" i="15"/>
  <c r="E3433" i="15"/>
  <c r="E3445" i="15"/>
  <c r="E3446" i="15"/>
  <c r="E3447" i="15"/>
  <c r="E3448" i="15"/>
  <c r="E3449" i="15"/>
  <c r="E3452" i="15"/>
  <c r="E3455" i="15"/>
  <c r="E3458" i="15"/>
  <c r="E3470" i="15"/>
  <c r="E3471" i="15"/>
  <c r="E3472" i="15"/>
  <c r="E3473" i="15"/>
  <c r="E3474" i="15"/>
  <c r="E3475" i="15"/>
  <c r="E3476" i="15"/>
  <c r="E3477" i="15"/>
  <c r="E3478" i="15"/>
  <c r="E3479" i="15"/>
  <c r="E3480" i="15"/>
  <c r="E3481" i="15"/>
  <c r="E3482" i="15"/>
  <c r="E3483" i="15"/>
  <c r="E3484" i="15"/>
  <c r="E3487" i="15"/>
  <c r="E3490" i="15"/>
  <c r="E3493" i="15"/>
  <c r="E3505" i="15"/>
  <c r="E3506" i="15"/>
  <c r="E3509" i="15"/>
  <c r="E3512" i="15"/>
  <c r="E3515" i="15"/>
  <c r="E3516" i="15"/>
  <c r="E3517" i="15"/>
  <c r="E3529" i="15"/>
  <c r="E3530" i="15"/>
  <c r="E3531" i="15"/>
  <c r="E3532" i="15"/>
  <c r="E3533" i="15"/>
  <c r="E3536" i="15"/>
  <c r="E3539" i="15"/>
  <c r="E3542" i="15"/>
  <c r="E3554" i="15"/>
  <c r="E3555" i="15"/>
  <c r="E3556" i="15"/>
  <c r="E3557" i="15"/>
  <c r="E3558" i="15"/>
  <c r="E3559" i="15"/>
  <c r="E3560" i="15"/>
  <c r="E3561" i="15"/>
  <c r="E3562" i="15"/>
  <c r="E3565" i="15"/>
  <c r="E3566" i="15"/>
  <c r="E3567" i="15"/>
  <c r="E3570" i="15"/>
  <c r="E3573" i="15"/>
  <c r="E3574" i="15"/>
  <c r="E3586" i="15"/>
  <c r="E3587" i="15"/>
  <c r="E3590" i="15"/>
  <c r="E3593" i="15"/>
  <c r="E3623" i="15"/>
  <c r="E3626" i="15"/>
  <c r="E3629" i="15"/>
  <c r="E3632" i="15"/>
  <c r="E3633" i="15"/>
  <c r="E3645" i="15"/>
  <c r="E3648" i="15"/>
  <c r="E3651" i="15"/>
  <c r="E3663" i="15"/>
  <c r="E3664" i="15"/>
  <c r="E3667" i="15"/>
  <c r="E3670" i="15"/>
  <c r="E3682" i="15"/>
  <c r="E3683" i="15"/>
  <c r="E3684" i="15"/>
  <c r="E3687" i="15"/>
  <c r="E3690" i="15"/>
  <c r="E3693" i="15"/>
  <c r="E3694" i="15"/>
  <c r="E3706" i="15"/>
  <c r="E3707" i="15"/>
  <c r="E3708" i="15"/>
  <c r="E3709" i="15"/>
  <c r="E3710" i="15"/>
  <c r="E3711" i="15"/>
  <c r="E3712" i="15"/>
  <c r="E3713" i="15"/>
  <c r="E3714" i="15"/>
  <c r="E3715" i="15"/>
  <c r="E3718" i="15"/>
  <c r="E3721" i="15"/>
  <c r="E3724" i="15"/>
  <c r="E3736" i="15"/>
  <c r="E3737" i="15"/>
  <c r="E3738" i="15"/>
  <c r="E3739" i="15"/>
  <c r="E3740" i="15"/>
  <c r="E3741" i="15"/>
  <c r="E3742" i="15"/>
  <c r="E3743" i="15"/>
  <c r="E3744" i="15"/>
  <c r="E3745" i="15"/>
  <c r="E3748" i="15"/>
  <c r="E3751" i="15"/>
  <c r="E3754" i="15"/>
  <c r="E3766" i="15"/>
  <c r="E3767" i="15"/>
  <c r="E3768" i="15"/>
  <c r="E3771" i="15"/>
  <c r="E3774" i="15"/>
  <c r="E3777" i="15"/>
  <c r="E3789" i="15"/>
  <c r="E3790" i="15"/>
  <c r="E3791" i="15"/>
  <c r="E3792" i="15"/>
  <c r="E3795" i="15"/>
  <c r="E3798" i="15"/>
  <c r="E3801" i="15"/>
  <c r="E3804" i="15"/>
  <c r="E3816" i="15"/>
  <c r="E3817" i="15"/>
  <c r="E3818" i="15"/>
  <c r="E3819" i="15"/>
  <c r="E3820" i="15"/>
  <c r="E3821" i="15"/>
  <c r="E3824" i="15"/>
  <c r="E3827" i="15"/>
  <c r="E3830" i="15"/>
  <c r="E3842" i="15"/>
  <c r="E3843" i="15"/>
  <c r="E3844" i="15"/>
  <c r="E3845" i="15"/>
  <c r="E3846" i="15"/>
  <c r="E3847" i="15"/>
  <c r="E3850" i="15"/>
  <c r="E3853" i="15"/>
  <c r="E3856" i="15"/>
  <c r="E3868" i="15"/>
  <c r="E3871" i="15"/>
  <c r="E3874" i="15"/>
  <c r="E3875" i="15"/>
  <c r="E3887" i="15"/>
  <c r="E3888" i="15"/>
  <c r="E3889" i="15"/>
  <c r="E3890" i="15"/>
  <c r="E3891" i="15"/>
  <c r="E3894" i="15"/>
  <c r="E3897" i="15"/>
  <c r="E3900" i="15"/>
  <c r="E3912" i="15"/>
  <c r="E3913" i="15"/>
  <c r="E3916" i="15"/>
  <c r="E3919" i="15"/>
  <c r="E3922" i="15"/>
  <c r="E3934" i="15"/>
  <c r="E3935" i="15"/>
  <c r="E3936" i="15"/>
  <c r="E3937" i="15"/>
  <c r="E3938" i="15"/>
  <c r="E3939" i="15"/>
  <c r="E3942" i="15"/>
  <c r="E3945" i="15"/>
  <c r="E3948" i="15"/>
  <c r="E3949" i="15"/>
  <c r="E3950" i="15"/>
  <c r="E3951" i="15"/>
  <c r="E3952" i="15"/>
  <c r="E3955" i="15"/>
  <c r="E3967" i="15"/>
  <c r="E3968" i="15"/>
  <c r="E3969" i="15"/>
  <c r="E3970" i="15"/>
  <c r="E3971" i="15"/>
  <c r="E3972" i="15"/>
  <c r="E3975" i="15"/>
  <c r="E3978" i="15"/>
  <c r="E3981" i="15"/>
  <c r="E3993" i="15"/>
  <c r="E3994" i="15"/>
  <c r="E3997" i="15"/>
  <c r="E4000" i="15"/>
  <c r="E4003" i="15"/>
  <c r="E4004" i="15"/>
  <c r="E4005" i="15"/>
  <c r="E4008" i="15"/>
  <c r="E4020" i="15"/>
  <c r="E4021" i="15"/>
  <c r="E4022" i="15"/>
  <c r="E4023" i="15"/>
  <c r="E4024" i="15"/>
  <c r="E4027" i="15"/>
  <c r="E4030" i="15"/>
  <c r="E4033" i="15"/>
  <c r="E4036" i="15"/>
  <c r="E4048" i="15"/>
  <c r="E4049" i="15"/>
  <c r="E4050" i="15"/>
  <c r="E4051" i="15"/>
  <c r="E4054" i="15"/>
  <c r="E4057" i="15"/>
  <c r="E4060" i="15"/>
  <c r="E4063" i="15"/>
  <c r="E4075" i="15"/>
  <c r="E4078" i="15"/>
  <c r="E4081" i="15"/>
  <c r="E4084" i="15"/>
  <c r="E4096" i="15"/>
  <c r="E4099" i="15"/>
  <c r="E4102" i="15"/>
  <c r="E4105" i="15"/>
  <c r="E4117" i="15"/>
  <c r="E4118" i="15"/>
  <c r="E4121" i="15"/>
  <c r="E4124" i="15"/>
  <c r="E4127" i="15"/>
  <c r="E4128" i="15"/>
  <c r="E4129" i="15"/>
  <c r="E4141" i="15"/>
  <c r="E4142" i="15"/>
  <c r="E4143" i="15"/>
  <c r="E4144" i="15"/>
  <c r="E4145" i="15"/>
  <c r="E4146" i="15"/>
  <c r="E4147" i="15"/>
  <c r="E4148" i="15"/>
  <c r="E4149" i="15"/>
  <c r="E4150" i="15"/>
  <c r="E4151" i="15"/>
  <c r="E4152" i="15"/>
  <c r="E4155" i="15"/>
  <c r="E4158" i="15"/>
  <c r="E4161" i="15"/>
  <c r="E4162" i="15"/>
  <c r="E4174" i="15"/>
  <c r="E4175" i="15"/>
  <c r="E4176" i="15"/>
  <c r="E4177" i="15"/>
  <c r="E4178" i="15"/>
  <c r="E4179" i="15"/>
  <c r="E4180" i="15"/>
  <c r="E4181" i="15"/>
  <c r="E4182" i="15"/>
  <c r="E4183" i="15"/>
  <c r="E4184" i="15"/>
  <c r="E4187" i="15"/>
  <c r="E4188" i="15"/>
  <c r="E4189" i="15"/>
  <c r="E4192" i="15"/>
  <c r="E4204" i="15"/>
  <c r="E4205" i="15"/>
  <c r="E4206" i="15"/>
  <c r="E4207" i="15"/>
  <c r="E4208" i="15"/>
  <c r="E4209" i="15"/>
  <c r="E4210" i="15"/>
  <c r="E4213" i="15"/>
  <c r="E4214" i="15"/>
  <c r="E4217" i="15"/>
  <c r="E4220" i="15"/>
  <c r="E4232" i="15"/>
  <c r="E4233" i="15"/>
  <c r="E4234" i="15"/>
  <c r="E4235" i="15"/>
  <c r="E4236" i="15"/>
  <c r="E4237" i="15"/>
  <c r="E4238" i="15"/>
  <c r="E4239" i="15"/>
  <c r="E4240" i="15"/>
  <c r="E4243" i="15"/>
  <c r="E4246" i="15"/>
  <c r="E4258" i="15"/>
  <c r="E4259" i="15"/>
  <c r="E4260" i="15"/>
  <c r="E4261" i="15"/>
  <c r="E4264" i="15"/>
  <c r="E4267" i="15"/>
  <c r="E4279" i="15"/>
  <c r="E4280" i="15"/>
  <c r="E4281" i="15"/>
  <c r="E4282" i="15"/>
  <c r="E4283" i="15"/>
  <c r="E4284" i="15"/>
  <c r="E4285" i="15"/>
  <c r="E4286" i="15"/>
  <c r="E4287" i="15"/>
  <c r="E4288" i="15"/>
  <c r="E4289" i="15"/>
  <c r="E4292" i="15"/>
  <c r="E4295" i="15"/>
  <c r="E4307" i="15"/>
  <c r="E4308" i="15"/>
  <c r="E4309" i="15"/>
  <c r="E4310" i="15"/>
  <c r="E4311" i="15"/>
  <c r="E4312" i="15"/>
  <c r="E4313" i="15"/>
  <c r="E4314" i="15"/>
  <c r="E4315" i="15"/>
  <c r="E4316" i="15"/>
  <c r="E4319" i="15"/>
  <c r="E4322" i="15"/>
  <c r="E4334" i="15"/>
  <c r="E4335" i="15"/>
  <c r="E4336" i="15"/>
  <c r="E4337" i="15"/>
  <c r="E4338" i="15"/>
  <c r="E4339" i="15"/>
  <c r="E4340" i="15"/>
  <c r="E4341" i="15"/>
  <c r="E4342" i="15"/>
  <c r="E4345" i="15"/>
  <c r="E4348" i="15"/>
  <c r="E4351" i="15"/>
  <c r="E4363" i="15"/>
  <c r="E4364" i="15"/>
  <c r="E4365" i="15"/>
  <c r="E4366" i="15"/>
  <c r="E4367" i="15"/>
  <c r="E4368" i="15"/>
  <c r="E4369" i="15"/>
  <c r="E4370" i="15"/>
  <c r="E4371" i="15"/>
  <c r="E4374" i="15"/>
  <c r="E4377" i="15"/>
  <c r="E4380" i="15"/>
  <c r="E4392" i="15"/>
  <c r="E4395" i="15"/>
  <c r="E4398" i="15"/>
  <c r="E4410" i="15"/>
  <c r="E4411" i="15"/>
  <c r="E4414" i="15"/>
  <c r="E4417" i="15"/>
  <c r="E4429" i="15"/>
  <c r="E4430" i="15"/>
  <c r="E4431" i="15"/>
  <c r="E4432" i="15"/>
  <c r="E4435" i="15"/>
  <c r="E4438" i="15"/>
  <c r="E4450" i="15"/>
  <c r="E4451" i="15"/>
  <c r="E4452" i="15"/>
  <c r="E4453" i="15"/>
  <c r="E4454" i="15"/>
  <c r="E4455" i="15"/>
  <c r="E4458" i="15"/>
  <c r="E4461" i="15"/>
  <c r="E4464" i="15"/>
  <c r="E4476" i="15"/>
  <c r="E4477" i="15"/>
  <c r="E4478" i="15"/>
  <c r="E4479" i="15"/>
  <c r="E4480" i="15"/>
  <c r="E4481" i="15"/>
  <c r="E4484" i="15"/>
  <c r="E4487" i="15"/>
  <c r="E4490" i="15"/>
  <c r="E4502" i="15"/>
  <c r="E4503" i="15"/>
  <c r="E4504" i="15"/>
  <c r="E4505" i="15"/>
  <c r="E4506" i="15"/>
  <c r="E4507" i="15"/>
  <c r="E4510" i="15"/>
  <c r="E4513" i="15"/>
  <c r="E4516" i="15"/>
  <c r="E4528" i="15"/>
  <c r="E4529" i="15"/>
  <c r="E4530" i="15"/>
  <c r="E4533" i="15"/>
  <c r="E4536" i="15"/>
  <c r="E4539" i="15"/>
  <c r="E4551" i="15"/>
  <c r="E4552" i="15"/>
  <c r="E4553" i="15"/>
  <c r="E4554" i="15"/>
  <c r="E4555" i="15"/>
  <c r="E4556" i="15"/>
  <c r="E4557" i="15"/>
  <c r="E4558" i="15"/>
  <c r="E4559" i="15"/>
  <c r="E4560" i="15"/>
  <c r="E4563" i="15"/>
  <c r="E4566" i="15"/>
  <c r="E4569" i="15"/>
  <c r="E4581" i="15"/>
  <c r="E4582" i="15"/>
  <c r="E4583" i="15"/>
  <c r="E4584" i="15"/>
  <c r="E4585" i="15"/>
  <c r="E4586" i="15"/>
  <c r="E4587" i="15"/>
  <c r="E4588" i="15"/>
  <c r="E4589" i="15"/>
  <c r="E4590" i="15"/>
  <c r="E4593" i="15"/>
  <c r="E4596" i="15"/>
  <c r="E4599" i="15"/>
  <c r="E4611" i="15"/>
  <c r="E4612" i="15"/>
  <c r="E4613" i="15"/>
  <c r="E4614" i="15"/>
  <c r="E4617" i="15"/>
  <c r="E4620" i="15"/>
  <c r="E4623" i="15"/>
  <c r="E4626" i="15"/>
  <c r="E4638" i="15"/>
  <c r="E4639" i="15"/>
  <c r="E4640" i="15"/>
  <c r="E4643" i="15"/>
  <c r="E4646" i="15"/>
  <c r="E4649" i="15"/>
  <c r="E4650" i="15"/>
  <c r="E4662" i="15"/>
  <c r="E4665" i="15"/>
  <c r="E4668" i="15"/>
  <c r="E4671" i="15"/>
  <c r="E4672" i="15"/>
  <c r="E4684" i="15"/>
  <c r="E4685" i="15"/>
  <c r="E4686" i="15"/>
  <c r="E4687" i="15"/>
  <c r="E4690" i="15"/>
  <c r="E4693" i="15"/>
  <c r="E4696" i="15"/>
  <c r="E4697" i="15"/>
  <c r="E4709" i="15"/>
  <c r="E4710" i="15"/>
  <c r="E4711" i="15"/>
  <c r="E4712" i="15"/>
  <c r="E4713" i="15"/>
  <c r="E4716" i="15"/>
  <c r="E4717" i="15"/>
  <c r="E4720" i="15"/>
  <c r="E4723" i="15"/>
  <c r="E4724" i="15"/>
  <c r="E4725" i="15"/>
  <c r="A4"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Colossus User</author>
  </authors>
  <commentList>
    <comment ref="I25" authorId="0" shapeId="0" xr:uid="{B9AAAFCF-DF3B-443B-A257-B34FE67663BC}">
      <text>
        <r>
          <rPr>
            <sz val="9"/>
            <color indexed="81"/>
            <rFont val="Tahoma"/>
            <family val="2"/>
          </rPr>
          <t>Vincule en esta celda el valor correspondiente al  Costo Directo (C.D) del presupuesto</t>
        </r>
        <r>
          <rPr>
            <sz val="8"/>
            <color indexed="81"/>
            <rFont val="Tahoma"/>
            <family val="2"/>
          </rPr>
          <t xml:space="preserve">
</t>
        </r>
      </text>
    </comment>
  </commentList>
</comments>
</file>

<file path=xl/sharedStrings.xml><?xml version="1.0" encoding="utf-8"?>
<sst xmlns="http://schemas.openxmlformats.org/spreadsheetml/2006/main" count="10289" uniqueCount="654">
  <si>
    <t>2.1</t>
  </si>
  <si>
    <t>1.1</t>
  </si>
  <si>
    <t>m2</t>
  </si>
  <si>
    <t>un</t>
  </si>
  <si>
    <t>Cantidad</t>
  </si>
  <si>
    <t>Unidad</t>
  </si>
  <si>
    <t>rollo</t>
  </si>
  <si>
    <t>CANT</t>
  </si>
  <si>
    <t>MUNICIPIO DE CALDAS - ANTIOQUIA</t>
  </si>
  <si>
    <t>SECRETARIA DE INFRAESTRUCTURA FÍSICA</t>
  </si>
  <si>
    <t>DISCRIMINACIÓN DEL AU OFICIAL</t>
  </si>
  <si>
    <t>Ítem</t>
  </si>
  <si>
    <t>Descripción</t>
  </si>
  <si>
    <t>Valor/Mes
Base</t>
  </si>
  <si>
    <t>Factor prestacional</t>
  </si>
  <si>
    <t>Dedicación</t>
  </si>
  <si>
    <t>Meses</t>
  </si>
  <si>
    <t>V/Parcial</t>
  </si>
  <si>
    <t>Personal Profesional y Técnico</t>
  </si>
  <si>
    <t>Instalaciones Provisionales</t>
  </si>
  <si>
    <t xml:space="preserve">Servicios públicos </t>
  </si>
  <si>
    <t>mes</t>
  </si>
  <si>
    <t>Pólizas</t>
  </si>
  <si>
    <t>Global</t>
  </si>
  <si>
    <t>Impuestos</t>
  </si>
  <si>
    <t>Estampilla Pro Hospitales 1% (del costo total incluido AU)</t>
  </si>
  <si>
    <t>Estampilla Pro Bienestar del adulto mayor 3% (del costo total incluido AU)</t>
  </si>
  <si>
    <t>Impuesto de la Seguridad 5% (del costo total incluido AU)</t>
  </si>
  <si>
    <t>Estampilla procultura</t>
  </si>
  <si>
    <r>
      <t>Administración</t>
    </r>
    <r>
      <rPr>
        <sz val="10"/>
        <rFont val="Arial Narrow"/>
        <family val="2"/>
      </rPr>
      <t xml:space="preserve"> </t>
    </r>
  </si>
  <si>
    <t>A</t>
  </si>
  <si>
    <t>Utilidad</t>
  </si>
  <si>
    <t>U</t>
  </si>
  <si>
    <r>
      <t xml:space="preserve">TOTAL AU </t>
    </r>
    <r>
      <rPr>
        <sz val="10"/>
        <color indexed="9"/>
        <rFont val="Arial Narrow"/>
        <family val="2"/>
      </rPr>
      <t>(Suma de A + U)</t>
    </r>
  </si>
  <si>
    <r>
      <t xml:space="preserve">TOTAL AU </t>
    </r>
    <r>
      <rPr>
        <sz val="10"/>
        <rFont val="Arial Narrow"/>
        <family val="2"/>
      </rPr>
      <t>(Suma de A + U)</t>
    </r>
  </si>
  <si>
    <t>OCULTAR</t>
  </si>
  <si>
    <r>
      <t xml:space="preserve">COSTO TOTAL  </t>
    </r>
    <r>
      <rPr>
        <sz val="10"/>
        <rFont val="Arial Narrow"/>
        <family val="2"/>
      </rPr>
      <t>(Costo Directo + Total AU + Costo PMT y Amb)</t>
    </r>
  </si>
  <si>
    <r>
      <t xml:space="preserve">COSTO TOTAL  </t>
    </r>
    <r>
      <rPr>
        <sz val="10"/>
        <color indexed="9"/>
        <rFont val="Arial Narrow"/>
        <family val="2"/>
      </rPr>
      <t>(Costo Directo + Total AU + Costo PMT y Amb)</t>
    </r>
  </si>
  <si>
    <t>Para el diligenciamiento de este formulario, se deben tener en cuenta los requisitos de la licitación pública</t>
  </si>
  <si>
    <t>Cualquier modificación y/o alteración de este formulario, es responsabilidad única y exclusivamente del proponente, y ocasionará el rechazo de la propuesta.</t>
  </si>
  <si>
    <t>Las correcciones efectuadas según el procedimiento anterior, serán de forzosa aceptación para los proponentes.</t>
  </si>
  <si>
    <t>Profesional: JUAN ESTEBAN ZAPATA</t>
  </si>
  <si>
    <t>No. Matricula: A05232006-71275352</t>
  </si>
  <si>
    <t xml:space="preserve">Secretario de Infraestructura física </t>
  </si>
  <si>
    <t>SUBTOTAL ADMINISTRACIÓN</t>
  </si>
  <si>
    <t>SUBTOTAL UTILIDAD</t>
  </si>
  <si>
    <t>COSTO TOTAL</t>
  </si>
  <si>
    <t>MUNICIPIO DE CALDAS  ANTIOQUIA</t>
  </si>
  <si>
    <t>SECRETARIA DE INFRAESTRUCUTRA FÍSICA</t>
  </si>
  <si>
    <t>GESTIÓN AMBIENTAL</t>
  </si>
  <si>
    <t>UNIDAD</t>
  </si>
  <si>
    <t>VALOR UNITARIO</t>
  </si>
  <si>
    <t>VALOR TOTAL</t>
  </si>
  <si>
    <t>PROGRAMA DE RESIDUOS SÓLIDOS</t>
  </si>
  <si>
    <t>Manejo de Residuos Sólidos</t>
  </si>
  <si>
    <t xml:space="preserve">Punto Ecológico 55 litros gris-verde-azul Ecoplast o similar </t>
  </si>
  <si>
    <t>Bolsa de basura de colores 70x90cm 10un</t>
  </si>
  <si>
    <t>Insumo para Orden y Aseo (Escobas, trapeadoras, baldes, jabones, otros)</t>
  </si>
  <si>
    <t>PROGRAMA CONTROL EMISIONES ATMOSFÉRICAS</t>
  </si>
  <si>
    <t>Control Emisiones Atmosféricas - Ruido</t>
  </si>
  <si>
    <t>Ayudante para actividades manejo ambiental (salario minimo + prestaciones)</t>
  </si>
  <si>
    <t>Plástico negro de 3m de ancho por 10 m</t>
  </si>
  <si>
    <t>Manguera bicolor naranja/negro de 50mt</t>
  </si>
  <si>
    <t>Baliza de señalizacion vial</t>
  </si>
  <si>
    <t>Malla plástica naranja (polietileno de alta densidad, rollo por 50 m, ancho 1.00m)</t>
  </si>
  <si>
    <t xml:space="preserve">Rollo </t>
  </si>
  <si>
    <t>SISTEMA SEGURIDAD Y SALUD EN EL TRABAJO</t>
  </si>
  <si>
    <t>1 Profesional en seguridad y salud en el trabajo. Incluye el 45% de factor prestacional</t>
  </si>
  <si>
    <t xml:space="preserve">mes </t>
  </si>
  <si>
    <t>1 Ingeniero Ambiental. Incluye el 45% de factor prestacional</t>
  </si>
  <si>
    <t>Dotación Seguridad Industrial</t>
  </si>
  <si>
    <t>Camilla plastica de emergencia</t>
  </si>
  <si>
    <t>Botiquín metalico básico de primeros auxilios</t>
  </si>
  <si>
    <t>Extintor multipropósito 10 lbs ABC</t>
  </si>
  <si>
    <t>Alquiler de baño estándar con dos (2) limpiezas por semana (atiende a 16 personas)</t>
  </si>
  <si>
    <t>Elementos de Protección Personal - EPP</t>
  </si>
  <si>
    <t>Guantes plásticos</t>
  </si>
  <si>
    <t xml:space="preserve">par </t>
  </si>
  <si>
    <t>Gafas de seguridad</t>
  </si>
  <si>
    <t>Tapa oidos 26db Silicona Caja</t>
  </si>
  <si>
    <t>Tapabocas</t>
  </si>
  <si>
    <t>Cascos Alturas Ratchet y barbuquejo</t>
  </si>
  <si>
    <t>Demarcación del área de trabajo</t>
  </si>
  <si>
    <t>Cinta Peligro 70mmx100m para señalización</t>
  </si>
  <si>
    <t xml:space="preserve">Dotación </t>
  </si>
  <si>
    <t>Chaleco para personal técnico, según diseño de la empresa constructora</t>
  </si>
  <si>
    <t>Petos personal operativo con distintivo empresa</t>
  </si>
  <si>
    <t>GESTIÓN SOCIAL Y DE COMUNICACIÓN</t>
  </si>
  <si>
    <t xml:space="preserve">Buzón de sugerencias en acrílico de 0,20m * 0,15m </t>
  </si>
  <si>
    <t>Cartelera informativa de 1,20m * 0,80m en madera con fondo de corcho</t>
  </si>
  <si>
    <t>Valla Informativa y/o vallas informativas (será concertado entre la entidad contratante y el contratista)</t>
  </si>
  <si>
    <t xml:space="preserve">TOTAL </t>
  </si>
  <si>
    <t xml:space="preserve">Secretrario de Infraestrucutra física </t>
  </si>
  <si>
    <t xml:space="preserve">INVERSION  AMBIENTALES </t>
  </si>
  <si>
    <t>SUBTOTAL INVERSIÓN AMBIENTAL</t>
  </si>
  <si>
    <t xml:space="preserve">COSTOS  AMBIENTALES </t>
  </si>
  <si>
    <t>2.2</t>
  </si>
  <si>
    <t>2.3</t>
  </si>
  <si>
    <t>m</t>
  </si>
  <si>
    <t>ALCALDIA DE CALDAS</t>
  </si>
  <si>
    <t>No. Item</t>
  </si>
  <si>
    <t>ANALISIS DE PRECIOS UNITARIOS</t>
  </si>
  <si>
    <t>Materiales</t>
  </si>
  <si>
    <t>V/Unitario</t>
  </si>
  <si>
    <t>V/Total</t>
  </si>
  <si>
    <t>SUBTOTAL</t>
  </si>
  <si>
    <t>Mano de Obra</t>
  </si>
  <si>
    <t>jor</t>
  </si>
  <si>
    <t>Herramienta</t>
  </si>
  <si>
    <t>Herramienta menor</t>
  </si>
  <si>
    <t>(%)mo</t>
  </si>
  <si>
    <t>Equipo</t>
  </si>
  <si>
    <t>Auxiliares</t>
  </si>
  <si>
    <t>Transporte interno de materiales</t>
  </si>
  <si>
    <t>Costo Directo</t>
  </si>
  <si>
    <t xml:space="preserve"> </t>
  </si>
  <si>
    <t>P R E C I O   U N I T A R I O</t>
  </si>
  <si>
    <t>2</t>
  </si>
  <si>
    <t>Instalación de CERRAMIENTO PROVISIONAL en tela naranja con una altura de 2,1 m, y estructura en larguero común, concreto de 17.5 Mpa para fijación de estructura en madera común. Incluye suministro, transporte, instalación y desmonte de la tela, excavación manual en cualquier material, cargue, transporte y botada de material y todos los demás elementos necesarios para su correcta instalación.</t>
  </si>
  <si>
    <t>3</t>
  </si>
  <si>
    <t>4</t>
  </si>
  <si>
    <t>4.1</t>
  </si>
  <si>
    <t>Suministro, transporte e instalación de ACERO DE REFUERZO FIGURADO FY= 420 Mpa-60000 PSI, corrugado. Incluye transporte con descarga, transporte interno, alambre de amarre, certificados y todos los elementos necesarios para su correcta instalación, según diseño y recomendaciones estructurales.</t>
  </si>
  <si>
    <t>kg</t>
  </si>
  <si>
    <t>4.2</t>
  </si>
  <si>
    <t>Construcción y montaje de ESTRUCTURA METÁLICA, en PERFILERIA TIPO IPE, HEA, PHR-C, PTE para elementos de cubierta, rampas o áreas de circulación metálicas, según diseño. Incluye: suministro y transporte de láminas, platinas, uniones, soldaduras de acabado o presentación, anclajes y pernos a estructura de concreto y madera. Todos los elementos deben llevar dos manos de pintura anticorrosiva, (2) dos manos de esmalte base aceite mate, color por definir, ensayos a soldaduras, anticorrosivos y pinturas, obra falsa y todo el equipo y la herramienta necesaria para el montaje.</t>
  </si>
  <si>
    <t>6</t>
  </si>
  <si>
    <t>6.1</t>
  </si>
  <si>
    <t>7</t>
  </si>
  <si>
    <t>7.1</t>
  </si>
  <si>
    <t>Suministro, transporte y colocación de muros en Drywall con placas en yeso 2 CARAS, con un espesor de aprox de 9 cm (ancho del perfil mas espesor de placa). Incluye estructura metálica para armado y soporte parales separados a 61 cm, perfiles esquineros, placa de drywall de 1/2", cinta en fibra de vidrio de 5 cm., tornillería de 6x1", masilla, acabado en vinilo tipo 1 (acabado tipo 4 según normas necesarias hasta obtener una superficie pareja y homogénea), y todos los demás elementos necesarios para su correcta instalación y funcionamiento.</t>
  </si>
  <si>
    <t>7.2</t>
  </si>
  <si>
    <t>7.3</t>
  </si>
  <si>
    <t>Suministro, transporte y colocación de persiana - celosía fija, sistema VP-3831 de alúmina o equivalente. Marco y estructura en aluminio anodizado color natural. Compuesta por celosía fija (ref. 315) cada 5 cm. Incluye tornillos,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</si>
  <si>
    <t>8</t>
  </si>
  <si>
    <t>8.1</t>
  </si>
  <si>
    <t>8.2</t>
  </si>
  <si>
    <t>8.3</t>
  </si>
  <si>
    <t>Equipos de Oficina</t>
  </si>
  <si>
    <t>SUBTOTAL COSTOS DIRECTOS OBRA</t>
  </si>
  <si>
    <t>COSTO DIRECTO OBRA</t>
  </si>
  <si>
    <t>Director Residente de obra civil (Ingeniero Civil y/o Constructor Civil y/o Arquitecto y/o Arquitecto constructor)</t>
  </si>
  <si>
    <t>día</t>
  </si>
  <si>
    <t>Tela cerramiento obra verde, ancho: 2.10 m. Incluye transporte externo e interno.</t>
  </si>
  <si>
    <t>Malla plástica naranja (polietileno de alta densidad, rollo por 50 m, ancho 1,40 m)</t>
  </si>
  <si>
    <t>Larguero madera común 4cmx8cmx2.80m. Incluye transporte.</t>
  </si>
  <si>
    <t>Clavo común de 1". Caja x 500gr.</t>
  </si>
  <si>
    <t>lb</t>
  </si>
  <si>
    <t>Concreto de 17.5 Mpa preparado en obra</t>
  </si>
  <si>
    <t>m3</t>
  </si>
  <si>
    <t>Cuadrilla 1 Oficial + 1 Ayudante Entendido</t>
  </si>
  <si>
    <t>Conceptos</t>
  </si>
  <si>
    <t>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t>
  </si>
  <si>
    <t>Cargue (Paleros), transporte de materiales y derechos de botadero y/o almacenamiento en bodega.</t>
  </si>
  <si>
    <t>Cuadrilla Demoliciones</t>
  </si>
  <si>
    <t>Sección completa de andamio (1.2m-1.5m) x 1.5 m. (+ 4 ruedas) Incluye transporte.</t>
  </si>
  <si>
    <t>Can zunchado en madera común de 5,0cmx20cmx3,0m (alquiler). Incluye transporte.</t>
  </si>
  <si>
    <t>Acarreo interno de materiales</t>
  </si>
  <si>
    <t xml:space="preserve">Concreto de 21 Mpa preparado en obra (3000PSI) </t>
  </si>
  <si>
    <t>Separol o equivalente (Desmoldante para evitar adherencia de concretos a formaletas.Presentación 15Kg. Rendimiento metal :45g/m2 madera:55g/m2 (15 kg)). para metal puro, para madera diluir hasta 5 partes de agua segun porosidad de la madera.</t>
  </si>
  <si>
    <t>Alambre recocido C 18</t>
  </si>
  <si>
    <t>Vibrador de concreto eléctrico a 110v (alquiler). Tipo aguja</t>
  </si>
  <si>
    <t>Acero refuerzo G-60 figurado</t>
  </si>
  <si>
    <t>Cuadrilla 1Of + 1 Ay Obra Negra</t>
  </si>
  <si>
    <t>Transporte de acero( descargue y transporte interno)</t>
  </si>
  <si>
    <t>Acero en Elementos Estructurales</t>
  </si>
  <si>
    <t>Perno expansión c/ tuerca y golilla. 1/2 x 4. 1/4. Laprox.= 10 cm.</t>
  </si>
  <si>
    <t>Pintura anticorrosivo gris. Pintuco</t>
  </si>
  <si>
    <t>gln</t>
  </si>
  <si>
    <t>Esmalte a Base de Aceite, Rendimiento 30m2/gl</t>
  </si>
  <si>
    <t>Disolvente para Pinturas a Base de Aceite.</t>
  </si>
  <si>
    <t>Soldadura 7018</t>
  </si>
  <si>
    <t>Cuadrilla de Montaje de Estructuras Metálicas</t>
  </si>
  <si>
    <t>Equipo de soldadura eléctrica MILLER XMT CC/W 300 AMP. Incluye transporte.</t>
  </si>
  <si>
    <t>Pluma grúa giratoria de 250 kg 30-60m.</t>
  </si>
  <si>
    <t>Equipo de oxicorte, con pipetas</t>
  </si>
  <si>
    <t>Disco punta de diamante para cortadora 14" (alquiler)</t>
  </si>
  <si>
    <t>Pintura vinilo tipo 1 Viniltex o equivalente</t>
  </si>
  <si>
    <t>Estucor (25 kg) - Sumicol</t>
  </si>
  <si>
    <t>Estopa</t>
  </si>
  <si>
    <t>Lija 200</t>
  </si>
  <si>
    <t>Cuadrilla 1Of Obra Blanca+ 1 Ay Entendido</t>
  </si>
  <si>
    <t>Paral vertical 6 cm. En lámina de acero galvanizado para muro en placas de yeso</t>
  </si>
  <si>
    <t>Perfil canal horizontal de 6 cmx2.44m. En lámina de acero galvanizado para muro en drywall</t>
  </si>
  <si>
    <t>Cinta en fibra de vidrio* 90 m-Topex-</t>
  </si>
  <si>
    <t>Tornillo standar de 6 x 1"</t>
  </si>
  <si>
    <t>Tornillo de 1/4" con chazo</t>
  </si>
  <si>
    <t>Tornillo extraplano</t>
  </si>
  <si>
    <t>Masilla acrílica para interiores en  drywall (5galones)</t>
  </si>
  <si>
    <t>Perfil esquinero plastico de 32 x 32 mm</t>
  </si>
  <si>
    <t>Lija de agua 150 super</t>
  </si>
  <si>
    <t>Cuadrilla 1Of + 1 Ay Instalación</t>
  </si>
  <si>
    <t>Cristal claro templado de 6 mm.</t>
  </si>
  <si>
    <t>Tornillo lámina ranurado de 6 x 1".</t>
  </si>
  <si>
    <t>Sikaflex 1 - A color blanco, gris y negro. Sellador elastico de poliuretano de alta durabilidad. Rendimiento:1 un de 300cm3 . 3ml en junta de 1cm x 1cm. Incluye transporte</t>
  </si>
  <si>
    <t>Sika Rod de 1 1/4". Fondo de Juntas para aplicar masillas en frio. Presentacion: Rollos de 1700ml   Rendimiento: 1ml x 1ml</t>
  </si>
  <si>
    <t>Cuadrilla 1Of + 1 Ay Fabricación</t>
  </si>
  <si>
    <t>Perfil SILLAR Y CABEZAL ALN-173 de alumina en aluminio anodizado color natural, sistema VP-3831.</t>
  </si>
  <si>
    <t>Perfil JAMBA ALN-174 de alumina en aluminio anodizado color natural, sistema VP-3831.</t>
  </si>
  <si>
    <t>Perfil ADAPTADOR ALN-175 de alumina en aluminio anodizado color natural, sistema VP-3831.</t>
  </si>
  <si>
    <t>Perfil PERSIANA ALN-315 de alumina en aluminio anodizado color natural, sistema VP-3831.</t>
  </si>
  <si>
    <t xml:space="preserve">REFORMAS COMEDORES ESCOLARES  </t>
  </si>
  <si>
    <t>1</t>
  </si>
  <si>
    <t>C.E.R CLAUDINA MUNERA</t>
  </si>
  <si>
    <t>DEMOLICIONES Y RETIROS</t>
  </si>
  <si>
    <t>1.1.1</t>
  </si>
  <si>
    <t>EXCAVACIÓN MECÁNICA de material heterogéneo DE 0-2 m, bajo cualquier grado de humedad. Incluye: roca descompuesta, bolas de roca de volumen inferior a 0.35 m³., el cargue, transporte interno y externo y botada de material proveniente de las excavaciones en los sitios donde lo indique la interventoría y su medida será en el sitio. No incluye entibado.</t>
  </si>
  <si>
    <t>1.2</t>
  </si>
  <si>
    <t>REFORMAS LOCATIVAS</t>
  </si>
  <si>
    <t>1.2.1</t>
  </si>
  <si>
    <t>Construcción de ANDÉN en concreto de 21 Mpa, espesor de 0.10m. Incluye suministro y transporte de los materiales, malla electrosoldada D-84; juntas para andenes de 5X5 mm con cortadora de disco, soporte fondo de junta, sellante de juntas elastomérico de poliuretano, acabado escobillado y llaneado 0.10m en los bordes, entresuelo en piedra (e=0,15 m.), arenilla compactada (e=0,05 m.) y polietileno y todos los demás elementos necesarios para su correcta construcción. Se ejecutarán los rebajes que sean necesarios para garantizar el acceso de los discapacitados y hasta una huellas y una contrahuella necesarias en los lugares que indique la interventoría. Las excavaciones o descapotes se pagarán en su ítem respectivo.</t>
  </si>
  <si>
    <t>1.2.2</t>
  </si>
  <si>
    <t>Construcción de RAMPAS TALUD EN CONCRETO DE 21 Mpa. ESPESOR DE 0.08 m., con vaciado alternado. Incluye suministro y transporte de los materiales, perfilación, nivelación  del terreno y adecuación de la superficie, entresuelo en piedra con un espesor de 0.15 m. y 0.05 m. de arenilla, malla electrosoldada D-84, dilataciones a junta perdida cada 1.80 m., acabado liso llaneado, vibrado, curado, protección de la superficie y todo lo necesario para su correcta construcción y funcionamiento. Según diseño.</t>
  </si>
  <si>
    <t>I.E PEDRO LUIS ALVAREZ CORREA SEDE PARQUE</t>
  </si>
  <si>
    <t>3.2</t>
  </si>
  <si>
    <t>3.2.1</t>
  </si>
  <si>
    <t>RETIRO DE LUMINARIAS FLUORESCENTES. Incluye cargue, transporte, botada en botaderos oficiales y recuperación de los materiales aprovechables y su transporte hasta el sitio que lo indique la interventoría.</t>
  </si>
  <si>
    <t>3.2.2</t>
  </si>
  <si>
    <t>DEMOLICIÓN MESÓN EN GRANO, cargue, transporte y botada de escombros. Incluye refuerzo e instalaciones embebidas. Además  su transporte hasta el sitio que lo indique la interventoría.</t>
  </si>
  <si>
    <t>3.2.3</t>
  </si>
  <si>
    <t>DEMOLICIÓN DE ENCHAPE, espesores entre 0.03 y 0.05 m.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</si>
  <si>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3.2.4</t>
  </si>
  <si>
    <t>DEMOLICIÓN PISO EN BALDOSA sobre terreno. cargue, transporte y botada de escombros, Incluye demolición del mortero de nivelación espesor máximo 0.07m, refuerzo e instalaciones embebidas. Además recuperación de los materiales aprovechables o su transporte hasta el sitio que lo indique la interventoría.</t>
  </si>
  <si>
    <t>3.2.5</t>
  </si>
  <si>
    <t>Abujardado de Muros o superficies verticales para posterior revoque, estuco o pintura</t>
  </si>
  <si>
    <t>3.3</t>
  </si>
  <si>
    <t>3.3.1</t>
  </si>
  <si>
    <t>Aplicación de PINTURA EPOXIPOLIAMIDA EN MUROS (dos componentes proporción 1:3, no tóxica) tipo epoxiconstrucción de pintuco o equivalente, de primera calidad, semimate, sobre estuco plástico, 2 a 3 manos o las necesarias para lograr una superficie pareja a satisfacción de la interventoría, color blanco.</t>
  </si>
  <si>
    <t>3.3.3</t>
  </si>
  <si>
    <t>Suministro, transporte y colocación de cielo raso suspendido con junta invisible placa en fibrocemento de e= 10 mm. para cielos, estructura en perfiles de acero galvanizado cal 20, con refuerzo en área vertical,  tornillos autoperforantes de cabeza extra plana de 1/2" y 1", junta perdida con cinta de 2" en fibra de vidrio y masilla. Incluye esquineros y tapas y todos los demás elementos necesarios para su correcta instalación y funcionamiento. El acabado en pintura para exteriores, se pagará en su ítem respectivo. Según detalle y diseño.</t>
  </si>
  <si>
    <t>3.3.4</t>
  </si>
  <si>
    <t>Construcción de PISO EN CONCRETO PULIDO DE 17.5 Mpa, con un ESPESOR DE 5cm, modulado 2,0m x 2,0m. Incluye suministro y transporte de los materiales, formaletas, acabado con helicóptero, marcación de dilataciones con cortadora y todo lo necesario para su correcta ejecución y funcionamiento. El refuerzo y entresuelo serán pagados en el ítem correspondiente.</t>
  </si>
  <si>
    <t>3.3.5</t>
  </si>
  <si>
    <t>Aplicación de PINTURA EPOXIPOLIAMIDA EN CIELOS (dos componentes proporción 1:3, no tóxica) tipo epoxiconstrucción de pintuco o equivalente, semimate, sobre estuco plástico, 2 a 3 manos o las necesarias para lograr una superficie pareja a satisfacción de la interventoría, color blanco.</t>
  </si>
  <si>
    <t>3.3.6</t>
  </si>
  <si>
    <t>Suministro, transporte y colocación de puerta batiente en lámina galvanizada de 1.00 x 2.0 m., montante con una altura de 0.60m., en celosía fija en lámina galvanizada calibre 18,  bastidores para el ala y el montante en tubería en PTS de 30 x 30 x3 mm, calibre 18 (marco, ala y montante), entamborada las dos caras, lisa, aligerada con poliuretano expandido con un espesor de e= 0.03m. para aislamiento acústico, wash primer, pintura anticorrosiva y acabado con esmalte semibrillante color negro tipo Pintuco o su equivalente, cerradura de seguridad de primera calidad tipo Yale o su equivalente y demás elementos necesarios para su correcta instalación y funcionamiento, previa aprobación de la interventoría. Según diseños.</t>
  </si>
  <si>
    <t>3.3.7</t>
  </si>
  <si>
    <t>Suministro, transporte y colocación de mesón en acero inoxidable AISI 304 calibre 18 tipo Socoda o equivalente, de 4.5 x 0,60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incluye entrepaño en acero inoxidable (pieamigos en platina de 2" x 3/16" asegurados a la pared mediante 2 pernos de expansión de 3/8" x 4" c/u) y todos los demás elementos necesarios para su correcta instalación y funcionamiento.</t>
  </si>
  <si>
    <t>3.3.8</t>
  </si>
  <si>
    <t>Suministro transporte e instalación  de entrepaño en acero inox 304 Calibre 20 de 0.30 x 1.20, incluye elementos de fijación y todos los elmentos necesarios para su correcta instalación y funcionamiento.</t>
  </si>
  <si>
    <t>3.3.9</t>
  </si>
  <si>
    <t>Suministro transporte e instalación de Campana extractora Industrial. Acero 304 calibre 20 de 1.20m, incluye ducto flexible, y todos los elementos necesarios para su correcta instalación y funcionamiento.</t>
  </si>
  <si>
    <t>3.3.10</t>
  </si>
  <si>
    <t>Colocación de REVOQUE con mortero 1:4 EN MUROS. Incluye suministro y transporte de los materiales, fajas, ranuras, filetes y todos los demás elementos necesarios para su correcta construcción.</t>
  </si>
  <si>
    <t>3.3.11</t>
  </si>
  <si>
    <t>Colocación de ESTUCO ACRÍLICO PROFESIONAL, SOBRE MUROS REVOCADOS, 3 manos mínimo, o las que sean necesarias para obtener una superficie pareja y homogénea. Incluye suministro y transporte de los materiales, ranuras, filetes, dilataciones y todos los elementos necesarios para su correcta aplicación y funcionamiento.</t>
  </si>
  <si>
    <t>3.4</t>
  </si>
  <si>
    <t>ADECUACIONES ELÉCTRICAS</t>
  </si>
  <si>
    <t>3.4.1</t>
  </si>
  <si>
    <t>Suministro, transporte e instalación de materiales para salida eléctrica de toma doble con polo a tierra 15 A, .LEV ref 5320, 125 V y según la norma NEMA 5-15R, certificación RETIE y pruebas de conformidad UL. Incluye toma, la  tapa, cajas 4"x4" con tapa suplemento, ducto pvc, conectores de conexión y empalme, adaptadores terminales, curvas, pega pvc, tornillos, conductores de cobre 12 AWG-CU-PE HF FR LC CT-80ºC,  obra civil, y demás accesorios y elementos para su correcta instalación y funcionamiento.(Salida promedio de 3 m).</t>
  </si>
  <si>
    <t>3.4.2</t>
  </si>
  <si>
    <t>Suministro, transporte e instalación de materiales para salida eléctrica de interruptor doble de alumbrado. TIPO LEV referencia ref 5224 según certificación RETIE y pruebas de conformidad UL por ducto pvc. Incluye el interruptor, tapa, cajas 4"x4" con tapa suplemento, conductores de cobre 12 AWG-CU-PE HF FR LC CT-80ºC, conectores de conexión y empalme, tornillos, ducto pvc, adaptadores terminal, obra civil y demás accesorios y elementos necesarios para su correcta instalación y funcionamiento. (salida promedio 4 m).</t>
  </si>
  <si>
    <t>3.4.3</t>
  </si>
  <si>
    <t>Suministro, transporte e instalación de toma de seguridad -3 polos + tierra,  4H, tipo VCP;  32 amperios, 230 Voltios, grado de protección IP44, referencia TIN32/424-9 para incrustar en caja. Incluye caja metálica galvanizada, terminales, anillo de identificación, fijación, conectores y demás accesorios necesarios para su correcta instalación.</t>
  </si>
  <si>
    <t>3.4.4</t>
  </si>
  <si>
    <t>Suministro, transporte e instalación de luminaria PANEL LED 40W/Marco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INCLUYE Cable encauchetado 3x14 AWG(promedio de 100 cm), clavija con polo a tierra, prensaestopa, elementos de fijación según norma NRS-10, ANDAMIOS CERTIFICADOS  y demás accesorios para su correcta instalación. La luminaria completa debe cumplir las últimas disposiciones del RETILAP y el RETIE se debe entregar curva fotométrica certificada del fabricante.</t>
  </si>
  <si>
    <t>3.4.5</t>
  </si>
  <si>
    <t>Suministro, transporte e instalación de tubería metálica EMT diámetro 3/4". Incluye adaptadores, uniones, curvas, grapas doble ala, resanes en mortero 1:5 y demás accesorios necesarios para su correcta instalación.</t>
  </si>
  <si>
    <t>3.4.6</t>
  </si>
  <si>
    <t>Suministro, transporte e instalación de tubería metálica EMT diámetro 1". Incluye adaptadores, uniones, curvas, grapas doble ala, resanes en mortero 1:5 y demás accesorios necesarios para su correcta instalación.</t>
  </si>
  <si>
    <t>C.E.R MONSEÑOR PEDRO LUIS ALBAREZ</t>
  </si>
  <si>
    <t>2.1.1</t>
  </si>
  <si>
    <t>2.1.2</t>
  </si>
  <si>
    <t>2.1.3</t>
  </si>
  <si>
    <t>2.1.4</t>
  </si>
  <si>
    <t>2.1.5</t>
  </si>
  <si>
    <t>2.2.1</t>
  </si>
  <si>
    <t>2.2.2</t>
  </si>
  <si>
    <t>2.2.3</t>
  </si>
  <si>
    <t>2.2.4</t>
  </si>
  <si>
    <t>2.2.5</t>
  </si>
  <si>
    <t>Suministro, transporte y colocación de mesón en acero inoxidable AISI 304 calibre 18 tipo Socoda o equivalente, de 3.8 x 0,60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incluye entrepaño en acero inoxidable (pieamigos en platina de 2" x 3/16" asegurados a la pared mediante 2 pernos de expansión de 3/8" x 4" c/u) y todos los demás elementos necesarios para su correcta instalación y funcionamiento.</t>
  </si>
  <si>
    <t>2.2.6</t>
  </si>
  <si>
    <t>2.2.7</t>
  </si>
  <si>
    <t>2.2.8</t>
  </si>
  <si>
    <t>2.2.9</t>
  </si>
  <si>
    <t>2.2.10</t>
  </si>
  <si>
    <t>OBRAS ELÉCTRICAS</t>
  </si>
  <si>
    <t>2.3.1</t>
  </si>
  <si>
    <t>2.3.2</t>
  </si>
  <si>
    <t>2.3.4</t>
  </si>
  <si>
    <t>2.3.5</t>
  </si>
  <si>
    <t>2.3.6</t>
  </si>
  <si>
    <t>2.3.7</t>
  </si>
  <si>
    <t>I.E PEDRO LUIS ALVAREZ CORREA SEDE GORETI</t>
  </si>
  <si>
    <t>4.1.1</t>
  </si>
  <si>
    <t>4.1.2</t>
  </si>
  <si>
    <t>4.1.3</t>
  </si>
  <si>
    <t>4.1.4</t>
  </si>
  <si>
    <t>4.2.1</t>
  </si>
  <si>
    <t>4.2.2</t>
  </si>
  <si>
    <t>4.2.3</t>
  </si>
  <si>
    <t>4.2.4</t>
  </si>
  <si>
    <t>4.2.5</t>
  </si>
  <si>
    <t>4.2.6</t>
  </si>
  <si>
    <t>Suministro, transporte y colocación de mesón en acero inoxidable AISI 304 calibre 18 tipo Socoda o equivalente, de 2.9 x 0,60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incluye entrepaño en acero inoxidable (pieamigos en platina de 2" x 3/16" asegurados a la pared mediante 2 pernos de expansión de 3/8" x 4" c/u) y todos los demás elementos necesarios para su correcta instalación y funcionamiento.</t>
  </si>
  <si>
    <t>4.2.7</t>
  </si>
  <si>
    <t>Suministro, transporte y colocación de ventana vidriera fijas - proyectantes - persiana, sistema VP-3831 de alúmina o equivalente. Marco y estructura en aluminio anodizado color natural. Compuesta por vidriera fija con marco y parales verticales en tubería rectangular de 3x1½" (ref. T-103), cristal templado claro, espesor de 6 mm. Montantes con Persiana celosía fija (ref. 315) cada 5 cm. con sistema VP-3831. Cuerpo inferior proyectante en aluminio anodizado natural y cristal templado claro espesor de 6 mm. Incluye pisavidrios a presión (ref. 177), empaques, cerradura de manija, brazos escualizables de 10", sellado del marco (interior y exterior) fondo de junta con espuma de poliolefina tipo sikarod o equivalente de Ø= 6 mm. y acabado de junta con masilla elástica de poliuretano tipo sikaflex-1a o equivalente y todos los elementos necesarios para su correcta fabricación, instalación y funcionamiento. Ver cuadro de puertas y ventanas.</t>
  </si>
  <si>
    <t>4.2.8</t>
  </si>
  <si>
    <t>4.2.9</t>
  </si>
  <si>
    <t>4.2.10</t>
  </si>
  <si>
    <t>4.2.11</t>
  </si>
  <si>
    <t>4.2.12</t>
  </si>
  <si>
    <t>4.3</t>
  </si>
  <si>
    <t>4.3.1</t>
  </si>
  <si>
    <t>4.3.2</t>
  </si>
  <si>
    <t>4.3.3</t>
  </si>
  <si>
    <t>4.3.4</t>
  </si>
  <si>
    <t>4.3.5</t>
  </si>
  <si>
    <t>4.3.6</t>
  </si>
  <si>
    <t>5.1.1</t>
  </si>
  <si>
    <t>5.1.2</t>
  </si>
  <si>
    <t>5.1.3</t>
  </si>
  <si>
    <t>5.1.4</t>
  </si>
  <si>
    <t>5.2.1</t>
  </si>
  <si>
    <t>Colocación de REVOQUE con mortero 1:4 EN MUROS. Incluye suministro y transporte de los materiales, ranuras, filetes y todos los demás elementos necesarios para su correcta construcción.</t>
  </si>
  <si>
    <t>5.2.2</t>
  </si>
  <si>
    <t>5.2.3</t>
  </si>
  <si>
    <t>5.2.4</t>
  </si>
  <si>
    <t>5.2.5</t>
  </si>
  <si>
    <t>5.2.6</t>
  </si>
  <si>
    <t>5.2.7</t>
  </si>
  <si>
    <t>Suministro, transporte y colocación de mesón en acero inoxidable AISI 304 calibre 18 tipo Socoda o equivalente, de 4.2 x 0,60 m. Incluye pozuelo de 500 x 500 x 250 mm., salpicadero, bordes redondeados, sifón, canastilla, grifería cuello de ganso, abasto con llave metálica, parales de soporte metálicos (pieamigos en platina de 2" x 3/16" asegurados a la pared mediante 2 pernos de expansión de 3/8" x 4" c/u) donde sea necesario, incluye entrepaño en acero inoxidable (pieamigos en platina de 2" x 3/16" asegurados a la pared mediante 2 pernos de expansión de 3/8" x 4" c/u) y todos los demás elementos necesarios para su correcta instalación y funcionamiento.</t>
  </si>
  <si>
    <t>5.2.8</t>
  </si>
  <si>
    <t>5.2.9</t>
  </si>
  <si>
    <t>Suministro, transporte y colocación de ventana corrediza en aluminio anodizado natural de 1.90x1.57m., sistema 3831/5020-2 calidad tipo Alúmina o equivalente, (PP/XO), marco de 52mm, ensamble mecánico con tornillos, perfiles verticales y horizontales reforzados, cerradura una cara, guías platicas, empaques de neopreno, cristal templado de 8mm, división en tubular de 2" x 1", persiana en la parte superior ALN 315 de 0.30 cm de altura. Según diseño.</t>
  </si>
  <si>
    <t>5.2.10</t>
  </si>
  <si>
    <t>5.2.11</t>
  </si>
  <si>
    <t>5.2.12</t>
  </si>
  <si>
    <t>5.2.13</t>
  </si>
  <si>
    <t>5.3.1</t>
  </si>
  <si>
    <t>5.3.2</t>
  </si>
  <si>
    <t>5.3.3</t>
  </si>
  <si>
    <t>5.3.4</t>
  </si>
  <si>
    <t>5.3.5</t>
  </si>
  <si>
    <t>I.E GABRIEL ECHAVARRÍA LA RAYA</t>
  </si>
  <si>
    <t>6.1.1</t>
  </si>
  <si>
    <t>6.1.2</t>
  </si>
  <si>
    <t>6.1.3</t>
  </si>
  <si>
    <t>6.1.4</t>
  </si>
  <si>
    <t>6.2</t>
  </si>
  <si>
    <t>6.2.1</t>
  </si>
  <si>
    <t>6.2.2</t>
  </si>
  <si>
    <t>6.2.3</t>
  </si>
  <si>
    <t>6.2.4</t>
  </si>
  <si>
    <t>6.2.5</t>
  </si>
  <si>
    <t>6.2.6</t>
  </si>
  <si>
    <t>Suministro, transporte y colocación de mesón con ciclos de lavado en acero inoxidable AISI 304 calibre 16 tipo Socoda o equivalente, de 1.45 x 0.69 m. y un altura de 0.86 m. Incluye dos pozuelos de 0.60 x 0.50 m., profundidad de 0.30m., entrepaño en acero inoxidable AISI 304 calibre 18, estructura (refuerzo longitudinal y transversal donde se requiera) y soporte en tubería de acero inoxidable de 1 1/2" calibre 16 (estos elementos serán regulables en acero inoxidable con recubrimiento en plástico en la base de contacto con el piso), salpicadero donde haga contacto con la pared con un altura de  0.10m., bordes redondeados, las uniones en esquina están soldadas completamente y pulidas con el fin de que no perciba la existencia de soldadura en la superficie, esquineras estructurales soldadas completamente a la cubierta y al entrepaño que abarque las patas, dos sifones, dos canastillas, dos griferías cuello de ganso, dos abastos con llave metálica y todos los demás elementos necesarios para su correcta instalación y funcionamiento. Según diseño.</t>
  </si>
  <si>
    <t>6.2.7</t>
  </si>
  <si>
    <t>6.2.8</t>
  </si>
  <si>
    <t>6.2.9</t>
  </si>
  <si>
    <t>6.2.10</t>
  </si>
  <si>
    <t>6.3</t>
  </si>
  <si>
    <t>6.3.1</t>
  </si>
  <si>
    <t>6.3.2</t>
  </si>
  <si>
    <t>6.3.3</t>
  </si>
  <si>
    <t>6.3.4</t>
  </si>
  <si>
    <t>6.3.5</t>
  </si>
  <si>
    <t>6.3.6</t>
  </si>
  <si>
    <t>I.E JOSE MARIA BERNAL SEDE JORGE VALENCIA</t>
  </si>
  <si>
    <t>7.1.1</t>
  </si>
  <si>
    <t>7.1.2</t>
  </si>
  <si>
    <t>7.1.3</t>
  </si>
  <si>
    <t>7.1.4</t>
  </si>
  <si>
    <t>7.2.1</t>
  </si>
  <si>
    <t>7.2.2</t>
  </si>
  <si>
    <t>7.2.3</t>
  </si>
  <si>
    <t>7.2.4</t>
  </si>
  <si>
    <t>7.2.5</t>
  </si>
  <si>
    <t>7.2.6</t>
  </si>
  <si>
    <t>7.2.7</t>
  </si>
  <si>
    <t>7.2.8</t>
  </si>
  <si>
    <t>7.2.9</t>
  </si>
  <si>
    <t>7.2.10</t>
  </si>
  <si>
    <t>7.2.11</t>
  </si>
  <si>
    <t>Construcción de ZÓCALO MEDIACAÑA EN CONCRETO A LA VISTA DE 21 Mpa., con COLOR BLANCO e impermeabilización integral, con un DESARROLLO DE 0,30 m. y una ALTURA DE 0,20 m. Incluye suministro, transporte y colocación del concreto, pigmentos blanco de Nuviola o equivalente calidad al 8% del peso del cemento para garantizar color parejo y uniforme, impermeabilización integral tipo Sika o equivalente, plastocrete DM o equivalente, dilataciones y todos los demás elementos necesarios para su correcta construcción.</t>
  </si>
  <si>
    <t>7.2.12</t>
  </si>
  <si>
    <t>Suministro, transporte y colocación de canoa en "U" en lamina galvanizada calibre 20, desarrollo 1.0m. con soldadura autógena. Incluye embudos en el mismo material de la canoa, soportes, tornillos autoperforantes, anticorrosivo epóxico por ambas caras, acabado con esmalte en la cara inferior a la vista y todos los elementos necesarios para su correcta instalación y funcionamiento. Según diseño de cubierta.</t>
  </si>
  <si>
    <t>7.2.13</t>
  </si>
  <si>
    <t>7.2.14</t>
  </si>
  <si>
    <t>7.2.15</t>
  </si>
  <si>
    <t>7.2.16</t>
  </si>
  <si>
    <t>7.3.1</t>
  </si>
  <si>
    <t>7.3.2</t>
  </si>
  <si>
    <t>7.3.4</t>
  </si>
  <si>
    <t>7.3.5</t>
  </si>
  <si>
    <t>7.3.6</t>
  </si>
  <si>
    <t>7.3.7</t>
  </si>
  <si>
    <t>I.E JOSE MARIA BERNAL SEDE SANTA INÉS</t>
  </si>
  <si>
    <t>8.1.1</t>
  </si>
  <si>
    <t>8.1.2</t>
  </si>
  <si>
    <t>8.2.1</t>
  </si>
  <si>
    <t>8.2.2</t>
  </si>
  <si>
    <t>8.2.3</t>
  </si>
  <si>
    <t>8.2.4</t>
  </si>
  <si>
    <t>8.2.5</t>
  </si>
  <si>
    <t>8.2.6</t>
  </si>
  <si>
    <t>8.2.7</t>
  </si>
  <si>
    <t>Suministro, transporte y colocación de entrepaños en acero inoxidable AISI 304 calibre 20 tipo Socoda o equivalente, de ancho 0.50 m. Incluye bordes redondeados, parales (pieamigos en platina de 2" x 3/16" asegurados a la pared mediante 2 pernos de expansión de 3/8" x 4" c/u) de soporte donde sea necesario y todos los demás elementos necesarios para su correcta instalación y funcionamiento.</t>
  </si>
  <si>
    <t>8.2.8</t>
  </si>
  <si>
    <t>8.2.9</t>
  </si>
  <si>
    <t>8.2.10</t>
  </si>
  <si>
    <t>8.2.11</t>
  </si>
  <si>
    <t>8.3.1</t>
  </si>
  <si>
    <t>8.3.2</t>
  </si>
  <si>
    <t>8.3.3</t>
  </si>
  <si>
    <t>8.3.4</t>
  </si>
  <si>
    <t>8.3.5</t>
  </si>
  <si>
    <t>8.3.6</t>
  </si>
  <si>
    <t>9.1.1</t>
  </si>
  <si>
    <t>DEMOLICIÓN DE ESTRUCTURA EN MADERA O MAMPOSTERIA, INCLUYE PISOS Y MUROS Y CUBIERTA EN CUALQUIER MATERIAL, INCLUYE RETIRO DE TUBERIAS DE TODA CLASE, INCLUYE BOTADA DE ESCOMBROS.</t>
  </si>
  <si>
    <t>9.1.2</t>
  </si>
  <si>
    <t>9.2.1</t>
  </si>
  <si>
    <t>9.2.2</t>
  </si>
  <si>
    <t>9.2.3</t>
  </si>
  <si>
    <t>9.2.4</t>
  </si>
  <si>
    <t>Suministro, transporte y colocación de cubierta en teja sin traslapo en acero galvanizado tipo Standing Seam de Acesco o equivalente, de 1½"(38.1 mm.), calibre 26, sistema sencillo. Incluye Clips de fijación, tornillos y todo lo necesario para su correcta instalación y funcionamiento. Según diseño de cubierta.</t>
  </si>
  <si>
    <t>9.3.1</t>
  </si>
  <si>
    <t>Construcción de PEDESTALES en concreto de 21 Mpa. DE 0.4 x 0.4 x 0.6 m. Incluye suministro, transporte y la colocación del concreto, mano de obra, formaleta, vibrado, protección y curado, para estructuras de acuerdo con las diferentes dimensiones establecidas en los planos y diseños. No incluye refuerzo.</t>
  </si>
  <si>
    <t>9.3.2</t>
  </si>
  <si>
    <t>Construcción de LOSA DE FUNDACIÓN en concreto de 21 Mpa. con un espesor de 0.10m. Incluye suministro, transporte e instalación del concreto, mano de obra, vibrado, protección y curado, para estructuras de acuerdo con las diferentes dimensiones establecidas en los planos y diseños. No incluye refuerzo.</t>
  </si>
  <si>
    <t>9.3.3</t>
  </si>
  <si>
    <t>Colocación de concreto de 14 Mpa para SOLADO, con un espesor DE 0.05 m. Incluye el suministro y el transporte del concreto y todos los demás elementos necesarios para su correcta construcción, incluye acarreo interno.</t>
  </si>
  <si>
    <t>9.3.4</t>
  </si>
  <si>
    <t>9.3.5</t>
  </si>
  <si>
    <t>9.4.1</t>
  </si>
  <si>
    <t>9.4.2</t>
  </si>
  <si>
    <t>Suministro, transporte y colocación de puerta batiente de 0.90x2,25 m. ala en madera (triplex) entamborada dos caras lisas, acabado con esmalte base aceite color blanco mate, marco metálico en lámina cold rolled doblada calibre 20. Incluye cerradura de seguridad de primera calidad con doble cilindro, doble cerrojo y pestillo tipo Yale o equivalente, 2 manijas en acero inoxidable doble fin de Ø= 3/4", L= 316mm, 3 bisagras de cobre 3", acabado marco con wash primer, pintura anticorrosiva, acabado en esmalte base aceite color gris grafito mate y todos los demás elementos necesarios para su correcta instalación y funcionamiento, previa aprobación de la interventoría.</t>
  </si>
  <si>
    <t>9.4.3</t>
  </si>
  <si>
    <t>9.5.1</t>
  </si>
  <si>
    <t>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</si>
  <si>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9.5.2</t>
  </si>
  <si>
    <t>Suministro, transporte e instalación de válvula compuerta marca RW 3/4" o equivalente. Se entregará debidamente instalada sin presencia de fugas ni fisuras, sometida al sistema ya presurizado. Incluye todos los elementos requeridos para su correcta instalación y funcionamiento</t>
  </si>
  <si>
    <t>9.5.3</t>
  </si>
  <si>
    <t>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t>
  </si>
  <si>
    <t>9.5.4</t>
  </si>
  <si>
    <t>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t>
  </si>
  <si>
    <t>9.5.5</t>
  </si>
  <si>
    <t>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t>
  </si>
  <si>
    <t>9.5.6</t>
  </si>
  <si>
    <t>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t>
  </si>
  <si>
    <t>9.6.1</t>
  </si>
  <si>
    <t>9.6.2</t>
  </si>
  <si>
    <t>9.6.3</t>
  </si>
  <si>
    <t>9.7.1</t>
  </si>
  <si>
    <t>Suministro, transporte e instalación de tubería metálica EMT diámetro 1/2". Incluye adaptadores, uniones, curvas, grapas doble ala, resanes en mortero 1:5 y demás accesorios necesarios para su correcta instalación.</t>
  </si>
  <si>
    <t>9.7.2</t>
  </si>
  <si>
    <t>9.7.3</t>
  </si>
  <si>
    <t>9.7.4</t>
  </si>
  <si>
    <t>Suministro, transporte e instalación de tablero de 12 circuitos trifásico 5H, 225 Amperios, 208/120 voltios, lamina de lamina cold rolled calibre 18, pintura en polvo de aplicación electrostática, tipo epoxipoliéster, barraje en cobre electrolítico 99% de pureza ,barras de neutro y tierra, para interruptores tipo QUICK-LAG. Incluye puerta bisagrada, chapa con llave, tarjetero, obra civil, botada de escombros y demás accesorios necesarios para su correcta instalación. Certificación RETIE y UL 67.</t>
  </si>
  <si>
    <t>9.7.5</t>
  </si>
  <si>
    <t>Suministro, transporte e instalación de salida eléctrica expuesta en tubería EMT para toma doble con polo a tierra 15A, 125 V Tipo LEV referencia 5320 ACP y según norma NEMA 5-15R o equivalente, en tubería EMT. Incluye toma,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t>
  </si>
  <si>
    <t>9.7.6</t>
  </si>
  <si>
    <t>Suministro, transporte e instalación de materiales para salida eléctrica expuesta en tubería EMT para interruptor bipolar de alumbrado 10-15 A, 125V, TIPO LEV 5224 o equivalente. Incluye suiche, ducto EMT, encintada, conductores de cobre 12 AWG-CU-THNN/THWN, cajas metálicas galvanizadas 12*12*5 de sobreponer con tapa suplemento, conectores de conexión y/o empalme, grapa metálica galvanizada doble ala, marcación con pinturata de acuerdo a la norma, obra civil y demás accesorios necesarios para su correcta instalación. (Salida promedio 4 m).</t>
  </si>
  <si>
    <t>9.7.7</t>
  </si>
  <si>
    <t>9.8.1</t>
  </si>
  <si>
    <t>9.8.2</t>
  </si>
  <si>
    <t>9.8.3</t>
  </si>
  <si>
    <t>Aplicación de PINTURA A BASE DE AGUA EN MUROS, CON VINILO TIPO 1 de primera calidad sobre muros revocados y/o estucados, tres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</si>
  <si>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9.8.4</t>
  </si>
  <si>
    <t>RESANE Y REPINTE de PINTURA ACRÍLICA tipo Koraza o equivalente para exteriores (hidrorepelente) de primera calidad que cumpla con la Norma NTC 1335, 2 manos o las que sean necesarias para obtener una superficie pareja y homogénea, a satisfacción de la interventoría. Incluye suministro y transporte de los materiales, preparada y adecuación de la superficie a intervenir. Color a definir según aprobación de la interventoría.</t>
  </si>
  <si>
    <t>OBRAS CIVILES Y DE ADECUACIÓN DE RESTAURANTES ESCOLARES Y ESPACIOS COMPLEMENTARIOS DE INSTITUCIONES EDUCATIVAS DEL MUNICIPIO DE CALDAS EN AREA RURAL Y URBANA.</t>
  </si>
  <si>
    <t>Arnes de seguridad con eslingas (alquiler)</t>
  </si>
  <si>
    <t>Ayudante entendido</t>
  </si>
  <si>
    <t>Polietileno negro construccion</t>
  </si>
  <si>
    <t>Cartón corrugado protección piso ancho 1.20m</t>
  </si>
  <si>
    <t>Lija de agua 400</t>
  </si>
  <si>
    <t>Pintura acrílica tipo Koraza o equivalente, Rendimiento 20m2/gl</t>
  </si>
  <si>
    <t>Revoque 1:4 preparado en obra</t>
  </si>
  <si>
    <t>Estuka Acrílico. Estuco plástico listo para usar en interiores y exteriores. Presentacion: 5gl, Rendimiento:2kg/m2 ó 4 m2/galon.</t>
  </si>
  <si>
    <t>Transporte material eléctrico</t>
  </si>
  <si>
    <t>Cuadrilla Eléctrica 1: 1OfElec + 1Ayraso</t>
  </si>
  <si>
    <t>Clavija con polo a tierra de caucho</t>
  </si>
  <si>
    <t>Cable No 3x14 AWG encauchetado</t>
  </si>
  <si>
    <t>Accesorios fijación según norma NSR-10</t>
  </si>
  <si>
    <t xml:space="preserve">LUMINARIA PANEL LED 40W/Marco en Color Blanco con recubrimiento en pintura electrostática en polvo, Material Carcaza Aluminio, Difusor en acrílico opalizado resistente a rayones. Instalación de incrustar o Sobreponer. Dimensiones 600X600 mm, flujo de la luminaria 4.500 Lm, Driver de corriente constante, tensión de alimentación 100....240V±10%, frecuencia de entrada 50/60Hz, Factor de potencia de la luminaria &gt; 0,93, Distorsión armónica de corriente = 20%, Eficacia 112 Lm/W, CRI = 85%, vida útil 50.000 hrs. Certificada RETILAP. Temperatura de color 4.000°K. </t>
  </si>
  <si>
    <t>global</t>
  </si>
  <si>
    <t>Pintura identificar tubo eléctrico expuesto.</t>
  </si>
  <si>
    <t>Grapa doble ala de 1/2". incluye el chazo y el tornillo</t>
  </si>
  <si>
    <t>Alambre No 12 AWG-CU-THHN/THWN-90ºC</t>
  </si>
  <si>
    <t>Conector de empalme.</t>
  </si>
  <si>
    <t>Caja  12x12x5 de sobreponer con tapa lisa calibre 20</t>
  </si>
  <si>
    <t>Adaptador EMT 1/2"</t>
  </si>
  <si>
    <t>Unión EMT 1/2"</t>
  </si>
  <si>
    <t>Curva EMT 1/2"</t>
  </si>
  <si>
    <t>Tubería EMT 1/2"</t>
  </si>
  <si>
    <t>Switch bipolar de alumbrado</t>
  </si>
  <si>
    <t>Toma doble + Polo a tierra</t>
  </si>
  <si>
    <t>Empotrada del tablero en la pared ó muro</t>
  </si>
  <si>
    <t>Chapa con llave para tablero eléctrico</t>
  </si>
  <si>
    <t>Tablero trifásico de 12 circuitos RETIE.</t>
  </si>
  <si>
    <t>Mortero 1:5 en obra</t>
  </si>
  <si>
    <t>Grapa doble ala de 1". incluye el chazo y el tornillo</t>
  </si>
  <si>
    <t>Unión EMT 1"</t>
  </si>
  <si>
    <t>Adaptador EMT 1"</t>
  </si>
  <si>
    <t>Curva EMT 1"</t>
  </si>
  <si>
    <t>Tubería EMT 1"</t>
  </si>
  <si>
    <t>Grapa doble ala de 3/4". incluye el chazo y el tornillo</t>
  </si>
  <si>
    <t>Unión EMT 3/4"</t>
  </si>
  <si>
    <t>Adaptador EMT 3/4"</t>
  </si>
  <si>
    <t>Curva EMT 3/4"</t>
  </si>
  <si>
    <t>Tubería EMT 3/4"</t>
  </si>
  <si>
    <t>entrepaño en acero inoxidable de 4.5x0.6 incluye pieamigos</t>
  </si>
  <si>
    <t>meson en acero inoxidable de 4.5x0.6 con pozuelo</t>
  </si>
  <si>
    <t>Abasto metálico (llave de regulación liviana de 1/2"metálica con manguera metálica)</t>
  </si>
  <si>
    <t>Mortero 1:4 en obra</t>
  </si>
  <si>
    <t>Campana Extractora Industrial-Acrro 304 Calibre 20</t>
  </si>
  <si>
    <t>Entrepaño en Acero Inox 304</t>
  </si>
  <si>
    <t>Bomba hidrostática para presurización de redes de abasto o acueducto.</t>
  </si>
  <si>
    <t>Cuadrilla de Instalaciones Hidrosanitarias</t>
  </si>
  <si>
    <t>Limpiador Removedor PVC x 1/4 de galón.</t>
  </si>
  <si>
    <t>Soldadura PVC (Unión simple) 1/4</t>
  </si>
  <si>
    <t>Adaptador hembra PVC-P Ø= 1/2" - Pavco o equivalente.</t>
  </si>
  <si>
    <t>Adaptador macho PVC-P Ø= 1/2"</t>
  </si>
  <si>
    <t>Tapón PVC-P ROSCADO Ø= 1/2"</t>
  </si>
  <si>
    <t>Unión PVC-P, Ø= 1/2"</t>
  </si>
  <si>
    <t>Tee PVC-P Ø= 1/2"</t>
  </si>
  <si>
    <t>Codo 90º PVC-P Ø= 1/2".</t>
  </si>
  <si>
    <t>Tubería PVC-P RDE 9 500 PSI, Ø= 1/2" - Pavco o equivalente.</t>
  </si>
  <si>
    <t>Tee PVC-S Ø= 2"x1 1/2"</t>
  </si>
  <si>
    <t xml:space="preserve">Buje soldado PVC-S de 2 X 1 1/2" </t>
  </si>
  <si>
    <t>Tapón prueba PVC-S Ø= 2"</t>
  </si>
  <si>
    <t>Codo 45º PVC-S CxC, Ø= 2".</t>
  </si>
  <si>
    <t>Codo 90º PVC-S CxC, Ø= 2".</t>
  </si>
  <si>
    <t>Tubería PVC-S Ø= 2"</t>
  </si>
  <si>
    <t>Tee PVC-S Ø= 2"</t>
  </si>
  <si>
    <t>Yee PVC-S Ø= 2" - Pavco o equivalente.</t>
  </si>
  <si>
    <t xml:space="preserve">Unión PVC-S Ø= 2" </t>
  </si>
  <si>
    <t>Buje soldado PVC-S de 3" a 2"</t>
  </si>
  <si>
    <t>Tee PVC-S Ø= 3"x2"</t>
  </si>
  <si>
    <t>Tee PVC-S Ø= 3"</t>
  </si>
  <si>
    <t>Yee PVC-S Reducida Ø= 3X2" pavco o equivalente</t>
  </si>
  <si>
    <t>Yee PVC-S Ø= 3" - Pavco o equivalente.</t>
  </si>
  <si>
    <t>Codo 90º PVC-S CxC, Ø= 3".</t>
  </si>
  <si>
    <t>Codo 45º PVC-S CxC, Ø= 3".</t>
  </si>
  <si>
    <t>Unión PVC-S Ø= 3"</t>
  </si>
  <si>
    <t>Tubería PVC-S Ø= 3"</t>
  </si>
  <si>
    <t>Adaptador macho PVC-P Ø= 3/4"</t>
  </si>
  <si>
    <t>Traba quimica fuerza alta para sellos de fuga en tubería x 36 mililitros</t>
  </si>
  <si>
    <t>Cinta Sellante Teflon ½"x10 m.</t>
  </si>
  <si>
    <t>Válvula Compuerta bronce 3/4" RW</t>
  </si>
  <si>
    <t>Buje soldado PVC-P de 3/4" a 1/2"</t>
  </si>
  <si>
    <t>Tee PVC-P Ø= 3/4"</t>
  </si>
  <si>
    <t>Tee PVC-P reducida  de 3/4" a 1/2"</t>
  </si>
  <si>
    <t>Codo 90º PVC-P Ø= 3/4".</t>
  </si>
  <si>
    <t>Unión PVC-P, Ø= 3/4"</t>
  </si>
  <si>
    <t>Tubería PVC-P RDE 11 400 PSI, Ø= 3/4"</t>
  </si>
  <si>
    <t>Oficial Pintura</t>
  </si>
  <si>
    <t>Pintura acondicionador de superficies Tipo Wash Primer, componente B. Presentación por 1/4 galón</t>
  </si>
  <si>
    <t xml:space="preserve">Manija en acero inoxidable de L= 316 mm. </t>
  </si>
  <si>
    <t>Cerradura Yale doble macho 987</t>
  </si>
  <si>
    <t>Ala de Puerta en triplex e= 4 mm.,entamborada de 0.82 x 2.20 m. e= 4 cm.</t>
  </si>
  <si>
    <t xml:space="preserve">Marco metálico para puerta en lámina cold rolled calibre 20 doblada, para muro de e= 15 cm. vano de 0.90x2.25 m. </t>
  </si>
  <si>
    <t>Bisagra para puerta en cobre nudo cabeza redonda de 3" (Fixser)</t>
  </si>
  <si>
    <t>Superboard 6mm</t>
  </si>
  <si>
    <t>Cortadora de disco para piso y/o pavimento (no incluye disco)</t>
  </si>
  <si>
    <t>Allanadora 36" + operador + Plato flotante + aspas allanadora</t>
  </si>
  <si>
    <t>Tabla madera común de 1,7cm x 20cm x 3,0m. Incluye transporte.</t>
  </si>
  <si>
    <t>Motobomba Eléctrica Sumergible 2" - 17m prof. Incluye manguera flexible 2" (26m), extensión eléctrica encauchetada (50m) y transporte.</t>
  </si>
  <si>
    <t>Ayudante raso</t>
  </si>
  <si>
    <t>Concreto de 14 Mpa preparado en obra (2000 PSI)</t>
  </si>
  <si>
    <t>Larguero de 2"X2" por 3m</t>
  </si>
  <si>
    <t>hr</t>
  </si>
  <si>
    <t>Montacargas de 2,5 toneladadas, con operador y combustible (alquiler)</t>
  </si>
  <si>
    <t>Andamio metalico de tijera 1.50x1.50m, 1 cuerpo (alquiler)</t>
  </si>
  <si>
    <t>Cuadrilla de Montaje de Cubiertas.</t>
  </si>
  <si>
    <t>Juego de Clip y tornillo para fijación de teja tipo Standing Seam. X 12un.</t>
  </si>
  <si>
    <t>Teja de Acero Galvanizado Standing Seam de 11/2" cal. 26.</t>
  </si>
  <si>
    <t>Equipo de soldadura eléctrica Lincoln AC-225 GLM 110 v. Incluye transporte.</t>
  </si>
  <si>
    <t>Cuadrilla Latoneria</t>
  </si>
  <si>
    <t>Tornillo Autoperforante zincado cabeza hezagonal Nº 10-16-3/4" con arandela de neopreno.</t>
  </si>
  <si>
    <t>Embudo galvanizado Calibre 22</t>
  </si>
  <si>
    <t>Canoa Galvanizada Cal.20, L= 1.00 m.</t>
  </si>
  <si>
    <t>Tuercas, platinas, etc</t>
  </si>
  <si>
    <t>Caja 10x10 cal 20 metalica galvanizada para empotrar</t>
  </si>
  <si>
    <t>Toma de incrustar 3 polos +tierra, referencia TIN32/424-9 para incrustar</t>
  </si>
  <si>
    <t>Caja  4"x4" metalica galvanizada con tapa suplemento.</t>
  </si>
  <si>
    <t>CABLE SINTOX 12 AWG HF FR LS TC 750V 80°C</t>
  </si>
  <si>
    <t>Resanes de las canchas</t>
  </si>
  <si>
    <t>Soldadura CPVC (Unión simple) 1/4</t>
  </si>
  <si>
    <t>Curva pvc 1/2". (eléctrico)</t>
  </si>
  <si>
    <t>Adaptador PVC  1/2". (eléctrico)</t>
  </si>
  <si>
    <t>Tubería pvc 1/2"</t>
  </si>
  <si>
    <t>Entrepaños en acero inoxidable cal 20 AISI 304 (incluye pieamigos para instalación)</t>
  </si>
  <si>
    <t>Silicona antihongos. Presentacion 300cc Rendimiento de 8ml/en junta de 6mm x 6mm</t>
  </si>
  <si>
    <t xml:space="preserve">Ventana corrediza en aluminio anodizado de (1.90x1.57m aproximados)  sistema 3831/5020-2 calidad tipo alumina, (PP/XO), marco de 52mm, ensamble mecánico con tornillos, perfiles verticales y horizontales reforzados, cerradura una cara, guias platicas, empaques de neopreno, cristal templado de 8mm, división en tubular de 2" x 1", persiana en la parte superior ALN 315 de 0.30 cm de altura. </t>
  </si>
  <si>
    <t>Pulidora manual eléctrica</t>
  </si>
  <si>
    <t>Pintura base aceite- domestico</t>
  </si>
  <si>
    <t>Bisagra de ala galvanizada, trabajo pesado de 6"</t>
  </si>
  <si>
    <t>Soldadura lincoln 6013 x 1/8"</t>
  </si>
  <si>
    <t>PTS 30 x 30 x 3 mm.</t>
  </si>
  <si>
    <t>Lámina de icopor de 40 mm de 1.0 x 1.0 m.</t>
  </si>
  <si>
    <t>Lámina galvanizada calibre 18 de 1.20 x 2.40 mt.</t>
  </si>
  <si>
    <t>Andamio de carga certificado marco de 1.00 x 1.50 (alto X ancho)</t>
  </si>
  <si>
    <t>Catalizador Para Pintura Epoxico Poliamida</t>
  </si>
  <si>
    <t>Pintura Epoxico Poliamida para pared, Rendimiento 67m2/gl</t>
  </si>
  <si>
    <t>Perfil en z plastico de 3.05 m</t>
  </si>
  <si>
    <t>Ángulo de cuelga,  para cielo raso en Drywall</t>
  </si>
  <si>
    <t>Perfil Omega 63 Cal. 20 de 2,44m</t>
  </si>
  <si>
    <t>Perfil Viguetas cal 20</t>
  </si>
  <si>
    <t>Tornillo de 7 x 7/16"</t>
  </si>
  <si>
    <t>Ángulo perimetral calibre 26, longitud 2.44 m,  para cielo raso en Drywall</t>
  </si>
  <si>
    <t>Lámina de Fibrocemento SuperBoard de 1.22x2.44x10 mm.</t>
  </si>
  <si>
    <t>Sika Plastocrete DM Impermeabilizante para concreto. Presentación: 20kg rendimiento: 1% del peso del cemento ó 250 gr / bulto de cemento de 50 kg.</t>
  </si>
  <si>
    <t>Moldura de madera de 2 x  2 cm.</t>
  </si>
  <si>
    <t>Formaleta en Pino seco cepillado de 2"x4". para juntas frías.</t>
  </si>
  <si>
    <t>Sellos elastomericos PVC de Ø= 12"</t>
  </si>
  <si>
    <t>Pigmento blanco para concreto tipo Dioxido de titanio R-902. Marca Nuviola o eq. (presentación de 25 kg)</t>
  </si>
  <si>
    <t>Cerradura Manija sencilla sistema VP-3831</t>
  </si>
  <si>
    <t>par</t>
  </si>
  <si>
    <t>Brazo escualizable de 10" para sistema VP-3831.</t>
  </si>
  <si>
    <t>Empaque cuña espaguetti ref. 040307</t>
  </si>
  <si>
    <t>Perfil DIVISOR ALN-292 de alumina en aluminio anodizado color natural, sistema VP-3831.</t>
  </si>
  <si>
    <t>Perfil PISAVIDRIO ALN-177 de alumina en aluminio anodizado color natural, sistema VP-3831.</t>
  </si>
  <si>
    <t>Tubería en "U" de aluminio anodizado color natural de 3x1½" RECIBIDOR (U-A-069) e= 1.6 mm.</t>
  </si>
  <si>
    <t>Tubería rectangular de aluminio anodizado color natural de 3x1½" (T-103) e= 1.6 mm.</t>
  </si>
  <si>
    <t>entrepaño en acero inoxidable de 2.9x0.6 incluye pieamigos</t>
  </si>
  <si>
    <t>meson en acero inoxidable de 2.9x0.6 con pozuelo</t>
  </si>
  <si>
    <t>Revoque 0.25:1:4 (Cal:cemento:arena) preparado en obra</t>
  </si>
  <si>
    <t>Canastilla lavaplatos 4" sifon en P - Grival</t>
  </si>
  <si>
    <t>Monogrifo de mesa</t>
  </si>
  <si>
    <t>Mesón en acero inoxidable con dos pozuelos y entrepaño, de 1.45 x 0.69 x 0.86 m</t>
  </si>
  <si>
    <t>Transporte Urbano de materiales.</t>
  </si>
  <si>
    <t>Sierra circular manual (alquiler) + transporte</t>
  </si>
  <si>
    <t>Cuadrilla Cubierta</t>
  </si>
  <si>
    <t>Tornillos galvanizados (Juego)</t>
  </si>
  <si>
    <t>Tela Asfáltica Permofit (Largo= 20, ancho= 1.2 m. e= 1.2 mm) Rollo x 24 m2.</t>
  </si>
  <si>
    <t>Teja de Barro (Española) de 40x17x16 cm.</t>
  </si>
  <si>
    <t xml:space="preserve">entre paño en acero inoxidable de 3.80 x 0.60 </t>
  </si>
  <si>
    <t>meson acero inoxidable de 3.80x0.6.incluye griferia cuello ganzo, sifon y canastilla, incluye pozuelo de 500x 500 x 250</t>
  </si>
  <si>
    <t>Compactador tipo Rana a gasolina</t>
  </si>
  <si>
    <t>Dilataciones en madera 1.5 x 8 cm</t>
  </si>
  <si>
    <t>Malla electrosoldada D-84</t>
  </si>
  <si>
    <t>Piedra de entresuelo (limpia), tamaño máximo 15 cm, con transporte.</t>
  </si>
  <si>
    <t>Arenilla con transporte.</t>
  </si>
  <si>
    <t>Cuadrilla Urbanismo</t>
  </si>
  <si>
    <t>Larguero de madera comun de 1" x 1"</t>
  </si>
  <si>
    <t>Super T de 19 mm. de 1,53 x 2,44 m.</t>
  </si>
  <si>
    <t>Cinta de enmascarar 3/4"</t>
  </si>
  <si>
    <t>Clavo comun 2" con cabeza. Caja x 500gr</t>
  </si>
  <si>
    <t>Transporte de material y derecho de botadero.</t>
  </si>
  <si>
    <t>Retroexcavadora  sobre Llantas New Holland LB75</t>
  </si>
  <si>
    <t>Mantenimiento de cubierta en teja de barro Española, incluye retiro de tejas y manto impermeabilizante, suministro e instalación de tela asfáltica tipo permofit o equivalente, mortero de pega 1:5, acabado en barniz y todos los elementos necesarios para su correcto  funcionamiento. Medido a lo largo de la pendiente. No incluye estructura ni cargueras.</t>
  </si>
  <si>
    <t>Suministro, transporte y colocación de cielo raso suspendido en Dry Wall. para cielos, estructura en perfiles de acero galvanizado cal 20, con refuerzo en área vertical,  tornillos autoperforantes de cabeza extra plana de 1/2" y 1", junta perdida con cinta de 2" en fibra de vidrio y masilla. Incluye esquineros y tapas y todos los demás elementos necesarios para su correcta instalación y funcionamiento. El acabado en pintura para exteriores, se pagará en su ítem respectivo. Según detalle y diseño.</t>
  </si>
  <si>
    <t>Lámina de Dry Wall</t>
  </si>
  <si>
    <t>Transporte personal</t>
  </si>
  <si>
    <t>CER. MAN DEL CARDAL</t>
  </si>
  <si>
    <t>Kg</t>
  </si>
  <si>
    <t>Estampilla prodeporte</t>
  </si>
  <si>
    <t>CIFRA A ITERAR</t>
  </si>
  <si>
    <t>9.1</t>
  </si>
  <si>
    <t>9.2</t>
  </si>
  <si>
    <t>PRESUPUESTO OFICIAL</t>
  </si>
  <si>
    <t>SELECCIÓN ABREVIADA No. XXX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</si>
</sst>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 #,##0\ &quot;€&quot;_-;\-* #,##0\ &quot;€&quot;_-;_-* &quot;-&quot;\ &quot;€&quot;_-;_-@_-"/>
    <numFmt numFmtId="43" formatCode="_-* #,##0.00_-;\-* #,##0.00_-;_-* &quot;-&quot;??_-;_-@_-"/>
    <numFmt numFmtId="164" formatCode="_(&quot;$&quot;* #,##0_);_(&quot;$&quot;* \(#,##0\);_(&quot;$&quot;* &quot;-&quot;_);_(@_)"/>
    <numFmt numFmtId="165" formatCode="_(&quot;$&quot;\ * #,##0.00_);_(&quot;$&quot;\ * \(#,##0.00\);_(&quot;$&quot;\ * &quot;-&quot;??_);_(@_)"/>
    <numFmt numFmtId="166" formatCode="\$#,##0.00_);[Red]\(\$#,##0.00\)"/>
    <numFmt numFmtId="167" formatCode="_([$$-240A]\ * #,##0_);_([$$-240A]\ * \(#,##0\);_([$$-240A]\ * &quot;-&quot;_);_(@_)"/>
    <numFmt numFmtId="168" formatCode="_(* ##0.00&quot;%&quot;_)"/>
    <numFmt numFmtId="169" formatCode="###,###,##0.00000"/>
    <numFmt numFmtId="170" formatCode="&quot;$&quot;\ #,##0"/>
    <numFmt numFmtId="171" formatCode="[$$-240A]\ #,##0"/>
    <numFmt numFmtId="172" formatCode="0.000"/>
    <numFmt numFmtId="173" formatCode="_([$$-240A]\ * #,##0_);_([$$-240A]\ * \(#,##0\);_([$$-240A]\ * &quot;-&quot;??_);_(@_)"/>
    <numFmt numFmtId="174" formatCode="_([$$-240A]\ * #,##0.000_);_([$$-240A]\ * \(#,##0.000\);_([$$-240A]\ * &quot;-&quot;??_);_(@_)"/>
    <numFmt numFmtId="175" formatCode="0.0"/>
    <numFmt numFmtId="176" formatCode="_(&quot;$&quot;\ * #,##0_);_(&quot;$&quot;\ * \(#,##0\);_(&quot;$&quot;\ * &quot;-&quot;_);_(@_)"/>
  </numFmts>
  <fonts count="39">
    <font>
      <sz val="10"/>
      <name val="Arial"/>
    </font>
    <font>
      <sz val="10"/>
      <name val="Arial"/>
      <family val="2"/>
    </font>
    <font>
      <sz val="11"/>
      <color indexed="8"/>
      <name val="Calibri"/>
      <family val="2"/>
    </font>
    <font>
      <b/>
      <sz val="8"/>
      <name val="Arial"/>
      <family val="2"/>
    </font>
    <font>
      <sz val="10"/>
      <name val="Arial"/>
      <family val="2"/>
    </font>
    <font>
      <b/>
      <sz val="10"/>
      <name val="Arial"/>
      <family val="2"/>
    </font>
    <font>
      <b/>
      <sz val="12"/>
      <name val="Arial Narrow"/>
      <family val="2"/>
    </font>
    <font>
      <sz val="11"/>
      <name val="Arial Narrow"/>
      <family val="2"/>
    </font>
    <font>
      <sz val="12"/>
      <name val="Arial"/>
      <family val="2"/>
    </font>
    <font>
      <b/>
      <sz val="10"/>
      <name val="Arial Narrow"/>
      <family val="2"/>
    </font>
    <font>
      <b/>
      <sz val="11"/>
      <name val="Arial Narrow"/>
      <family val="2"/>
    </font>
    <font>
      <sz val="10"/>
      <name val="Arial Narrow"/>
      <family val="2"/>
    </font>
    <font>
      <sz val="10"/>
      <color indexed="9"/>
      <name val="Arial Narrow"/>
      <family val="2"/>
    </font>
    <font>
      <sz val="9"/>
      <color indexed="81"/>
      <name val="Tahoma"/>
      <family val="2"/>
    </font>
    <font>
      <sz val="8"/>
      <color indexed="81"/>
      <name val="Tahoma"/>
      <family val="2"/>
    </font>
    <font>
      <sz val="8"/>
      <name val="Arial"/>
      <family val="2"/>
    </font>
    <font>
      <b/>
      <sz val="16"/>
      <color indexed="9"/>
      <name val="Arial"/>
      <family val="2"/>
    </font>
    <font>
      <b/>
      <sz val="12"/>
      <name val="Arial"/>
      <family val="2"/>
    </font>
    <font>
      <b/>
      <sz val="11"/>
      <color indexed="9"/>
      <name val="Arial"/>
      <family val="2"/>
    </font>
    <font>
      <b/>
      <sz val="10"/>
      <color indexed="9"/>
      <name val="Arial"/>
      <family val="2"/>
    </font>
    <font>
      <sz val="11"/>
      <color theme="1"/>
      <name val="Calibri"/>
      <family val="2"/>
      <scheme val="minor"/>
    </font>
    <font>
      <sz val="11"/>
      <color theme="1"/>
      <name val="맑은 고딕"/>
      <family val="2"/>
    </font>
    <font>
      <b/>
      <sz val="10"/>
      <color theme="0"/>
      <name val="Arial Narrow"/>
      <family val="2"/>
    </font>
    <font>
      <sz val="10"/>
      <color theme="0"/>
      <name val="Arial Narrow"/>
      <family val="2"/>
    </font>
    <font>
      <sz val="10"/>
      <name val="Calibri"/>
      <family val="2"/>
      <scheme val="minor"/>
    </font>
    <font>
      <b/>
      <sz val="12"/>
      <color theme="1"/>
      <name val="Arial Narrow"/>
      <family val="2"/>
    </font>
    <font>
      <sz val="12"/>
      <color theme="1"/>
      <name val="Arial Narrow"/>
      <family val="2"/>
    </font>
    <font>
      <sz val="11"/>
      <name val="Calibri"/>
      <family val="2"/>
      <scheme val="minor"/>
    </font>
    <font>
      <b/>
      <sz val="10"/>
      <color theme="0"/>
      <name val="Calibri"/>
      <family val="2"/>
      <scheme val="minor"/>
    </font>
    <font>
      <b/>
      <sz val="10"/>
      <color indexed="8"/>
      <name val="Calibri"/>
      <family val="2"/>
      <scheme val="minor"/>
    </font>
    <font>
      <sz val="10"/>
      <color indexed="8"/>
      <name val="Calibri"/>
      <family val="2"/>
      <scheme val="minor"/>
    </font>
    <font>
      <b/>
      <sz val="10"/>
      <name val="Calibri"/>
      <family val="2"/>
      <scheme val="minor"/>
    </font>
    <font>
      <b/>
      <sz val="10"/>
      <color rgb="FFFF0000"/>
      <name val="Calibri"/>
      <family val="2"/>
      <scheme val="minor"/>
    </font>
    <font>
      <sz val="10"/>
      <color theme="0"/>
      <name val="Calibri"/>
      <family val="2"/>
      <scheme val="minor"/>
    </font>
    <font>
      <b/>
      <sz val="11"/>
      <name val="Calibri"/>
      <family val="2"/>
      <scheme val="minor"/>
    </font>
    <font>
      <sz val="11"/>
      <color indexed="8"/>
      <name val="Calibri"/>
      <family val="2"/>
      <scheme val="minor"/>
    </font>
    <font>
      <b/>
      <sz val="11"/>
      <color theme="1"/>
      <name val="Arial Narrow"/>
      <family val="2"/>
    </font>
    <font>
      <b/>
      <sz val="10"/>
      <color rgb="FFFF0000"/>
      <name val="Arial Narrow"/>
      <family val="2"/>
    </font>
    <font>
      <sz val="10"/>
      <color rgb="FFFF0000"/>
      <name val="Arial Narrow"/>
      <family val="2"/>
    </font>
  </fonts>
  <fills count="14">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5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0.499984740745262"/>
        <bgColor indexed="64"/>
      </patternFill>
    </fill>
    <fill>
      <patternFill patternType="solid">
        <fgColor theme="4" tint="0.59999389629810485"/>
        <bgColor indexed="64"/>
      </patternFill>
    </fill>
    <fill>
      <patternFill patternType="solid">
        <fgColor rgb="FFFFC000"/>
        <bgColor indexed="64"/>
      </patternFill>
    </fill>
    <fill>
      <patternFill patternType="solid">
        <fgColor theme="2" tint="-0.499984740745262"/>
        <bgColor indexed="64"/>
      </patternFill>
    </fill>
    <fill>
      <patternFill patternType="solid">
        <fgColor theme="8" tint="-0.249977111117893"/>
        <bgColor indexed="64"/>
      </patternFill>
    </fill>
    <fill>
      <patternFill patternType="solid">
        <fgColor theme="8" tint="0.39997558519241921"/>
        <bgColor indexed="64"/>
      </patternFill>
    </fill>
  </fills>
  <borders count="23">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9">
    <xf numFmtId="0" fontId="0" fillId="0" borderId="0"/>
    <xf numFmtId="43"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4" fillId="0" borderId="0" applyFont="0" applyFill="0" applyProtection="0"/>
    <xf numFmtId="10" fontId="1" fillId="0" borderId="0" applyFont="0" applyFill="0" applyProtection="0"/>
    <xf numFmtId="42" fontId="21" fillId="0" borderId="0" applyFont="0" applyFill="0" applyBorder="0" applyAlignment="0" applyProtection="0"/>
    <xf numFmtId="10" fontId="1" fillId="0" borderId="0" applyFont="0" applyFill="0" applyProtection="0"/>
    <xf numFmtId="165" fontId="21" fillId="0" borderId="0" applyFont="0" applyFill="0" applyBorder="0" applyAlignment="0" applyProtection="0"/>
    <xf numFmtId="165" fontId="2" fillId="0" borderId="0" applyFont="0" applyFill="0" applyBorder="0" applyAlignment="0" applyProtection="0"/>
    <xf numFmtId="0" fontId="20" fillId="0" borderId="0"/>
    <xf numFmtId="0" fontId="1" fillId="0" borderId="0"/>
    <xf numFmtId="0" fontId="4" fillId="0" borderId="0"/>
    <xf numFmtId="0" fontId="1" fillId="0" borderId="0"/>
    <xf numFmtId="0" fontId="4" fillId="0" borderId="0"/>
    <xf numFmtId="0" fontId="4" fillId="0" borderId="0"/>
    <xf numFmtId="0" fontId="1" fillId="0" borderId="0"/>
    <xf numFmtId="0" fontId="4" fillId="0" borderId="0"/>
    <xf numFmtId="0" fontId="4" fillId="0" borderId="0"/>
    <xf numFmtId="0" fontId="20" fillId="0" borderId="0"/>
    <xf numFmtId="0" fontId="4" fillId="0" borderId="0"/>
    <xf numFmtId="0" fontId="4" fillId="0" borderId="0"/>
    <xf numFmtId="0" fontId="1" fillId="0" borderId="0"/>
    <xf numFmtId="0" fontId="21" fillId="0" borderId="0"/>
    <xf numFmtId="0" fontId="20" fillId="0" borderId="0"/>
    <xf numFmtId="0" fontId="1" fillId="0" borderId="0"/>
    <xf numFmtId="0" fontId="4" fillId="0" borderId="0"/>
    <xf numFmtId="13" fontId="1" fillId="0" borderId="0" applyFont="0" applyFill="0" applyProtection="0"/>
    <xf numFmtId="13" fontId="4" fillId="0" borderId="0" applyFont="0" applyFill="0" applyProtection="0"/>
  </cellStyleXfs>
  <cellXfs count="239">
    <xf numFmtId="0" fontId="0" fillId="0" borderId="0" xfId="0"/>
    <xf numFmtId="1" fontId="0" fillId="0" borderId="0" xfId="0" applyNumberFormat="1"/>
    <xf numFmtId="0" fontId="7" fillId="0" borderId="0" xfId="17" applyFont="1" applyAlignment="1">
      <alignment vertical="center"/>
    </xf>
    <xf numFmtId="0" fontId="9" fillId="5" borderId="1" xfId="17" applyFont="1" applyFill="1" applyBorder="1" applyAlignment="1">
      <alignment horizontal="center" vertical="center"/>
    </xf>
    <xf numFmtId="4" fontId="9" fillId="5" borderId="1" xfId="17" applyNumberFormat="1" applyFont="1" applyFill="1" applyBorder="1" applyAlignment="1">
      <alignment horizontal="center" vertical="center"/>
    </xf>
    <xf numFmtId="3" fontId="9" fillId="5" borderId="1" xfId="17" applyNumberFormat="1" applyFont="1" applyFill="1" applyBorder="1" applyAlignment="1">
      <alignment horizontal="center" vertical="center" wrapText="1"/>
    </xf>
    <xf numFmtId="4" fontId="9" fillId="5" borderId="1" xfId="17" applyNumberFormat="1" applyFont="1" applyFill="1" applyBorder="1" applyAlignment="1">
      <alignment horizontal="center" vertical="center" wrapText="1"/>
    </xf>
    <xf numFmtId="3" fontId="9" fillId="5" borderId="1" xfId="17" applyNumberFormat="1" applyFont="1" applyFill="1" applyBorder="1" applyAlignment="1">
      <alignment horizontal="center" vertical="center"/>
    </xf>
    <xf numFmtId="0" fontId="10" fillId="6" borderId="2" xfId="17" applyFont="1" applyFill="1" applyBorder="1" applyAlignment="1">
      <alignment horizontal="center" vertical="center"/>
    </xf>
    <xf numFmtId="0" fontId="10" fillId="6" borderId="2" xfId="17" applyFont="1" applyFill="1" applyBorder="1" applyAlignment="1">
      <alignment horizontal="justify" vertical="center"/>
    </xf>
    <xf numFmtId="0" fontId="10" fillId="6" borderId="3" xfId="17" applyFont="1" applyFill="1" applyBorder="1" applyAlignment="1">
      <alignment horizontal="justify" vertical="center"/>
    </xf>
    <xf numFmtId="4" fontId="10" fillId="6" borderId="4" xfId="17" applyNumberFormat="1" applyFont="1" applyFill="1" applyBorder="1" applyAlignment="1">
      <alignment horizontal="center" vertical="center"/>
    </xf>
    <xf numFmtId="0" fontId="10" fillId="6" borderId="4" xfId="17" applyFont="1" applyFill="1" applyBorder="1" applyAlignment="1">
      <alignment horizontal="justify" vertical="center"/>
    </xf>
    <xf numFmtId="2" fontId="10" fillId="6" borderId="4" xfId="17" applyNumberFormat="1" applyFont="1" applyFill="1" applyBorder="1" applyAlignment="1">
      <alignment horizontal="center" vertical="center"/>
    </xf>
    <xf numFmtId="0" fontId="10" fillId="6" borderId="5" xfId="17" applyFont="1" applyFill="1" applyBorder="1" applyAlignment="1">
      <alignment horizontal="right" vertical="center"/>
    </xf>
    <xf numFmtId="0" fontId="10" fillId="0" borderId="0" xfId="17" applyFont="1" applyAlignment="1">
      <alignment horizontal="justify" vertical="center"/>
    </xf>
    <xf numFmtId="170" fontId="11" fillId="7" borderId="2" xfId="18" applyNumberFormat="1" applyFont="1" applyFill="1" applyBorder="1" applyAlignment="1" applyProtection="1">
      <alignment horizontal="right" vertical="center"/>
      <protection locked="0"/>
    </xf>
    <xf numFmtId="4" fontId="11" fillId="7" borderId="2" xfId="18" applyNumberFormat="1" applyFont="1" applyFill="1" applyBorder="1" applyAlignment="1">
      <alignment horizontal="center" vertical="center" wrapText="1"/>
    </xf>
    <xf numFmtId="171" fontId="11" fillId="0" borderId="2" xfId="17" applyNumberFormat="1" applyFont="1" applyBorder="1" applyAlignment="1">
      <alignment horizontal="right" vertical="center"/>
    </xf>
    <xf numFmtId="0" fontId="10" fillId="6" borderId="5" xfId="17" applyFont="1" applyFill="1" applyBorder="1" applyAlignment="1">
      <alignment horizontal="justify" vertical="center"/>
    </xf>
    <xf numFmtId="0" fontId="11" fillId="0" borderId="2" xfId="18" applyFont="1" applyBorder="1" applyAlignment="1">
      <alignment horizontal="center" vertical="center"/>
    </xf>
    <xf numFmtId="0" fontId="11" fillId="7" borderId="5" xfId="18" applyFont="1" applyFill="1" applyBorder="1" applyAlignment="1">
      <alignment horizontal="justify" vertical="center" wrapText="1"/>
    </xf>
    <xf numFmtId="0" fontId="11" fillId="7" borderId="2" xfId="18" applyFont="1" applyFill="1" applyBorder="1" applyAlignment="1">
      <alignment horizontal="center" vertical="center" wrapText="1"/>
    </xf>
    <xf numFmtId="170" fontId="11" fillId="0" borderId="2" xfId="18" applyNumberFormat="1" applyFont="1" applyBorder="1" applyAlignment="1" applyProtection="1">
      <alignment horizontal="right" vertical="center"/>
      <protection locked="0"/>
    </xf>
    <xf numFmtId="2" fontId="11" fillId="7" borderId="2" xfId="17" applyNumberFormat="1" applyFont="1" applyFill="1" applyBorder="1" applyAlignment="1">
      <alignment horizontal="center" vertical="center"/>
    </xf>
    <xf numFmtId="4" fontId="11" fillId="7" borderId="2" xfId="17" applyNumberFormat="1" applyFont="1" applyFill="1" applyBorder="1" applyAlignment="1">
      <alignment horizontal="center" vertical="center"/>
    </xf>
    <xf numFmtId="0" fontId="7" fillId="7" borderId="0" xfId="17" applyFont="1" applyFill="1" applyAlignment="1">
      <alignment vertical="center"/>
    </xf>
    <xf numFmtId="0" fontId="11" fillId="0" borderId="2" xfId="17" applyFont="1" applyBorder="1" applyAlignment="1">
      <alignment horizontal="center" vertical="center"/>
    </xf>
    <xf numFmtId="0" fontId="11" fillId="0" borderId="2" xfId="26" applyFont="1" applyBorder="1" applyAlignment="1">
      <alignment horizontal="center" vertical="center"/>
    </xf>
    <xf numFmtId="0" fontId="11" fillId="0" borderId="5" xfId="26" applyFont="1" applyBorder="1" applyAlignment="1">
      <alignment horizontal="justify" vertical="center" wrapText="1"/>
    </xf>
    <xf numFmtId="170" fontId="11" fillId="7" borderId="0" xfId="18" applyNumberFormat="1" applyFont="1" applyFill="1" applyAlignment="1">
      <alignment vertical="center"/>
    </xf>
    <xf numFmtId="171" fontId="7" fillId="0" borderId="0" xfId="17" applyNumberFormat="1" applyFont="1" applyAlignment="1">
      <alignment vertical="center"/>
    </xf>
    <xf numFmtId="10" fontId="11" fillId="0" borderId="2" xfId="18" applyNumberFormat="1" applyFont="1" applyBorder="1" applyAlignment="1">
      <alignment horizontal="center" vertical="center"/>
    </xf>
    <xf numFmtId="171" fontId="11" fillId="7" borderId="2" xfId="17" applyNumberFormat="1" applyFont="1" applyFill="1" applyBorder="1" applyAlignment="1" applyProtection="1">
      <alignment horizontal="right" vertical="center"/>
      <protection locked="0"/>
    </xf>
    <xf numFmtId="0" fontId="10" fillId="0" borderId="0" xfId="17" applyFont="1" applyAlignment="1">
      <alignment horizontal="center" vertical="center"/>
    </xf>
    <xf numFmtId="171" fontId="7" fillId="0" borderId="0" xfId="17" applyNumberFormat="1" applyFont="1" applyAlignment="1" applyProtection="1">
      <alignment horizontal="right" vertical="center"/>
      <protection locked="0"/>
    </xf>
    <xf numFmtId="10" fontId="7" fillId="0" borderId="0" xfId="27" applyNumberFormat="1" applyFont="1"/>
    <xf numFmtId="0" fontId="9" fillId="0" borderId="2" xfId="17" applyFont="1" applyBorder="1" applyAlignment="1">
      <alignment horizontal="center" vertical="center"/>
    </xf>
    <xf numFmtId="10" fontId="9" fillId="0" borderId="2" xfId="17" applyNumberFormat="1" applyFont="1" applyBorder="1" applyAlignment="1">
      <alignment horizontal="center" vertical="center"/>
    </xf>
    <xf numFmtId="171" fontId="9" fillId="0" borderId="2" xfId="17" applyNumberFormat="1" applyFont="1" applyBorder="1" applyAlignment="1">
      <alignment horizontal="right" vertical="center"/>
    </xf>
    <xf numFmtId="0" fontId="9" fillId="0" borderId="2" xfId="17" applyFont="1" applyBorder="1" applyAlignment="1">
      <alignment horizontal="center" vertical="center" wrapText="1"/>
    </xf>
    <xf numFmtId="10" fontId="9" fillId="7" borderId="2" xfId="17" applyNumberFormat="1" applyFont="1" applyFill="1" applyBorder="1" applyAlignment="1" applyProtection="1">
      <alignment horizontal="center" vertical="center"/>
      <protection locked="0"/>
    </xf>
    <xf numFmtId="172" fontId="7" fillId="0" borderId="0" xfId="17" applyNumberFormat="1" applyFont="1" applyAlignment="1">
      <alignment vertical="center"/>
    </xf>
    <xf numFmtId="171" fontId="10" fillId="0" borderId="0" xfId="17" applyNumberFormat="1" applyFont="1" applyAlignment="1">
      <alignment horizontal="right" vertical="center"/>
    </xf>
    <xf numFmtId="0" fontId="22" fillId="8" borderId="2" xfId="17" applyFont="1" applyFill="1" applyBorder="1" applyAlignment="1">
      <alignment horizontal="center" vertical="center"/>
    </xf>
    <xf numFmtId="10" fontId="22" fillId="8" borderId="2" xfId="28" applyNumberFormat="1" applyFont="1" applyFill="1" applyBorder="1" applyAlignment="1" applyProtection="1">
      <alignment horizontal="center" vertical="center"/>
    </xf>
    <xf numFmtId="171" fontId="22" fillId="8" borderId="2" xfId="17" applyNumberFormat="1" applyFont="1" applyFill="1" applyBorder="1" applyAlignment="1">
      <alignment horizontal="right" vertical="center"/>
    </xf>
    <xf numFmtId="10" fontId="9" fillId="6" borderId="5" xfId="28" applyNumberFormat="1" applyFont="1" applyFill="1" applyBorder="1" applyAlignment="1" applyProtection="1">
      <alignment horizontal="center" vertical="center"/>
    </xf>
    <xf numFmtId="171" fontId="9" fillId="9" borderId="2" xfId="17" applyNumberFormat="1" applyFont="1" applyFill="1" applyBorder="1" applyAlignment="1">
      <alignment horizontal="right" vertical="center"/>
    </xf>
    <xf numFmtId="0" fontId="7" fillId="10" borderId="0" xfId="17" applyFont="1" applyFill="1" applyAlignment="1">
      <alignment vertical="center"/>
    </xf>
    <xf numFmtId="10" fontId="7" fillId="0" borderId="0" xfId="5" applyFont="1" applyFill="1" applyAlignment="1" applyProtection="1">
      <alignment vertical="center"/>
    </xf>
    <xf numFmtId="0" fontId="9" fillId="0" borderId="2" xfId="17" applyFont="1" applyBorder="1" applyAlignment="1">
      <alignment horizontal="left" vertical="center"/>
    </xf>
    <xf numFmtId="171" fontId="10" fillId="0" borderId="0" xfId="17" applyNumberFormat="1" applyFont="1" applyAlignment="1" applyProtection="1">
      <alignment horizontal="right" vertical="center"/>
      <protection locked="0"/>
    </xf>
    <xf numFmtId="0" fontId="23" fillId="8" borderId="2" xfId="17" applyFont="1" applyFill="1" applyBorder="1" applyAlignment="1">
      <alignment horizontal="center" vertical="center"/>
    </xf>
    <xf numFmtId="0" fontId="22" fillId="8" borderId="2" xfId="17" applyFont="1" applyFill="1" applyBorder="1" applyAlignment="1">
      <alignment horizontal="left" vertical="center"/>
    </xf>
    <xf numFmtId="171" fontId="22" fillId="8" borderId="2" xfId="17" applyNumberFormat="1" applyFont="1" applyFill="1" applyBorder="1" applyAlignment="1" applyProtection="1">
      <alignment horizontal="right" vertical="center"/>
      <protection locked="0"/>
    </xf>
    <xf numFmtId="0" fontId="10" fillId="0" borderId="0" xfId="14" applyFont="1" applyAlignment="1" applyProtection="1">
      <alignment horizontal="center" vertical="center"/>
      <protection locked="0"/>
    </xf>
    <xf numFmtId="0" fontId="7" fillId="0" borderId="0" xfId="20" applyFont="1" applyAlignment="1" applyProtection="1">
      <alignment vertical="center"/>
      <protection locked="0"/>
    </xf>
    <xf numFmtId="0" fontId="7" fillId="0" borderId="0" xfId="14" applyFont="1" applyAlignment="1" applyProtection="1">
      <alignment horizontal="center" vertical="center"/>
      <protection locked="0"/>
    </xf>
    <xf numFmtId="0" fontId="24" fillId="0" borderId="0" xfId="17" applyFont="1" applyAlignment="1">
      <alignment horizontal="left" vertical="center" wrapText="1"/>
    </xf>
    <xf numFmtId="0" fontId="25" fillId="7" borderId="6" xfId="0" applyFont="1" applyFill="1" applyBorder="1" applyAlignment="1">
      <alignment horizontal="justify" vertical="center" wrapText="1"/>
    </xf>
    <xf numFmtId="4" fontId="7" fillId="7" borderId="0" xfId="14" applyNumberFormat="1" applyFont="1" applyFill="1" applyAlignment="1" applyProtection="1">
      <alignment horizontal="center" vertical="center"/>
      <protection locked="0"/>
    </xf>
    <xf numFmtId="164" fontId="7" fillId="0" borderId="0" xfId="14" applyNumberFormat="1" applyFont="1" applyAlignment="1" applyProtection="1">
      <alignment horizontal="right" vertical="center"/>
      <protection locked="0"/>
    </xf>
    <xf numFmtId="4" fontId="7" fillId="0" borderId="0" xfId="20" applyNumberFormat="1" applyFont="1" applyAlignment="1" applyProtection="1">
      <alignment vertical="center"/>
      <protection locked="0"/>
    </xf>
    <xf numFmtId="0" fontId="26" fillId="7" borderId="0" xfId="0" applyFont="1" applyFill="1" applyAlignment="1">
      <alignment horizontal="justify" vertical="center" wrapText="1"/>
    </xf>
    <xf numFmtId="0" fontId="7" fillId="0" borderId="0" xfId="14" applyFont="1" applyAlignment="1" applyProtection="1">
      <alignment horizontal="justify" vertical="center"/>
      <protection locked="0"/>
    </xf>
    <xf numFmtId="164" fontId="7" fillId="0" borderId="0" xfId="14" applyNumberFormat="1" applyFont="1" applyAlignment="1" applyProtection="1">
      <alignment vertical="center"/>
      <protection locked="0"/>
    </xf>
    <xf numFmtId="3" fontId="7" fillId="0" borderId="0" xfId="20" applyNumberFormat="1" applyFont="1" applyAlignment="1" applyProtection="1">
      <alignment horizontal="right" vertical="center"/>
      <protection locked="0"/>
    </xf>
    <xf numFmtId="0" fontId="7" fillId="0" borderId="0" xfId="20" applyFont="1" applyAlignment="1" applyProtection="1">
      <alignment horizontal="right" vertical="center"/>
      <protection locked="0"/>
    </xf>
    <xf numFmtId="0" fontId="7" fillId="0" borderId="0" xfId="14" applyFont="1" applyAlignment="1" applyProtection="1">
      <alignment vertical="center"/>
      <protection locked="0"/>
    </xf>
    <xf numFmtId="4" fontId="7" fillId="0" borderId="0" xfId="14" applyNumberFormat="1" applyFont="1" applyAlignment="1" applyProtection="1">
      <alignment horizontal="center" vertical="center"/>
      <protection locked="0"/>
    </xf>
    <xf numFmtId="3" fontId="7" fillId="0" borderId="0" xfId="14" applyNumberFormat="1" applyFont="1" applyAlignment="1" applyProtection="1">
      <alignment vertical="center"/>
      <protection locked="0"/>
    </xf>
    <xf numFmtId="0" fontId="7" fillId="0" borderId="0" xfId="17" applyFont="1" applyAlignment="1">
      <alignment horizontal="center" vertical="center"/>
    </xf>
    <xf numFmtId="4" fontId="7" fillId="0" borderId="0" xfId="17" applyNumberFormat="1" applyFont="1" applyAlignment="1">
      <alignment horizontal="center" vertical="center"/>
    </xf>
    <xf numFmtId="3" fontId="7" fillId="0" borderId="0" xfId="17" applyNumberFormat="1" applyFont="1" applyAlignment="1">
      <alignment vertical="center"/>
    </xf>
    <xf numFmtId="3" fontId="7" fillId="0" borderId="0" xfId="17" applyNumberFormat="1" applyFont="1" applyAlignment="1">
      <alignment horizontal="right" vertical="center"/>
    </xf>
    <xf numFmtId="0" fontId="7" fillId="0" borderId="0" xfId="17" applyFont="1" applyAlignment="1">
      <alignment horizontal="right" vertical="center"/>
    </xf>
    <xf numFmtId="10" fontId="7" fillId="0" borderId="0" xfId="4" applyNumberFormat="1" applyFont="1" applyProtection="1"/>
    <xf numFmtId="4" fontId="7" fillId="0" borderId="0" xfId="17" applyNumberFormat="1" applyFont="1" applyAlignment="1">
      <alignment vertical="center"/>
    </xf>
    <xf numFmtId="0" fontId="7" fillId="0" borderId="0" xfId="17" applyFont="1" applyAlignment="1">
      <alignment horizontal="left" vertical="center"/>
    </xf>
    <xf numFmtId="0" fontId="27" fillId="0" borderId="0" xfId="15" applyFont="1"/>
    <xf numFmtId="0" fontId="28" fillId="11" borderId="7" xfId="15" applyFont="1" applyFill="1" applyBorder="1" applyAlignment="1" applyProtection="1">
      <alignment horizontal="center" vertical="center" wrapText="1"/>
      <protection locked="0"/>
    </xf>
    <xf numFmtId="0" fontId="28" fillId="11" borderId="8" xfId="15" applyFont="1" applyFill="1" applyBorder="1" applyAlignment="1" applyProtection="1">
      <alignment horizontal="center" vertical="center" wrapText="1"/>
      <protection locked="0"/>
    </xf>
    <xf numFmtId="0" fontId="28" fillId="11" borderId="9" xfId="15" applyFont="1" applyFill="1" applyBorder="1" applyAlignment="1" applyProtection="1">
      <alignment horizontal="center" vertical="center" wrapText="1"/>
      <protection locked="0"/>
    </xf>
    <xf numFmtId="0" fontId="29" fillId="5" borderId="10" xfId="15" applyFont="1" applyFill="1" applyBorder="1" applyAlignment="1" applyProtection="1">
      <alignment horizontal="left" vertical="center" wrapText="1"/>
      <protection locked="0"/>
    </xf>
    <xf numFmtId="0" fontId="30" fillId="5" borderId="4" xfId="15" applyFont="1" applyFill="1" applyBorder="1" applyAlignment="1" applyProtection="1">
      <alignment horizontal="center" vertical="center" wrapText="1"/>
      <protection locked="0"/>
    </xf>
    <xf numFmtId="173" fontId="29" fillId="5" borderId="11" xfId="15" applyNumberFormat="1" applyFont="1" applyFill="1" applyBorder="1" applyAlignment="1" applyProtection="1">
      <alignment horizontal="right" vertical="center" wrapText="1"/>
      <protection locked="0"/>
    </xf>
    <xf numFmtId="0" fontId="31" fillId="7" borderId="12" xfId="15" applyFont="1" applyFill="1" applyBorder="1" applyAlignment="1" applyProtection="1">
      <alignment horizontal="left" vertical="center" wrapText="1"/>
      <protection locked="0"/>
    </xf>
    <xf numFmtId="0" fontId="29" fillId="7" borderId="2" xfId="15" applyFont="1" applyFill="1" applyBorder="1" applyAlignment="1" applyProtection="1">
      <alignment horizontal="center" vertical="center" wrapText="1"/>
      <protection locked="0"/>
    </xf>
    <xf numFmtId="0" fontId="32" fillId="7" borderId="2" xfId="15" applyFont="1" applyFill="1" applyBorder="1" applyAlignment="1" applyProtection="1">
      <alignment horizontal="center" vertical="center" wrapText="1"/>
      <protection locked="0"/>
    </xf>
    <xf numFmtId="174" fontId="29" fillId="7" borderId="13" xfId="15" applyNumberFormat="1" applyFont="1" applyFill="1" applyBorder="1" applyAlignment="1" applyProtection="1">
      <alignment horizontal="center" vertical="center" wrapText="1"/>
      <protection locked="0"/>
    </xf>
    <xf numFmtId="0" fontId="30" fillId="7" borderId="12" xfId="15" applyFont="1" applyFill="1" applyBorder="1" applyAlignment="1" applyProtection="1">
      <alignment horizontal="left" vertical="center" wrapText="1"/>
      <protection locked="0"/>
    </xf>
    <xf numFmtId="0" fontId="30" fillId="7" borderId="2" xfId="15" applyFont="1" applyFill="1" applyBorder="1" applyAlignment="1" applyProtection="1">
      <alignment horizontal="center" vertical="center" wrapText="1"/>
      <protection locked="0"/>
    </xf>
    <xf numFmtId="173" fontId="30" fillId="7" borderId="2" xfId="15" applyNumberFormat="1" applyFont="1" applyFill="1" applyBorder="1" applyAlignment="1" applyProtection="1">
      <alignment horizontal="right" vertical="center" wrapText="1"/>
      <protection locked="0"/>
    </xf>
    <xf numFmtId="173" fontId="30" fillId="7" borderId="13" xfId="15" applyNumberFormat="1" applyFont="1" applyFill="1" applyBorder="1" applyAlignment="1" applyProtection="1">
      <alignment horizontal="right" vertical="center" wrapText="1"/>
      <protection locked="0"/>
    </xf>
    <xf numFmtId="0" fontId="30" fillId="0" borderId="12" xfId="15" applyFont="1" applyBorder="1" applyAlignment="1" applyProtection="1">
      <alignment horizontal="justify" wrapText="1"/>
      <protection locked="0"/>
    </xf>
    <xf numFmtId="0" fontId="29" fillId="7" borderId="12" xfId="15" applyFont="1" applyFill="1" applyBorder="1" applyAlignment="1" applyProtection="1">
      <alignment horizontal="left" vertical="center" wrapText="1"/>
      <protection locked="0"/>
    </xf>
    <xf numFmtId="173" fontId="29" fillId="7" borderId="13" xfId="15" applyNumberFormat="1" applyFont="1" applyFill="1" applyBorder="1" applyAlignment="1" applyProtection="1">
      <alignment horizontal="right" vertical="center" wrapText="1"/>
      <protection locked="0"/>
    </xf>
    <xf numFmtId="0" fontId="24" fillId="7" borderId="2" xfId="15" applyFont="1" applyFill="1" applyBorder="1" applyAlignment="1" applyProtection="1">
      <alignment horizontal="center" vertical="center" wrapText="1"/>
      <protection locked="0"/>
    </xf>
    <xf numFmtId="173" fontId="24" fillId="7" borderId="2" xfId="15" applyNumberFormat="1" applyFont="1" applyFill="1" applyBorder="1" applyAlignment="1" applyProtection="1">
      <alignment horizontal="right" vertical="center" wrapText="1"/>
      <protection locked="0"/>
    </xf>
    <xf numFmtId="175" fontId="30" fillId="0" borderId="12" xfId="15" applyNumberFormat="1" applyFont="1" applyBorder="1" applyAlignment="1" applyProtection="1">
      <alignment horizontal="justify" vertical="justify" wrapText="1"/>
      <protection locked="0"/>
    </xf>
    <xf numFmtId="0" fontId="30" fillId="7" borderId="12" xfId="15" applyFont="1" applyFill="1" applyBorder="1" applyAlignment="1" applyProtection="1">
      <alignment wrapText="1"/>
      <protection locked="0"/>
    </xf>
    <xf numFmtId="175" fontId="24" fillId="0" borderId="12" xfId="15" applyNumberFormat="1" applyFont="1" applyBorder="1" applyAlignment="1">
      <alignment wrapText="1"/>
    </xf>
    <xf numFmtId="173" fontId="29" fillId="7" borderId="2" xfId="15" applyNumberFormat="1" applyFont="1" applyFill="1" applyBorder="1" applyAlignment="1" applyProtection="1">
      <alignment horizontal="right" vertical="center" wrapText="1"/>
      <protection locked="0"/>
    </xf>
    <xf numFmtId="173" fontId="30" fillId="7" borderId="11" xfId="15" applyNumberFormat="1" applyFont="1" applyFill="1" applyBorder="1" applyAlignment="1" applyProtection="1">
      <alignment horizontal="right" vertical="center" wrapText="1"/>
      <protection locked="0"/>
    </xf>
    <xf numFmtId="175" fontId="30" fillId="0" borderId="12" xfId="15" applyNumberFormat="1" applyFont="1" applyBorder="1" applyAlignment="1">
      <alignment wrapText="1"/>
    </xf>
    <xf numFmtId="173" fontId="31" fillId="7" borderId="2" xfId="15" applyNumberFormat="1" applyFont="1" applyFill="1" applyBorder="1" applyAlignment="1" applyProtection="1">
      <alignment horizontal="right" vertical="center" wrapText="1"/>
      <protection locked="0"/>
    </xf>
    <xf numFmtId="0" fontId="30" fillId="0" borderId="12" xfId="15" applyFont="1" applyBorder="1" applyAlignment="1" applyProtection="1">
      <alignment wrapText="1"/>
      <protection locked="0"/>
    </xf>
    <xf numFmtId="0" fontId="30" fillId="0" borderId="10" xfId="15" applyFont="1" applyBorder="1" applyAlignment="1" applyProtection="1">
      <alignment horizontal="justify" wrapText="1"/>
      <protection locked="0"/>
    </xf>
    <xf numFmtId="0" fontId="30" fillId="7" borderId="12" xfId="15" applyFont="1" applyFill="1" applyBorder="1" applyAlignment="1" applyProtection="1">
      <alignment vertical="center" wrapText="1"/>
      <protection locked="0"/>
    </xf>
    <xf numFmtId="173" fontId="30" fillId="7" borderId="14" xfId="15" applyNumberFormat="1" applyFont="1" applyFill="1" applyBorder="1" applyAlignment="1" applyProtection="1">
      <alignment horizontal="right" vertical="center" wrapText="1"/>
      <protection locked="0"/>
    </xf>
    <xf numFmtId="0" fontId="28" fillId="8" borderId="15" xfId="15" applyFont="1" applyFill="1" applyBorder="1" applyAlignment="1" applyProtection="1">
      <alignment horizontal="left" vertical="center" wrapText="1"/>
      <protection locked="0"/>
    </xf>
    <xf numFmtId="0" fontId="33" fillId="8" borderId="16" xfId="15" applyFont="1" applyFill="1" applyBorder="1" applyAlignment="1" applyProtection="1">
      <alignment horizontal="center" vertical="center" wrapText="1"/>
      <protection locked="0"/>
    </xf>
    <xf numFmtId="0" fontId="28" fillId="8" borderId="17" xfId="15" applyFont="1" applyFill="1" applyBorder="1" applyAlignment="1" applyProtection="1">
      <alignment horizontal="center" vertical="center" wrapText="1"/>
      <protection locked="0"/>
    </xf>
    <xf numFmtId="173" fontId="28" fillId="8" borderId="18" xfId="15" applyNumberFormat="1" applyFont="1" applyFill="1" applyBorder="1" applyAlignment="1" applyProtection="1">
      <alignment horizontal="right" vertical="center" wrapText="1"/>
      <protection locked="0"/>
    </xf>
    <xf numFmtId="173" fontId="0" fillId="0" borderId="0" xfId="0" applyNumberFormat="1"/>
    <xf numFmtId="0" fontId="34" fillId="0" borderId="0" xfId="18" applyFont="1"/>
    <xf numFmtId="0" fontId="35" fillId="7" borderId="0" xfId="15" applyFont="1" applyFill="1" applyAlignment="1" applyProtection="1">
      <alignment horizontal="center" vertical="center"/>
      <protection locked="0"/>
    </xf>
    <xf numFmtId="0" fontId="35" fillId="7" borderId="0" xfId="15" applyFont="1" applyFill="1" applyAlignment="1" applyProtection="1">
      <alignment vertical="center"/>
      <protection locked="0"/>
    </xf>
    <xf numFmtId="0" fontId="5" fillId="5" borderId="2" xfId="0" applyFont="1" applyFill="1" applyBorder="1"/>
    <xf numFmtId="167" fontId="5" fillId="5" borderId="2" xfId="0" applyNumberFormat="1" applyFont="1" applyFill="1" applyBorder="1"/>
    <xf numFmtId="0" fontId="5" fillId="6" borderId="2" xfId="0" applyFont="1" applyFill="1" applyBorder="1"/>
    <xf numFmtId="167" fontId="3" fillId="6" borderId="2" xfId="25" applyNumberFormat="1" applyFont="1" applyFill="1" applyBorder="1" applyAlignment="1">
      <alignment horizontal="right" vertical="center"/>
    </xf>
    <xf numFmtId="10" fontId="5" fillId="6" borderId="2" xfId="0" applyNumberFormat="1" applyFont="1" applyFill="1" applyBorder="1"/>
    <xf numFmtId="9" fontId="11" fillId="0" borderId="2" xfId="27" applyNumberFormat="1" applyFont="1" applyFill="1" applyBorder="1" applyAlignment="1">
      <alignment horizontal="center" vertical="center"/>
    </xf>
    <xf numFmtId="167" fontId="3" fillId="6" borderId="2" xfId="25" applyNumberFormat="1" applyFont="1" applyFill="1" applyBorder="1" applyAlignment="1">
      <alignment horizontal="center" vertical="center"/>
    </xf>
    <xf numFmtId="171" fontId="7" fillId="0" borderId="0" xfId="20" applyNumberFormat="1" applyFont="1" applyAlignment="1" applyProtection="1">
      <alignment vertical="center"/>
      <protection locked="0"/>
    </xf>
    <xf numFmtId="0" fontId="3" fillId="0" borderId="2" xfId="25" applyFont="1" applyBorder="1" applyAlignment="1">
      <alignment vertical="center"/>
    </xf>
    <xf numFmtId="0" fontId="11" fillId="7" borderId="3" xfId="18" applyFont="1" applyFill="1" applyBorder="1" applyAlignment="1">
      <alignment horizontal="center" vertical="center" wrapText="1"/>
    </xf>
    <xf numFmtId="0" fontId="15" fillId="0" borderId="2" xfId="25" applyFont="1" applyBorder="1"/>
    <xf numFmtId="0" fontId="15" fillId="0" borderId="2" xfId="25" applyFont="1" applyBorder="1" applyAlignment="1">
      <alignment horizontal="left" vertical="center"/>
    </xf>
    <xf numFmtId="0" fontId="15" fillId="0" borderId="2" xfId="25" applyFont="1" applyBorder="1" applyAlignment="1">
      <alignment horizontal="left" vertical="top" wrapText="1"/>
    </xf>
    <xf numFmtId="0" fontId="15" fillId="0" borderId="2" xfId="25" applyFont="1" applyBorder="1" applyAlignment="1">
      <alignment horizontal="center" vertical="center"/>
    </xf>
    <xf numFmtId="167" fontId="15" fillId="0" borderId="2" xfId="25" applyNumberFormat="1" applyFont="1" applyBorder="1" applyAlignment="1">
      <alignment horizontal="right" vertical="center"/>
    </xf>
    <xf numFmtId="0" fontId="1" fillId="0" borderId="0" xfId="11"/>
    <xf numFmtId="0" fontId="1" fillId="0" borderId="0" xfId="11" applyAlignment="1">
      <alignment vertical="top"/>
    </xf>
    <xf numFmtId="167" fontId="1" fillId="0" borderId="2" xfId="11" applyNumberFormat="1" applyBorder="1" applyAlignment="1">
      <alignment horizontal="right" vertical="top"/>
    </xf>
    <xf numFmtId="167" fontId="5" fillId="0" borderId="2" xfId="11" applyNumberFormat="1" applyFont="1" applyBorder="1" applyAlignment="1">
      <alignment horizontal="right" vertical="top"/>
    </xf>
    <xf numFmtId="0" fontId="3" fillId="12" borderId="2" xfId="25" applyFont="1" applyFill="1" applyBorder="1" applyAlignment="1">
      <alignment vertical="center"/>
    </xf>
    <xf numFmtId="0" fontId="15" fillId="12" borderId="2" xfId="25" applyFont="1" applyFill="1" applyBorder="1"/>
    <xf numFmtId="1" fontId="15" fillId="12" borderId="2" xfId="25" applyNumberFormat="1" applyFont="1" applyFill="1" applyBorder="1"/>
    <xf numFmtId="0" fontId="3" fillId="13" borderId="2" xfId="25" applyFont="1" applyFill="1" applyBorder="1" applyAlignment="1">
      <alignment vertical="center"/>
    </xf>
    <xf numFmtId="0" fontId="15" fillId="13" borderId="2" xfId="25" applyFont="1" applyFill="1" applyBorder="1"/>
    <xf numFmtId="1" fontId="15" fillId="13" borderId="2" xfId="25" applyNumberFormat="1" applyFont="1" applyFill="1" applyBorder="1"/>
    <xf numFmtId="1" fontId="15" fillId="0" borderId="2" xfId="25" applyNumberFormat="1" applyFont="1" applyBorder="1"/>
    <xf numFmtId="1" fontId="15" fillId="0" borderId="2" xfId="25" applyNumberFormat="1" applyFont="1" applyBorder="1" applyAlignment="1">
      <alignment horizontal="center" vertical="center"/>
    </xf>
    <xf numFmtId="167" fontId="1" fillId="0" borderId="2" xfId="11" applyNumberFormat="1" applyBorder="1" applyAlignment="1">
      <alignment vertical="center"/>
    </xf>
    <xf numFmtId="0" fontId="1" fillId="0" borderId="2" xfId="11" applyBorder="1" applyAlignment="1">
      <alignment horizontal="right"/>
    </xf>
    <xf numFmtId="0" fontId="1" fillId="0" borderId="2" xfId="11" applyBorder="1" applyAlignment="1">
      <alignment horizontal="left"/>
    </xf>
    <xf numFmtId="168" fontId="1" fillId="0" borderId="2" xfId="11" applyNumberFormat="1" applyBorder="1" applyAlignment="1">
      <alignment horizontal="centerContinuous"/>
    </xf>
    <xf numFmtId="0" fontId="5" fillId="0" borderId="2" xfId="11" applyFont="1" applyBorder="1" applyAlignment="1">
      <alignment horizontal="left"/>
    </xf>
    <xf numFmtId="0" fontId="1" fillId="0" borderId="0" xfId="11" applyAlignment="1">
      <alignment horizontal="right" vertical="top"/>
    </xf>
    <xf numFmtId="0" fontId="5" fillId="0" borderId="2" xfId="11" applyFont="1" applyBorder="1" applyAlignment="1">
      <alignment horizontal="right" vertical="top"/>
    </xf>
    <xf numFmtId="0" fontId="1" fillId="0" borderId="2" xfId="11" applyBorder="1" applyAlignment="1">
      <alignment horizontal="right" vertical="top"/>
    </xf>
    <xf numFmtId="168" fontId="1" fillId="0" borderId="2" xfId="11" applyNumberFormat="1" applyBorder="1" applyAlignment="1">
      <alignment horizontal="right" vertical="top"/>
    </xf>
    <xf numFmtId="169" fontId="1" fillId="0" borderId="2" xfId="11" applyNumberFormat="1" applyBorder="1" applyAlignment="1">
      <alignment horizontal="center" vertical="top"/>
    </xf>
    <xf numFmtId="0" fontId="1" fillId="0" borderId="2" xfId="11" applyBorder="1" applyAlignment="1">
      <alignment horizontal="center" vertical="top"/>
    </xf>
    <xf numFmtId="0" fontId="1" fillId="0" borderId="2" xfId="11" applyBorder="1" applyAlignment="1">
      <alignment vertical="top" wrapText="1"/>
    </xf>
    <xf numFmtId="0" fontId="5" fillId="0" borderId="2" xfId="11" applyFont="1" applyBorder="1" applyAlignment="1">
      <alignment horizontal="centerContinuous"/>
    </xf>
    <xf numFmtId="0" fontId="5" fillId="0" borderId="2" xfId="11" applyFont="1" applyBorder="1"/>
    <xf numFmtId="0" fontId="1" fillId="2" borderId="0" xfId="11" applyFill="1"/>
    <xf numFmtId="0" fontId="5" fillId="0" borderId="2" xfId="11" applyFont="1" applyBorder="1" applyAlignment="1">
      <alignment horizontal="center" vertical="center" wrapText="1"/>
    </xf>
    <xf numFmtId="0" fontId="5" fillId="0" borderId="2" xfId="11" applyFont="1" applyBorder="1" applyAlignment="1">
      <alignment horizontal="center" vertical="center"/>
    </xf>
    <xf numFmtId="0" fontId="1" fillId="0" borderId="0" xfId="0" applyFont="1" applyAlignment="1">
      <alignment vertical="center"/>
    </xf>
    <xf numFmtId="3" fontId="0" fillId="0" borderId="0" xfId="0" applyNumberFormat="1"/>
    <xf numFmtId="10" fontId="0" fillId="0" borderId="0" xfId="27" applyNumberFormat="1" applyFont="1"/>
    <xf numFmtId="167" fontId="1" fillId="0" borderId="0" xfId="11" applyNumberFormat="1"/>
    <xf numFmtId="0" fontId="0" fillId="0" borderId="0" xfId="0" applyAlignment="1">
      <alignment vertical="center"/>
    </xf>
    <xf numFmtId="0" fontId="11" fillId="7" borderId="4" xfId="18" applyFont="1" applyFill="1" applyBorder="1" applyAlignment="1">
      <alignment horizontal="justify" vertical="center"/>
    </xf>
    <xf numFmtId="0" fontId="11" fillId="7" borderId="4" xfId="18" applyFont="1" applyFill="1" applyBorder="1" applyAlignment="1">
      <alignment vertical="center"/>
    </xf>
    <xf numFmtId="0" fontId="11" fillId="7" borderId="5" xfId="18" applyFont="1" applyFill="1" applyBorder="1" applyAlignment="1">
      <alignment vertical="center"/>
    </xf>
    <xf numFmtId="0" fontId="9" fillId="0" borderId="4" xfId="17" applyFont="1" applyBorder="1" applyAlignment="1">
      <alignment horizontal="left" vertical="center" wrapText="1"/>
    </xf>
    <xf numFmtId="0" fontId="11" fillId="0" borderId="4" xfId="14" applyFont="1" applyBorder="1" applyAlignment="1">
      <alignment horizontal="left" vertical="center" wrapText="1"/>
    </xf>
    <xf numFmtId="0" fontId="11" fillId="0" borderId="2" xfId="18" applyFont="1" applyBorder="1" applyAlignment="1">
      <alignment horizontal="justify" vertical="center"/>
    </xf>
    <xf numFmtId="3" fontId="11" fillId="0" borderId="2" xfId="18" applyNumberFormat="1" applyFont="1" applyBorder="1" applyAlignment="1" applyProtection="1">
      <alignment horizontal="center" vertical="center"/>
      <protection locked="0"/>
    </xf>
    <xf numFmtId="4" fontId="11" fillId="0" borderId="2" xfId="17" applyNumberFormat="1" applyFont="1" applyBorder="1" applyAlignment="1" applyProtection="1">
      <alignment horizontal="center" vertical="center"/>
      <protection locked="0"/>
    </xf>
    <xf numFmtId="4" fontId="11" fillId="0" borderId="2" xfId="18" applyNumberFormat="1" applyFont="1" applyBorder="1" applyAlignment="1">
      <alignment horizontal="center" vertical="center" wrapText="1"/>
    </xf>
    <xf numFmtId="170" fontId="11" fillId="0" borderId="4" xfId="18" applyNumberFormat="1" applyFont="1" applyBorder="1" applyAlignment="1" applyProtection="1">
      <alignment horizontal="right" vertical="center"/>
      <protection locked="0"/>
    </xf>
    <xf numFmtId="10" fontId="10" fillId="7" borderId="0" xfId="28" applyNumberFormat="1" applyFont="1" applyFill="1" applyAlignment="1" applyProtection="1">
      <alignment horizontal="center" vertical="center"/>
    </xf>
    <xf numFmtId="176" fontId="9" fillId="9" borderId="2" xfId="17" applyNumberFormat="1" applyFont="1" applyFill="1" applyBorder="1" applyAlignment="1">
      <alignment vertical="center"/>
    </xf>
    <xf numFmtId="3" fontId="11" fillId="0" borderId="2" xfId="17" applyNumberFormat="1" applyFont="1" applyBorder="1" applyAlignment="1">
      <alignment horizontal="right" vertical="center"/>
    </xf>
    <xf numFmtId="171" fontId="9" fillId="9" borderId="2" xfId="17" applyNumberFormat="1" applyFont="1" applyFill="1" applyBorder="1" applyAlignment="1" applyProtection="1">
      <alignment horizontal="right" vertical="center"/>
      <protection locked="0"/>
    </xf>
    <xf numFmtId="176" fontId="10" fillId="0" borderId="0" xfId="17" applyNumberFormat="1" applyFont="1" applyAlignment="1">
      <alignment vertical="center"/>
    </xf>
    <xf numFmtId="0" fontId="7" fillId="7" borderId="0" xfId="20" applyFont="1" applyFill="1" applyAlignment="1" applyProtection="1">
      <alignment vertical="center"/>
      <protection locked="0"/>
    </xf>
    <xf numFmtId="10" fontId="7" fillId="0" borderId="0" xfId="17" applyNumberFormat="1" applyFont="1" applyAlignment="1">
      <alignment vertical="center"/>
    </xf>
    <xf numFmtId="10" fontId="11" fillId="7" borderId="2" xfId="18" applyNumberFormat="1" applyFont="1" applyFill="1" applyBorder="1" applyAlignment="1">
      <alignment horizontal="center" vertical="center" wrapText="1"/>
    </xf>
    <xf numFmtId="0" fontId="17" fillId="7" borderId="0" xfId="24" applyFont="1" applyFill="1" applyAlignment="1">
      <alignment horizontal="center" vertical="center"/>
    </xf>
    <xf numFmtId="0" fontId="1" fillId="0" borderId="0" xfId="0" applyFont="1" applyAlignment="1">
      <alignment horizontal="center" vertical="center"/>
    </xf>
    <xf numFmtId="0" fontId="5" fillId="5" borderId="2" xfId="0" applyFont="1" applyFill="1" applyBorder="1"/>
    <xf numFmtId="0" fontId="5" fillId="6" borderId="2" xfId="0" applyFont="1" applyFill="1" applyBorder="1"/>
    <xf numFmtId="0" fontId="5" fillId="0" borderId="2" xfId="0" applyFont="1" applyBorder="1" applyAlignment="1">
      <alignment horizontal="center" vertical="center" wrapText="1"/>
    </xf>
    <xf numFmtId="0" fontId="16" fillId="3" borderId="3" xfId="11" applyFont="1" applyFill="1" applyBorder="1" applyAlignment="1">
      <alignment horizontal="center" vertical="center"/>
    </xf>
    <xf numFmtId="0" fontId="16" fillId="3" borderId="4" xfId="11" applyFont="1" applyFill="1" applyBorder="1" applyAlignment="1">
      <alignment horizontal="center" vertical="center"/>
    </xf>
    <xf numFmtId="0" fontId="16" fillId="3" borderId="5" xfId="11" applyFont="1" applyFill="1" applyBorder="1" applyAlignment="1">
      <alignment horizontal="center" vertical="center"/>
    </xf>
    <xf numFmtId="0" fontId="5" fillId="0" borderId="2" xfId="11" applyFont="1" applyBorder="1" applyAlignment="1">
      <alignment horizontal="left" wrapText="1"/>
    </xf>
    <xf numFmtId="0" fontId="17" fillId="2" borderId="2" xfId="3" applyNumberFormat="1" applyFont="1" applyFill="1" applyBorder="1" applyAlignment="1" applyProtection="1">
      <alignment horizontal="center"/>
    </xf>
    <xf numFmtId="2" fontId="1" fillId="0" borderId="3" xfId="11" applyNumberFormat="1" applyBorder="1" applyAlignment="1">
      <alignment horizontal="left" vertical="center" wrapText="1"/>
    </xf>
    <xf numFmtId="2" fontId="1" fillId="0" borderId="4" xfId="11" applyNumberFormat="1" applyBorder="1" applyAlignment="1">
      <alignment horizontal="left" vertical="center" wrapText="1"/>
    </xf>
    <xf numFmtId="2" fontId="1" fillId="0" borderId="5" xfId="11" applyNumberFormat="1" applyBorder="1" applyAlignment="1">
      <alignment horizontal="left" vertical="center" wrapText="1"/>
    </xf>
    <xf numFmtId="0" fontId="18" fillId="4" borderId="2" xfId="3" applyNumberFormat="1" applyFont="1" applyFill="1" applyBorder="1" applyAlignment="1" applyProtection="1">
      <alignment horizontal="right"/>
    </xf>
    <xf numFmtId="167" fontId="19" fillId="4" borderId="2" xfId="11" applyNumberFormat="1" applyFont="1" applyFill="1" applyBorder="1" applyAlignment="1">
      <alignment horizontal="right"/>
    </xf>
    <xf numFmtId="0" fontId="17" fillId="2" borderId="2" xfId="2" applyNumberFormat="1" applyFont="1" applyFill="1" applyBorder="1" applyAlignment="1" applyProtection="1">
      <alignment horizontal="center"/>
    </xf>
    <xf numFmtId="0" fontId="18" fillId="4" borderId="2" xfId="2" applyNumberFormat="1" applyFont="1" applyFill="1" applyBorder="1" applyAlignment="1" applyProtection="1">
      <alignment horizontal="right"/>
    </xf>
    <xf numFmtId="2" fontId="1" fillId="0" borderId="3" xfId="11" applyNumberFormat="1" applyBorder="1" applyAlignment="1">
      <alignment horizontal="justify" vertical="justify" wrapText="1"/>
    </xf>
    <xf numFmtId="2" fontId="1" fillId="0" borderId="4" xfId="11" applyNumberFormat="1" applyBorder="1" applyAlignment="1">
      <alignment horizontal="justify" vertical="justify" wrapText="1"/>
    </xf>
    <xf numFmtId="2" fontId="1" fillId="0" borderId="5" xfId="11" applyNumberFormat="1" applyBorder="1" applyAlignment="1">
      <alignment horizontal="justify" vertical="justify" wrapText="1"/>
    </xf>
    <xf numFmtId="0" fontId="10" fillId="7" borderId="0" xfId="24" applyFont="1" applyFill="1" applyAlignment="1">
      <alignment horizontal="center" vertical="center"/>
    </xf>
    <xf numFmtId="0" fontId="36" fillId="7" borderId="0" xfId="24" applyFont="1" applyFill="1" applyAlignment="1">
      <alignment horizontal="center" vertical="center"/>
    </xf>
    <xf numFmtId="0" fontId="34" fillId="0" borderId="0" xfId="15" applyFont="1" applyAlignment="1">
      <alignment horizontal="center"/>
    </xf>
    <xf numFmtId="0" fontId="27" fillId="0" borderId="0" xfId="15" applyFont="1" applyAlignment="1">
      <alignment horizontal="center"/>
    </xf>
    <xf numFmtId="0" fontId="27" fillId="0" borderId="20" xfId="15" applyFont="1" applyBorder="1" applyAlignment="1">
      <alignment horizontal="center" vertical="center" wrapText="1"/>
    </xf>
    <xf numFmtId="0" fontId="27" fillId="0" borderId="21" xfId="15" applyFont="1" applyBorder="1" applyAlignment="1">
      <alignment horizontal="center" vertical="center" wrapText="1"/>
    </xf>
    <xf numFmtId="0" fontId="27" fillId="0" borderId="22" xfId="15" applyFont="1" applyBorder="1" applyAlignment="1">
      <alignment horizontal="center" vertical="center" wrapText="1"/>
    </xf>
    <xf numFmtId="0" fontId="7" fillId="0" borderId="0" xfId="20" applyFont="1" applyAlignment="1" applyProtection="1">
      <alignment horizontal="center" vertical="center"/>
      <protection locked="0"/>
    </xf>
    <xf numFmtId="0" fontId="11" fillId="0" borderId="0" xfId="17" applyFont="1" applyAlignment="1">
      <alignment horizontal="left" vertical="center" wrapText="1"/>
    </xf>
    <xf numFmtId="3" fontId="7" fillId="0" borderId="0" xfId="20" applyNumberFormat="1" applyFont="1" applyAlignment="1" applyProtection="1">
      <alignment vertical="justify" wrapText="1"/>
      <protection locked="0"/>
    </xf>
    <xf numFmtId="3" fontId="7" fillId="0" borderId="0" xfId="20" applyNumberFormat="1" applyFont="1" applyAlignment="1" applyProtection="1">
      <alignment horizontal="center" vertical="center"/>
      <protection locked="0"/>
    </xf>
    <xf numFmtId="0" fontId="9" fillId="0" borderId="4" xfId="17" applyFont="1" applyBorder="1" applyAlignment="1">
      <alignment horizontal="left" vertical="center" wrapText="1"/>
    </xf>
    <xf numFmtId="0" fontId="11" fillId="0" borderId="4" xfId="14" applyFont="1" applyBorder="1" applyAlignment="1">
      <alignment horizontal="left" vertical="center" wrapText="1"/>
    </xf>
    <xf numFmtId="0" fontId="9" fillId="0" borderId="2" xfId="17" applyFont="1" applyBorder="1" applyAlignment="1">
      <alignment horizontal="left" vertical="center" wrapText="1"/>
    </xf>
    <xf numFmtId="0" fontId="11" fillId="0" borderId="2" xfId="14" applyFont="1" applyBorder="1" applyAlignment="1">
      <alignment horizontal="left" vertical="center" wrapText="1"/>
    </xf>
    <xf numFmtId="0" fontId="22" fillId="8" borderId="2" xfId="17" applyFont="1" applyFill="1" applyBorder="1" applyAlignment="1">
      <alignment horizontal="left" vertical="center" wrapText="1"/>
    </xf>
    <xf numFmtId="0" fontId="23" fillId="8" borderId="2" xfId="14" applyFont="1" applyFill="1" applyBorder="1" applyAlignment="1">
      <alignment horizontal="left" vertical="center" wrapText="1"/>
    </xf>
    <xf numFmtId="0" fontId="37" fillId="0" borderId="2" xfId="17" applyFont="1" applyBorder="1" applyAlignment="1">
      <alignment horizontal="right" vertical="center" wrapText="1"/>
    </xf>
    <xf numFmtId="0" fontId="38" fillId="0" borderId="2" xfId="14" applyFont="1" applyBorder="1" applyAlignment="1">
      <alignment horizontal="right" vertical="center" wrapText="1"/>
    </xf>
    <xf numFmtId="0" fontId="11" fillId="7" borderId="4" xfId="18" applyFont="1" applyFill="1" applyBorder="1" applyAlignment="1">
      <alignment horizontal="justify" vertical="center"/>
    </xf>
    <xf numFmtId="0" fontId="11" fillId="7" borderId="4" xfId="18" applyFont="1" applyFill="1" applyBorder="1" applyAlignment="1">
      <alignment vertical="center"/>
    </xf>
    <xf numFmtId="0" fontId="11" fillId="7" borderId="5" xfId="18" applyFont="1" applyFill="1" applyBorder="1" applyAlignment="1">
      <alignment vertical="center"/>
    </xf>
    <xf numFmtId="0" fontId="9" fillId="0" borderId="5" xfId="17" applyFont="1" applyBorder="1" applyAlignment="1">
      <alignment horizontal="left" vertical="center" wrapText="1"/>
    </xf>
    <xf numFmtId="0" fontId="22" fillId="8" borderId="6" xfId="17" applyFont="1" applyFill="1" applyBorder="1" applyAlignment="1">
      <alignment horizontal="left" vertical="center" wrapText="1"/>
    </xf>
    <xf numFmtId="0" fontId="22" fillId="8" borderId="19" xfId="17" applyFont="1" applyFill="1" applyBorder="1" applyAlignment="1">
      <alignment horizontal="left" vertical="center" wrapText="1"/>
    </xf>
    <xf numFmtId="0" fontId="9" fillId="0" borderId="6" xfId="17" applyFont="1" applyBorder="1" applyAlignment="1">
      <alignment horizontal="left" vertical="center" wrapText="1"/>
    </xf>
    <xf numFmtId="0" fontId="9" fillId="0" borderId="19" xfId="17" applyFont="1" applyBorder="1" applyAlignment="1">
      <alignment horizontal="left" vertical="center" wrapText="1"/>
    </xf>
    <xf numFmtId="0" fontId="6" fillId="7" borderId="0" xfId="24" applyFont="1" applyFill="1" applyAlignment="1">
      <alignment horizontal="center" vertical="center"/>
    </xf>
    <xf numFmtId="0" fontId="25" fillId="7" borderId="0" xfId="24" applyFont="1" applyFill="1" applyAlignment="1">
      <alignment horizontal="center" vertical="center"/>
    </xf>
    <xf numFmtId="0" fontId="6" fillId="7" borderId="0" xfId="10" applyFont="1" applyFill="1" applyAlignment="1">
      <alignment horizontal="center" vertical="center"/>
    </xf>
    <xf numFmtId="0" fontId="6" fillId="0" borderId="3" xfId="17" applyFont="1" applyBorder="1" applyAlignment="1">
      <alignment horizontal="center" vertical="center" wrapText="1"/>
    </xf>
    <xf numFmtId="0" fontId="8" fillId="0" borderId="4" xfId="0" applyFont="1" applyBorder="1" applyAlignment="1">
      <alignment horizontal="center" vertical="center" wrapText="1"/>
    </xf>
    <xf numFmtId="0" fontId="8" fillId="0" borderId="5" xfId="0" applyFont="1" applyBorder="1" applyAlignment="1">
      <alignment horizontal="center" vertical="center" wrapText="1"/>
    </xf>
  </cellXfs>
  <cellStyles count="29">
    <cellStyle name="Millares 2" xfId="1" xr:uid="{00000000-0005-0000-0000-000001000000}"/>
    <cellStyle name="Millares 2 2" xfId="2" xr:uid="{00000000-0005-0000-0000-000002000000}"/>
    <cellStyle name="Millares 2 3" xfId="3" xr:uid="{00000000-0005-0000-0000-000003000000}"/>
    <cellStyle name="Millares 3 3 3" xfId="4" xr:uid="{00000000-0005-0000-0000-000004000000}"/>
    <cellStyle name="Moneda [0]" xfId="5" builtinId="7"/>
    <cellStyle name="Moneda [0] 2" xfId="6" xr:uid="{00000000-0005-0000-0000-000005000000}"/>
    <cellStyle name="Moneda [0] 6" xfId="7" xr:uid="{00000000-0005-0000-0000-000006000000}"/>
    <cellStyle name="Moneda 2" xfId="8" xr:uid="{00000000-0005-0000-0000-000007000000}"/>
    <cellStyle name="Moneda 2 11" xfId="9" xr:uid="{00000000-0005-0000-0000-000008000000}"/>
    <cellStyle name="Normal" xfId="0" builtinId="0"/>
    <cellStyle name="Normal 11 45 9" xfId="10" xr:uid="{00000000-0005-0000-0000-00000A000000}"/>
    <cellStyle name="Normal 2" xfId="11" xr:uid="{00000000-0005-0000-0000-00000B000000}"/>
    <cellStyle name="Normal 2 2" xfId="12" xr:uid="{00000000-0005-0000-0000-00000C000000}"/>
    <cellStyle name="Normal 2 2 2" xfId="13" xr:uid="{00000000-0005-0000-0000-00000D000000}"/>
    <cellStyle name="Normal 2 2 2 2 2" xfId="14" xr:uid="{00000000-0005-0000-0000-00000E000000}"/>
    <cellStyle name="Normal 2 2 2 2 2 2" xfId="15" xr:uid="{00000000-0005-0000-0000-00000F000000}"/>
    <cellStyle name="Normal 2 2 3" xfId="16" xr:uid="{00000000-0005-0000-0000-000010000000}"/>
    <cellStyle name="Normal 2 3 2" xfId="17" xr:uid="{00000000-0005-0000-0000-000011000000}"/>
    <cellStyle name="Normal 2 3 2 2" xfId="18" xr:uid="{00000000-0005-0000-0000-000012000000}"/>
    <cellStyle name="Normal 3" xfId="19" xr:uid="{00000000-0005-0000-0000-000013000000}"/>
    <cellStyle name="Normal 3 2 2" xfId="20" xr:uid="{00000000-0005-0000-0000-000014000000}"/>
    <cellStyle name="Normal 4" xfId="21" xr:uid="{00000000-0005-0000-0000-000015000000}"/>
    <cellStyle name="Normal 4 2" xfId="22" xr:uid="{00000000-0005-0000-0000-000016000000}"/>
    <cellStyle name="Normal 5" xfId="23" xr:uid="{00000000-0005-0000-0000-000017000000}"/>
    <cellStyle name="Normal 68" xfId="24" xr:uid="{00000000-0005-0000-0000-000018000000}"/>
    <cellStyle name="Normal_Hoja1" xfId="25" xr:uid="{00000000-0005-0000-0000-000019000000}"/>
    <cellStyle name="Normal_Presupuesto ultimo Las Flores 2 Etapa 16-1-2010 2 2" xfId="26" xr:uid="{00000000-0005-0000-0000-00001A000000}"/>
    <cellStyle name="Porcentaje" xfId="27" builtinId="5"/>
    <cellStyle name="Porcentual 2 2 2" xfId="28" xr:uid="{00000000-0005-0000-0000-00001C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200025</xdr:colOff>
      <xdr:row>0</xdr:row>
      <xdr:rowOff>66675</xdr:rowOff>
    </xdr:from>
    <xdr:to>
      <xdr:col>1</xdr:col>
      <xdr:colOff>1200150</xdr:colOff>
      <xdr:row>3</xdr:row>
      <xdr:rowOff>123825</xdr:rowOff>
    </xdr:to>
    <xdr:pic>
      <xdr:nvPicPr>
        <xdr:cNvPr id="1291" name="Imagen 2" descr="guía de tallas - encuentra tu talla - Malébolo Underwear">
          <a:extLst>
            <a:ext uri="{FF2B5EF4-FFF2-40B4-BE49-F238E27FC236}">
              <a16:creationId xmlns:a16="http://schemas.microsoft.com/office/drawing/2014/main" id="{E523D9FE-BF1B-4939-4894-FA4D4929F34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0025" y="66675"/>
          <a:ext cx="141922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133350</xdr:colOff>
      <xdr:row>0</xdr:row>
      <xdr:rowOff>180975</xdr:rowOff>
    </xdr:from>
    <xdr:to>
      <xdr:col>0</xdr:col>
      <xdr:colOff>1838325</xdr:colOff>
      <xdr:row>5</xdr:row>
      <xdr:rowOff>38100</xdr:rowOff>
    </xdr:to>
    <xdr:pic>
      <xdr:nvPicPr>
        <xdr:cNvPr id="4360" name="Imagen 2" descr="guía de tallas - encuentra tu talla - Malébolo Underwear">
          <a:extLst>
            <a:ext uri="{FF2B5EF4-FFF2-40B4-BE49-F238E27FC236}">
              <a16:creationId xmlns:a16="http://schemas.microsoft.com/office/drawing/2014/main" id="{67799EEB-D7AE-E2F3-F3E3-8117383B159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180975"/>
          <a:ext cx="1704975" cy="790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123825</xdr:colOff>
      <xdr:row>0</xdr:row>
      <xdr:rowOff>0</xdr:rowOff>
    </xdr:from>
    <xdr:to>
      <xdr:col>1</xdr:col>
      <xdr:colOff>1019175</xdr:colOff>
      <xdr:row>3</xdr:row>
      <xdr:rowOff>105817</xdr:rowOff>
    </xdr:to>
    <xdr:pic>
      <xdr:nvPicPr>
        <xdr:cNvPr id="2" name="Imagen 2" descr="guía de tallas - encuentra tu talla - Malébolo Underwear">
          <a:extLst>
            <a:ext uri="{FF2B5EF4-FFF2-40B4-BE49-F238E27FC236}">
              <a16:creationId xmlns:a16="http://schemas.microsoft.com/office/drawing/2014/main" id="{F2F802BD-C7E6-4BC5-9E6D-E418D0240C3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0"/>
          <a:ext cx="1343025" cy="7344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a62084030fb125/LIBRO/JUANEZ%20DB/CALDAS/PROCESO%20MTOS%20MINIMA%202021/PTO%20CAM%20V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O"/>
      <sheetName val="AU"/>
      <sheetName val="APU ELECTRICOS"/>
      <sheetName val="APU CIVIL"/>
      <sheetName val="INVERSIÓN AMBIENTAL"/>
    </sheetNames>
    <sheetDataSet>
      <sheetData sheetId="0">
        <row r="3">
          <cell r="A3" t="str">
            <v>LICITACION PUBLICA No. XXX  DE 2022</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77"/>
  <sheetViews>
    <sheetView tabSelected="1" topLeftCell="B160" zoomScaleNormal="100" zoomScaleSheetLayoutView="100" workbookViewId="0">
      <selection activeCell="D7" sqref="D7"/>
    </sheetView>
  </sheetViews>
  <sheetFormatPr baseColWidth="10" defaultColWidth="9.140625" defaultRowHeight="12.75"/>
  <cols>
    <col min="1" max="1" width="6.28515625" customWidth="1"/>
    <col min="2" max="2" width="71" customWidth="1"/>
    <col min="3" max="3" width="9.140625" customWidth="1"/>
    <col min="4" max="4" width="9.140625" style="1" customWidth="1"/>
    <col min="5" max="5" width="16.7109375" customWidth="1"/>
    <col min="6" max="6" width="16.42578125" customWidth="1"/>
    <col min="7" max="7" width="11.42578125" style="167" customWidth="1"/>
    <col min="8" max="256" width="11.42578125" customWidth="1"/>
  </cols>
  <sheetData>
    <row r="1" spans="1:7" ht="15.75">
      <c r="A1" s="186" t="s">
        <v>8</v>
      </c>
      <c r="B1" s="187"/>
      <c r="C1" s="187"/>
      <c r="D1" s="187"/>
      <c r="E1" s="187"/>
      <c r="F1" s="187"/>
    </row>
    <row r="2" spans="1:7" ht="15.75">
      <c r="A2" s="186" t="s">
        <v>9</v>
      </c>
      <c r="B2" s="187"/>
      <c r="C2" s="187"/>
      <c r="D2" s="187"/>
      <c r="E2" s="187"/>
      <c r="F2" s="187"/>
    </row>
    <row r="3" spans="1:7" ht="15.75">
      <c r="A3" s="186" t="s">
        <v>653</v>
      </c>
      <c r="B3" s="187"/>
      <c r="C3" s="187"/>
      <c r="D3" s="187"/>
      <c r="E3" s="187"/>
      <c r="F3" s="187"/>
    </row>
    <row r="4" spans="1:7" ht="15.75">
      <c r="A4" s="186" t="s">
        <v>652</v>
      </c>
      <c r="B4" s="187"/>
      <c r="C4" s="187"/>
      <c r="D4" s="187"/>
      <c r="E4" s="187"/>
      <c r="F4" s="187"/>
    </row>
    <row r="5" spans="1:7" ht="39" customHeight="1">
      <c r="A5" s="190" t="s">
        <v>461</v>
      </c>
      <c r="B5" s="190"/>
      <c r="C5" s="190"/>
      <c r="D5" s="190"/>
      <c r="E5" s="190"/>
      <c r="F5" s="190"/>
    </row>
    <row r="6" spans="1:7">
      <c r="A6" s="138" t="s">
        <v>115</v>
      </c>
      <c r="B6" s="138" t="s">
        <v>201</v>
      </c>
      <c r="C6" s="139"/>
      <c r="D6" s="140"/>
      <c r="E6" s="139"/>
      <c r="F6" s="139"/>
    </row>
    <row r="7" spans="1:7">
      <c r="A7" s="141" t="s">
        <v>202</v>
      </c>
      <c r="B7" s="141" t="s">
        <v>203</v>
      </c>
      <c r="C7" s="142"/>
      <c r="D7" s="143"/>
      <c r="E7" s="142"/>
      <c r="F7" s="142"/>
    </row>
    <row r="8" spans="1:7">
      <c r="A8" s="127" t="s">
        <v>1</v>
      </c>
      <c r="B8" s="127" t="s">
        <v>204</v>
      </c>
      <c r="C8" s="129"/>
      <c r="D8" s="144"/>
      <c r="E8" s="129"/>
      <c r="F8" s="129"/>
    </row>
    <row r="9" spans="1:7" ht="45">
      <c r="A9" s="130" t="s">
        <v>205</v>
      </c>
      <c r="B9" s="131" t="s">
        <v>206</v>
      </c>
      <c r="C9" s="132" t="s">
        <v>149</v>
      </c>
      <c r="D9" s="145">
        <v>150</v>
      </c>
      <c r="E9" s="133">
        <f>APU!D17</f>
        <v>62223.724999999999</v>
      </c>
      <c r="F9" s="133">
        <f>+E9*D9</f>
        <v>9333558.75</v>
      </c>
      <c r="G9" s="163"/>
    </row>
    <row r="10" spans="1:7">
      <c r="A10" s="127" t="s">
        <v>207</v>
      </c>
      <c r="B10" s="127" t="s">
        <v>208</v>
      </c>
      <c r="C10" s="129"/>
      <c r="D10" s="144"/>
      <c r="E10" s="129"/>
      <c r="F10" s="129"/>
    </row>
    <row r="11" spans="1:7" ht="90">
      <c r="A11" s="130" t="s">
        <v>209</v>
      </c>
      <c r="B11" s="131" t="s">
        <v>210</v>
      </c>
      <c r="C11" s="132" t="s">
        <v>2</v>
      </c>
      <c r="D11" s="145">
        <v>200</v>
      </c>
      <c r="E11" s="133">
        <f>APU!D55</f>
        <v>146869.29550000001</v>
      </c>
      <c r="F11" s="133">
        <f>+E11*D11</f>
        <v>29373859.100000001</v>
      </c>
      <c r="G11" s="163"/>
    </row>
    <row r="12" spans="1:7" ht="67.5">
      <c r="A12" s="130" t="s">
        <v>211</v>
      </c>
      <c r="B12" s="131" t="s">
        <v>212</v>
      </c>
      <c r="C12" s="132" t="s">
        <v>2</v>
      </c>
      <c r="D12" s="145">
        <v>9</v>
      </c>
      <c r="E12" s="133">
        <f>APU!D82</f>
        <v>119938.81</v>
      </c>
      <c r="F12" s="133">
        <f>+E12*D12</f>
        <v>1079449.29</v>
      </c>
      <c r="G12" s="163"/>
    </row>
    <row r="13" spans="1:7">
      <c r="A13" s="141" t="s">
        <v>119</v>
      </c>
      <c r="B13" s="141" t="s">
        <v>213</v>
      </c>
      <c r="C13" s="142"/>
      <c r="D13" s="143"/>
      <c r="E13" s="142"/>
      <c r="F13" s="142"/>
    </row>
    <row r="14" spans="1:7">
      <c r="A14" s="127" t="s">
        <v>214</v>
      </c>
      <c r="B14" s="127" t="s">
        <v>204</v>
      </c>
      <c r="C14" s="129"/>
      <c r="D14" s="144"/>
      <c r="E14" s="129"/>
      <c r="F14" s="129"/>
    </row>
    <row r="15" spans="1:7" ht="33.75">
      <c r="A15" s="130" t="s">
        <v>215</v>
      </c>
      <c r="B15" s="131" t="s">
        <v>216</v>
      </c>
      <c r="C15" s="132" t="s">
        <v>3</v>
      </c>
      <c r="D15" s="145">
        <v>2</v>
      </c>
      <c r="E15" s="133">
        <f>APU!D104</f>
        <v>13432.796750000001</v>
      </c>
      <c r="F15" s="133">
        <f>+E15*D15</f>
        <v>26865.593500000003</v>
      </c>
      <c r="G15" s="163"/>
    </row>
    <row r="16" spans="1:7" ht="22.5">
      <c r="A16" s="130" t="s">
        <v>217</v>
      </c>
      <c r="B16" s="131" t="s">
        <v>218</v>
      </c>
      <c r="C16" s="132" t="s">
        <v>98</v>
      </c>
      <c r="D16" s="145">
        <v>4.5</v>
      </c>
      <c r="E16" s="133">
        <f>APU!D123</f>
        <v>43696.385000000002</v>
      </c>
      <c r="F16" s="133">
        <f>+E16*D16</f>
        <v>196633.73250000001</v>
      </c>
      <c r="G16" s="163"/>
    </row>
    <row r="17" spans="1:7" ht="45">
      <c r="A17" s="130" t="s">
        <v>219</v>
      </c>
      <c r="B17" s="131" t="s">
        <v>220</v>
      </c>
      <c r="C17" s="132" t="s">
        <v>2</v>
      </c>
      <c r="D17" s="145">
        <v>5.4</v>
      </c>
      <c r="E17" s="133">
        <f>APU!D146</f>
        <v>21858.042999999998</v>
      </c>
      <c r="F17" s="133">
        <f>+E17*D17</f>
        <v>118033.4322</v>
      </c>
      <c r="G17" s="163"/>
    </row>
    <row r="18" spans="1:7" ht="45">
      <c r="A18" s="130" t="s">
        <v>221</v>
      </c>
      <c r="B18" s="131" t="s">
        <v>222</v>
      </c>
      <c r="C18" s="132" t="s">
        <v>2</v>
      </c>
      <c r="D18" s="145">
        <v>13.2</v>
      </c>
      <c r="E18" s="133">
        <f>APU!D165</f>
        <v>17351</v>
      </c>
      <c r="F18" s="133">
        <f>+E18*D18</f>
        <v>229033.19999999998</v>
      </c>
      <c r="G18" s="163"/>
    </row>
    <row r="19" spans="1:7">
      <c r="A19" s="130" t="s">
        <v>223</v>
      </c>
      <c r="B19" s="131" t="s">
        <v>224</v>
      </c>
      <c r="C19" s="132" t="s">
        <v>2</v>
      </c>
      <c r="D19" s="145">
        <v>63</v>
      </c>
      <c r="E19" s="133">
        <f>APU!D186</f>
        <v>11572.29492</v>
      </c>
      <c r="F19" s="133">
        <f>+E19*D19</f>
        <v>729054.57996</v>
      </c>
      <c r="G19" s="163"/>
    </row>
    <row r="20" spans="1:7">
      <c r="A20" s="127" t="s">
        <v>225</v>
      </c>
      <c r="B20" s="127" t="s">
        <v>208</v>
      </c>
      <c r="C20" s="129"/>
      <c r="D20" s="144"/>
      <c r="E20" s="129"/>
      <c r="F20" s="129"/>
    </row>
    <row r="21" spans="1:7" ht="45">
      <c r="A21" s="130" t="s">
        <v>226</v>
      </c>
      <c r="B21" s="131" t="s">
        <v>227</v>
      </c>
      <c r="C21" s="132" t="s">
        <v>2</v>
      </c>
      <c r="D21" s="145">
        <v>36.5</v>
      </c>
      <c r="E21" s="133">
        <f>APU!D211</f>
        <v>31409.10785</v>
      </c>
      <c r="F21" s="133">
        <f t="shared" ref="F21:F30" si="0">+E21*D21</f>
        <v>1146432.436525</v>
      </c>
      <c r="G21" s="163"/>
    </row>
    <row r="22" spans="1:7" ht="67.5">
      <c r="A22" s="130" t="s">
        <v>228</v>
      </c>
      <c r="B22" s="131" t="s">
        <v>643</v>
      </c>
      <c r="C22" s="132" t="s">
        <v>2</v>
      </c>
      <c r="D22" s="145">
        <v>14.52</v>
      </c>
      <c r="E22" s="133">
        <f>APU!D246</f>
        <v>85998.34861999999</v>
      </c>
      <c r="F22" s="133">
        <f t="shared" si="0"/>
        <v>1248696.0219623998</v>
      </c>
      <c r="G22" s="163"/>
    </row>
    <row r="23" spans="1:7" ht="45">
      <c r="A23" s="130" t="s">
        <v>230</v>
      </c>
      <c r="B23" s="131" t="s">
        <v>231</v>
      </c>
      <c r="C23" s="132" t="s">
        <v>2</v>
      </c>
      <c r="D23" s="145">
        <v>13.2</v>
      </c>
      <c r="E23" s="133">
        <f>APU!D270</f>
        <v>68012.289699999994</v>
      </c>
      <c r="F23" s="133">
        <f t="shared" si="0"/>
        <v>897762.22403999988</v>
      </c>
      <c r="G23" s="163"/>
    </row>
    <row r="24" spans="1:7" ht="33.75">
      <c r="A24" s="130" t="s">
        <v>232</v>
      </c>
      <c r="B24" s="131" t="s">
        <v>233</v>
      </c>
      <c r="C24" s="132" t="s">
        <v>2</v>
      </c>
      <c r="D24" s="145">
        <v>14.52</v>
      </c>
      <c r="E24" s="133">
        <f>APU!D295</f>
        <v>33665.579849999995</v>
      </c>
      <c r="F24" s="133">
        <f t="shared" si="0"/>
        <v>488824.21942199994</v>
      </c>
      <c r="G24" s="163"/>
    </row>
    <row r="25" spans="1:7" ht="90">
      <c r="A25" s="130" t="s">
        <v>234</v>
      </c>
      <c r="B25" s="131" t="s">
        <v>235</v>
      </c>
      <c r="C25" s="132" t="s">
        <v>3</v>
      </c>
      <c r="D25" s="145">
        <v>1</v>
      </c>
      <c r="E25" s="133">
        <f>APU!D327</f>
        <v>1322844.1000000001</v>
      </c>
      <c r="F25" s="133">
        <f t="shared" si="0"/>
        <v>1322844.1000000001</v>
      </c>
      <c r="G25" s="163"/>
    </row>
    <row r="26" spans="1:7" ht="78.75">
      <c r="A26" s="130" t="s">
        <v>236</v>
      </c>
      <c r="B26" s="131" t="s">
        <v>237</v>
      </c>
      <c r="C26" s="132" t="s">
        <v>3</v>
      </c>
      <c r="D26" s="145">
        <v>1</v>
      </c>
      <c r="E26" s="133">
        <f>APU!D348</f>
        <v>7836031.8771099998</v>
      </c>
      <c r="F26" s="133">
        <f t="shared" si="0"/>
        <v>7836031.8771099998</v>
      </c>
      <c r="G26" s="163"/>
    </row>
    <row r="27" spans="1:7" ht="27.75" customHeight="1">
      <c r="A27" s="130" t="s">
        <v>238</v>
      </c>
      <c r="B27" s="131" t="s">
        <v>239</v>
      </c>
      <c r="C27" s="132" t="s">
        <v>3</v>
      </c>
      <c r="D27" s="145">
        <v>1</v>
      </c>
      <c r="E27" s="133">
        <f>APU!D366</f>
        <v>988760.22611000005</v>
      </c>
      <c r="F27" s="133">
        <f t="shared" si="0"/>
        <v>988760.22611000005</v>
      </c>
      <c r="G27" s="163"/>
    </row>
    <row r="28" spans="1:7" ht="33.75">
      <c r="A28" s="130" t="s">
        <v>240</v>
      </c>
      <c r="B28" s="131" t="s">
        <v>241</v>
      </c>
      <c r="C28" s="132" t="s">
        <v>3</v>
      </c>
      <c r="D28" s="145">
        <v>1</v>
      </c>
      <c r="E28" s="133">
        <f>APU!D385</f>
        <v>1962290.0311400001</v>
      </c>
      <c r="F28" s="133">
        <f t="shared" si="0"/>
        <v>1962290.0311400001</v>
      </c>
      <c r="G28" s="163"/>
    </row>
    <row r="29" spans="1:7" ht="33.75">
      <c r="A29" s="130" t="s">
        <v>242</v>
      </c>
      <c r="B29" s="131" t="s">
        <v>243</v>
      </c>
      <c r="C29" s="132" t="s">
        <v>2</v>
      </c>
      <c r="D29" s="145">
        <v>15</v>
      </c>
      <c r="E29" s="133">
        <f>APU!D407</f>
        <v>34223.949970000001</v>
      </c>
      <c r="F29" s="133">
        <f t="shared" si="0"/>
        <v>513359.24955000001</v>
      </c>
      <c r="G29" s="163"/>
    </row>
    <row r="30" spans="1:7" ht="45">
      <c r="A30" s="130" t="s">
        <v>244</v>
      </c>
      <c r="B30" s="131" t="s">
        <v>245</v>
      </c>
      <c r="C30" s="132" t="s">
        <v>2</v>
      </c>
      <c r="D30" s="145">
        <v>15</v>
      </c>
      <c r="E30" s="133">
        <f>APU!D431</f>
        <v>15769.02</v>
      </c>
      <c r="F30" s="133">
        <f t="shared" si="0"/>
        <v>236535.30000000002</v>
      </c>
      <c r="G30" s="163"/>
    </row>
    <row r="31" spans="1:7">
      <c r="A31" s="127" t="s">
        <v>246</v>
      </c>
      <c r="B31" s="127" t="s">
        <v>247</v>
      </c>
      <c r="C31" s="129"/>
      <c r="D31" s="144"/>
      <c r="E31" s="129"/>
      <c r="F31" s="129"/>
    </row>
    <row r="32" spans="1:7" ht="67.5">
      <c r="A32" s="130" t="s">
        <v>248</v>
      </c>
      <c r="B32" s="131" t="s">
        <v>249</v>
      </c>
      <c r="C32" s="132" t="s">
        <v>3</v>
      </c>
      <c r="D32" s="145">
        <v>3</v>
      </c>
      <c r="E32" s="133">
        <f>APU!D461</f>
        <v>75698.994910000009</v>
      </c>
      <c r="F32" s="133">
        <f t="shared" ref="F32:F37" si="1">+E32*D32</f>
        <v>227096.98473000003</v>
      </c>
      <c r="G32" s="163"/>
    </row>
    <row r="33" spans="1:7" ht="67.5">
      <c r="A33" s="130" t="s">
        <v>250</v>
      </c>
      <c r="B33" s="131" t="s">
        <v>251</v>
      </c>
      <c r="C33" s="132" t="s">
        <v>3</v>
      </c>
      <c r="D33" s="145">
        <v>3</v>
      </c>
      <c r="E33" s="133">
        <f>APU!D491</f>
        <v>91043.266050000006</v>
      </c>
      <c r="F33" s="133">
        <f t="shared" si="1"/>
        <v>273129.79815000005</v>
      </c>
      <c r="G33" s="163"/>
    </row>
    <row r="34" spans="1:7" ht="45">
      <c r="A34" s="130" t="s">
        <v>252</v>
      </c>
      <c r="B34" s="131" t="s">
        <v>253</v>
      </c>
      <c r="C34" s="132" t="s">
        <v>3</v>
      </c>
      <c r="D34" s="145">
        <v>1</v>
      </c>
      <c r="E34" s="133">
        <f>APU!D514</f>
        <v>50462.93677</v>
      </c>
      <c r="F34" s="133">
        <f t="shared" si="1"/>
        <v>50462.93677</v>
      </c>
      <c r="G34" s="163"/>
    </row>
    <row r="35" spans="1:7" ht="123.75">
      <c r="A35" s="130" t="s">
        <v>254</v>
      </c>
      <c r="B35" s="131" t="s">
        <v>255</v>
      </c>
      <c r="C35" s="132" t="s">
        <v>3</v>
      </c>
      <c r="D35" s="145">
        <v>2</v>
      </c>
      <c r="E35" s="133">
        <f>APU!D541</f>
        <v>180528.51026000001</v>
      </c>
      <c r="F35" s="133">
        <f t="shared" si="1"/>
        <v>361057.02052000002</v>
      </c>
      <c r="G35" s="163"/>
    </row>
    <row r="36" spans="1:7" ht="33.75">
      <c r="A36" s="130" t="s">
        <v>256</v>
      </c>
      <c r="B36" s="131" t="s">
        <v>257</v>
      </c>
      <c r="C36" s="132" t="s">
        <v>98</v>
      </c>
      <c r="D36" s="145">
        <v>10</v>
      </c>
      <c r="E36" s="133">
        <f>APU!D567</f>
        <v>16218.68822</v>
      </c>
      <c r="F36" s="133">
        <f t="shared" si="1"/>
        <v>162186.88219999999</v>
      </c>
      <c r="G36" s="163"/>
    </row>
    <row r="37" spans="1:7" ht="33.75">
      <c r="A37" s="130" t="s">
        <v>258</v>
      </c>
      <c r="B37" s="131" t="s">
        <v>259</v>
      </c>
      <c r="C37" s="132" t="s">
        <v>98</v>
      </c>
      <c r="D37" s="145">
        <v>10</v>
      </c>
      <c r="E37" s="133">
        <f>APU!D593</f>
        <v>19507.843079999999</v>
      </c>
      <c r="F37" s="133">
        <f t="shared" si="1"/>
        <v>195078.43079999997</v>
      </c>
      <c r="G37" s="163"/>
    </row>
    <row r="38" spans="1:7">
      <c r="A38" s="141" t="s">
        <v>117</v>
      </c>
      <c r="B38" s="141" t="s">
        <v>260</v>
      </c>
      <c r="C38" s="142"/>
      <c r="D38" s="143"/>
      <c r="E38" s="142"/>
      <c r="F38" s="142"/>
    </row>
    <row r="39" spans="1:7">
      <c r="A39" s="127" t="s">
        <v>0</v>
      </c>
      <c r="B39" s="127" t="s">
        <v>204</v>
      </c>
      <c r="C39" s="129"/>
      <c r="D39" s="144"/>
      <c r="E39" s="129"/>
      <c r="F39" s="129"/>
    </row>
    <row r="40" spans="1:7" ht="33.75">
      <c r="A40" s="130" t="s">
        <v>261</v>
      </c>
      <c r="B40" s="131" t="s">
        <v>216</v>
      </c>
      <c r="C40" s="132" t="s">
        <v>3</v>
      </c>
      <c r="D40" s="145">
        <v>4</v>
      </c>
      <c r="E40" s="133">
        <f>E15</f>
        <v>13432.796750000001</v>
      </c>
      <c r="F40" s="133">
        <f>+E40*D40</f>
        <v>53731.187000000005</v>
      </c>
      <c r="G40" s="163"/>
    </row>
    <row r="41" spans="1:7" ht="45">
      <c r="A41" s="130" t="s">
        <v>262</v>
      </c>
      <c r="B41" s="131" t="s">
        <v>220</v>
      </c>
      <c r="C41" s="132" t="s">
        <v>2</v>
      </c>
      <c r="D41" s="145">
        <v>9.18</v>
      </c>
      <c r="E41" s="133">
        <f>E17</f>
        <v>21858.042999999998</v>
      </c>
      <c r="F41" s="133">
        <f>+E41*D41</f>
        <v>200656.83473999996</v>
      </c>
      <c r="G41" s="163"/>
    </row>
    <row r="42" spans="1:7" ht="45">
      <c r="A42" s="130" t="s">
        <v>263</v>
      </c>
      <c r="B42" s="131" t="s">
        <v>222</v>
      </c>
      <c r="C42" s="132" t="s">
        <v>2</v>
      </c>
      <c r="D42" s="145">
        <v>36.72</v>
      </c>
      <c r="E42" s="133">
        <f>E18</f>
        <v>17351</v>
      </c>
      <c r="F42" s="133">
        <f>+E42*D42</f>
        <v>637128.72</v>
      </c>
      <c r="G42" s="163"/>
    </row>
    <row r="43" spans="1:7" ht="22.5">
      <c r="A43" s="130" t="s">
        <v>264</v>
      </c>
      <c r="B43" s="131" t="s">
        <v>218</v>
      </c>
      <c r="C43" s="132" t="s">
        <v>98</v>
      </c>
      <c r="D43" s="145">
        <v>3.8</v>
      </c>
      <c r="E43" s="133">
        <f>E16</f>
        <v>43696.385000000002</v>
      </c>
      <c r="F43" s="133">
        <f>+E43*D43</f>
        <v>166046.26300000001</v>
      </c>
      <c r="G43" s="163"/>
    </row>
    <row r="44" spans="1:7">
      <c r="A44" s="130" t="s">
        <v>265</v>
      </c>
      <c r="B44" s="131" t="s">
        <v>224</v>
      </c>
      <c r="C44" s="132" t="s">
        <v>2</v>
      </c>
      <c r="D44" s="145">
        <v>63</v>
      </c>
      <c r="E44" s="133">
        <f>E19</f>
        <v>11572.29492</v>
      </c>
      <c r="F44" s="133">
        <f>+E44*D44</f>
        <v>729054.57996</v>
      </c>
      <c r="G44" s="163"/>
    </row>
    <row r="45" spans="1:7">
      <c r="A45" s="127" t="s">
        <v>96</v>
      </c>
      <c r="B45" s="127" t="s">
        <v>208</v>
      </c>
      <c r="C45" s="129"/>
      <c r="D45" s="144"/>
      <c r="E45" s="129"/>
      <c r="F45" s="129"/>
    </row>
    <row r="46" spans="1:7" ht="67.5">
      <c r="A46" s="130" t="s">
        <v>266</v>
      </c>
      <c r="B46" s="131" t="s">
        <v>643</v>
      </c>
      <c r="C46" s="132" t="s">
        <v>2</v>
      </c>
      <c r="D46" s="145">
        <v>40.392000000000003</v>
      </c>
      <c r="E46" s="133">
        <f>E22</f>
        <v>85998.34861999999</v>
      </c>
      <c r="F46" s="133">
        <f t="shared" ref="F46:F54" si="2">+E46*D46</f>
        <v>3473645.2974590398</v>
      </c>
      <c r="G46" s="163"/>
    </row>
    <row r="47" spans="1:7" ht="45">
      <c r="A47" s="130" t="s">
        <v>267</v>
      </c>
      <c r="B47" s="131" t="s">
        <v>231</v>
      </c>
      <c r="C47" s="132" t="s">
        <v>2</v>
      </c>
      <c r="D47" s="145">
        <v>40.392000000000003</v>
      </c>
      <c r="E47" s="133">
        <f>E23</f>
        <v>68012.289699999994</v>
      </c>
      <c r="F47" s="133">
        <f t="shared" si="2"/>
        <v>2747152.4055623999</v>
      </c>
      <c r="G47" s="163"/>
    </row>
    <row r="48" spans="1:7" ht="45">
      <c r="A48" s="130" t="s">
        <v>268</v>
      </c>
      <c r="B48" s="131" t="s">
        <v>227</v>
      </c>
      <c r="C48" s="132" t="s">
        <v>2</v>
      </c>
      <c r="D48" s="145">
        <v>63.96</v>
      </c>
      <c r="E48" s="133">
        <f>E21</f>
        <v>31409.10785</v>
      </c>
      <c r="F48" s="133">
        <f t="shared" si="2"/>
        <v>2008926.5380860001</v>
      </c>
      <c r="G48" s="163"/>
    </row>
    <row r="49" spans="1:7" ht="33.75">
      <c r="A49" s="130" t="s">
        <v>269</v>
      </c>
      <c r="B49" s="131" t="s">
        <v>233</v>
      </c>
      <c r="C49" s="132" t="s">
        <v>2</v>
      </c>
      <c r="D49" s="145">
        <v>40.392000000000003</v>
      </c>
      <c r="E49" s="133">
        <f>E24</f>
        <v>33665.579849999995</v>
      </c>
      <c r="F49" s="133">
        <f t="shared" si="2"/>
        <v>1359820.1013012</v>
      </c>
      <c r="G49" s="163"/>
    </row>
    <row r="50" spans="1:7" ht="78.75">
      <c r="A50" s="130" t="s">
        <v>270</v>
      </c>
      <c r="B50" s="131" t="s">
        <v>271</v>
      </c>
      <c r="C50" s="132" t="s">
        <v>3</v>
      </c>
      <c r="D50" s="145">
        <v>0</v>
      </c>
      <c r="E50" s="133">
        <f>APU!D827</f>
        <v>6554673.8771100007</v>
      </c>
      <c r="F50" s="133">
        <f t="shared" si="2"/>
        <v>0</v>
      </c>
      <c r="G50" s="163"/>
    </row>
    <row r="51" spans="1:7" ht="33.75">
      <c r="A51" s="130" t="s">
        <v>272</v>
      </c>
      <c r="B51" s="131" t="s">
        <v>241</v>
      </c>
      <c r="C51" s="132" t="s">
        <v>3</v>
      </c>
      <c r="D51" s="145">
        <v>1</v>
      </c>
      <c r="E51" s="133">
        <f>E28</f>
        <v>1962290.0311400001</v>
      </c>
      <c r="F51" s="133">
        <f t="shared" si="2"/>
        <v>1962290.0311400001</v>
      </c>
      <c r="G51" s="163"/>
    </row>
    <row r="52" spans="1:7" ht="33.75">
      <c r="A52" s="130" t="s">
        <v>273</v>
      </c>
      <c r="B52" s="131" t="s">
        <v>239</v>
      </c>
      <c r="C52" s="132" t="s">
        <v>3</v>
      </c>
      <c r="D52" s="145">
        <v>1</v>
      </c>
      <c r="E52" s="133">
        <f>E27</f>
        <v>988760.22611000005</v>
      </c>
      <c r="F52" s="133">
        <f t="shared" si="2"/>
        <v>988760.22611000005</v>
      </c>
      <c r="G52" s="163"/>
    </row>
    <row r="53" spans="1:7" ht="33.75">
      <c r="A53" s="130" t="s">
        <v>274</v>
      </c>
      <c r="B53" s="131" t="s">
        <v>243</v>
      </c>
      <c r="C53" s="132" t="s">
        <v>2</v>
      </c>
      <c r="D53" s="145">
        <v>64</v>
      </c>
      <c r="E53" s="133">
        <f>E29</f>
        <v>34223.949970000001</v>
      </c>
      <c r="F53" s="133">
        <f t="shared" si="2"/>
        <v>2190332.7980800001</v>
      </c>
      <c r="G53" s="163"/>
    </row>
    <row r="54" spans="1:7" ht="45">
      <c r="A54" s="130" t="s">
        <v>275</v>
      </c>
      <c r="B54" s="131" t="s">
        <v>245</v>
      </c>
      <c r="C54" s="132" t="s">
        <v>2</v>
      </c>
      <c r="D54" s="145">
        <v>64</v>
      </c>
      <c r="E54" s="133">
        <f>E30</f>
        <v>15769.02</v>
      </c>
      <c r="F54" s="133">
        <f t="shared" si="2"/>
        <v>1009217.28</v>
      </c>
      <c r="G54" s="163"/>
    </row>
    <row r="55" spans="1:7">
      <c r="A55" s="127" t="s">
        <v>97</v>
      </c>
      <c r="B55" s="127" t="s">
        <v>277</v>
      </c>
      <c r="C55" s="129"/>
      <c r="D55" s="144"/>
      <c r="E55" s="129"/>
      <c r="F55" s="129"/>
    </row>
    <row r="56" spans="1:7" ht="67.5">
      <c r="A56" s="130" t="s">
        <v>278</v>
      </c>
      <c r="B56" s="131" t="s">
        <v>249</v>
      </c>
      <c r="C56" s="132" t="s">
        <v>3</v>
      </c>
      <c r="D56" s="145">
        <v>3</v>
      </c>
      <c r="E56" s="133">
        <f t="shared" ref="E56:E61" si="3">E32</f>
        <v>75698.994910000009</v>
      </c>
      <c r="F56" s="133">
        <f t="shared" ref="F56:F61" si="4">+E56*D56</f>
        <v>227096.98473000003</v>
      </c>
      <c r="G56" s="163"/>
    </row>
    <row r="57" spans="1:7" ht="67.5">
      <c r="A57" s="130" t="s">
        <v>279</v>
      </c>
      <c r="B57" s="131" t="s">
        <v>251</v>
      </c>
      <c r="C57" s="132" t="s">
        <v>3</v>
      </c>
      <c r="D57" s="145">
        <v>3</v>
      </c>
      <c r="E57" s="133">
        <f t="shared" si="3"/>
        <v>91043.266050000006</v>
      </c>
      <c r="F57" s="133">
        <f t="shared" si="4"/>
        <v>273129.79815000005</v>
      </c>
      <c r="G57" s="163"/>
    </row>
    <row r="58" spans="1:7" ht="45">
      <c r="A58" s="130" t="s">
        <v>280</v>
      </c>
      <c r="B58" s="131" t="s">
        <v>253</v>
      </c>
      <c r="C58" s="132" t="s">
        <v>3</v>
      </c>
      <c r="D58" s="145">
        <v>1</v>
      </c>
      <c r="E58" s="133">
        <f t="shared" si="3"/>
        <v>50462.93677</v>
      </c>
      <c r="F58" s="133">
        <f t="shared" si="4"/>
        <v>50462.93677</v>
      </c>
      <c r="G58" s="163"/>
    </row>
    <row r="59" spans="1:7" ht="123.75">
      <c r="A59" s="130" t="s">
        <v>281</v>
      </c>
      <c r="B59" s="131" t="s">
        <v>255</v>
      </c>
      <c r="C59" s="132" t="s">
        <v>3</v>
      </c>
      <c r="D59" s="145">
        <v>4</v>
      </c>
      <c r="E59" s="133">
        <f t="shared" si="3"/>
        <v>180528.51026000001</v>
      </c>
      <c r="F59" s="133">
        <f t="shared" si="4"/>
        <v>722114.04104000004</v>
      </c>
      <c r="G59" s="163"/>
    </row>
    <row r="60" spans="1:7" ht="33.75">
      <c r="A60" s="130" t="s">
        <v>282</v>
      </c>
      <c r="B60" s="131" t="s">
        <v>257</v>
      </c>
      <c r="C60" s="132" t="s">
        <v>98</v>
      </c>
      <c r="D60" s="145">
        <v>10</v>
      </c>
      <c r="E60" s="133">
        <f t="shared" si="3"/>
        <v>16218.68822</v>
      </c>
      <c r="F60" s="133">
        <f t="shared" si="4"/>
        <v>162186.88219999999</v>
      </c>
      <c r="G60" s="163"/>
    </row>
    <row r="61" spans="1:7" ht="33.75">
      <c r="A61" s="130" t="s">
        <v>283</v>
      </c>
      <c r="B61" s="131" t="s">
        <v>259</v>
      </c>
      <c r="C61" s="132" t="s">
        <v>98</v>
      </c>
      <c r="D61" s="145">
        <v>10</v>
      </c>
      <c r="E61" s="133">
        <f t="shared" si="3"/>
        <v>19507.843079999999</v>
      </c>
      <c r="F61" s="133">
        <f t="shared" si="4"/>
        <v>195078.43079999997</v>
      </c>
      <c r="G61" s="163"/>
    </row>
    <row r="62" spans="1:7">
      <c r="A62" s="141" t="s">
        <v>120</v>
      </c>
      <c r="B62" s="141" t="s">
        <v>284</v>
      </c>
      <c r="C62" s="142"/>
      <c r="D62" s="143"/>
      <c r="E62" s="142"/>
      <c r="F62" s="142"/>
    </row>
    <row r="63" spans="1:7">
      <c r="A63" s="127" t="s">
        <v>121</v>
      </c>
      <c r="B63" s="127" t="s">
        <v>204</v>
      </c>
      <c r="C63" s="129"/>
      <c r="D63" s="144"/>
      <c r="E63" s="129"/>
      <c r="F63" s="129"/>
    </row>
    <row r="64" spans="1:7" ht="33.75">
      <c r="A64" s="130" t="s">
        <v>285</v>
      </c>
      <c r="B64" s="131" t="s">
        <v>216</v>
      </c>
      <c r="C64" s="132" t="s">
        <v>3</v>
      </c>
      <c r="D64" s="145">
        <v>4</v>
      </c>
      <c r="E64" s="133">
        <f>E15</f>
        <v>13432.796750000001</v>
      </c>
      <c r="F64" s="133">
        <f>+E64*D64</f>
        <v>53731.187000000005</v>
      </c>
      <c r="G64" s="163"/>
    </row>
    <row r="65" spans="1:7" ht="22.5">
      <c r="A65" s="130" t="s">
        <v>286</v>
      </c>
      <c r="B65" s="131" t="s">
        <v>218</v>
      </c>
      <c r="C65" s="132" t="s">
        <v>98</v>
      </c>
      <c r="D65" s="145">
        <v>2.9</v>
      </c>
      <c r="E65" s="133">
        <f>E16</f>
        <v>43696.385000000002</v>
      </c>
      <c r="F65" s="133">
        <f>+E65*D65</f>
        <v>126719.5165</v>
      </c>
      <c r="G65" s="163"/>
    </row>
    <row r="66" spans="1:7" ht="45">
      <c r="A66" s="130" t="s">
        <v>287</v>
      </c>
      <c r="B66" s="131" t="s">
        <v>220</v>
      </c>
      <c r="C66" s="132" t="s">
        <v>2</v>
      </c>
      <c r="D66" s="145">
        <v>2.3199999999999998</v>
      </c>
      <c r="E66" s="133">
        <f>E17</f>
        <v>21858.042999999998</v>
      </c>
      <c r="F66" s="133">
        <f>+E66*D66</f>
        <v>50710.659759999995</v>
      </c>
      <c r="G66" s="163"/>
    </row>
    <row r="67" spans="1:7" ht="45">
      <c r="A67" s="130" t="s">
        <v>288</v>
      </c>
      <c r="B67" s="131" t="s">
        <v>222</v>
      </c>
      <c r="C67" s="132" t="s">
        <v>2</v>
      </c>
      <c r="D67" s="145">
        <v>82.23</v>
      </c>
      <c r="E67" s="133">
        <f>E18</f>
        <v>17351</v>
      </c>
      <c r="F67" s="133">
        <f>+E67*D67</f>
        <v>1426772.73</v>
      </c>
      <c r="G67" s="163"/>
    </row>
    <row r="68" spans="1:7">
      <c r="A68" s="127" t="s">
        <v>124</v>
      </c>
      <c r="B68" s="127" t="s">
        <v>208</v>
      </c>
      <c r="C68" s="129"/>
      <c r="D68" s="144"/>
      <c r="E68" s="129"/>
      <c r="F68" s="129"/>
    </row>
    <row r="69" spans="1:7" ht="45">
      <c r="A69" s="130" t="s">
        <v>289</v>
      </c>
      <c r="B69" s="131" t="s">
        <v>227</v>
      </c>
      <c r="C69" s="132" t="s">
        <v>2</v>
      </c>
      <c r="D69" s="145">
        <v>77</v>
      </c>
      <c r="E69" s="133">
        <f>E21</f>
        <v>31409.10785</v>
      </c>
      <c r="F69" s="133">
        <f t="shared" ref="F69:F77" si="5">+E69*D69</f>
        <v>2418501.3044500002</v>
      </c>
      <c r="G69" s="163"/>
    </row>
    <row r="70" spans="1:7" ht="67.5">
      <c r="A70" s="130" t="s">
        <v>290</v>
      </c>
      <c r="B70" s="131" t="s">
        <v>643</v>
      </c>
      <c r="C70" s="132" t="s">
        <v>2</v>
      </c>
      <c r="D70" s="145">
        <v>58.29</v>
      </c>
      <c r="E70" s="133">
        <f>E22</f>
        <v>85998.34861999999</v>
      </c>
      <c r="F70" s="133">
        <f t="shared" si="5"/>
        <v>5012843.7410597997</v>
      </c>
      <c r="G70" s="163"/>
    </row>
    <row r="71" spans="1:7" ht="45">
      <c r="A71" s="130" t="s">
        <v>291</v>
      </c>
      <c r="B71" s="131" t="s">
        <v>231</v>
      </c>
      <c r="C71" s="132" t="s">
        <v>2</v>
      </c>
      <c r="D71" s="145">
        <v>82.23</v>
      </c>
      <c r="E71" s="133">
        <f>E23</f>
        <v>68012.289699999994</v>
      </c>
      <c r="F71" s="133">
        <f t="shared" si="5"/>
        <v>5592650.5820309995</v>
      </c>
      <c r="G71" s="163"/>
    </row>
    <row r="72" spans="1:7" ht="33.75">
      <c r="A72" s="130" t="s">
        <v>292</v>
      </c>
      <c r="B72" s="131" t="s">
        <v>233</v>
      </c>
      <c r="C72" s="132" t="s">
        <v>2</v>
      </c>
      <c r="D72" s="145">
        <v>58.29</v>
      </c>
      <c r="E72" s="133">
        <f>E24</f>
        <v>33665.579849999995</v>
      </c>
      <c r="F72" s="133">
        <f t="shared" si="5"/>
        <v>1962366.6494564996</v>
      </c>
      <c r="G72" s="163"/>
    </row>
    <row r="73" spans="1:7" ht="90">
      <c r="A73" s="130" t="s">
        <v>293</v>
      </c>
      <c r="B73" s="131" t="s">
        <v>235</v>
      </c>
      <c r="C73" s="132" t="s">
        <v>3</v>
      </c>
      <c r="D73" s="145">
        <v>1</v>
      </c>
      <c r="E73" s="133">
        <f>E25</f>
        <v>1322844.1000000001</v>
      </c>
      <c r="F73" s="133">
        <f t="shared" si="5"/>
        <v>1322844.1000000001</v>
      </c>
      <c r="G73" s="163"/>
    </row>
    <row r="74" spans="1:7" ht="78.75">
      <c r="A74" s="130" t="s">
        <v>294</v>
      </c>
      <c r="B74" s="131" t="s">
        <v>295</v>
      </c>
      <c r="C74" s="132" t="s">
        <v>3</v>
      </c>
      <c r="D74" s="145">
        <v>1</v>
      </c>
      <c r="E74" s="133">
        <f>APU!D1348</f>
        <v>7311031.8771100007</v>
      </c>
      <c r="F74" s="133">
        <f t="shared" si="5"/>
        <v>7311031.8771100007</v>
      </c>
      <c r="G74" s="163"/>
    </row>
    <row r="75" spans="1:7" ht="112.5">
      <c r="A75" s="130" t="s">
        <v>296</v>
      </c>
      <c r="B75" s="131" t="s">
        <v>297</v>
      </c>
      <c r="C75" s="132" t="s">
        <v>2</v>
      </c>
      <c r="D75" s="145">
        <v>10.234999999999999</v>
      </c>
      <c r="E75" s="133">
        <f>APU!D1383</f>
        <v>480157</v>
      </c>
      <c r="F75" s="133">
        <f t="shared" si="5"/>
        <v>4914406.8949999996</v>
      </c>
      <c r="G75" s="163"/>
    </row>
    <row r="76" spans="1:7" ht="67.5">
      <c r="A76" s="130" t="s">
        <v>298</v>
      </c>
      <c r="B76" s="131" t="s">
        <v>133</v>
      </c>
      <c r="C76" s="132" t="s">
        <v>2</v>
      </c>
      <c r="D76" s="145">
        <v>5.34</v>
      </c>
      <c r="E76" s="133">
        <f>APU!D1413</f>
        <v>420389.31148999999</v>
      </c>
      <c r="F76" s="133">
        <f t="shared" si="5"/>
        <v>2244878.9233566001</v>
      </c>
      <c r="G76" s="163"/>
    </row>
    <row r="77" spans="1:7" ht="45">
      <c r="A77" s="130" t="s">
        <v>299</v>
      </c>
      <c r="B77" s="131" t="s">
        <v>245</v>
      </c>
      <c r="C77" s="132" t="s">
        <v>2</v>
      </c>
      <c r="D77" s="145">
        <v>60</v>
      </c>
      <c r="E77" s="133">
        <f>E30</f>
        <v>15769.02</v>
      </c>
      <c r="F77" s="133">
        <f t="shared" si="5"/>
        <v>946141.20000000007</v>
      </c>
      <c r="G77" s="163"/>
    </row>
    <row r="78" spans="1:7" ht="33.75">
      <c r="A78" s="130" t="s">
        <v>300</v>
      </c>
      <c r="B78" s="131" t="s">
        <v>243</v>
      </c>
      <c r="C78" s="132" t="s">
        <v>2</v>
      </c>
      <c r="D78" s="145">
        <v>64</v>
      </c>
      <c r="E78" s="133">
        <f>E29</f>
        <v>34223.949970000001</v>
      </c>
      <c r="F78" s="133">
        <f>+E78*D78</f>
        <v>2190332.7980800001</v>
      </c>
      <c r="G78" s="163"/>
    </row>
    <row r="79" spans="1:7" ht="33.75">
      <c r="A79" s="130" t="s">
        <v>301</v>
      </c>
      <c r="B79" s="131" t="s">
        <v>239</v>
      </c>
      <c r="C79" s="132" t="s">
        <v>3</v>
      </c>
      <c r="D79" s="145">
        <v>1</v>
      </c>
      <c r="E79" s="133">
        <f>E27</f>
        <v>988760.22611000005</v>
      </c>
      <c r="F79" s="133">
        <f>+E79*D79</f>
        <v>988760.22611000005</v>
      </c>
      <c r="G79" s="163"/>
    </row>
    <row r="80" spans="1:7" ht="33.75">
      <c r="A80" s="130" t="s">
        <v>302</v>
      </c>
      <c r="B80" s="131" t="s">
        <v>241</v>
      </c>
      <c r="C80" s="132" t="s">
        <v>3</v>
      </c>
      <c r="D80" s="145">
        <v>1</v>
      </c>
      <c r="E80" s="133">
        <f>E28</f>
        <v>1962290.0311400001</v>
      </c>
      <c r="F80" s="133">
        <f>+E80*D80</f>
        <v>1962290.0311400001</v>
      </c>
      <c r="G80" s="163"/>
    </row>
    <row r="81" spans="1:7">
      <c r="A81" s="127" t="s">
        <v>303</v>
      </c>
      <c r="B81" s="127" t="s">
        <v>247</v>
      </c>
      <c r="C81" s="129"/>
      <c r="D81" s="144"/>
      <c r="E81" s="129"/>
      <c r="F81" s="129"/>
    </row>
    <row r="82" spans="1:7" ht="67.5">
      <c r="A82" s="130" t="s">
        <v>304</v>
      </c>
      <c r="B82" s="131" t="s">
        <v>249</v>
      </c>
      <c r="C82" s="132" t="s">
        <v>3</v>
      </c>
      <c r="D82" s="145">
        <v>3</v>
      </c>
      <c r="E82" s="133">
        <f>E32</f>
        <v>75698.994910000009</v>
      </c>
      <c r="F82" s="133">
        <f t="shared" ref="F82:F87" si="6">+E82*D82</f>
        <v>227096.98473000003</v>
      </c>
      <c r="G82" s="163"/>
    </row>
    <row r="83" spans="1:7" ht="67.5">
      <c r="A83" s="130" t="s">
        <v>305</v>
      </c>
      <c r="B83" s="131" t="s">
        <v>251</v>
      </c>
      <c r="C83" s="132" t="s">
        <v>3</v>
      </c>
      <c r="D83" s="145">
        <v>3</v>
      </c>
      <c r="E83" s="133">
        <f>E33</f>
        <v>91043.266050000006</v>
      </c>
      <c r="F83" s="133">
        <f t="shared" si="6"/>
        <v>273129.79815000005</v>
      </c>
      <c r="G83" s="163"/>
    </row>
    <row r="84" spans="1:7" ht="45">
      <c r="A84" s="130" t="s">
        <v>306</v>
      </c>
      <c r="B84" s="131" t="s">
        <v>253</v>
      </c>
      <c r="C84" s="132" t="s">
        <v>3</v>
      </c>
      <c r="D84" s="145">
        <v>1</v>
      </c>
      <c r="E84" s="133">
        <f>E58</f>
        <v>50462.93677</v>
      </c>
      <c r="F84" s="133">
        <f t="shared" si="6"/>
        <v>50462.93677</v>
      </c>
      <c r="G84" s="163"/>
    </row>
    <row r="85" spans="1:7" ht="123.75">
      <c r="A85" s="130" t="s">
        <v>307</v>
      </c>
      <c r="B85" s="131" t="s">
        <v>255</v>
      </c>
      <c r="C85" s="132" t="s">
        <v>3</v>
      </c>
      <c r="D85" s="145">
        <v>4</v>
      </c>
      <c r="E85" s="133">
        <f>E35</f>
        <v>180528.51026000001</v>
      </c>
      <c r="F85" s="133">
        <f t="shared" si="6"/>
        <v>722114.04104000004</v>
      </c>
      <c r="G85" s="163"/>
    </row>
    <row r="86" spans="1:7" ht="33.75">
      <c r="A86" s="130" t="s">
        <v>308</v>
      </c>
      <c r="B86" s="131" t="s">
        <v>257</v>
      </c>
      <c r="C86" s="132" t="s">
        <v>98</v>
      </c>
      <c r="D86" s="145">
        <v>10</v>
      </c>
      <c r="E86" s="133">
        <f>E36</f>
        <v>16218.68822</v>
      </c>
      <c r="F86" s="133">
        <f t="shared" si="6"/>
        <v>162186.88219999999</v>
      </c>
      <c r="G86" s="163"/>
    </row>
    <row r="87" spans="1:7" ht="33.75">
      <c r="A87" s="130" t="s">
        <v>309</v>
      </c>
      <c r="B87" s="131" t="s">
        <v>259</v>
      </c>
      <c r="C87" s="132" t="s">
        <v>98</v>
      </c>
      <c r="D87" s="145">
        <v>10</v>
      </c>
      <c r="E87" s="133">
        <f>E37</f>
        <v>19507.843079999999</v>
      </c>
      <c r="F87" s="133">
        <f t="shared" si="6"/>
        <v>195078.43079999997</v>
      </c>
      <c r="G87" s="163"/>
    </row>
    <row r="88" spans="1:7">
      <c r="A88" s="141" t="s">
        <v>126</v>
      </c>
      <c r="B88" s="141" t="s">
        <v>335</v>
      </c>
      <c r="C88" s="142"/>
      <c r="D88" s="143"/>
      <c r="E88" s="142"/>
      <c r="F88" s="142"/>
    </row>
    <row r="89" spans="1:7">
      <c r="A89" s="127" t="s">
        <v>127</v>
      </c>
      <c r="B89" s="127" t="s">
        <v>204</v>
      </c>
      <c r="C89" s="129"/>
      <c r="D89" s="144"/>
      <c r="E89" s="129"/>
      <c r="F89" s="129"/>
    </row>
    <row r="90" spans="1:7" ht="33.75">
      <c r="A90" s="130" t="s">
        <v>336</v>
      </c>
      <c r="B90" s="131" t="s">
        <v>216</v>
      </c>
      <c r="C90" s="132" t="s">
        <v>3</v>
      </c>
      <c r="D90" s="145">
        <v>3</v>
      </c>
      <c r="E90" s="133">
        <f>E15</f>
        <v>13432.796750000001</v>
      </c>
      <c r="F90" s="133">
        <f>+E90*D90</f>
        <v>40298.390250000004</v>
      </c>
      <c r="G90" s="163"/>
    </row>
    <row r="91" spans="1:7" ht="22.5">
      <c r="A91" s="130" t="s">
        <v>337</v>
      </c>
      <c r="B91" s="131" t="s">
        <v>218</v>
      </c>
      <c r="C91" s="132" t="s">
        <v>98</v>
      </c>
      <c r="D91" s="145">
        <v>1.5</v>
      </c>
      <c r="E91" s="133">
        <f>E16</f>
        <v>43696.385000000002</v>
      </c>
      <c r="F91" s="133">
        <f>+E91*D91</f>
        <v>65544.577499999999</v>
      </c>
      <c r="G91" s="163"/>
    </row>
    <row r="92" spans="1:7" ht="45">
      <c r="A92" s="130" t="s">
        <v>338</v>
      </c>
      <c r="B92" s="131" t="s">
        <v>220</v>
      </c>
      <c r="C92" s="132" t="s">
        <v>2</v>
      </c>
      <c r="D92" s="145">
        <v>11.96</v>
      </c>
      <c r="E92" s="133">
        <f>E17</f>
        <v>21858.042999999998</v>
      </c>
      <c r="F92" s="133">
        <f>+E92*D92</f>
        <v>261422.19428</v>
      </c>
      <c r="G92" s="163"/>
    </row>
    <row r="93" spans="1:7" ht="45">
      <c r="A93" s="130" t="s">
        <v>339</v>
      </c>
      <c r="B93" s="131" t="s">
        <v>222</v>
      </c>
      <c r="C93" s="132" t="s">
        <v>2</v>
      </c>
      <c r="D93" s="145">
        <v>33.377499999999998</v>
      </c>
      <c r="E93" s="133">
        <f>E18</f>
        <v>17351</v>
      </c>
      <c r="F93" s="133">
        <f>+E93*D93</f>
        <v>579133.00249999994</v>
      </c>
      <c r="G93" s="163"/>
    </row>
    <row r="94" spans="1:7">
      <c r="A94" s="127" t="s">
        <v>340</v>
      </c>
      <c r="B94" s="127" t="s">
        <v>208</v>
      </c>
      <c r="C94" s="129"/>
      <c r="D94" s="144"/>
      <c r="E94" s="129"/>
      <c r="F94" s="129"/>
    </row>
    <row r="95" spans="1:7" ht="45">
      <c r="A95" s="130" t="s">
        <v>341</v>
      </c>
      <c r="B95" s="131" t="s">
        <v>227</v>
      </c>
      <c r="C95" s="132" t="s">
        <v>2</v>
      </c>
      <c r="D95" s="145">
        <v>60.604999999999997</v>
      </c>
      <c r="E95" s="133">
        <f>E21</f>
        <v>31409.10785</v>
      </c>
      <c r="F95" s="133">
        <f t="shared" ref="F95:F104" si="7">+E95*D95</f>
        <v>1903548.98124925</v>
      </c>
      <c r="G95" s="163"/>
    </row>
    <row r="96" spans="1:7" ht="67.5">
      <c r="A96" s="130" t="s">
        <v>342</v>
      </c>
      <c r="B96" s="131" t="s">
        <v>643</v>
      </c>
      <c r="C96" s="132" t="s">
        <v>2</v>
      </c>
      <c r="D96" s="145">
        <v>36.718000000000004</v>
      </c>
      <c r="E96" s="133">
        <f>E22</f>
        <v>85998.34861999999</v>
      </c>
      <c r="F96" s="133">
        <f t="shared" si="7"/>
        <v>3157687.3646291601</v>
      </c>
      <c r="G96" s="163"/>
    </row>
    <row r="97" spans="1:7" ht="45">
      <c r="A97" s="130" t="s">
        <v>343</v>
      </c>
      <c r="B97" s="131" t="s">
        <v>231</v>
      </c>
      <c r="C97" s="132" t="s">
        <v>2</v>
      </c>
      <c r="D97" s="145">
        <v>33.380000000000003</v>
      </c>
      <c r="E97" s="133">
        <f>E23</f>
        <v>68012.289699999994</v>
      </c>
      <c r="F97" s="133">
        <f t="shared" si="7"/>
        <v>2270250.230186</v>
      </c>
      <c r="G97" s="163"/>
    </row>
    <row r="98" spans="1:7" ht="33.75">
      <c r="A98" s="130" t="s">
        <v>344</v>
      </c>
      <c r="B98" s="131" t="s">
        <v>233</v>
      </c>
      <c r="C98" s="132" t="s">
        <v>2</v>
      </c>
      <c r="D98" s="145">
        <v>36.72</v>
      </c>
      <c r="E98" s="133">
        <f>E24</f>
        <v>33665.579849999995</v>
      </c>
      <c r="F98" s="133">
        <f t="shared" si="7"/>
        <v>1236200.0920919997</v>
      </c>
      <c r="G98" s="163"/>
    </row>
    <row r="99" spans="1:7" ht="90">
      <c r="A99" s="130" t="s">
        <v>345</v>
      </c>
      <c r="B99" s="131" t="s">
        <v>235</v>
      </c>
      <c r="C99" s="132" t="s">
        <v>3</v>
      </c>
      <c r="D99" s="145">
        <v>1</v>
      </c>
      <c r="E99" s="133">
        <f>E25</f>
        <v>1322844.1000000001</v>
      </c>
      <c r="F99" s="133">
        <f t="shared" si="7"/>
        <v>1322844.1000000001</v>
      </c>
      <c r="G99" s="163"/>
    </row>
    <row r="100" spans="1:7" ht="135">
      <c r="A100" s="130" t="s">
        <v>346</v>
      </c>
      <c r="B100" s="131" t="s">
        <v>347</v>
      </c>
      <c r="C100" s="132" t="s">
        <v>3</v>
      </c>
      <c r="D100" s="145">
        <v>1</v>
      </c>
      <c r="E100" s="133">
        <f>APU!D2505</f>
        <v>2849400.7</v>
      </c>
      <c r="F100" s="133">
        <f t="shared" si="7"/>
        <v>2849400.7</v>
      </c>
      <c r="G100" s="163"/>
    </row>
    <row r="101" spans="1:7" ht="33.75">
      <c r="A101" s="130" t="s">
        <v>348</v>
      </c>
      <c r="B101" s="131" t="s">
        <v>243</v>
      </c>
      <c r="C101" s="132" t="s">
        <v>2</v>
      </c>
      <c r="D101" s="145">
        <v>35</v>
      </c>
      <c r="E101" s="133">
        <f>E29</f>
        <v>34223.949970000001</v>
      </c>
      <c r="F101" s="133">
        <f t="shared" si="7"/>
        <v>1197838.2489500002</v>
      </c>
      <c r="G101" s="163"/>
    </row>
    <row r="102" spans="1:7" ht="33.75">
      <c r="A102" s="130" t="s">
        <v>349</v>
      </c>
      <c r="B102" s="131" t="s">
        <v>239</v>
      </c>
      <c r="C102" s="132" t="s">
        <v>3</v>
      </c>
      <c r="D102" s="145">
        <v>1</v>
      </c>
      <c r="E102" s="133">
        <f>E27</f>
        <v>988760.22611000005</v>
      </c>
      <c r="F102" s="133">
        <f t="shared" si="7"/>
        <v>988760.22611000005</v>
      </c>
      <c r="G102" s="163"/>
    </row>
    <row r="103" spans="1:7" ht="33.75">
      <c r="A103" s="130" t="s">
        <v>350</v>
      </c>
      <c r="B103" s="131" t="s">
        <v>241</v>
      </c>
      <c r="C103" s="132" t="s">
        <v>3</v>
      </c>
      <c r="D103" s="145">
        <v>1</v>
      </c>
      <c r="E103" s="133">
        <v>1937490</v>
      </c>
      <c r="F103" s="133">
        <f t="shared" si="7"/>
        <v>1937490</v>
      </c>
      <c r="G103" s="163"/>
    </row>
    <row r="104" spans="1:7" ht="45">
      <c r="A104" s="130" t="s">
        <v>351</v>
      </c>
      <c r="B104" s="131" t="s">
        <v>245</v>
      </c>
      <c r="C104" s="132" t="s">
        <v>2</v>
      </c>
      <c r="D104" s="145">
        <v>35</v>
      </c>
      <c r="E104" s="133">
        <f>E30</f>
        <v>15769.02</v>
      </c>
      <c r="F104" s="133">
        <f t="shared" si="7"/>
        <v>551915.70000000007</v>
      </c>
      <c r="G104" s="163"/>
    </row>
    <row r="105" spans="1:7">
      <c r="A105" s="127" t="s">
        <v>352</v>
      </c>
      <c r="B105" s="127" t="s">
        <v>247</v>
      </c>
      <c r="C105" s="129"/>
      <c r="D105" s="144"/>
      <c r="E105" s="129"/>
      <c r="F105" s="129"/>
    </row>
    <row r="106" spans="1:7" ht="67.5">
      <c r="A106" s="130" t="s">
        <v>353</v>
      </c>
      <c r="B106" s="131" t="s">
        <v>249</v>
      </c>
      <c r="C106" s="132" t="s">
        <v>3</v>
      </c>
      <c r="D106" s="145">
        <v>3</v>
      </c>
      <c r="E106" s="133">
        <f t="shared" ref="E106:E111" si="8">E32</f>
        <v>75698.994910000009</v>
      </c>
      <c r="F106" s="133">
        <f t="shared" ref="F106:F111" si="9">+E106*D106</f>
        <v>227096.98473000003</v>
      </c>
      <c r="G106" s="163"/>
    </row>
    <row r="107" spans="1:7" ht="67.5">
      <c r="A107" s="130" t="s">
        <v>354</v>
      </c>
      <c r="B107" s="131" t="s">
        <v>251</v>
      </c>
      <c r="C107" s="132" t="s">
        <v>3</v>
      </c>
      <c r="D107" s="145">
        <v>3</v>
      </c>
      <c r="E107" s="133">
        <f t="shared" si="8"/>
        <v>91043.266050000006</v>
      </c>
      <c r="F107" s="133">
        <f t="shared" si="9"/>
        <v>273129.79815000005</v>
      </c>
      <c r="G107" s="163"/>
    </row>
    <row r="108" spans="1:7" ht="45">
      <c r="A108" s="130" t="s">
        <v>355</v>
      </c>
      <c r="B108" s="131" t="s">
        <v>253</v>
      </c>
      <c r="C108" s="132" t="s">
        <v>3</v>
      </c>
      <c r="D108" s="145">
        <v>1</v>
      </c>
      <c r="E108" s="133">
        <f t="shared" si="8"/>
        <v>50462.93677</v>
      </c>
      <c r="F108" s="133">
        <f t="shared" si="9"/>
        <v>50462.93677</v>
      </c>
      <c r="G108" s="163"/>
    </row>
    <row r="109" spans="1:7" ht="123.75">
      <c r="A109" s="130" t="s">
        <v>356</v>
      </c>
      <c r="B109" s="131" t="s">
        <v>255</v>
      </c>
      <c r="C109" s="132" t="s">
        <v>3</v>
      </c>
      <c r="D109" s="145">
        <v>3</v>
      </c>
      <c r="E109" s="133">
        <f t="shared" si="8"/>
        <v>180528.51026000001</v>
      </c>
      <c r="F109" s="133">
        <f t="shared" si="9"/>
        <v>541585.53078000003</v>
      </c>
      <c r="G109" s="163"/>
    </row>
    <row r="110" spans="1:7" ht="33.75">
      <c r="A110" s="130" t="s">
        <v>357</v>
      </c>
      <c r="B110" s="131" t="s">
        <v>257</v>
      </c>
      <c r="C110" s="132" t="s">
        <v>98</v>
      </c>
      <c r="D110" s="145">
        <v>10</v>
      </c>
      <c r="E110" s="133">
        <f t="shared" si="8"/>
        <v>16218.68822</v>
      </c>
      <c r="F110" s="133">
        <f t="shared" si="9"/>
        <v>162186.88219999999</v>
      </c>
      <c r="G110" s="163"/>
    </row>
    <row r="111" spans="1:7" ht="33.75">
      <c r="A111" s="130" t="s">
        <v>358</v>
      </c>
      <c r="B111" s="131" t="s">
        <v>259</v>
      </c>
      <c r="C111" s="132" t="s">
        <v>98</v>
      </c>
      <c r="D111" s="145">
        <v>10</v>
      </c>
      <c r="E111" s="133">
        <f t="shared" si="8"/>
        <v>19507.843079999999</v>
      </c>
      <c r="F111" s="133">
        <f t="shared" si="9"/>
        <v>195078.43079999997</v>
      </c>
      <c r="G111" s="163"/>
    </row>
    <row r="112" spans="1:7">
      <c r="A112" s="141" t="s">
        <v>128</v>
      </c>
      <c r="B112" s="141" t="s">
        <v>359</v>
      </c>
      <c r="C112" s="142"/>
      <c r="D112" s="143"/>
      <c r="E112" s="142"/>
      <c r="F112" s="142"/>
    </row>
    <row r="113" spans="1:7">
      <c r="A113" s="127" t="s">
        <v>129</v>
      </c>
      <c r="B113" s="127" t="s">
        <v>204</v>
      </c>
      <c r="C113" s="129"/>
      <c r="D113" s="144"/>
      <c r="E113" s="129"/>
      <c r="F113" s="129"/>
    </row>
    <row r="114" spans="1:7" ht="33.75">
      <c r="A114" s="130" t="s">
        <v>360</v>
      </c>
      <c r="B114" s="131" t="s">
        <v>216</v>
      </c>
      <c r="C114" s="132" t="s">
        <v>3</v>
      </c>
      <c r="D114" s="145">
        <v>6</v>
      </c>
      <c r="E114" s="133">
        <f>E15</f>
        <v>13432.796750000001</v>
      </c>
      <c r="F114" s="133">
        <f>+E114*D114</f>
        <v>80596.780500000008</v>
      </c>
      <c r="G114" s="163"/>
    </row>
    <row r="115" spans="1:7" ht="22.5">
      <c r="A115" s="130" t="s">
        <v>361</v>
      </c>
      <c r="B115" s="131" t="s">
        <v>218</v>
      </c>
      <c r="C115" s="132" t="s">
        <v>98</v>
      </c>
      <c r="D115" s="145">
        <v>7.52</v>
      </c>
      <c r="E115" s="133">
        <f>E16</f>
        <v>43696.385000000002</v>
      </c>
      <c r="F115" s="133">
        <f>+E115*D115</f>
        <v>328596.81520000001</v>
      </c>
      <c r="G115" s="163"/>
    </row>
    <row r="116" spans="1:7" ht="45">
      <c r="A116" s="130" t="s">
        <v>362</v>
      </c>
      <c r="B116" s="131" t="s">
        <v>220</v>
      </c>
      <c r="C116" s="132" t="s">
        <v>2</v>
      </c>
      <c r="D116" s="145">
        <v>40.42</v>
      </c>
      <c r="E116" s="133">
        <f>E17</f>
        <v>21858.042999999998</v>
      </c>
      <c r="F116" s="133">
        <f>+E116*D116</f>
        <v>883502.09805999999</v>
      </c>
      <c r="G116" s="163"/>
    </row>
    <row r="117" spans="1:7" ht="45">
      <c r="A117" s="130" t="s">
        <v>363</v>
      </c>
      <c r="B117" s="131" t="s">
        <v>222</v>
      </c>
      <c r="C117" s="132" t="s">
        <v>2</v>
      </c>
      <c r="D117" s="145">
        <v>133.01499999999999</v>
      </c>
      <c r="E117" s="133">
        <f>E18</f>
        <v>17351</v>
      </c>
      <c r="F117" s="133">
        <f>+E117*D117</f>
        <v>2307943.2649999997</v>
      </c>
      <c r="G117" s="163"/>
    </row>
    <row r="118" spans="1:7">
      <c r="A118" s="127" t="s">
        <v>131</v>
      </c>
      <c r="B118" s="127" t="s">
        <v>208</v>
      </c>
      <c r="C118" s="129"/>
      <c r="D118" s="144"/>
      <c r="E118" s="129"/>
      <c r="F118" s="129"/>
    </row>
    <row r="119" spans="1:7" ht="33.75">
      <c r="A119" s="130" t="s">
        <v>364</v>
      </c>
      <c r="B119" s="131" t="s">
        <v>315</v>
      </c>
      <c r="C119" s="132" t="s">
        <v>2</v>
      </c>
      <c r="D119" s="145">
        <v>41.47</v>
      </c>
      <c r="E119" s="133">
        <f>APU!D2855</f>
        <v>34223.949970000001</v>
      </c>
      <c r="F119" s="133">
        <f>+E119*D119</f>
        <v>1419267.2052559</v>
      </c>
      <c r="G119" s="163"/>
    </row>
    <row r="120" spans="1:7" ht="45">
      <c r="A120" s="130" t="s">
        <v>365</v>
      </c>
      <c r="B120" s="131" t="s">
        <v>227</v>
      </c>
      <c r="C120" s="132" t="s">
        <v>2</v>
      </c>
      <c r="D120" s="145">
        <v>80.064999999999998</v>
      </c>
      <c r="E120" s="133">
        <f>E21</f>
        <v>31409.10785</v>
      </c>
      <c r="F120" s="133">
        <f>+E120*D120</f>
        <v>2514770.2200102499</v>
      </c>
      <c r="G120" s="163"/>
    </row>
    <row r="121" spans="1:7" ht="67.5">
      <c r="A121" s="130" t="s">
        <v>366</v>
      </c>
      <c r="B121" s="131" t="s">
        <v>643</v>
      </c>
      <c r="C121" s="132" t="s">
        <v>2</v>
      </c>
      <c r="D121" s="145">
        <v>12.020250000000001</v>
      </c>
      <c r="E121" s="133">
        <f>E22</f>
        <v>85998.34861999999</v>
      </c>
      <c r="F121" s="133">
        <f>+E121*D121</f>
        <v>1033721.649999555</v>
      </c>
      <c r="G121" s="163"/>
    </row>
    <row r="122" spans="1:7" ht="45">
      <c r="A122" s="130" t="s">
        <v>367</v>
      </c>
      <c r="B122" s="131" t="s">
        <v>231</v>
      </c>
      <c r="C122" s="132" t="s">
        <v>2</v>
      </c>
      <c r="D122" s="145">
        <v>133.02000000000001</v>
      </c>
      <c r="E122" s="133">
        <f>E23</f>
        <v>68012.289699999994</v>
      </c>
      <c r="F122" s="133">
        <f>+E122*D122</f>
        <v>9046994.7758939993</v>
      </c>
      <c r="G122" s="163"/>
    </row>
    <row r="123" spans="1:7" ht="33.75">
      <c r="A123" s="130" t="s">
        <v>368</v>
      </c>
      <c r="B123" s="131" t="s">
        <v>233</v>
      </c>
      <c r="C123" s="132" t="s">
        <v>2</v>
      </c>
      <c r="D123" s="145">
        <v>12.02</v>
      </c>
      <c r="E123" s="133">
        <f>E24</f>
        <v>33665.579849999995</v>
      </c>
      <c r="F123" s="133">
        <f>+E123*D123</f>
        <v>404660.26979699993</v>
      </c>
      <c r="G123" s="163"/>
    </row>
    <row r="124" spans="1:7" ht="90">
      <c r="A124" s="130" t="s">
        <v>369</v>
      </c>
      <c r="B124" s="131" t="s">
        <v>235</v>
      </c>
      <c r="C124" s="132" t="s">
        <v>3</v>
      </c>
      <c r="D124" s="145">
        <v>1</v>
      </c>
      <c r="E124" s="133">
        <f>E25</f>
        <v>1322844.1000000001</v>
      </c>
      <c r="F124" s="133">
        <f t="shared" ref="F124:F134" si="10">+E124*D124</f>
        <v>1322844.1000000001</v>
      </c>
      <c r="G124" s="163"/>
    </row>
    <row r="125" spans="1:7" ht="78.75">
      <c r="A125" s="130" t="s">
        <v>370</v>
      </c>
      <c r="B125" s="131" t="s">
        <v>322</v>
      </c>
      <c r="C125" s="132" t="s">
        <v>3</v>
      </c>
      <c r="D125" s="145">
        <v>1</v>
      </c>
      <c r="E125" s="133">
        <f>APU!D3016</f>
        <v>7311031.8771100007</v>
      </c>
      <c r="F125" s="133">
        <f t="shared" si="10"/>
        <v>7311031.8771100007</v>
      </c>
      <c r="G125" s="163"/>
    </row>
    <row r="126" spans="1:7" ht="112.5">
      <c r="A126" s="130" t="s">
        <v>371</v>
      </c>
      <c r="B126" s="131" t="s">
        <v>297</v>
      </c>
      <c r="C126" s="132" t="s">
        <v>2</v>
      </c>
      <c r="D126" s="145">
        <v>1.54</v>
      </c>
      <c r="E126" s="133">
        <f>E75</f>
        <v>480157</v>
      </c>
      <c r="F126" s="133">
        <f t="shared" si="10"/>
        <v>739441.78</v>
      </c>
      <c r="G126" s="163"/>
    </row>
    <row r="127" spans="1:7" ht="56.25">
      <c r="A127" s="130" t="s">
        <v>372</v>
      </c>
      <c r="B127" s="131" t="s">
        <v>325</v>
      </c>
      <c r="C127" s="132" t="s">
        <v>3</v>
      </c>
      <c r="D127" s="145">
        <v>1</v>
      </c>
      <c r="E127" s="133">
        <f>APU!D3070</f>
        <v>983080.94843999995</v>
      </c>
      <c r="F127" s="133">
        <f t="shared" si="10"/>
        <v>983080.94843999995</v>
      </c>
      <c r="G127" s="163"/>
    </row>
    <row r="128" spans="1:7" ht="67.5">
      <c r="A128" s="130" t="s">
        <v>373</v>
      </c>
      <c r="B128" s="131" t="s">
        <v>133</v>
      </c>
      <c r="C128" s="132" t="s">
        <v>2</v>
      </c>
      <c r="D128" s="145">
        <v>3.508</v>
      </c>
      <c r="E128" s="133">
        <f>E76</f>
        <v>420389.31148999999</v>
      </c>
      <c r="F128" s="133">
        <f t="shared" si="10"/>
        <v>1474725.7047069201</v>
      </c>
      <c r="G128" s="163"/>
    </row>
    <row r="129" spans="1:7" ht="67.5">
      <c r="A129" s="130" t="s">
        <v>374</v>
      </c>
      <c r="B129" s="131" t="s">
        <v>375</v>
      </c>
      <c r="C129" s="132" t="s">
        <v>98</v>
      </c>
      <c r="D129" s="145">
        <v>17.2</v>
      </c>
      <c r="E129" s="133">
        <f>APU!D3124</f>
        <v>49591.444999999992</v>
      </c>
      <c r="F129" s="133">
        <f t="shared" si="10"/>
        <v>852972.85399999982</v>
      </c>
      <c r="G129" s="163"/>
    </row>
    <row r="130" spans="1:7" ht="56.25">
      <c r="A130" s="130" t="s">
        <v>376</v>
      </c>
      <c r="B130" s="131" t="s">
        <v>377</v>
      </c>
      <c r="C130" s="132" t="s">
        <v>98</v>
      </c>
      <c r="D130" s="145">
        <v>20</v>
      </c>
      <c r="E130" s="133">
        <f>APU!D3150</f>
        <v>89613.19</v>
      </c>
      <c r="F130" s="133">
        <f t="shared" si="10"/>
        <v>1792263.8</v>
      </c>
      <c r="G130" s="163"/>
    </row>
    <row r="131" spans="1:7" ht="33.75">
      <c r="A131" s="130" t="s">
        <v>378</v>
      </c>
      <c r="B131" s="131" t="s">
        <v>243</v>
      </c>
      <c r="C131" s="132" t="s">
        <v>2</v>
      </c>
      <c r="D131" s="145">
        <v>80</v>
      </c>
      <c r="E131" s="133">
        <f>E29</f>
        <v>34223.949970000001</v>
      </c>
      <c r="F131" s="133">
        <f t="shared" si="10"/>
        <v>2737915.9976000004</v>
      </c>
      <c r="G131" s="163"/>
    </row>
    <row r="132" spans="1:7" ht="33.75">
      <c r="A132" s="130" t="s">
        <v>379</v>
      </c>
      <c r="B132" s="131" t="s">
        <v>239</v>
      </c>
      <c r="C132" s="132" t="s">
        <v>3</v>
      </c>
      <c r="D132" s="145">
        <v>1</v>
      </c>
      <c r="E132" s="133">
        <f>E27</f>
        <v>988760.22611000005</v>
      </c>
      <c r="F132" s="133">
        <f t="shared" si="10"/>
        <v>988760.22611000005</v>
      </c>
      <c r="G132" s="163"/>
    </row>
    <row r="133" spans="1:7" ht="33.75">
      <c r="A133" s="130" t="s">
        <v>380</v>
      </c>
      <c r="B133" s="131" t="s">
        <v>241</v>
      </c>
      <c r="C133" s="132" t="s">
        <v>3</v>
      </c>
      <c r="D133" s="145">
        <v>1</v>
      </c>
      <c r="E133" s="133">
        <f>E28</f>
        <v>1962290.0311400001</v>
      </c>
      <c r="F133" s="133">
        <f t="shared" si="10"/>
        <v>1962290.0311400001</v>
      </c>
      <c r="G133" s="163"/>
    </row>
    <row r="134" spans="1:7" ht="45">
      <c r="A134" s="130" t="s">
        <v>381</v>
      </c>
      <c r="B134" s="131" t="s">
        <v>245</v>
      </c>
      <c r="C134" s="132" t="s">
        <v>2</v>
      </c>
      <c r="D134" s="145">
        <v>80</v>
      </c>
      <c r="E134" s="133">
        <f>E30</f>
        <v>15769.02</v>
      </c>
      <c r="F134" s="133">
        <f t="shared" si="10"/>
        <v>1261521.6000000001</v>
      </c>
      <c r="G134" s="163"/>
    </row>
    <row r="135" spans="1:7">
      <c r="A135" s="127" t="s">
        <v>132</v>
      </c>
      <c r="B135" s="127" t="s">
        <v>247</v>
      </c>
      <c r="C135" s="129"/>
      <c r="D135" s="144"/>
      <c r="E135" s="129"/>
      <c r="F135" s="129"/>
    </row>
    <row r="136" spans="1:7" ht="67.5">
      <c r="A136" s="130" t="s">
        <v>382</v>
      </c>
      <c r="B136" s="131" t="s">
        <v>249</v>
      </c>
      <c r="C136" s="132" t="s">
        <v>3</v>
      </c>
      <c r="D136" s="145">
        <v>3</v>
      </c>
      <c r="E136" s="133">
        <f>E32</f>
        <v>75698.994910000009</v>
      </c>
      <c r="F136" s="133">
        <f t="shared" ref="F136:F141" si="11">+E136*D136</f>
        <v>227096.98473000003</v>
      </c>
      <c r="G136" s="163"/>
    </row>
    <row r="137" spans="1:7" ht="67.5">
      <c r="A137" s="130" t="s">
        <v>383</v>
      </c>
      <c r="B137" s="131" t="s">
        <v>251</v>
      </c>
      <c r="C137" s="132" t="s">
        <v>3</v>
      </c>
      <c r="D137" s="145">
        <v>3</v>
      </c>
      <c r="E137" s="133">
        <f>E33</f>
        <v>91043.266050000006</v>
      </c>
      <c r="F137" s="133">
        <f t="shared" si="11"/>
        <v>273129.79815000005</v>
      </c>
      <c r="G137" s="163"/>
    </row>
    <row r="138" spans="1:7" ht="45">
      <c r="A138" s="130" t="s">
        <v>384</v>
      </c>
      <c r="B138" s="131" t="s">
        <v>253</v>
      </c>
      <c r="C138" s="132" t="s">
        <v>3</v>
      </c>
      <c r="D138" s="145">
        <v>1</v>
      </c>
      <c r="E138" s="133">
        <f>E34</f>
        <v>50462.93677</v>
      </c>
      <c r="F138" s="133">
        <f t="shared" si="11"/>
        <v>50462.93677</v>
      </c>
      <c r="G138" s="163"/>
    </row>
    <row r="139" spans="1:7" ht="123.75">
      <c r="A139" s="130" t="s">
        <v>385</v>
      </c>
      <c r="B139" s="131" t="s">
        <v>255</v>
      </c>
      <c r="C139" s="132" t="s">
        <v>3</v>
      </c>
      <c r="D139" s="145">
        <v>6</v>
      </c>
      <c r="E139" s="133">
        <f>E35</f>
        <v>180528.51026000001</v>
      </c>
      <c r="F139" s="133">
        <f t="shared" si="11"/>
        <v>1083171.0615600001</v>
      </c>
      <c r="G139" s="163"/>
    </row>
    <row r="140" spans="1:7" ht="33.75">
      <c r="A140" s="130" t="s">
        <v>386</v>
      </c>
      <c r="B140" s="131" t="s">
        <v>257</v>
      </c>
      <c r="C140" s="132" t="s">
        <v>98</v>
      </c>
      <c r="D140" s="145">
        <v>10</v>
      </c>
      <c r="E140" s="133">
        <f>E36</f>
        <v>16218.68822</v>
      </c>
      <c r="F140" s="133">
        <f t="shared" si="11"/>
        <v>162186.88219999999</v>
      </c>
      <c r="G140" s="163"/>
    </row>
    <row r="141" spans="1:7" ht="33.75">
      <c r="A141" s="130" t="s">
        <v>387</v>
      </c>
      <c r="B141" s="131" t="s">
        <v>259</v>
      </c>
      <c r="C141" s="132" t="s">
        <v>98</v>
      </c>
      <c r="D141" s="145">
        <v>10</v>
      </c>
      <c r="E141" s="133">
        <f>+E37</f>
        <v>19507.843079999999</v>
      </c>
      <c r="F141" s="133">
        <f t="shared" si="11"/>
        <v>195078.43079999997</v>
      </c>
      <c r="G141" s="163"/>
    </row>
    <row r="142" spans="1:7">
      <c r="A142" s="141" t="s">
        <v>134</v>
      </c>
      <c r="B142" s="141" t="s">
        <v>388</v>
      </c>
      <c r="C142" s="142"/>
      <c r="D142" s="143"/>
      <c r="E142" s="142"/>
      <c r="F142" s="142"/>
    </row>
    <row r="143" spans="1:7">
      <c r="A143" s="127" t="s">
        <v>135</v>
      </c>
      <c r="B143" s="127" t="s">
        <v>204</v>
      </c>
      <c r="C143" s="129"/>
      <c r="D143" s="144"/>
      <c r="E143" s="129"/>
      <c r="F143" s="129"/>
    </row>
    <row r="144" spans="1:7" ht="33.75">
      <c r="A144" s="130" t="s">
        <v>389</v>
      </c>
      <c r="B144" s="131" t="s">
        <v>216</v>
      </c>
      <c r="C144" s="132" t="s">
        <v>3</v>
      </c>
      <c r="D144" s="145">
        <v>3</v>
      </c>
      <c r="E144" s="133">
        <f>E15</f>
        <v>13432.796750000001</v>
      </c>
      <c r="F144" s="133">
        <f>+E144*D144</f>
        <v>40298.390250000004</v>
      </c>
      <c r="G144" s="163"/>
    </row>
    <row r="145" spans="1:7" ht="45">
      <c r="A145" s="130" t="s">
        <v>390</v>
      </c>
      <c r="B145" s="131" t="s">
        <v>222</v>
      </c>
      <c r="C145" s="132" t="s">
        <v>2</v>
      </c>
      <c r="D145" s="145">
        <v>52.515000000000001</v>
      </c>
      <c r="E145" s="133">
        <f>E18</f>
        <v>17351</v>
      </c>
      <c r="F145" s="133">
        <f>+E145*D145</f>
        <v>911187.76500000001</v>
      </c>
      <c r="G145" s="163"/>
    </row>
    <row r="146" spans="1:7">
      <c r="A146" s="127" t="s">
        <v>136</v>
      </c>
      <c r="B146" s="127" t="s">
        <v>208</v>
      </c>
      <c r="C146" s="129"/>
      <c r="D146" s="144"/>
      <c r="E146" s="129"/>
      <c r="F146" s="129"/>
    </row>
    <row r="147" spans="1:7" ht="45">
      <c r="A147" s="130" t="s">
        <v>391</v>
      </c>
      <c r="B147" s="131" t="s">
        <v>227</v>
      </c>
      <c r="C147" s="132" t="s">
        <v>2</v>
      </c>
      <c r="D147" s="145">
        <v>40.185000000000002</v>
      </c>
      <c r="E147" s="133">
        <f>E21</f>
        <v>31409.10785</v>
      </c>
      <c r="F147" s="133">
        <f t="shared" ref="F147:F157" si="12">+E147*D147</f>
        <v>1262174.99895225</v>
      </c>
      <c r="G147" s="163"/>
    </row>
    <row r="148" spans="1:7" ht="67.5">
      <c r="A148" s="130" t="s">
        <v>392</v>
      </c>
      <c r="B148" s="131" t="s">
        <v>643</v>
      </c>
      <c r="C148" s="132" t="s">
        <v>2</v>
      </c>
      <c r="D148" s="145">
        <v>17.545000000000002</v>
      </c>
      <c r="E148" s="133">
        <f>E22</f>
        <v>85998.34861999999</v>
      </c>
      <c r="F148" s="133">
        <f t="shared" si="12"/>
        <v>1508841.0265378999</v>
      </c>
      <c r="G148" s="163"/>
    </row>
    <row r="149" spans="1:7" ht="45">
      <c r="A149" s="130" t="s">
        <v>393</v>
      </c>
      <c r="B149" s="131" t="s">
        <v>231</v>
      </c>
      <c r="C149" s="132" t="s">
        <v>2</v>
      </c>
      <c r="D149" s="145">
        <v>52.52</v>
      </c>
      <c r="E149" s="133">
        <f>E23</f>
        <v>68012.289699999994</v>
      </c>
      <c r="F149" s="133">
        <f t="shared" si="12"/>
        <v>3572005.4550439999</v>
      </c>
      <c r="G149" s="163"/>
    </row>
    <row r="150" spans="1:7" ht="33.75">
      <c r="A150" s="130" t="s">
        <v>394</v>
      </c>
      <c r="B150" s="131" t="s">
        <v>233</v>
      </c>
      <c r="C150" s="132" t="s">
        <v>2</v>
      </c>
      <c r="D150" s="145">
        <v>17.55</v>
      </c>
      <c r="E150" s="133">
        <f>E24</f>
        <v>33665.579849999995</v>
      </c>
      <c r="F150" s="133">
        <f t="shared" si="12"/>
        <v>590830.92636749998</v>
      </c>
      <c r="G150" s="163"/>
    </row>
    <row r="151" spans="1:7" ht="90">
      <c r="A151" s="130" t="s">
        <v>395</v>
      </c>
      <c r="B151" s="131" t="s">
        <v>235</v>
      </c>
      <c r="C151" s="132" t="s">
        <v>3</v>
      </c>
      <c r="D151" s="145">
        <v>1</v>
      </c>
      <c r="E151" s="133">
        <f>E25</f>
        <v>1322844.1000000001</v>
      </c>
      <c r="F151" s="133">
        <f t="shared" si="12"/>
        <v>1322844.1000000001</v>
      </c>
      <c r="G151" s="163"/>
    </row>
    <row r="152" spans="1:7" ht="56.25">
      <c r="A152" s="130" t="s">
        <v>396</v>
      </c>
      <c r="B152" s="131" t="s">
        <v>325</v>
      </c>
      <c r="C152" s="132" t="s">
        <v>3</v>
      </c>
      <c r="D152" s="145">
        <v>1</v>
      </c>
      <c r="E152" s="133">
        <f>E127</f>
        <v>983080.94843999995</v>
      </c>
      <c r="F152" s="133">
        <f t="shared" si="12"/>
        <v>983080.94843999995</v>
      </c>
      <c r="G152" s="163"/>
    </row>
    <row r="153" spans="1:7" ht="56.25">
      <c r="A153" s="130" t="s">
        <v>397</v>
      </c>
      <c r="B153" s="131" t="s">
        <v>398</v>
      </c>
      <c r="C153" s="132" t="s">
        <v>98</v>
      </c>
      <c r="D153" s="145">
        <v>1.5</v>
      </c>
      <c r="E153" s="133">
        <f>APU!D3614</f>
        <v>503843.35</v>
      </c>
      <c r="F153" s="133">
        <f t="shared" si="12"/>
        <v>755765.02499999991</v>
      </c>
      <c r="G153" s="163"/>
    </row>
    <row r="154" spans="1:7" ht="33.75">
      <c r="A154" s="130" t="s">
        <v>399</v>
      </c>
      <c r="B154" s="131" t="s">
        <v>243</v>
      </c>
      <c r="C154" s="132" t="s">
        <v>2</v>
      </c>
      <c r="D154" s="145">
        <v>64</v>
      </c>
      <c r="E154" s="133">
        <f>E29</f>
        <v>34223.949970000001</v>
      </c>
      <c r="F154" s="133">
        <f t="shared" si="12"/>
        <v>2190332.7980800001</v>
      </c>
      <c r="G154" s="163"/>
    </row>
    <row r="155" spans="1:7" ht="33.75">
      <c r="A155" s="130" t="s">
        <v>400</v>
      </c>
      <c r="B155" s="131" t="s">
        <v>239</v>
      </c>
      <c r="C155" s="132" t="s">
        <v>3</v>
      </c>
      <c r="D155" s="145">
        <v>1</v>
      </c>
      <c r="E155" s="133">
        <f>E27</f>
        <v>988760.22611000005</v>
      </c>
      <c r="F155" s="133">
        <f t="shared" si="12"/>
        <v>988760.22611000005</v>
      </c>
      <c r="G155" s="163"/>
    </row>
    <row r="156" spans="1:7" ht="33.75">
      <c r="A156" s="130" t="s">
        <v>401</v>
      </c>
      <c r="B156" s="131" t="s">
        <v>241</v>
      </c>
      <c r="C156" s="132" t="s">
        <v>3</v>
      </c>
      <c r="D156" s="145">
        <v>1</v>
      </c>
      <c r="E156" s="133">
        <f>E28</f>
        <v>1962290.0311400001</v>
      </c>
      <c r="F156" s="133">
        <f t="shared" si="12"/>
        <v>1962290.0311400001</v>
      </c>
      <c r="G156" s="163"/>
    </row>
    <row r="157" spans="1:7" ht="45">
      <c r="A157" s="130" t="s">
        <v>402</v>
      </c>
      <c r="B157" s="131" t="s">
        <v>245</v>
      </c>
      <c r="C157" s="132" t="s">
        <v>2</v>
      </c>
      <c r="D157" s="145">
        <v>64</v>
      </c>
      <c r="E157" s="133">
        <f>E30</f>
        <v>15769.02</v>
      </c>
      <c r="F157" s="133">
        <f t="shared" si="12"/>
        <v>1009217.28</v>
      </c>
      <c r="G157" s="163"/>
    </row>
    <row r="158" spans="1:7">
      <c r="A158" s="127" t="s">
        <v>137</v>
      </c>
      <c r="B158" s="127" t="s">
        <v>247</v>
      </c>
      <c r="C158" s="129"/>
      <c r="D158" s="144"/>
      <c r="E158" s="129"/>
      <c r="F158" s="129"/>
    </row>
    <row r="159" spans="1:7" ht="67.5">
      <c r="A159" s="130" t="s">
        <v>403</v>
      </c>
      <c r="B159" s="131" t="s">
        <v>249</v>
      </c>
      <c r="C159" s="132" t="s">
        <v>3</v>
      </c>
      <c r="D159" s="145">
        <v>3</v>
      </c>
      <c r="E159" s="133">
        <f t="shared" ref="E159:E160" si="13">E32</f>
        <v>75698.994910000009</v>
      </c>
      <c r="F159" s="133">
        <f t="shared" ref="F159:F164" si="14">+E159*D159</f>
        <v>227096.98473000003</v>
      </c>
      <c r="G159" s="163"/>
    </row>
    <row r="160" spans="1:7" ht="67.5">
      <c r="A160" s="130" t="s">
        <v>404</v>
      </c>
      <c r="B160" s="131" t="s">
        <v>251</v>
      </c>
      <c r="C160" s="132" t="s">
        <v>3</v>
      </c>
      <c r="D160" s="145">
        <v>3</v>
      </c>
      <c r="E160" s="133">
        <f t="shared" si="13"/>
        <v>91043.266050000006</v>
      </c>
      <c r="F160" s="133">
        <f t="shared" si="14"/>
        <v>273129.79815000005</v>
      </c>
      <c r="G160" s="163"/>
    </row>
    <row r="161" spans="1:7" ht="45">
      <c r="A161" s="130" t="s">
        <v>405</v>
      </c>
      <c r="B161" s="131" t="s">
        <v>253</v>
      </c>
      <c r="C161" s="132" t="s">
        <v>3</v>
      </c>
      <c r="D161" s="145">
        <v>1</v>
      </c>
      <c r="E161" s="133">
        <f>E34</f>
        <v>50462.93677</v>
      </c>
      <c r="F161" s="133">
        <f t="shared" si="14"/>
        <v>50462.93677</v>
      </c>
      <c r="G161" s="163"/>
    </row>
    <row r="162" spans="1:7" ht="123.75">
      <c r="A162" s="130" t="s">
        <v>406</v>
      </c>
      <c r="B162" s="131" t="s">
        <v>255</v>
      </c>
      <c r="C162" s="132" t="s">
        <v>3</v>
      </c>
      <c r="D162" s="145">
        <v>3</v>
      </c>
      <c r="E162" s="133">
        <f>E35</f>
        <v>180528.51026000001</v>
      </c>
      <c r="F162" s="133">
        <f t="shared" si="14"/>
        <v>541585.53078000003</v>
      </c>
      <c r="G162" s="163"/>
    </row>
    <row r="163" spans="1:7" ht="33.75">
      <c r="A163" s="130" t="s">
        <v>407</v>
      </c>
      <c r="B163" s="131" t="s">
        <v>257</v>
      </c>
      <c r="C163" s="132" t="s">
        <v>98</v>
      </c>
      <c r="D163" s="145">
        <v>10</v>
      </c>
      <c r="E163" s="133">
        <f>E36</f>
        <v>16218.68822</v>
      </c>
      <c r="F163" s="133">
        <f t="shared" si="14"/>
        <v>162186.88219999999</v>
      </c>
      <c r="G163" s="163"/>
    </row>
    <row r="164" spans="1:7" ht="33.75">
      <c r="A164" s="130" t="s">
        <v>408</v>
      </c>
      <c r="B164" s="131" t="s">
        <v>259</v>
      </c>
      <c r="C164" s="132" t="s">
        <v>98</v>
      </c>
      <c r="D164" s="145">
        <v>10</v>
      </c>
      <c r="E164" s="133">
        <f>E37</f>
        <v>19507.843079999999</v>
      </c>
      <c r="F164" s="133">
        <f t="shared" si="14"/>
        <v>195078.43079999997</v>
      </c>
      <c r="G164" s="163"/>
    </row>
    <row r="165" spans="1:7">
      <c r="A165" s="141">
        <v>9</v>
      </c>
      <c r="B165" s="141" t="s">
        <v>646</v>
      </c>
      <c r="C165" s="142"/>
      <c r="D165" s="143"/>
      <c r="E165" s="142"/>
      <c r="F165" s="142"/>
      <c r="G165" s="163"/>
    </row>
    <row r="166" spans="1:7" ht="45">
      <c r="A166" s="130" t="str">
        <f>+APU!D4733</f>
        <v>9.1</v>
      </c>
      <c r="B166" s="131" t="s">
        <v>122</v>
      </c>
      <c r="C166" s="132" t="s">
        <v>647</v>
      </c>
      <c r="D166" s="145">
        <v>250</v>
      </c>
      <c r="E166" s="133">
        <f>+APU!D4750</f>
        <v>7887.4308000000001</v>
      </c>
      <c r="F166" s="133">
        <f>+E166*D166</f>
        <v>1971857.7</v>
      </c>
      <c r="G166" s="163"/>
    </row>
    <row r="167" spans="1:7" ht="78.75">
      <c r="A167" s="130" t="str">
        <f>+APU!D4755</f>
        <v>9.2</v>
      </c>
      <c r="B167" s="131" t="s">
        <v>125</v>
      </c>
      <c r="C167" s="132" t="s">
        <v>647</v>
      </c>
      <c r="D167" s="145">
        <v>3000</v>
      </c>
      <c r="E167" s="133">
        <f>+APU!D4783</f>
        <v>17087.444040000002</v>
      </c>
      <c r="F167" s="133">
        <f>+E167*D167</f>
        <v>51262332.120000005</v>
      </c>
      <c r="G167" s="163"/>
    </row>
    <row r="168" spans="1:7">
      <c r="A168" s="189" t="s">
        <v>139</v>
      </c>
      <c r="B168" s="189"/>
      <c r="C168" s="189"/>
      <c r="D168" s="189"/>
      <c r="E168" s="121"/>
      <c r="F168" s="122">
        <f>SUM(F9:F167)</f>
        <v>251340180.06662351</v>
      </c>
    </row>
    <row r="169" spans="1:7">
      <c r="A169" s="189" t="s">
        <v>44</v>
      </c>
      <c r="B169" s="189"/>
      <c r="C169" s="189"/>
      <c r="D169" s="189"/>
      <c r="E169" s="123">
        <f>+AU!H21</f>
        <v>0.23760000000000001</v>
      </c>
      <c r="F169" s="122">
        <f>F168*E169</f>
        <v>59718426.783829749</v>
      </c>
    </row>
    <row r="170" spans="1:7">
      <c r="A170" s="189" t="s">
        <v>45</v>
      </c>
      <c r="B170" s="189"/>
      <c r="C170" s="189"/>
      <c r="D170" s="189"/>
      <c r="E170" s="123">
        <f>+AU!H22</f>
        <v>0.04</v>
      </c>
      <c r="F170" s="122">
        <f>F168*E170</f>
        <v>10053607.20266494</v>
      </c>
    </row>
    <row r="171" spans="1:7">
      <c r="A171" s="189" t="s">
        <v>94</v>
      </c>
      <c r="B171" s="189"/>
      <c r="C171" s="189"/>
      <c r="D171" s="189"/>
      <c r="E171" s="123"/>
      <c r="F171" s="125">
        <f>+'INVERSIÓN AMBIENTAL'!E45</f>
        <v>1281999</v>
      </c>
    </row>
    <row r="172" spans="1:7">
      <c r="A172" s="188" t="s">
        <v>46</v>
      </c>
      <c r="B172" s="188"/>
      <c r="C172" s="188"/>
      <c r="D172" s="188"/>
      <c r="E172" s="119"/>
      <c r="F172" s="120">
        <f>+F171+F170+F169+F168</f>
        <v>322394213.05311823</v>
      </c>
    </row>
    <row r="174" spans="1:7">
      <c r="F174" s="164"/>
    </row>
    <row r="176" spans="1:7">
      <c r="F176" s="164"/>
    </row>
    <row r="177" spans="6:6">
      <c r="F177" s="165"/>
    </row>
  </sheetData>
  <mergeCells count="10">
    <mergeCell ref="A1:F1"/>
    <mergeCell ref="A2:F2"/>
    <mergeCell ref="A172:D172"/>
    <mergeCell ref="A171:D171"/>
    <mergeCell ref="A3:F3"/>
    <mergeCell ref="A4:F4"/>
    <mergeCell ref="A168:D168"/>
    <mergeCell ref="A169:D169"/>
    <mergeCell ref="A170:D170"/>
    <mergeCell ref="A5:F5"/>
  </mergeCells>
  <phoneticPr fontId="15" type="noConversion"/>
  <pageMargins left="0.19685039370078741" right="0.19685039370078741" top="0.39370078740157483" bottom="0.39370078740157483" header="0" footer="0"/>
  <pageSetup scale="78" orientation="portrait" r:id="rId1"/>
  <headerFooter alignWithMargins="0"/>
  <ignoredErrors>
    <ignoredError sqref="E84"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4783"/>
  <sheetViews>
    <sheetView workbookViewId="0">
      <selection activeCell="D4716" sqref="D4716"/>
    </sheetView>
  </sheetViews>
  <sheetFormatPr baseColWidth="10" defaultColWidth="9.140625" defaultRowHeight="12.75"/>
  <cols>
    <col min="1" max="1" width="55" style="134" customWidth="1"/>
    <col min="2" max="2" width="9.140625" style="134" customWidth="1"/>
    <col min="3" max="3" width="10.28515625" style="134" customWidth="1"/>
    <col min="4" max="4" width="13.5703125" style="134" customWidth="1"/>
    <col min="5" max="5" width="13.42578125" style="134" customWidth="1"/>
    <col min="6" max="256" width="11.42578125" style="134" customWidth="1"/>
    <col min="257" max="16384" width="9.140625" style="134"/>
  </cols>
  <sheetData>
    <row r="1" spans="1:7" ht="20.25" customHeight="1">
      <c r="A1" s="191" t="s">
        <v>99</v>
      </c>
      <c r="B1" s="192"/>
      <c r="C1" s="192"/>
      <c r="D1" s="192"/>
      <c r="E1" s="193"/>
      <c r="G1" s="134">
        <v>1</v>
      </c>
    </row>
    <row r="2" spans="1:7" ht="12.75" customHeight="1">
      <c r="A2" s="194"/>
      <c r="B2" s="194"/>
      <c r="C2" s="194"/>
      <c r="D2" s="162" t="s">
        <v>100</v>
      </c>
      <c r="E2" s="162" t="s">
        <v>5</v>
      </c>
      <c r="G2" s="134">
        <v>1</v>
      </c>
    </row>
    <row r="3" spans="1:7" ht="37.5" customHeight="1">
      <c r="A3" s="194" t="s">
        <v>461</v>
      </c>
      <c r="B3" s="194"/>
      <c r="C3" s="194"/>
      <c r="D3" s="161" t="s">
        <v>205</v>
      </c>
      <c r="E3" s="161" t="s">
        <v>149</v>
      </c>
      <c r="G3" s="134">
        <v>1</v>
      </c>
    </row>
    <row r="4" spans="1:7" ht="15.75" customHeight="1">
      <c r="A4" s="201" t="s">
        <v>101</v>
      </c>
      <c r="B4" s="201"/>
      <c r="C4" s="201"/>
      <c r="D4" s="201"/>
      <c r="E4" s="201"/>
      <c r="F4" s="160"/>
      <c r="G4" s="134">
        <v>1</v>
      </c>
    </row>
    <row r="5" spans="1:7" ht="55.5" customHeight="1">
      <c r="A5" s="203" t="s">
        <v>206</v>
      </c>
      <c r="B5" s="204"/>
      <c r="C5" s="204"/>
      <c r="D5" s="204"/>
      <c r="E5" s="205"/>
      <c r="G5" s="134">
        <v>2</v>
      </c>
    </row>
    <row r="6" spans="1:7" ht="12.75" customHeight="1">
      <c r="A6" s="159" t="s">
        <v>106</v>
      </c>
      <c r="B6" s="158" t="s">
        <v>5</v>
      </c>
      <c r="C6" s="158" t="s">
        <v>4</v>
      </c>
      <c r="D6" s="158" t="s">
        <v>103</v>
      </c>
      <c r="E6" s="158" t="s">
        <v>104</v>
      </c>
      <c r="G6" s="134">
        <v>1</v>
      </c>
    </row>
    <row r="7" spans="1:7" ht="12.75" customHeight="1">
      <c r="A7" s="157" t="s">
        <v>559</v>
      </c>
      <c r="B7" s="156" t="s">
        <v>107</v>
      </c>
      <c r="C7" s="155">
        <v>6.2500000000000003E-3</v>
      </c>
      <c r="D7" s="136">
        <f>95700</f>
        <v>95700</v>
      </c>
      <c r="E7" s="136">
        <f>+D7*C7</f>
        <v>598.125</v>
      </c>
      <c r="F7" s="135"/>
      <c r="G7" s="134">
        <v>1</v>
      </c>
    </row>
    <row r="8" spans="1:7" ht="12.75" customHeight="1">
      <c r="A8" s="152"/>
      <c r="B8" s="154">
        <v>0.89285714285714302</v>
      </c>
      <c r="C8" s="153"/>
      <c r="D8" s="152" t="s">
        <v>105</v>
      </c>
      <c r="E8" s="137">
        <f>E7</f>
        <v>598.125</v>
      </c>
      <c r="F8" s="151"/>
      <c r="G8" s="134">
        <v>1</v>
      </c>
    </row>
    <row r="9" spans="1:7" ht="12.75" customHeight="1">
      <c r="A9" s="159" t="s">
        <v>111</v>
      </c>
      <c r="B9" s="158" t="s">
        <v>5</v>
      </c>
      <c r="C9" s="158" t="s">
        <v>4</v>
      </c>
      <c r="D9" s="158" t="s">
        <v>103</v>
      </c>
      <c r="E9" s="158" t="s">
        <v>104</v>
      </c>
      <c r="G9" s="134">
        <v>1</v>
      </c>
    </row>
    <row r="10" spans="1:7" ht="12.75" customHeight="1">
      <c r="A10" s="157" t="s">
        <v>558</v>
      </c>
      <c r="B10" s="156" t="s">
        <v>142</v>
      </c>
      <c r="C10" s="155">
        <v>6.2500000000000003E-3</v>
      </c>
      <c r="D10" s="136">
        <v>0</v>
      </c>
      <c r="E10" s="136">
        <f>+D10*C10</f>
        <v>0</v>
      </c>
      <c r="F10" s="135"/>
      <c r="G10" s="134">
        <v>1</v>
      </c>
    </row>
    <row r="11" spans="1:7" ht="12.75" customHeight="1">
      <c r="A11" s="157" t="s">
        <v>641</v>
      </c>
      <c r="B11" s="156" t="s">
        <v>562</v>
      </c>
      <c r="C11" s="155">
        <v>0.1</v>
      </c>
      <c r="D11" s="136">
        <v>87000</v>
      </c>
      <c r="E11" s="136">
        <f>+D11*C11</f>
        <v>8700</v>
      </c>
      <c r="F11" s="135"/>
      <c r="G11" s="134">
        <v>1</v>
      </c>
    </row>
    <row r="12" spans="1:7" ht="12.75" customHeight="1">
      <c r="A12" s="152"/>
      <c r="B12" s="154">
        <v>7.5269933554817303</v>
      </c>
      <c r="C12" s="153"/>
      <c r="D12" s="152" t="s">
        <v>105</v>
      </c>
      <c r="E12" s="137">
        <f>E11</f>
        <v>8700</v>
      </c>
      <c r="F12" s="151"/>
      <c r="G12" s="134">
        <v>1</v>
      </c>
    </row>
    <row r="13" spans="1:7" ht="12.75" customHeight="1">
      <c r="A13" s="159" t="s">
        <v>112</v>
      </c>
      <c r="B13" s="158" t="s">
        <v>5</v>
      </c>
      <c r="C13" s="158" t="s">
        <v>4</v>
      </c>
      <c r="D13" s="158" t="s">
        <v>103</v>
      </c>
      <c r="E13" s="158" t="s">
        <v>104</v>
      </c>
      <c r="G13" s="134">
        <v>1</v>
      </c>
    </row>
    <row r="14" spans="1:7" ht="12.75" customHeight="1">
      <c r="A14" s="157" t="s">
        <v>640</v>
      </c>
      <c r="B14" s="156" t="s">
        <v>149</v>
      </c>
      <c r="C14" s="155">
        <v>1.3</v>
      </c>
      <c r="D14" s="136">
        <v>40712</v>
      </c>
      <c r="E14" s="136">
        <f>+D14*C14</f>
        <v>52925.599999999999</v>
      </c>
      <c r="F14" s="135"/>
      <c r="G14" s="134">
        <v>1</v>
      </c>
    </row>
    <row r="15" spans="1:7" ht="12.75" customHeight="1">
      <c r="A15" s="152"/>
      <c r="B15" s="154"/>
      <c r="C15" s="153"/>
      <c r="D15" s="152" t="s">
        <v>105</v>
      </c>
      <c r="E15" s="137">
        <f>E14</f>
        <v>52925.599999999999</v>
      </c>
      <c r="F15" s="151"/>
      <c r="G15" s="134">
        <v>1</v>
      </c>
    </row>
    <row r="16" spans="1:7" ht="12.75" customHeight="1">
      <c r="A16" s="150" t="s">
        <v>114</v>
      </c>
      <c r="B16" s="149" t="s">
        <v>115</v>
      </c>
      <c r="C16" s="148"/>
      <c r="D16" s="147"/>
      <c r="E16" s="146">
        <f>E15+E12+E8</f>
        <v>62223.724999999999</v>
      </c>
      <c r="F16" s="166"/>
      <c r="G16" s="134">
        <v>1</v>
      </c>
    </row>
    <row r="17" spans="1:7" ht="15" customHeight="1">
      <c r="A17" s="202" t="s">
        <v>116</v>
      </c>
      <c r="B17" s="202"/>
      <c r="C17" s="202"/>
      <c r="D17" s="200">
        <f>E16</f>
        <v>62223.724999999999</v>
      </c>
      <c r="E17" s="200"/>
      <c r="G17" s="134">
        <v>1</v>
      </c>
    </row>
    <row r="18" spans="1:7" ht="12.75" customHeight="1">
      <c r="G18" s="134">
        <v>1</v>
      </c>
    </row>
    <row r="19" spans="1:7" ht="12.75" customHeight="1">
      <c r="G19" s="134">
        <v>1</v>
      </c>
    </row>
    <row r="20" spans="1:7" ht="20.25" customHeight="1">
      <c r="A20" s="191" t="s">
        <v>99</v>
      </c>
      <c r="B20" s="192"/>
      <c r="C20" s="192"/>
      <c r="D20" s="192"/>
      <c r="E20" s="193"/>
      <c r="G20" s="134">
        <v>1</v>
      </c>
    </row>
    <row r="21" spans="1:7" ht="12.75" customHeight="1">
      <c r="A21" s="194"/>
      <c r="B21" s="194"/>
      <c r="C21" s="194"/>
      <c r="D21" s="162" t="s">
        <v>100</v>
      </c>
      <c r="E21" s="162" t="s">
        <v>5</v>
      </c>
      <c r="G21" s="134">
        <v>1</v>
      </c>
    </row>
    <row r="22" spans="1:7" ht="55.5" customHeight="1">
      <c r="A22" s="194" t="s">
        <v>461</v>
      </c>
      <c r="B22" s="194"/>
      <c r="C22" s="194"/>
      <c r="D22" s="161" t="s">
        <v>209</v>
      </c>
      <c r="E22" s="161" t="s">
        <v>2</v>
      </c>
      <c r="G22" s="134">
        <v>1</v>
      </c>
    </row>
    <row r="23" spans="1:7" ht="15.75" customHeight="1">
      <c r="A23" s="201" t="s">
        <v>101</v>
      </c>
      <c r="B23" s="201"/>
      <c r="C23" s="201"/>
      <c r="D23" s="201"/>
      <c r="E23" s="201"/>
      <c r="F23" s="160"/>
      <c r="G23" s="134">
        <v>1</v>
      </c>
    </row>
    <row r="24" spans="1:7" ht="99.75" customHeight="1">
      <c r="A24" s="203" t="s">
        <v>210</v>
      </c>
      <c r="B24" s="204"/>
      <c r="C24" s="204"/>
      <c r="D24" s="204"/>
      <c r="E24" s="205"/>
      <c r="G24" s="134">
        <v>2</v>
      </c>
    </row>
    <row r="25" spans="1:7" ht="12.75" customHeight="1">
      <c r="A25" s="159" t="s">
        <v>102</v>
      </c>
      <c r="B25" s="158" t="s">
        <v>5</v>
      </c>
      <c r="C25" s="158" t="s">
        <v>4</v>
      </c>
      <c r="D25" s="158" t="s">
        <v>103</v>
      </c>
      <c r="E25" s="158" t="s">
        <v>104</v>
      </c>
      <c r="G25" s="134">
        <v>1</v>
      </c>
    </row>
    <row r="26" spans="1:7" ht="12.75" customHeight="1">
      <c r="A26" s="157" t="s">
        <v>158</v>
      </c>
      <c r="B26" s="156" t="s">
        <v>149</v>
      </c>
      <c r="C26" s="155">
        <v>0.11550000000000001</v>
      </c>
      <c r="D26" s="136">
        <v>440235</v>
      </c>
      <c r="E26" s="136">
        <f t="shared" ref="E26:E37" si="0">+D26*C26</f>
        <v>50847.142500000002</v>
      </c>
      <c r="F26" s="135"/>
      <c r="G26" s="134">
        <v>1</v>
      </c>
    </row>
    <row r="27" spans="1:7" ht="12.75" customHeight="1">
      <c r="A27" s="157" t="s">
        <v>639</v>
      </c>
      <c r="B27" s="156" t="s">
        <v>147</v>
      </c>
      <c r="C27" s="155">
        <v>0.13</v>
      </c>
      <c r="D27" s="136">
        <v>2540</v>
      </c>
      <c r="E27" s="136">
        <f t="shared" si="0"/>
        <v>330.2</v>
      </c>
      <c r="F27" s="135"/>
      <c r="G27" s="134">
        <v>1</v>
      </c>
    </row>
    <row r="28" spans="1:7" ht="12.75" customHeight="1">
      <c r="A28" s="157" t="s">
        <v>632</v>
      </c>
      <c r="B28" s="156" t="s">
        <v>2</v>
      </c>
      <c r="C28" s="155">
        <v>1.1499999999999999</v>
      </c>
      <c r="D28" s="136">
        <v>5500</v>
      </c>
      <c r="E28" s="136">
        <f t="shared" si="0"/>
        <v>6324.9999999999991</v>
      </c>
      <c r="F28" s="135"/>
      <c r="G28" s="134">
        <v>1</v>
      </c>
    </row>
    <row r="29" spans="1:7" ht="12.75" customHeight="1">
      <c r="A29" s="157" t="s">
        <v>194</v>
      </c>
      <c r="B29" s="156" t="s">
        <v>3</v>
      </c>
      <c r="C29" s="155">
        <v>0.33</v>
      </c>
      <c r="D29" s="136">
        <v>41756</v>
      </c>
      <c r="E29" s="136">
        <f t="shared" si="0"/>
        <v>13779.480000000001</v>
      </c>
      <c r="F29" s="135"/>
      <c r="G29" s="134">
        <v>1</v>
      </c>
    </row>
    <row r="30" spans="1:7" ht="12.75" customHeight="1">
      <c r="A30" s="157" t="s">
        <v>195</v>
      </c>
      <c r="B30" s="156" t="s">
        <v>98</v>
      </c>
      <c r="C30" s="155">
        <v>1</v>
      </c>
      <c r="D30" s="136">
        <v>8110</v>
      </c>
      <c r="E30" s="136">
        <f t="shared" si="0"/>
        <v>8110</v>
      </c>
      <c r="F30" s="135"/>
      <c r="G30" s="134">
        <v>1</v>
      </c>
    </row>
    <row r="31" spans="1:7" ht="12.75" customHeight="1">
      <c r="A31" s="157" t="s">
        <v>638</v>
      </c>
      <c r="B31" s="156" t="s">
        <v>98</v>
      </c>
      <c r="C31" s="155">
        <v>2</v>
      </c>
      <c r="D31" s="136">
        <v>240</v>
      </c>
      <c r="E31" s="136">
        <f t="shared" si="0"/>
        <v>480</v>
      </c>
      <c r="F31" s="135"/>
      <c r="G31" s="134">
        <v>1</v>
      </c>
    </row>
    <row r="32" spans="1:7" ht="12.75" customHeight="1">
      <c r="A32" s="157" t="s">
        <v>633</v>
      </c>
      <c r="B32" s="156" t="s">
        <v>149</v>
      </c>
      <c r="C32" s="155">
        <v>0.18</v>
      </c>
      <c r="D32" s="136">
        <v>90000</v>
      </c>
      <c r="E32" s="136">
        <f t="shared" si="0"/>
        <v>16200</v>
      </c>
      <c r="F32" s="135"/>
      <c r="G32" s="134">
        <v>1</v>
      </c>
    </row>
    <row r="33" spans="1:7" ht="12.75" customHeight="1">
      <c r="A33" s="157" t="s">
        <v>634</v>
      </c>
      <c r="B33" s="156" t="s">
        <v>149</v>
      </c>
      <c r="C33" s="155">
        <v>6.8250000000000005E-2</v>
      </c>
      <c r="D33" s="136">
        <v>54402</v>
      </c>
      <c r="E33" s="136">
        <f t="shared" si="0"/>
        <v>3712.9365000000003</v>
      </c>
      <c r="F33" s="135"/>
      <c r="G33" s="134">
        <v>1</v>
      </c>
    </row>
    <row r="34" spans="1:7" ht="12.75" customHeight="1">
      <c r="A34" s="157" t="s">
        <v>637</v>
      </c>
      <c r="B34" s="156" t="s">
        <v>3</v>
      </c>
      <c r="C34" s="155">
        <v>2.4109999999999999E-2</v>
      </c>
      <c r="D34" s="136">
        <v>117900</v>
      </c>
      <c r="E34" s="136">
        <f t="shared" si="0"/>
        <v>2842.569</v>
      </c>
      <c r="F34" s="135"/>
      <c r="G34" s="134">
        <v>1</v>
      </c>
    </row>
    <row r="35" spans="1:7" ht="12.75" customHeight="1">
      <c r="A35" s="157" t="s">
        <v>636</v>
      </c>
      <c r="B35" s="156" t="s">
        <v>98</v>
      </c>
      <c r="C35" s="155">
        <v>0.15</v>
      </c>
      <c r="D35" s="136">
        <v>4700</v>
      </c>
      <c r="E35" s="136">
        <f t="shared" si="0"/>
        <v>705</v>
      </c>
      <c r="F35" s="135"/>
      <c r="G35" s="134">
        <v>1</v>
      </c>
    </row>
    <row r="36" spans="1:7" ht="12.75" customHeight="1">
      <c r="A36" s="157" t="s">
        <v>464</v>
      </c>
      <c r="B36" s="156" t="s">
        <v>2</v>
      </c>
      <c r="C36" s="155">
        <v>1.575</v>
      </c>
      <c r="D36" s="136">
        <v>427</v>
      </c>
      <c r="E36" s="136">
        <f t="shared" si="0"/>
        <v>672.52499999999998</v>
      </c>
      <c r="F36" s="135"/>
      <c r="G36" s="134">
        <v>1</v>
      </c>
    </row>
    <row r="37" spans="1:7" ht="12.75" customHeight="1">
      <c r="A37" s="157" t="s">
        <v>159</v>
      </c>
      <c r="B37" s="156" t="s">
        <v>3</v>
      </c>
      <c r="C37" s="155">
        <v>2E-3</v>
      </c>
      <c r="D37" s="136">
        <v>262610</v>
      </c>
      <c r="E37" s="136">
        <f t="shared" si="0"/>
        <v>525.22</v>
      </c>
      <c r="F37" s="135"/>
      <c r="G37" s="134">
        <v>1</v>
      </c>
    </row>
    <row r="38" spans="1:7" ht="12.75" customHeight="1">
      <c r="A38" s="152"/>
      <c r="B38" s="154">
        <v>73.866470270822106</v>
      </c>
      <c r="C38" s="153"/>
      <c r="D38" s="152" t="s">
        <v>105</v>
      </c>
      <c r="E38" s="137">
        <f>SUM(E26:E37)</f>
        <v>104530.07299999999</v>
      </c>
      <c r="F38" s="151"/>
      <c r="G38" s="134">
        <v>1</v>
      </c>
    </row>
    <row r="39" spans="1:7" ht="12.75" customHeight="1">
      <c r="A39" s="159" t="s">
        <v>106</v>
      </c>
      <c r="B39" s="158" t="s">
        <v>5</v>
      </c>
      <c r="C39" s="158" t="s">
        <v>4</v>
      </c>
      <c r="D39" s="158" t="s">
        <v>103</v>
      </c>
      <c r="E39" s="158" t="s">
        <v>104</v>
      </c>
      <c r="G39" s="134">
        <v>1</v>
      </c>
    </row>
    <row r="40" spans="1:7" ht="12.75" customHeight="1">
      <c r="A40" s="157" t="s">
        <v>635</v>
      </c>
      <c r="B40" s="156" t="s">
        <v>107</v>
      </c>
      <c r="C40" s="155">
        <v>0.17</v>
      </c>
      <c r="D40" s="136">
        <v>191400</v>
      </c>
      <c r="E40" s="136">
        <f>+D40*C40</f>
        <v>32538.000000000004</v>
      </c>
      <c r="F40" s="135"/>
      <c r="G40" s="134">
        <v>1</v>
      </c>
    </row>
    <row r="41" spans="1:7" ht="12.75" customHeight="1">
      <c r="A41" s="152"/>
      <c r="B41" s="154">
        <v>18.985984920299298</v>
      </c>
      <c r="C41" s="153"/>
      <c r="D41" s="152" t="s">
        <v>105</v>
      </c>
      <c r="E41" s="137">
        <f>E40</f>
        <v>32538.000000000004</v>
      </c>
      <c r="F41" s="151"/>
      <c r="G41" s="134">
        <v>1</v>
      </c>
    </row>
    <row r="42" spans="1:7" ht="12.75" customHeight="1">
      <c r="A42" s="159" t="s">
        <v>108</v>
      </c>
      <c r="B42" s="158" t="s">
        <v>5</v>
      </c>
      <c r="C42" s="158" t="s">
        <v>4</v>
      </c>
      <c r="D42" s="158" t="s">
        <v>103</v>
      </c>
      <c r="E42" s="158" t="s">
        <v>104</v>
      </c>
      <c r="G42" s="134">
        <v>1</v>
      </c>
    </row>
    <row r="43" spans="1:7" ht="12.75" customHeight="1">
      <c r="A43" s="157" t="s">
        <v>109</v>
      </c>
      <c r="B43" s="156" t="s">
        <v>110</v>
      </c>
      <c r="C43" s="155">
        <v>0.05</v>
      </c>
      <c r="D43" s="136">
        <v>26037</v>
      </c>
      <c r="E43" s="136">
        <f>+D43*C43</f>
        <v>1301.8500000000001</v>
      </c>
      <c r="F43" s="135"/>
      <c r="G43" s="134">
        <v>1</v>
      </c>
    </row>
    <row r="44" spans="1:7" ht="12.75" customHeight="1">
      <c r="A44" s="152"/>
      <c r="B44" s="154">
        <v>0.94940862488879796</v>
      </c>
      <c r="C44" s="153"/>
      <c r="D44" s="152" t="s">
        <v>105</v>
      </c>
      <c r="E44" s="137">
        <f>E43</f>
        <v>1301.8500000000001</v>
      </c>
      <c r="F44" s="151"/>
      <c r="G44" s="134">
        <v>1</v>
      </c>
    </row>
    <row r="45" spans="1:7" ht="12.75" customHeight="1">
      <c r="A45" s="159" t="s">
        <v>111</v>
      </c>
      <c r="B45" s="158" t="s">
        <v>5</v>
      </c>
      <c r="C45" s="158" t="s">
        <v>4</v>
      </c>
      <c r="D45" s="158" t="s">
        <v>103</v>
      </c>
      <c r="E45" s="158" t="s">
        <v>104</v>
      </c>
      <c r="G45" s="134">
        <v>1</v>
      </c>
    </row>
    <row r="46" spans="1:7" ht="12.75" customHeight="1">
      <c r="A46" s="157" t="s">
        <v>555</v>
      </c>
      <c r="B46" s="156" t="s">
        <v>142</v>
      </c>
      <c r="C46" s="155">
        <v>0.01</v>
      </c>
      <c r="D46" s="136">
        <v>48360</v>
      </c>
      <c r="E46" s="136">
        <f>+D46*C46</f>
        <v>483.6</v>
      </c>
      <c r="F46" s="135"/>
      <c r="G46" s="134">
        <v>1</v>
      </c>
    </row>
    <row r="47" spans="1:7" ht="12.75" customHeight="1">
      <c r="A47" s="157" t="s">
        <v>176</v>
      </c>
      <c r="B47" s="156" t="s">
        <v>142</v>
      </c>
      <c r="C47" s="155">
        <v>0.01</v>
      </c>
      <c r="D47" s="136">
        <v>26796</v>
      </c>
      <c r="E47" s="136">
        <f>+D47*C47</f>
        <v>267.95999999999998</v>
      </c>
      <c r="F47" s="135"/>
      <c r="G47" s="134">
        <v>1</v>
      </c>
    </row>
    <row r="48" spans="1:7" ht="12.75" customHeight="1">
      <c r="A48" s="157" t="s">
        <v>161</v>
      </c>
      <c r="B48" s="156" t="s">
        <v>142</v>
      </c>
      <c r="C48" s="155">
        <v>0.01</v>
      </c>
      <c r="D48" s="136">
        <v>36690</v>
      </c>
      <c r="E48" s="136">
        <f>+D48*C48</f>
        <v>366.90000000000003</v>
      </c>
      <c r="F48" s="135"/>
      <c r="G48" s="134">
        <v>1</v>
      </c>
    </row>
    <row r="49" spans="1:7" ht="12.75" customHeight="1">
      <c r="A49" s="157" t="s">
        <v>630</v>
      </c>
      <c r="B49" s="156" t="s">
        <v>142</v>
      </c>
      <c r="C49" s="155">
        <v>2.5000000000000001E-2</v>
      </c>
      <c r="D49" s="136">
        <v>45410</v>
      </c>
      <c r="E49" s="136">
        <f>+D49*C49</f>
        <v>1135.25</v>
      </c>
      <c r="F49" s="135"/>
      <c r="G49" s="134">
        <v>1</v>
      </c>
    </row>
    <row r="50" spans="1:7" ht="12.75" customHeight="1">
      <c r="A50" s="152"/>
      <c r="B50" s="154">
        <v>1.6435998774956599</v>
      </c>
      <c r="C50" s="153"/>
      <c r="D50" s="152" t="s">
        <v>105</v>
      </c>
      <c r="E50" s="137">
        <f>SUM(E46:E49)</f>
        <v>2253.71</v>
      </c>
      <c r="F50" s="151"/>
      <c r="G50" s="134">
        <v>1</v>
      </c>
    </row>
    <row r="51" spans="1:7" ht="12.75" customHeight="1">
      <c r="A51" s="159" t="s">
        <v>112</v>
      </c>
      <c r="B51" s="158" t="s">
        <v>5</v>
      </c>
      <c r="C51" s="158" t="s">
        <v>4</v>
      </c>
      <c r="D51" s="158" t="s">
        <v>103</v>
      </c>
      <c r="E51" s="158" t="s">
        <v>104</v>
      </c>
      <c r="G51" s="134">
        <v>1</v>
      </c>
    </row>
    <row r="52" spans="1:7" ht="12.75" customHeight="1">
      <c r="A52" s="157" t="s">
        <v>157</v>
      </c>
      <c r="B52" s="156" t="s">
        <v>149</v>
      </c>
      <c r="C52" s="155">
        <v>0.36049999999999999</v>
      </c>
      <c r="D52" s="136">
        <v>17325</v>
      </c>
      <c r="E52" s="136">
        <f>+D52*C52</f>
        <v>6245.6624999999995</v>
      </c>
      <c r="F52" s="135"/>
      <c r="G52" s="134">
        <v>1</v>
      </c>
    </row>
    <row r="53" spans="1:7" ht="12.75" customHeight="1">
      <c r="A53" s="152"/>
      <c r="B53" s="154">
        <v>4.5545363064941897</v>
      </c>
      <c r="C53" s="153"/>
      <c r="D53" s="152" t="s">
        <v>105</v>
      </c>
      <c r="E53" s="137">
        <f>E52</f>
        <v>6245.6624999999995</v>
      </c>
      <c r="F53" s="151"/>
      <c r="G53" s="134">
        <v>1</v>
      </c>
    </row>
    <row r="54" spans="1:7" ht="12.75" customHeight="1">
      <c r="A54" s="150" t="s">
        <v>114</v>
      </c>
      <c r="B54" s="149" t="s">
        <v>115</v>
      </c>
      <c r="C54" s="148"/>
      <c r="D54" s="147"/>
      <c r="E54" s="146">
        <f>E53+E50+E44+E41+E38</f>
        <v>146869.29550000001</v>
      </c>
      <c r="G54" s="134">
        <v>1</v>
      </c>
    </row>
    <row r="55" spans="1:7" ht="15" customHeight="1">
      <c r="A55" s="202" t="s">
        <v>116</v>
      </c>
      <c r="B55" s="202"/>
      <c r="C55" s="202"/>
      <c r="D55" s="200">
        <f>E54</f>
        <v>146869.29550000001</v>
      </c>
      <c r="E55" s="200"/>
      <c r="G55" s="134">
        <v>1</v>
      </c>
    </row>
    <row r="56" spans="1:7" ht="12.75" customHeight="1">
      <c r="G56" s="134">
        <v>1</v>
      </c>
    </row>
    <row r="57" spans="1:7" ht="12.75" customHeight="1">
      <c r="G57" s="134">
        <v>1</v>
      </c>
    </row>
    <row r="58" spans="1:7" ht="20.25" customHeight="1">
      <c r="A58" s="191" t="s">
        <v>99</v>
      </c>
      <c r="B58" s="192"/>
      <c r="C58" s="192"/>
      <c r="D58" s="192"/>
      <c r="E58" s="193"/>
      <c r="G58" s="134">
        <v>1</v>
      </c>
    </row>
    <row r="59" spans="1:7" ht="12.75" customHeight="1">
      <c r="A59" s="194"/>
      <c r="B59" s="194"/>
      <c r="C59" s="194"/>
      <c r="D59" s="162" t="s">
        <v>100</v>
      </c>
      <c r="E59" s="162" t="s">
        <v>5</v>
      </c>
      <c r="G59" s="134">
        <v>1</v>
      </c>
    </row>
    <row r="60" spans="1:7" ht="55.5" customHeight="1">
      <c r="A60" s="194" t="s">
        <v>461</v>
      </c>
      <c r="B60" s="194"/>
      <c r="C60" s="194"/>
      <c r="D60" s="161" t="s">
        <v>211</v>
      </c>
      <c r="E60" s="161" t="s">
        <v>2</v>
      </c>
      <c r="G60" s="134">
        <v>1</v>
      </c>
    </row>
    <row r="61" spans="1:7" ht="15.75" customHeight="1">
      <c r="A61" s="201" t="s">
        <v>101</v>
      </c>
      <c r="B61" s="201"/>
      <c r="C61" s="201"/>
      <c r="D61" s="201"/>
      <c r="E61" s="201"/>
      <c r="F61" s="160"/>
      <c r="G61" s="134">
        <v>1</v>
      </c>
    </row>
    <row r="62" spans="1:7" ht="75" customHeight="1">
      <c r="A62" s="203" t="s">
        <v>212</v>
      </c>
      <c r="B62" s="204"/>
      <c r="C62" s="204"/>
      <c r="D62" s="204"/>
      <c r="E62" s="205"/>
      <c r="G62" s="134">
        <v>2</v>
      </c>
    </row>
    <row r="63" spans="1:7" ht="12.75" customHeight="1">
      <c r="A63" s="159" t="s">
        <v>102</v>
      </c>
      <c r="B63" s="158" t="s">
        <v>5</v>
      </c>
      <c r="C63" s="158" t="s">
        <v>4</v>
      </c>
      <c r="D63" s="158" t="s">
        <v>103</v>
      </c>
      <c r="E63" s="158" t="s">
        <v>104</v>
      </c>
      <c r="G63" s="134">
        <v>1</v>
      </c>
    </row>
    <row r="64" spans="1:7" ht="12.75" customHeight="1">
      <c r="A64" s="157" t="s">
        <v>158</v>
      </c>
      <c r="B64" s="156" t="s">
        <v>149</v>
      </c>
      <c r="C64" s="155">
        <v>8.4000000000000005E-2</v>
      </c>
      <c r="D64" s="136">
        <v>440235</v>
      </c>
      <c r="E64" s="136">
        <f t="shared" ref="E64:E70" si="1">+D64*C64</f>
        <v>36979.740000000005</v>
      </c>
      <c r="F64" s="135"/>
      <c r="G64" s="134">
        <v>1</v>
      </c>
    </row>
    <row r="65" spans="1:7" ht="12.75" customHeight="1">
      <c r="A65" s="157" t="s">
        <v>634</v>
      </c>
      <c r="B65" s="156" t="s">
        <v>149</v>
      </c>
      <c r="C65" s="155">
        <v>6.5000000000000002E-2</v>
      </c>
      <c r="D65" s="136">
        <v>54402</v>
      </c>
      <c r="E65" s="136">
        <f t="shared" si="1"/>
        <v>3536.13</v>
      </c>
      <c r="F65" s="135"/>
      <c r="G65" s="134">
        <v>1</v>
      </c>
    </row>
    <row r="66" spans="1:7" ht="12.75" customHeight="1">
      <c r="A66" s="157" t="s">
        <v>633</v>
      </c>
      <c r="B66" s="156" t="s">
        <v>149</v>
      </c>
      <c r="C66" s="155">
        <v>0.1575</v>
      </c>
      <c r="D66" s="136">
        <v>90000</v>
      </c>
      <c r="E66" s="136">
        <f t="shared" si="1"/>
        <v>14175</v>
      </c>
      <c r="F66" s="135"/>
      <c r="G66" s="134">
        <v>1</v>
      </c>
    </row>
    <row r="67" spans="1:7" ht="12.75" customHeight="1">
      <c r="A67" s="157" t="s">
        <v>632</v>
      </c>
      <c r="B67" s="156" t="s">
        <v>2</v>
      </c>
      <c r="C67" s="155">
        <v>1.1499999999999999</v>
      </c>
      <c r="D67" s="136">
        <v>5500</v>
      </c>
      <c r="E67" s="136">
        <f t="shared" si="1"/>
        <v>6324.9999999999991</v>
      </c>
      <c r="F67" s="135"/>
      <c r="G67" s="134">
        <v>1</v>
      </c>
    </row>
    <row r="68" spans="1:7" ht="12.75" customHeight="1">
      <c r="A68" s="157" t="s">
        <v>557</v>
      </c>
      <c r="B68" s="156" t="s">
        <v>3</v>
      </c>
      <c r="C68" s="155">
        <v>0.4</v>
      </c>
      <c r="D68" s="136">
        <v>5220</v>
      </c>
      <c r="E68" s="136">
        <f t="shared" si="1"/>
        <v>2088</v>
      </c>
      <c r="F68" s="135"/>
      <c r="G68" s="134">
        <v>1</v>
      </c>
    </row>
    <row r="69" spans="1:7" ht="12.75" customHeight="1">
      <c r="A69" s="157" t="s">
        <v>145</v>
      </c>
      <c r="B69" s="156" t="s">
        <v>3</v>
      </c>
      <c r="C69" s="155">
        <v>0.5</v>
      </c>
      <c r="D69" s="136">
        <v>6800</v>
      </c>
      <c r="E69" s="136">
        <f t="shared" si="1"/>
        <v>3400</v>
      </c>
      <c r="F69" s="135"/>
      <c r="G69" s="134">
        <v>1</v>
      </c>
    </row>
    <row r="70" spans="1:7" ht="12.75" customHeight="1">
      <c r="A70" s="157" t="s">
        <v>631</v>
      </c>
      <c r="B70" s="156" t="s">
        <v>98</v>
      </c>
      <c r="C70" s="155">
        <v>0.9</v>
      </c>
      <c r="D70" s="136">
        <v>3136</v>
      </c>
      <c r="E70" s="136">
        <f t="shared" si="1"/>
        <v>2822.4</v>
      </c>
      <c r="F70" s="135"/>
      <c r="G70" s="134">
        <v>1</v>
      </c>
    </row>
    <row r="71" spans="1:7" ht="12.75" customHeight="1">
      <c r="A71" s="152"/>
      <c r="B71" s="154">
        <v>61.942162837351901</v>
      </c>
      <c r="C71" s="153"/>
      <c r="D71" s="152" t="s">
        <v>105</v>
      </c>
      <c r="E71" s="137">
        <f>SUM(E64:E70)</f>
        <v>69326.26999999999</v>
      </c>
      <c r="F71" s="151"/>
      <c r="G71" s="134">
        <v>1</v>
      </c>
    </row>
    <row r="72" spans="1:7" ht="12.75" customHeight="1">
      <c r="A72" s="159" t="s">
        <v>106</v>
      </c>
      <c r="B72" s="158" t="s">
        <v>5</v>
      </c>
      <c r="C72" s="158" t="s">
        <v>4</v>
      </c>
      <c r="D72" s="158" t="s">
        <v>103</v>
      </c>
      <c r="E72" s="158" t="s">
        <v>104</v>
      </c>
      <c r="G72" s="134">
        <v>1</v>
      </c>
    </row>
    <row r="73" spans="1:7" ht="12.75" customHeight="1">
      <c r="A73" s="157" t="s">
        <v>181</v>
      </c>
      <c r="B73" s="156" t="s">
        <v>107</v>
      </c>
      <c r="C73" s="155">
        <v>0.16</v>
      </c>
      <c r="D73" s="136">
        <f>282059</f>
        <v>282059</v>
      </c>
      <c r="E73" s="136">
        <f>+D73*C73</f>
        <v>45129.440000000002</v>
      </c>
      <c r="F73" s="135"/>
      <c r="G73" s="134">
        <v>1</v>
      </c>
    </row>
    <row r="74" spans="1:7" ht="12.75" customHeight="1">
      <c r="A74" s="152"/>
      <c r="B74" s="154">
        <v>35.018357999924298</v>
      </c>
      <c r="C74" s="153"/>
      <c r="D74" s="152" t="s">
        <v>105</v>
      </c>
      <c r="E74" s="137">
        <f>E73</f>
        <v>45129.440000000002</v>
      </c>
      <c r="F74" s="151"/>
      <c r="G74" s="134">
        <v>1</v>
      </c>
    </row>
    <row r="75" spans="1:7" ht="12.75" customHeight="1">
      <c r="A75" s="159" t="s">
        <v>108</v>
      </c>
      <c r="B75" s="158" t="s">
        <v>5</v>
      </c>
      <c r="C75" s="158" t="s">
        <v>4</v>
      </c>
      <c r="D75" s="158" t="s">
        <v>103</v>
      </c>
      <c r="E75" s="158" t="s">
        <v>104</v>
      </c>
      <c r="G75" s="134">
        <v>1</v>
      </c>
    </row>
    <row r="76" spans="1:7" ht="12.75" customHeight="1">
      <c r="A76" s="157" t="s">
        <v>109</v>
      </c>
      <c r="B76" s="156" t="s">
        <v>110</v>
      </c>
      <c r="C76" s="155">
        <v>0.05</v>
      </c>
      <c r="D76" s="136">
        <v>37006</v>
      </c>
      <c r="E76" s="136">
        <f>+D76*C76</f>
        <v>1850.3000000000002</v>
      </c>
      <c r="F76" s="135"/>
      <c r="G76" s="134">
        <v>1</v>
      </c>
    </row>
    <row r="77" spans="1:7" ht="12.75" customHeight="1">
      <c r="A77" s="152"/>
      <c r="B77" s="154">
        <v>1.75063401339945</v>
      </c>
      <c r="C77" s="153"/>
      <c r="D77" s="152" t="s">
        <v>105</v>
      </c>
      <c r="E77" s="137">
        <f>E76</f>
        <v>1850.3000000000002</v>
      </c>
      <c r="F77" s="151"/>
      <c r="G77" s="134">
        <v>1</v>
      </c>
    </row>
    <row r="78" spans="1:7" ht="12.75" customHeight="1">
      <c r="A78" s="159" t="s">
        <v>111</v>
      </c>
      <c r="B78" s="158" t="s">
        <v>5</v>
      </c>
      <c r="C78" s="158" t="s">
        <v>4</v>
      </c>
      <c r="D78" s="158" t="s">
        <v>103</v>
      </c>
      <c r="E78" s="158" t="s">
        <v>104</v>
      </c>
      <c r="G78" s="134">
        <v>1</v>
      </c>
    </row>
    <row r="79" spans="1:7" ht="12.75" customHeight="1">
      <c r="A79" s="157" t="s">
        <v>630</v>
      </c>
      <c r="B79" s="156" t="s">
        <v>142</v>
      </c>
      <c r="C79" s="155">
        <v>0.08</v>
      </c>
      <c r="D79" s="136">
        <v>45410</v>
      </c>
      <c r="E79" s="136">
        <f>+D79*C79</f>
        <v>3632.8</v>
      </c>
      <c r="F79" s="135"/>
      <c r="G79" s="134">
        <v>1</v>
      </c>
    </row>
    <row r="80" spans="1:7" ht="12.75" customHeight="1">
      <c r="A80" s="152"/>
      <c r="B80" s="154">
        <v>1.28884514932435</v>
      </c>
      <c r="C80" s="153"/>
      <c r="D80" s="152" t="s">
        <v>105</v>
      </c>
      <c r="E80" s="137">
        <f>E79</f>
        <v>3632.8</v>
      </c>
      <c r="F80" s="151"/>
      <c r="G80" s="134">
        <v>1</v>
      </c>
    </row>
    <row r="81" spans="1:7" ht="12.75" customHeight="1">
      <c r="A81" s="150" t="s">
        <v>114</v>
      </c>
      <c r="B81" s="149" t="s">
        <v>115</v>
      </c>
      <c r="C81" s="148"/>
      <c r="D81" s="147"/>
      <c r="E81" s="146">
        <f>E80+E77+E74+E71</f>
        <v>119938.81</v>
      </c>
      <c r="G81" s="134">
        <v>1</v>
      </c>
    </row>
    <row r="82" spans="1:7" ht="15" customHeight="1">
      <c r="A82" s="202" t="s">
        <v>116</v>
      </c>
      <c r="B82" s="202"/>
      <c r="C82" s="202"/>
      <c r="D82" s="200">
        <f>E81</f>
        <v>119938.81</v>
      </c>
      <c r="E82" s="200"/>
      <c r="G82" s="134">
        <v>1</v>
      </c>
    </row>
    <row r="83" spans="1:7" ht="12.75" customHeight="1">
      <c r="G83" s="134">
        <v>1</v>
      </c>
    </row>
    <row r="84" spans="1:7" ht="12.75" customHeight="1">
      <c r="G84" s="134">
        <v>1</v>
      </c>
    </row>
    <row r="85" spans="1:7" ht="20.25" customHeight="1">
      <c r="A85" s="191" t="s">
        <v>99</v>
      </c>
      <c r="B85" s="192"/>
      <c r="C85" s="192"/>
      <c r="D85" s="192"/>
      <c r="E85" s="193"/>
      <c r="G85" s="134">
        <v>1</v>
      </c>
    </row>
    <row r="86" spans="1:7" ht="12.75" customHeight="1">
      <c r="A86" s="194"/>
      <c r="B86" s="194"/>
      <c r="C86" s="194"/>
      <c r="D86" s="162" t="s">
        <v>100</v>
      </c>
      <c r="E86" s="162" t="s">
        <v>5</v>
      </c>
      <c r="G86" s="134">
        <v>1</v>
      </c>
    </row>
    <row r="87" spans="1:7" ht="55.5" customHeight="1">
      <c r="A87" s="194" t="s">
        <v>461</v>
      </c>
      <c r="B87" s="194"/>
      <c r="C87" s="194"/>
      <c r="D87" s="161" t="s">
        <v>215</v>
      </c>
      <c r="E87" s="161" t="s">
        <v>3</v>
      </c>
      <c r="G87" s="134">
        <v>1</v>
      </c>
    </row>
    <row r="88" spans="1:7" ht="15.75" customHeight="1">
      <c r="A88" s="201" t="s">
        <v>101</v>
      </c>
      <c r="B88" s="201"/>
      <c r="C88" s="201"/>
      <c r="D88" s="201"/>
      <c r="E88" s="201"/>
      <c r="F88" s="160"/>
      <c r="G88" s="134">
        <v>1</v>
      </c>
    </row>
    <row r="89" spans="1:7" ht="45" customHeight="1">
      <c r="A89" s="203" t="s">
        <v>216</v>
      </c>
      <c r="B89" s="204"/>
      <c r="C89" s="204"/>
      <c r="D89" s="204"/>
      <c r="E89" s="205"/>
      <c r="G89" s="134">
        <v>2</v>
      </c>
    </row>
    <row r="90" spans="1:7" ht="12.75" customHeight="1">
      <c r="A90" s="159" t="s">
        <v>106</v>
      </c>
      <c r="B90" s="158" t="s">
        <v>5</v>
      </c>
      <c r="C90" s="158" t="s">
        <v>4</v>
      </c>
      <c r="D90" s="158" t="s">
        <v>103</v>
      </c>
      <c r="E90" s="158" t="s">
        <v>104</v>
      </c>
      <c r="G90" s="134">
        <v>1</v>
      </c>
    </row>
    <row r="91" spans="1:7" ht="12.75" customHeight="1">
      <c r="A91" s="157" t="s">
        <v>471</v>
      </c>
      <c r="B91" s="156" t="s">
        <v>107</v>
      </c>
      <c r="C91" s="155">
        <v>0.04</v>
      </c>
      <c r="D91" s="136">
        <f>282059</f>
        <v>282059</v>
      </c>
      <c r="E91" s="136">
        <f>+D91*C91</f>
        <v>11282.36</v>
      </c>
      <c r="F91" s="135"/>
      <c r="G91" s="134">
        <v>1</v>
      </c>
    </row>
    <row r="92" spans="1:7" ht="12.75" customHeight="1">
      <c r="A92" s="152"/>
      <c r="B92" s="154">
        <v>77.938461538461496</v>
      </c>
      <c r="C92" s="153"/>
      <c r="D92" s="152" t="s">
        <v>105</v>
      </c>
      <c r="E92" s="137">
        <f>E91</f>
        <v>11282.36</v>
      </c>
      <c r="F92" s="151"/>
      <c r="G92" s="134">
        <v>1</v>
      </c>
    </row>
    <row r="93" spans="1:7" ht="12.75" customHeight="1">
      <c r="A93" s="159" t="s">
        <v>108</v>
      </c>
      <c r="B93" s="158" t="s">
        <v>5</v>
      </c>
      <c r="C93" s="158" t="s">
        <v>4</v>
      </c>
      <c r="D93" s="158" t="s">
        <v>103</v>
      </c>
      <c r="E93" s="158" t="s">
        <v>104</v>
      </c>
      <c r="G93" s="134">
        <v>1</v>
      </c>
    </row>
    <row r="94" spans="1:7" ht="12.75" customHeight="1">
      <c r="A94" s="157" t="s">
        <v>109</v>
      </c>
      <c r="B94" s="156" t="s">
        <v>110</v>
      </c>
      <c r="C94" s="155">
        <v>0.05</v>
      </c>
      <c r="D94" s="136">
        <v>7599</v>
      </c>
      <c r="E94" s="136">
        <f>+D94*C94</f>
        <v>379.95000000000005</v>
      </c>
      <c r="F94" s="135"/>
      <c r="G94" s="134">
        <v>1</v>
      </c>
    </row>
    <row r="95" spans="1:7" ht="12.75" customHeight="1">
      <c r="A95" s="152"/>
      <c r="B95" s="154">
        <v>3.8974358974359</v>
      </c>
      <c r="C95" s="153"/>
      <c r="D95" s="152" t="s">
        <v>105</v>
      </c>
      <c r="E95" s="137">
        <f>E94</f>
        <v>379.95000000000005</v>
      </c>
      <c r="F95" s="151"/>
      <c r="G95" s="134">
        <v>1</v>
      </c>
    </row>
    <row r="96" spans="1:7" ht="12.75" customHeight="1">
      <c r="A96" s="159" t="s">
        <v>111</v>
      </c>
      <c r="B96" s="158" t="s">
        <v>5</v>
      </c>
      <c r="C96" s="158" t="s">
        <v>4</v>
      </c>
      <c r="D96" s="158" t="s">
        <v>103</v>
      </c>
      <c r="E96" s="158" t="s">
        <v>104</v>
      </c>
      <c r="G96" s="134">
        <v>1</v>
      </c>
    </row>
    <row r="97" spans="1:7" ht="12.75" customHeight="1">
      <c r="A97" s="157" t="s">
        <v>155</v>
      </c>
      <c r="B97" s="156" t="s">
        <v>142</v>
      </c>
      <c r="C97" s="155">
        <v>3.125E-2</v>
      </c>
      <c r="D97" s="136">
        <v>3482</v>
      </c>
      <c r="E97" s="136">
        <f>+D97*C97</f>
        <v>108.8125</v>
      </c>
      <c r="F97" s="135"/>
      <c r="G97" s="134">
        <v>1</v>
      </c>
    </row>
    <row r="98" spans="1:7" ht="12.75" customHeight="1">
      <c r="A98" s="157" t="s">
        <v>156</v>
      </c>
      <c r="B98" s="156" t="s">
        <v>142</v>
      </c>
      <c r="C98" s="155">
        <v>6.25E-2</v>
      </c>
      <c r="D98" s="136">
        <v>248</v>
      </c>
      <c r="E98" s="136">
        <f>+D98*C98</f>
        <v>15.5</v>
      </c>
      <c r="F98" s="135"/>
      <c r="G98" s="134">
        <v>1</v>
      </c>
    </row>
    <row r="99" spans="1:7" ht="12.75" customHeight="1">
      <c r="A99" s="152"/>
      <c r="B99" s="154">
        <v>1.2820512820512799</v>
      </c>
      <c r="C99" s="153"/>
      <c r="D99" s="152" t="s">
        <v>105</v>
      </c>
      <c r="E99" s="137">
        <f>SUM(E97:E98)</f>
        <v>124.3125</v>
      </c>
      <c r="F99" s="151"/>
      <c r="G99" s="134">
        <v>1</v>
      </c>
    </row>
    <row r="100" spans="1:7" ht="12.75" customHeight="1">
      <c r="A100" s="159" t="s">
        <v>112</v>
      </c>
      <c r="B100" s="158" t="s">
        <v>5</v>
      </c>
      <c r="C100" s="158" t="s">
        <v>4</v>
      </c>
      <c r="D100" s="158" t="s">
        <v>103</v>
      </c>
      <c r="E100" s="158" t="s">
        <v>104</v>
      </c>
      <c r="G100" s="134">
        <v>1</v>
      </c>
    </row>
    <row r="101" spans="1:7" ht="12.75" customHeight="1">
      <c r="A101" s="157" t="s">
        <v>153</v>
      </c>
      <c r="B101" s="156" t="s">
        <v>149</v>
      </c>
      <c r="C101" s="155">
        <v>3.3250000000000002E-2</v>
      </c>
      <c r="D101" s="136">
        <v>49509</v>
      </c>
      <c r="E101" s="136">
        <f>+D101*C101</f>
        <v>1646.17425</v>
      </c>
      <c r="F101" s="135"/>
      <c r="G101" s="134">
        <v>1</v>
      </c>
    </row>
    <row r="102" spans="1:7" ht="12.75" customHeight="1">
      <c r="A102" s="152"/>
      <c r="B102" s="154">
        <v>16.8820512820513</v>
      </c>
      <c r="C102" s="153"/>
      <c r="D102" s="152" t="s">
        <v>105</v>
      </c>
      <c r="E102" s="137">
        <f>E101</f>
        <v>1646.17425</v>
      </c>
      <c r="F102" s="151"/>
      <c r="G102" s="134">
        <v>1</v>
      </c>
    </row>
    <row r="103" spans="1:7" ht="12.75" customHeight="1">
      <c r="A103" s="150" t="s">
        <v>114</v>
      </c>
      <c r="B103" s="149" t="s">
        <v>115</v>
      </c>
      <c r="C103" s="148"/>
      <c r="D103" s="147"/>
      <c r="E103" s="146">
        <f>E102+E99+E95+E92</f>
        <v>13432.796750000001</v>
      </c>
      <c r="G103" s="134">
        <v>1</v>
      </c>
    </row>
    <row r="104" spans="1:7" ht="15" customHeight="1">
      <c r="A104" s="202" t="s">
        <v>116</v>
      </c>
      <c r="B104" s="202"/>
      <c r="C104" s="202"/>
      <c r="D104" s="200">
        <f>E103</f>
        <v>13432.796750000001</v>
      </c>
      <c r="E104" s="200"/>
      <c r="G104" s="134">
        <v>1</v>
      </c>
    </row>
    <row r="105" spans="1:7" ht="12.75" customHeight="1">
      <c r="G105" s="134">
        <v>1</v>
      </c>
    </row>
    <row r="106" spans="1:7" ht="12.75" customHeight="1">
      <c r="G106" s="134">
        <v>1</v>
      </c>
    </row>
    <row r="107" spans="1:7" ht="20.25" customHeight="1">
      <c r="A107" s="191" t="s">
        <v>99</v>
      </c>
      <c r="B107" s="192"/>
      <c r="C107" s="192"/>
      <c r="D107" s="192"/>
      <c r="E107" s="193"/>
      <c r="G107" s="134">
        <v>1</v>
      </c>
    </row>
    <row r="108" spans="1:7" ht="12.75" customHeight="1">
      <c r="A108" s="194"/>
      <c r="B108" s="194"/>
      <c r="C108" s="194"/>
      <c r="D108" s="162" t="s">
        <v>100</v>
      </c>
      <c r="E108" s="162" t="s">
        <v>5</v>
      </c>
      <c r="G108" s="134">
        <v>1</v>
      </c>
    </row>
    <row r="109" spans="1:7" ht="55.5" customHeight="1">
      <c r="A109" s="194" t="s">
        <v>461</v>
      </c>
      <c r="B109" s="194"/>
      <c r="C109" s="194"/>
      <c r="D109" s="161" t="s">
        <v>217</v>
      </c>
      <c r="E109" s="161" t="s">
        <v>98</v>
      </c>
      <c r="G109" s="134">
        <v>1</v>
      </c>
    </row>
    <row r="110" spans="1:7" ht="15.75" customHeight="1">
      <c r="A110" s="201" t="s">
        <v>101</v>
      </c>
      <c r="B110" s="201"/>
      <c r="C110" s="201"/>
      <c r="D110" s="201"/>
      <c r="E110" s="201"/>
      <c r="F110" s="160"/>
      <c r="G110" s="134">
        <v>1</v>
      </c>
    </row>
    <row r="111" spans="1:7" ht="38.25" customHeight="1">
      <c r="A111" s="203" t="s">
        <v>218</v>
      </c>
      <c r="B111" s="204"/>
      <c r="C111" s="204"/>
      <c r="D111" s="204"/>
      <c r="E111" s="205"/>
      <c r="G111" s="134">
        <v>2</v>
      </c>
    </row>
    <row r="112" spans="1:7" ht="12.75" customHeight="1">
      <c r="A112" s="159" t="s">
        <v>106</v>
      </c>
      <c r="B112" s="158" t="s">
        <v>5</v>
      </c>
      <c r="C112" s="158" t="s">
        <v>4</v>
      </c>
      <c r="D112" s="158" t="s">
        <v>103</v>
      </c>
      <c r="E112" s="158" t="s">
        <v>104</v>
      </c>
      <c r="G112" s="134">
        <v>1</v>
      </c>
    </row>
    <row r="113" spans="1:7" ht="12.75" customHeight="1">
      <c r="A113" s="157" t="s">
        <v>154</v>
      </c>
      <c r="B113" s="156" t="s">
        <v>107</v>
      </c>
      <c r="C113" s="155">
        <v>0.1</v>
      </c>
      <c r="D113" s="136">
        <f>377759</f>
        <v>377759</v>
      </c>
      <c r="E113" s="136">
        <f>+D113*C113</f>
        <v>37775.9</v>
      </c>
      <c r="F113" s="135"/>
      <c r="G113" s="134">
        <v>1</v>
      </c>
    </row>
    <row r="114" spans="1:7" ht="12.75" customHeight="1">
      <c r="A114" s="152"/>
      <c r="B114" s="154">
        <v>84.617383396128403</v>
      </c>
      <c r="C114" s="153"/>
      <c r="D114" s="152" t="s">
        <v>105</v>
      </c>
      <c r="E114" s="137">
        <f>E113</f>
        <v>37775.9</v>
      </c>
      <c r="F114" s="151"/>
      <c r="G114" s="134">
        <v>1</v>
      </c>
    </row>
    <row r="115" spans="1:7" ht="12.75" customHeight="1">
      <c r="A115" s="159" t="s">
        <v>108</v>
      </c>
      <c r="B115" s="158" t="s">
        <v>5</v>
      </c>
      <c r="C115" s="158" t="s">
        <v>4</v>
      </c>
      <c r="D115" s="158" t="s">
        <v>103</v>
      </c>
      <c r="E115" s="158" t="s">
        <v>104</v>
      </c>
      <c r="G115" s="134">
        <v>1</v>
      </c>
    </row>
    <row r="116" spans="1:7" ht="12.75" customHeight="1">
      <c r="A116" s="157" t="s">
        <v>109</v>
      </c>
      <c r="B116" s="156" t="s">
        <v>110</v>
      </c>
      <c r="C116" s="155">
        <v>0.05</v>
      </c>
      <c r="D116" s="136">
        <v>32565</v>
      </c>
      <c r="E116" s="136">
        <f>+D116*C116</f>
        <v>1628.25</v>
      </c>
      <c r="F116" s="135"/>
      <c r="G116" s="134">
        <v>1</v>
      </c>
    </row>
    <row r="117" spans="1:7" ht="12.75" customHeight="1">
      <c r="A117" s="152"/>
      <c r="B117" s="154">
        <v>4.2302195660647</v>
      </c>
      <c r="C117" s="153"/>
      <c r="D117" s="152" t="s">
        <v>105</v>
      </c>
      <c r="E117" s="137">
        <f>E116</f>
        <v>1628.25</v>
      </c>
      <c r="F117" s="151"/>
      <c r="G117" s="134">
        <v>1</v>
      </c>
    </row>
    <row r="118" spans="1:7" ht="12.75" customHeight="1">
      <c r="A118" s="159" t="s">
        <v>112</v>
      </c>
      <c r="B118" s="158" t="s">
        <v>5</v>
      </c>
      <c r="C118" s="158" t="s">
        <v>4</v>
      </c>
      <c r="D118" s="158" t="s">
        <v>103</v>
      </c>
      <c r="E118" s="158" t="s">
        <v>104</v>
      </c>
      <c r="G118" s="134">
        <v>1</v>
      </c>
    </row>
    <row r="119" spans="1:7" ht="12.75" customHeight="1">
      <c r="A119" s="157" t="s">
        <v>153</v>
      </c>
      <c r="B119" s="156" t="s">
        <v>149</v>
      </c>
      <c r="C119" s="155">
        <v>6.5000000000000002E-2</v>
      </c>
      <c r="D119" s="136">
        <v>49509</v>
      </c>
      <c r="E119" s="136">
        <f>+D119*C119</f>
        <v>3218.085</v>
      </c>
      <c r="F119" s="135"/>
      <c r="G119" s="134">
        <v>1</v>
      </c>
    </row>
    <row r="120" spans="1:7" ht="12.75" customHeight="1">
      <c r="A120" s="157" t="s">
        <v>157</v>
      </c>
      <c r="B120" s="156" t="s">
        <v>149</v>
      </c>
      <c r="C120" s="155">
        <v>6.2E-2</v>
      </c>
      <c r="D120" s="136">
        <v>17325</v>
      </c>
      <c r="E120" s="136">
        <f>+D120*C120</f>
        <v>1074.1500000000001</v>
      </c>
      <c r="F120" s="135"/>
      <c r="G120" s="134">
        <v>1</v>
      </c>
    </row>
    <row r="121" spans="1:7" ht="12.75" customHeight="1">
      <c r="A121" s="152"/>
      <c r="B121" s="154">
        <v>11.1523970378069</v>
      </c>
      <c r="C121" s="153"/>
      <c r="D121" s="152" t="s">
        <v>105</v>
      </c>
      <c r="E121" s="137">
        <f>SUM(E119:E120)</f>
        <v>4292.2350000000006</v>
      </c>
      <c r="F121" s="151"/>
      <c r="G121" s="134">
        <v>1</v>
      </c>
    </row>
    <row r="122" spans="1:7" ht="12.75" customHeight="1">
      <c r="A122" s="150" t="s">
        <v>114</v>
      </c>
      <c r="B122" s="149" t="s">
        <v>115</v>
      </c>
      <c r="C122" s="148"/>
      <c r="D122" s="147"/>
      <c r="E122" s="146">
        <f>E121+E117+E114</f>
        <v>43696.385000000002</v>
      </c>
      <c r="G122" s="134">
        <v>1</v>
      </c>
    </row>
    <row r="123" spans="1:7" ht="15" customHeight="1">
      <c r="A123" s="202" t="s">
        <v>116</v>
      </c>
      <c r="B123" s="202"/>
      <c r="C123" s="202"/>
      <c r="D123" s="200">
        <f>E122</f>
        <v>43696.385000000002</v>
      </c>
      <c r="E123" s="200"/>
      <c r="G123" s="134">
        <v>1</v>
      </c>
    </row>
    <row r="124" spans="1:7" ht="12.75" customHeight="1">
      <c r="G124" s="134">
        <v>1</v>
      </c>
    </row>
    <row r="125" spans="1:7" ht="12.75" customHeight="1">
      <c r="G125" s="134">
        <v>1</v>
      </c>
    </row>
    <row r="126" spans="1:7" ht="20.25" customHeight="1">
      <c r="A126" s="191" t="s">
        <v>99</v>
      </c>
      <c r="B126" s="192"/>
      <c r="C126" s="192"/>
      <c r="D126" s="192"/>
      <c r="E126" s="193"/>
      <c r="G126" s="134">
        <v>1</v>
      </c>
    </row>
    <row r="127" spans="1:7" ht="12.75" customHeight="1">
      <c r="A127" s="194"/>
      <c r="B127" s="194"/>
      <c r="C127" s="194"/>
      <c r="D127" s="162" t="s">
        <v>100</v>
      </c>
      <c r="E127" s="162" t="s">
        <v>5</v>
      </c>
      <c r="G127" s="134">
        <v>1</v>
      </c>
    </row>
    <row r="128" spans="1:7" ht="55.5" customHeight="1">
      <c r="A128" s="194" t="s">
        <v>461</v>
      </c>
      <c r="B128" s="194"/>
      <c r="C128" s="194"/>
      <c r="D128" s="161" t="s">
        <v>219</v>
      </c>
      <c r="E128" s="161" t="s">
        <v>2</v>
      </c>
      <c r="G128" s="134">
        <v>1</v>
      </c>
    </row>
    <row r="129" spans="1:7" ht="15.75" customHeight="1">
      <c r="A129" s="201" t="s">
        <v>101</v>
      </c>
      <c r="B129" s="201"/>
      <c r="C129" s="201"/>
      <c r="D129" s="201"/>
      <c r="E129" s="201"/>
      <c r="F129" s="160"/>
      <c r="G129" s="134">
        <v>1</v>
      </c>
    </row>
    <row r="130" spans="1:7" ht="48" customHeight="1">
      <c r="A130" s="203" t="s">
        <v>220</v>
      </c>
      <c r="B130" s="204"/>
      <c r="C130" s="204"/>
      <c r="D130" s="204"/>
      <c r="E130" s="205"/>
      <c r="G130" s="134">
        <v>2</v>
      </c>
    </row>
    <row r="131" spans="1:7" ht="12.75" customHeight="1">
      <c r="A131" s="159" t="s">
        <v>106</v>
      </c>
      <c r="B131" s="158" t="s">
        <v>5</v>
      </c>
      <c r="C131" s="158" t="s">
        <v>4</v>
      </c>
      <c r="D131" s="158" t="s">
        <v>103</v>
      </c>
      <c r="E131" s="158" t="s">
        <v>104</v>
      </c>
      <c r="G131" s="134">
        <v>1</v>
      </c>
    </row>
    <row r="132" spans="1:7" ht="12.75" customHeight="1">
      <c r="A132" s="157" t="s">
        <v>154</v>
      </c>
      <c r="B132" s="156" t="s">
        <v>107</v>
      </c>
      <c r="C132" s="155">
        <v>4.546E-2</v>
      </c>
      <c r="D132" s="136">
        <f>377759</f>
        <v>377759</v>
      </c>
      <c r="E132" s="136">
        <f>+D132*C132</f>
        <v>17172.924139999999</v>
      </c>
      <c r="F132" s="135"/>
      <c r="G132" s="134">
        <v>1</v>
      </c>
    </row>
    <row r="133" spans="1:7" ht="12.75" customHeight="1">
      <c r="A133" s="152"/>
      <c r="B133" s="154">
        <v>75.960798399096902</v>
      </c>
      <c r="C133" s="153"/>
      <c r="D133" s="152" t="s">
        <v>105</v>
      </c>
      <c r="E133" s="137">
        <f>E132</f>
        <v>17172.924139999999</v>
      </c>
      <c r="F133" s="151"/>
      <c r="G133" s="134">
        <v>1</v>
      </c>
    </row>
    <row r="134" spans="1:7" ht="12.75" customHeight="1">
      <c r="A134" s="159" t="s">
        <v>108</v>
      </c>
      <c r="B134" s="158" t="s">
        <v>5</v>
      </c>
      <c r="C134" s="158" t="s">
        <v>4</v>
      </c>
      <c r="D134" s="158" t="s">
        <v>103</v>
      </c>
      <c r="E134" s="158" t="s">
        <v>104</v>
      </c>
      <c r="G134" s="134">
        <v>1</v>
      </c>
    </row>
    <row r="135" spans="1:7" ht="12.75" customHeight="1">
      <c r="A135" s="157" t="s">
        <v>109</v>
      </c>
      <c r="B135" s="156" t="s">
        <v>110</v>
      </c>
      <c r="C135" s="155">
        <v>0.05</v>
      </c>
      <c r="D135" s="136">
        <v>14804</v>
      </c>
      <c r="E135" s="136">
        <f>+D135*C135</f>
        <v>740.2</v>
      </c>
      <c r="F135" s="135"/>
      <c r="G135" s="134">
        <v>1</v>
      </c>
    </row>
    <row r="136" spans="1:7" ht="12.75" customHeight="1">
      <c r="A136" s="152"/>
      <c r="B136" s="154">
        <v>3.7970137000359201</v>
      </c>
      <c r="C136" s="153"/>
      <c r="D136" s="152" t="s">
        <v>105</v>
      </c>
      <c r="E136" s="137">
        <f>E135</f>
        <v>740.2</v>
      </c>
      <c r="F136" s="151"/>
      <c r="G136" s="134">
        <v>1</v>
      </c>
    </row>
    <row r="137" spans="1:7" ht="12.75" customHeight="1">
      <c r="A137" s="159" t="s">
        <v>111</v>
      </c>
      <c r="B137" s="158" t="s">
        <v>5</v>
      </c>
      <c r="C137" s="158" t="s">
        <v>4</v>
      </c>
      <c r="D137" s="158" t="s">
        <v>103</v>
      </c>
      <c r="E137" s="158" t="s">
        <v>104</v>
      </c>
      <c r="G137" s="134">
        <v>1</v>
      </c>
    </row>
    <row r="138" spans="1:7" ht="12.75" customHeight="1">
      <c r="A138" s="157" t="s">
        <v>155</v>
      </c>
      <c r="B138" s="156" t="s">
        <v>142</v>
      </c>
      <c r="C138" s="155">
        <v>0.11111</v>
      </c>
      <c r="D138" s="136">
        <v>3482</v>
      </c>
      <c r="E138" s="136">
        <f>+D138*C138</f>
        <v>386.88502</v>
      </c>
      <c r="F138" s="135"/>
      <c r="G138" s="134">
        <v>1</v>
      </c>
    </row>
    <row r="139" spans="1:7" ht="12.75" customHeight="1">
      <c r="A139" s="157" t="s">
        <v>156</v>
      </c>
      <c r="B139" s="156" t="s">
        <v>142</v>
      </c>
      <c r="C139" s="155">
        <v>0.33333000000000002</v>
      </c>
      <c r="D139" s="136">
        <v>248</v>
      </c>
      <c r="E139" s="136">
        <f>+D139*C139</f>
        <v>82.665840000000003</v>
      </c>
      <c r="F139" s="135"/>
      <c r="G139" s="134">
        <v>1</v>
      </c>
    </row>
    <row r="140" spans="1:7" ht="12.75" customHeight="1">
      <c r="A140" s="152"/>
      <c r="B140" s="154">
        <v>2.4116168094822701</v>
      </c>
      <c r="C140" s="153"/>
      <c r="D140" s="152" t="s">
        <v>105</v>
      </c>
      <c r="E140" s="137">
        <f>SUM(E138:E139)</f>
        <v>469.55086</v>
      </c>
      <c r="F140" s="151"/>
      <c r="G140" s="134">
        <v>1</v>
      </c>
    </row>
    <row r="141" spans="1:7" ht="12.75" customHeight="1">
      <c r="A141" s="159" t="s">
        <v>112</v>
      </c>
      <c r="B141" s="158" t="s">
        <v>5</v>
      </c>
      <c r="C141" s="158" t="s">
        <v>4</v>
      </c>
      <c r="D141" s="158" t="s">
        <v>103</v>
      </c>
      <c r="E141" s="158" t="s">
        <v>104</v>
      </c>
      <c r="G141" s="134">
        <v>1</v>
      </c>
    </row>
    <row r="142" spans="1:7" ht="12.75" customHeight="1">
      <c r="A142" s="157" t="s">
        <v>153</v>
      </c>
      <c r="B142" s="156" t="s">
        <v>149</v>
      </c>
      <c r="C142" s="155">
        <v>5.1999999999999998E-2</v>
      </c>
      <c r="D142" s="136">
        <v>49509</v>
      </c>
      <c r="E142" s="136">
        <f>+D142*C142</f>
        <v>2574.4679999999998</v>
      </c>
      <c r="F142" s="135"/>
      <c r="G142" s="134">
        <v>1</v>
      </c>
    </row>
    <row r="143" spans="1:7" ht="12.75" customHeight="1">
      <c r="A143" s="157" t="s">
        <v>157</v>
      </c>
      <c r="B143" s="156" t="s">
        <v>149</v>
      </c>
      <c r="C143" s="155">
        <v>5.1999999999999998E-2</v>
      </c>
      <c r="D143" s="136">
        <v>17325</v>
      </c>
      <c r="E143" s="136">
        <f>+D143*C143</f>
        <v>900.9</v>
      </c>
      <c r="F143" s="135"/>
      <c r="G143" s="134">
        <v>1</v>
      </c>
    </row>
    <row r="144" spans="1:7" ht="12.75" customHeight="1">
      <c r="A144" s="152"/>
      <c r="B144" s="154">
        <v>17.8305710913849</v>
      </c>
      <c r="C144" s="153"/>
      <c r="D144" s="152" t="s">
        <v>105</v>
      </c>
      <c r="E144" s="137">
        <f>SUM(E142:E143)</f>
        <v>3475.3679999999999</v>
      </c>
      <c r="F144" s="151"/>
      <c r="G144" s="134">
        <v>1</v>
      </c>
    </row>
    <row r="145" spans="1:7" ht="12.75" customHeight="1">
      <c r="A145" s="150" t="s">
        <v>114</v>
      </c>
      <c r="B145" s="149" t="s">
        <v>115</v>
      </c>
      <c r="C145" s="148"/>
      <c r="D145" s="147"/>
      <c r="E145" s="146">
        <f>E144+E140+E136+E133</f>
        <v>21858.042999999998</v>
      </c>
      <c r="G145" s="134">
        <v>1</v>
      </c>
    </row>
    <row r="146" spans="1:7" ht="15" customHeight="1">
      <c r="A146" s="202" t="s">
        <v>116</v>
      </c>
      <c r="B146" s="202"/>
      <c r="C146" s="202"/>
      <c r="D146" s="200">
        <f>E145</f>
        <v>21858.042999999998</v>
      </c>
      <c r="E146" s="200"/>
      <c r="G146" s="134">
        <v>1</v>
      </c>
    </row>
    <row r="147" spans="1:7" ht="12.75" customHeight="1">
      <c r="G147" s="134">
        <v>1</v>
      </c>
    </row>
    <row r="148" spans="1:7" ht="12.75" customHeight="1">
      <c r="G148" s="134">
        <v>1</v>
      </c>
    </row>
    <row r="149" spans="1:7" ht="20.25" customHeight="1">
      <c r="A149" s="191" t="s">
        <v>99</v>
      </c>
      <c r="B149" s="192"/>
      <c r="C149" s="192"/>
      <c r="D149" s="192"/>
      <c r="E149" s="193"/>
      <c r="G149" s="134">
        <v>1</v>
      </c>
    </row>
    <row r="150" spans="1:7" ht="12.75" customHeight="1">
      <c r="A150" s="194"/>
      <c r="B150" s="194"/>
      <c r="C150" s="194"/>
      <c r="D150" s="162" t="s">
        <v>100</v>
      </c>
      <c r="E150" s="162" t="s">
        <v>5</v>
      </c>
      <c r="G150" s="134">
        <v>1</v>
      </c>
    </row>
    <row r="151" spans="1:7" ht="55.5" customHeight="1">
      <c r="A151" s="194" t="s">
        <v>461</v>
      </c>
      <c r="B151" s="194"/>
      <c r="C151" s="194"/>
      <c r="D151" s="161" t="s">
        <v>221</v>
      </c>
      <c r="E151" s="161" t="s">
        <v>2</v>
      </c>
      <c r="G151" s="134">
        <v>1</v>
      </c>
    </row>
    <row r="152" spans="1:7" ht="15.75" customHeight="1">
      <c r="A152" s="201" t="s">
        <v>101</v>
      </c>
      <c r="B152" s="201"/>
      <c r="C152" s="201"/>
      <c r="D152" s="201"/>
      <c r="E152" s="201"/>
      <c r="F152" s="160"/>
      <c r="G152" s="134">
        <v>1</v>
      </c>
    </row>
    <row r="153" spans="1:7" ht="42" customHeight="1">
      <c r="A153" s="203" t="s">
        <v>222</v>
      </c>
      <c r="B153" s="204"/>
      <c r="C153" s="204"/>
      <c r="D153" s="204"/>
      <c r="E153" s="205"/>
      <c r="G153" s="134">
        <v>2</v>
      </c>
    </row>
    <row r="154" spans="1:7" ht="12.75" customHeight="1">
      <c r="A154" s="159" t="s">
        <v>106</v>
      </c>
      <c r="B154" s="158" t="s">
        <v>5</v>
      </c>
      <c r="C154" s="158" t="s">
        <v>4</v>
      </c>
      <c r="D154" s="158" t="s">
        <v>103</v>
      </c>
      <c r="E154" s="158" t="s">
        <v>104</v>
      </c>
      <c r="G154" s="134">
        <v>1</v>
      </c>
    </row>
    <row r="155" spans="1:7" ht="12.75" customHeight="1">
      <c r="A155" s="157" t="s">
        <v>559</v>
      </c>
      <c r="B155" s="156" t="s">
        <v>107</v>
      </c>
      <c r="C155" s="155">
        <v>0.1</v>
      </c>
      <c r="D155" s="136">
        <f>95700</f>
        <v>95700</v>
      </c>
      <c r="E155" s="136">
        <f>+D155*C155</f>
        <v>9570</v>
      </c>
      <c r="F155" s="135"/>
      <c r="G155" s="134">
        <v>1</v>
      </c>
    </row>
    <row r="156" spans="1:7" ht="12.75" customHeight="1">
      <c r="A156" s="152"/>
      <c r="B156" s="154">
        <v>47.547691775690197</v>
      </c>
      <c r="C156" s="153"/>
      <c r="D156" s="152" t="s">
        <v>105</v>
      </c>
      <c r="E156" s="137">
        <f>E155</f>
        <v>9570</v>
      </c>
      <c r="F156" s="151"/>
      <c r="G156" s="134">
        <v>1</v>
      </c>
    </row>
    <row r="157" spans="1:7" ht="12.75" customHeight="1">
      <c r="A157" s="159" t="s">
        <v>108</v>
      </c>
      <c r="B157" s="158" t="s">
        <v>5</v>
      </c>
      <c r="C157" s="158" t="s">
        <v>4</v>
      </c>
      <c r="D157" s="158" t="s">
        <v>103</v>
      </c>
      <c r="E157" s="158" t="s">
        <v>104</v>
      </c>
      <c r="G157" s="134">
        <v>1</v>
      </c>
    </row>
    <row r="158" spans="1:7" ht="12.75" customHeight="1">
      <c r="A158" s="157" t="s">
        <v>109</v>
      </c>
      <c r="B158" s="156" t="s">
        <v>110</v>
      </c>
      <c r="C158" s="155">
        <v>0.05</v>
      </c>
      <c r="D158" s="136">
        <v>8250</v>
      </c>
      <c r="E158" s="136">
        <f>+D158*C158</f>
        <v>412.5</v>
      </c>
      <c r="F158" s="135"/>
      <c r="G158" s="134">
        <v>1</v>
      </c>
    </row>
    <row r="159" spans="1:7" ht="12.75" customHeight="1">
      <c r="A159" s="152"/>
      <c r="B159" s="154">
        <v>2.3802662670739401</v>
      </c>
      <c r="C159" s="153"/>
      <c r="D159" s="152" t="s">
        <v>105</v>
      </c>
      <c r="E159" s="137">
        <f>E158</f>
        <v>412.5</v>
      </c>
      <c r="F159" s="151"/>
      <c r="G159" s="134">
        <v>1</v>
      </c>
    </row>
    <row r="160" spans="1:7" ht="12.75" customHeight="1">
      <c r="A160" s="159" t="s">
        <v>112</v>
      </c>
      <c r="B160" s="158" t="s">
        <v>5</v>
      </c>
      <c r="C160" s="158" t="s">
        <v>4</v>
      </c>
      <c r="D160" s="158" t="s">
        <v>103</v>
      </c>
      <c r="E160" s="158" t="s">
        <v>104</v>
      </c>
      <c r="G160" s="134">
        <v>1</v>
      </c>
    </row>
    <row r="161" spans="1:7" ht="12.75" customHeight="1">
      <c r="A161" s="157" t="s">
        <v>153</v>
      </c>
      <c r="B161" s="156" t="s">
        <v>149</v>
      </c>
      <c r="C161" s="155">
        <v>0.13</v>
      </c>
      <c r="D161" s="136">
        <v>49509</v>
      </c>
      <c r="E161" s="136">
        <f>+D161*C161</f>
        <v>6436.17</v>
      </c>
      <c r="F161" s="135"/>
      <c r="G161" s="134">
        <v>1</v>
      </c>
    </row>
    <row r="162" spans="1:7" ht="12.75" customHeight="1">
      <c r="A162" s="157" t="s">
        <v>157</v>
      </c>
      <c r="B162" s="156" t="s">
        <v>149</v>
      </c>
      <c r="C162" s="155">
        <v>0.13</v>
      </c>
      <c r="D162" s="136">
        <v>17325</v>
      </c>
      <c r="E162" s="136">
        <f>+D162*C162</f>
        <v>2252.25</v>
      </c>
      <c r="F162" s="135"/>
      <c r="G162" s="134">
        <v>1</v>
      </c>
    </row>
    <row r="163" spans="1:7" ht="12.75" customHeight="1">
      <c r="A163" s="152"/>
      <c r="B163" s="154">
        <v>50.072041957235903</v>
      </c>
      <c r="C163" s="153"/>
      <c r="D163" s="152" t="s">
        <v>105</v>
      </c>
      <c r="E163" s="137">
        <f>SUM(E161:E162)</f>
        <v>8688.42</v>
      </c>
      <c r="F163" s="151"/>
      <c r="G163" s="134">
        <v>1</v>
      </c>
    </row>
    <row r="164" spans="1:7" ht="12.75" customHeight="1">
      <c r="A164" s="150" t="s">
        <v>114</v>
      </c>
      <c r="B164" s="149" t="s">
        <v>115</v>
      </c>
      <c r="C164" s="148"/>
      <c r="D164" s="147"/>
      <c r="E164" s="146">
        <f>E163+E159+E156</f>
        <v>18670.919999999998</v>
      </c>
      <c r="G164" s="134">
        <v>1</v>
      </c>
    </row>
    <row r="165" spans="1:7" ht="15" customHeight="1">
      <c r="A165" s="202" t="s">
        <v>116</v>
      </c>
      <c r="B165" s="202"/>
      <c r="C165" s="202"/>
      <c r="D165" s="200">
        <v>17351</v>
      </c>
      <c r="E165" s="200"/>
      <c r="G165" s="134">
        <v>1</v>
      </c>
    </row>
    <row r="166" spans="1:7" ht="12.75" customHeight="1">
      <c r="G166" s="134">
        <v>1</v>
      </c>
    </row>
    <row r="167" spans="1:7" ht="12.75" customHeight="1">
      <c r="G167" s="134">
        <v>1</v>
      </c>
    </row>
    <row r="168" spans="1:7" ht="20.25" customHeight="1">
      <c r="A168" s="191" t="s">
        <v>99</v>
      </c>
      <c r="B168" s="192"/>
      <c r="C168" s="192"/>
      <c r="D168" s="192"/>
      <c r="E168" s="193"/>
      <c r="G168" s="134">
        <v>1</v>
      </c>
    </row>
    <row r="169" spans="1:7" ht="12.75" customHeight="1">
      <c r="A169" s="194"/>
      <c r="B169" s="194"/>
      <c r="C169" s="194"/>
      <c r="D169" s="162" t="s">
        <v>100</v>
      </c>
      <c r="E169" s="162" t="s">
        <v>5</v>
      </c>
      <c r="G169" s="134">
        <v>1</v>
      </c>
    </row>
    <row r="170" spans="1:7" ht="55.5" customHeight="1">
      <c r="A170" s="194" t="s">
        <v>461</v>
      </c>
      <c r="B170" s="194"/>
      <c r="C170" s="194"/>
      <c r="D170" s="161" t="s">
        <v>115</v>
      </c>
      <c r="E170" s="161" t="s">
        <v>2</v>
      </c>
      <c r="G170" s="134">
        <v>1</v>
      </c>
    </row>
    <row r="171" spans="1:7" ht="15.75" customHeight="1">
      <c r="A171" s="201" t="s">
        <v>101</v>
      </c>
      <c r="B171" s="201"/>
      <c r="C171" s="201"/>
      <c r="D171" s="201"/>
      <c r="E171" s="201"/>
      <c r="F171" s="160"/>
      <c r="G171" s="134">
        <v>1</v>
      </c>
    </row>
    <row r="172" spans="1:7" ht="32.25" customHeight="1">
      <c r="A172" s="196" t="s">
        <v>224</v>
      </c>
      <c r="B172" s="197"/>
      <c r="C172" s="197"/>
      <c r="D172" s="197"/>
      <c r="E172" s="198"/>
      <c r="G172" s="134">
        <v>2</v>
      </c>
    </row>
    <row r="173" spans="1:7" ht="12.75" customHeight="1">
      <c r="A173" s="159" t="s">
        <v>106</v>
      </c>
      <c r="B173" s="158" t="s">
        <v>5</v>
      </c>
      <c r="C173" s="158" t="s">
        <v>4</v>
      </c>
      <c r="D173" s="158" t="s">
        <v>103</v>
      </c>
      <c r="E173" s="158" t="s">
        <v>104</v>
      </c>
      <c r="G173" s="134">
        <v>1</v>
      </c>
    </row>
    <row r="174" spans="1:7" ht="12.75" customHeight="1">
      <c r="A174" s="157" t="s">
        <v>154</v>
      </c>
      <c r="B174" s="156" t="s">
        <v>107</v>
      </c>
      <c r="C174" s="155">
        <v>2.6100000000000002E-2</v>
      </c>
      <c r="D174" s="136">
        <f>377759</f>
        <v>377759</v>
      </c>
      <c r="E174" s="136">
        <f>+D174*C174</f>
        <v>9859.5099000000009</v>
      </c>
      <c r="F174" s="135"/>
      <c r="G174" s="134">
        <v>1</v>
      </c>
    </row>
    <row r="175" spans="1:7" ht="12.75" customHeight="1">
      <c r="A175" s="152"/>
      <c r="B175" s="154">
        <v>83.227259375306005</v>
      </c>
      <c r="C175" s="153"/>
      <c r="D175" s="152" t="s">
        <v>105</v>
      </c>
      <c r="E175" s="137">
        <f>E174</f>
        <v>9859.5099000000009</v>
      </c>
      <c r="F175" s="151"/>
      <c r="G175" s="134">
        <v>1</v>
      </c>
    </row>
    <row r="176" spans="1:7" ht="12.75" customHeight="1">
      <c r="A176" s="159" t="s">
        <v>108</v>
      </c>
      <c r="B176" s="158" t="s">
        <v>5</v>
      </c>
      <c r="C176" s="158" t="s">
        <v>4</v>
      </c>
      <c r="D176" s="158" t="s">
        <v>103</v>
      </c>
      <c r="E176" s="158" t="s">
        <v>104</v>
      </c>
      <c r="G176" s="134">
        <v>1</v>
      </c>
    </row>
    <row r="177" spans="1:7" ht="12.75" customHeight="1">
      <c r="A177" s="157" t="s">
        <v>109</v>
      </c>
      <c r="B177" s="156" t="s">
        <v>110</v>
      </c>
      <c r="C177" s="155">
        <v>0.05</v>
      </c>
      <c r="D177" s="136">
        <v>8500</v>
      </c>
      <c r="E177" s="136">
        <f>+D177*C177</f>
        <v>425</v>
      </c>
      <c r="F177" s="135"/>
      <c r="G177" s="134">
        <v>1</v>
      </c>
    </row>
    <row r="178" spans="1:7" ht="12.75" customHeight="1">
      <c r="A178" s="152"/>
      <c r="B178" s="154">
        <v>4.1613629687653004</v>
      </c>
      <c r="C178" s="153"/>
      <c r="D178" s="152" t="s">
        <v>105</v>
      </c>
      <c r="E178" s="137">
        <f>E177</f>
        <v>425</v>
      </c>
      <c r="F178" s="151"/>
      <c r="G178" s="134">
        <v>1</v>
      </c>
    </row>
    <row r="179" spans="1:7" ht="12.75" customHeight="1">
      <c r="A179" s="159" t="s">
        <v>111</v>
      </c>
      <c r="B179" s="158" t="s">
        <v>5</v>
      </c>
      <c r="C179" s="158" t="s">
        <v>4</v>
      </c>
      <c r="D179" s="158" t="s">
        <v>103</v>
      </c>
      <c r="E179" s="158" t="s">
        <v>104</v>
      </c>
      <c r="G179" s="134">
        <v>1</v>
      </c>
    </row>
    <row r="180" spans="1:7" ht="12.75" customHeight="1">
      <c r="A180" s="157" t="s">
        <v>155</v>
      </c>
      <c r="B180" s="156" t="s">
        <v>142</v>
      </c>
      <c r="C180" s="155">
        <v>0.11111</v>
      </c>
      <c r="D180" s="136">
        <v>3482</v>
      </c>
      <c r="E180" s="136">
        <f>+D180*C180</f>
        <v>386.88502</v>
      </c>
      <c r="F180" s="135"/>
      <c r="G180" s="134">
        <v>1</v>
      </c>
    </row>
    <row r="181" spans="1:7" ht="12.75" customHeight="1">
      <c r="A181" s="152"/>
      <c r="B181" s="154">
        <v>3.7892881621462799</v>
      </c>
      <c r="C181" s="153"/>
      <c r="D181" s="152" t="s">
        <v>105</v>
      </c>
      <c r="E181" s="137">
        <f>E180</f>
        <v>386.88502</v>
      </c>
      <c r="F181" s="151"/>
      <c r="G181" s="134">
        <v>1</v>
      </c>
    </row>
    <row r="182" spans="1:7" ht="12.75" customHeight="1">
      <c r="A182" s="159" t="s">
        <v>112</v>
      </c>
      <c r="B182" s="158" t="s">
        <v>5</v>
      </c>
      <c r="C182" s="158" t="s">
        <v>4</v>
      </c>
      <c r="D182" s="158" t="s">
        <v>103</v>
      </c>
      <c r="E182" s="158" t="s">
        <v>104</v>
      </c>
      <c r="G182" s="134">
        <v>1</v>
      </c>
    </row>
    <row r="183" spans="1:7" ht="12.75" customHeight="1">
      <c r="A183" s="157" t="s">
        <v>157</v>
      </c>
      <c r="B183" s="156" t="s">
        <v>149</v>
      </c>
      <c r="C183" s="155">
        <v>5.1999999999999998E-2</v>
      </c>
      <c r="D183" s="136">
        <v>17325</v>
      </c>
      <c r="E183" s="136">
        <f>+D183*C183</f>
        <v>900.9</v>
      </c>
      <c r="F183" s="135"/>
      <c r="G183" s="134">
        <v>1</v>
      </c>
    </row>
    <row r="184" spans="1:7" ht="12.75" customHeight="1">
      <c r="A184" s="152"/>
      <c r="B184" s="154">
        <v>8.8220894937824301</v>
      </c>
      <c r="C184" s="153"/>
      <c r="D184" s="152" t="s">
        <v>105</v>
      </c>
      <c r="E184" s="137">
        <f>E183</f>
        <v>900.9</v>
      </c>
      <c r="F184" s="151"/>
      <c r="G184" s="134">
        <v>1</v>
      </c>
    </row>
    <row r="185" spans="1:7" ht="12.75" customHeight="1">
      <c r="A185" s="150" t="s">
        <v>114</v>
      </c>
      <c r="B185" s="149" t="s">
        <v>115</v>
      </c>
      <c r="C185" s="148"/>
      <c r="D185" s="147"/>
      <c r="E185" s="146">
        <f>E184+E181+E178+E175</f>
        <v>11572.29492</v>
      </c>
      <c r="G185" s="134">
        <v>1</v>
      </c>
    </row>
    <row r="186" spans="1:7" ht="15" customHeight="1">
      <c r="A186" s="202" t="s">
        <v>116</v>
      </c>
      <c r="B186" s="202"/>
      <c r="C186" s="202"/>
      <c r="D186" s="200">
        <f>E185</f>
        <v>11572.29492</v>
      </c>
      <c r="E186" s="200"/>
      <c r="G186" s="134">
        <v>1</v>
      </c>
    </row>
    <row r="187" spans="1:7" ht="12.75" customHeight="1">
      <c r="G187" s="134">
        <v>1</v>
      </c>
    </row>
    <row r="188" spans="1:7" ht="12.75" customHeight="1">
      <c r="G188" s="134">
        <v>1</v>
      </c>
    </row>
    <row r="189" spans="1:7" ht="20.25" customHeight="1">
      <c r="A189" s="191" t="s">
        <v>99</v>
      </c>
      <c r="B189" s="192"/>
      <c r="C189" s="192"/>
      <c r="D189" s="192"/>
      <c r="E189" s="193"/>
      <c r="G189" s="134">
        <v>1</v>
      </c>
    </row>
    <row r="190" spans="1:7" ht="12.75" customHeight="1">
      <c r="A190" s="194"/>
      <c r="B190" s="194"/>
      <c r="C190" s="194"/>
      <c r="D190" s="162" t="s">
        <v>100</v>
      </c>
      <c r="E190" s="162" t="s">
        <v>5</v>
      </c>
      <c r="G190" s="134">
        <v>1</v>
      </c>
    </row>
    <row r="191" spans="1:7" ht="55.5" customHeight="1">
      <c r="A191" s="194" t="s">
        <v>461</v>
      </c>
      <c r="B191" s="194"/>
      <c r="C191" s="194"/>
      <c r="D191" s="161" t="s">
        <v>226</v>
      </c>
      <c r="E191" s="161" t="s">
        <v>2</v>
      </c>
      <c r="G191" s="134">
        <v>1</v>
      </c>
    </row>
    <row r="192" spans="1:7" ht="15.75" customHeight="1">
      <c r="A192" s="201" t="s">
        <v>101</v>
      </c>
      <c r="B192" s="201"/>
      <c r="C192" s="201"/>
      <c r="D192" s="201"/>
      <c r="E192" s="201"/>
      <c r="F192" s="160"/>
      <c r="G192" s="134">
        <v>1</v>
      </c>
    </row>
    <row r="193" spans="1:7" ht="48" customHeight="1">
      <c r="A193" s="203" t="s">
        <v>227</v>
      </c>
      <c r="B193" s="204"/>
      <c r="C193" s="204"/>
      <c r="D193" s="204"/>
      <c r="E193" s="205"/>
      <c r="G193" s="134">
        <v>2</v>
      </c>
    </row>
    <row r="194" spans="1:7" ht="12.75" customHeight="1">
      <c r="A194" s="159" t="s">
        <v>102</v>
      </c>
      <c r="B194" s="158" t="s">
        <v>5</v>
      </c>
      <c r="C194" s="158" t="s">
        <v>4</v>
      </c>
      <c r="D194" s="158" t="s">
        <v>103</v>
      </c>
      <c r="E194" s="158" t="s">
        <v>104</v>
      </c>
      <c r="G194" s="134">
        <v>1</v>
      </c>
    </row>
    <row r="195" spans="1:7" ht="12.75" customHeight="1">
      <c r="A195" s="157" t="s">
        <v>595</v>
      </c>
      <c r="B195" s="156" t="s">
        <v>168</v>
      </c>
      <c r="C195" s="155">
        <v>0.08</v>
      </c>
      <c r="D195" s="136">
        <v>160000</v>
      </c>
      <c r="E195" s="136">
        <f>+D195*C195</f>
        <v>12800</v>
      </c>
      <c r="F195" s="135"/>
      <c r="G195" s="134">
        <v>1</v>
      </c>
    </row>
    <row r="196" spans="1:7" ht="12.75" customHeight="1">
      <c r="A196" s="157" t="s">
        <v>594</v>
      </c>
      <c r="B196" s="156" t="s">
        <v>168</v>
      </c>
      <c r="C196" s="155">
        <v>1.4E-2</v>
      </c>
      <c r="D196" s="136">
        <v>150000</v>
      </c>
      <c r="E196" s="136">
        <f>+D196*C196</f>
        <v>2100</v>
      </c>
      <c r="F196" s="135"/>
      <c r="G196" s="134">
        <v>1</v>
      </c>
    </row>
    <row r="197" spans="1:7" ht="12.75" customHeight="1">
      <c r="A197" s="157" t="s">
        <v>179</v>
      </c>
      <c r="B197" s="156" t="s">
        <v>123</v>
      </c>
      <c r="C197" s="155">
        <v>0.05</v>
      </c>
      <c r="D197" s="136">
        <v>5500</v>
      </c>
      <c r="E197" s="136">
        <f>+D197*C197</f>
        <v>275</v>
      </c>
      <c r="F197" s="135"/>
      <c r="G197" s="134">
        <v>1</v>
      </c>
    </row>
    <row r="198" spans="1:7" ht="12.75" customHeight="1">
      <c r="A198" s="157" t="s">
        <v>466</v>
      </c>
      <c r="B198" s="156" t="s">
        <v>3</v>
      </c>
      <c r="C198" s="155">
        <v>0.1</v>
      </c>
      <c r="D198" s="136">
        <v>1210</v>
      </c>
      <c r="E198" s="136">
        <f>+D198*C198</f>
        <v>121</v>
      </c>
      <c r="F198" s="135"/>
      <c r="G198" s="134">
        <v>1</v>
      </c>
    </row>
    <row r="199" spans="1:7" ht="12.75" customHeight="1">
      <c r="A199" s="157" t="s">
        <v>465</v>
      </c>
      <c r="B199" s="156" t="s">
        <v>98</v>
      </c>
      <c r="C199" s="155">
        <v>8.3330000000000001E-2</v>
      </c>
      <c r="D199" s="136">
        <v>2645</v>
      </c>
      <c r="E199" s="136">
        <f>+D199*C199</f>
        <v>220.40785</v>
      </c>
      <c r="F199" s="135"/>
      <c r="G199" s="134">
        <v>1</v>
      </c>
    </row>
    <row r="200" spans="1:7" ht="12.75" customHeight="1">
      <c r="A200" s="152"/>
      <c r="B200" s="154">
        <v>25.719738276990199</v>
      </c>
      <c r="C200" s="153"/>
      <c r="D200" s="152" t="s">
        <v>105</v>
      </c>
      <c r="E200" s="137">
        <f>SUM(E195:E199)</f>
        <v>15516.40785</v>
      </c>
      <c r="F200" s="151"/>
      <c r="G200" s="134">
        <v>1</v>
      </c>
    </row>
    <row r="201" spans="1:7" ht="12.75" customHeight="1">
      <c r="A201" s="159" t="s">
        <v>106</v>
      </c>
      <c r="B201" s="158" t="s">
        <v>5</v>
      </c>
      <c r="C201" s="158" t="s">
        <v>4</v>
      </c>
      <c r="D201" s="158" t="s">
        <v>103</v>
      </c>
      <c r="E201" s="158" t="s">
        <v>104</v>
      </c>
      <c r="G201" s="134">
        <v>1</v>
      </c>
    </row>
    <row r="202" spans="1:7" ht="12.75" customHeight="1">
      <c r="A202" s="157" t="s">
        <v>181</v>
      </c>
      <c r="B202" s="156" t="s">
        <v>107</v>
      </c>
      <c r="C202" s="155">
        <v>0.05</v>
      </c>
      <c r="D202" s="136">
        <f>282059</f>
        <v>282059</v>
      </c>
      <c r="E202" s="136">
        <f>+D202*C202</f>
        <v>14102.95</v>
      </c>
      <c r="F202" s="135"/>
      <c r="G202" s="134">
        <v>1</v>
      </c>
    </row>
    <row r="203" spans="1:7" ht="12.75" customHeight="1">
      <c r="A203" s="152"/>
      <c r="B203" s="154">
        <v>68.675027262813501</v>
      </c>
      <c r="C203" s="153"/>
      <c r="D203" s="152" t="s">
        <v>105</v>
      </c>
      <c r="E203" s="137">
        <f>E202</f>
        <v>14102.95</v>
      </c>
      <c r="F203" s="151"/>
      <c r="G203" s="134">
        <v>1</v>
      </c>
    </row>
    <row r="204" spans="1:7" ht="12.75" customHeight="1">
      <c r="A204" s="159" t="s">
        <v>108</v>
      </c>
      <c r="B204" s="158" t="s">
        <v>5</v>
      </c>
      <c r="C204" s="158" t="s">
        <v>4</v>
      </c>
      <c r="D204" s="158" t="s">
        <v>103</v>
      </c>
      <c r="E204" s="158" t="s">
        <v>104</v>
      </c>
      <c r="G204" s="134">
        <v>1</v>
      </c>
    </row>
    <row r="205" spans="1:7" ht="12.75" customHeight="1">
      <c r="A205" s="157" t="s">
        <v>109</v>
      </c>
      <c r="B205" s="156" t="s">
        <v>110</v>
      </c>
      <c r="C205" s="155">
        <v>0.05</v>
      </c>
      <c r="D205" s="136">
        <v>12595</v>
      </c>
      <c r="E205" s="136">
        <f>+D205*C205</f>
        <v>629.75</v>
      </c>
      <c r="F205" s="135"/>
      <c r="G205" s="134">
        <v>1</v>
      </c>
    </row>
    <row r="206" spans="1:7" ht="12.75" customHeight="1">
      <c r="A206" s="152"/>
      <c r="B206" s="154">
        <v>3.4351145038167901</v>
      </c>
      <c r="C206" s="153"/>
      <c r="D206" s="152" t="s">
        <v>105</v>
      </c>
      <c r="E206" s="137">
        <f>E205</f>
        <v>629.75</v>
      </c>
      <c r="F206" s="151"/>
      <c r="G206" s="134">
        <v>1</v>
      </c>
    </row>
    <row r="207" spans="1:7" ht="12.75" customHeight="1">
      <c r="A207" s="159" t="s">
        <v>111</v>
      </c>
      <c r="B207" s="158" t="s">
        <v>5</v>
      </c>
      <c r="C207" s="158" t="s">
        <v>4</v>
      </c>
      <c r="D207" s="158" t="s">
        <v>103</v>
      </c>
      <c r="E207" s="158" t="s">
        <v>104</v>
      </c>
      <c r="G207" s="134">
        <v>1</v>
      </c>
    </row>
    <row r="208" spans="1:7" ht="12.75" customHeight="1">
      <c r="A208" s="157" t="s">
        <v>593</v>
      </c>
      <c r="B208" s="156" t="s">
        <v>142</v>
      </c>
      <c r="C208" s="155">
        <v>0.05</v>
      </c>
      <c r="D208" s="136">
        <v>23200</v>
      </c>
      <c r="E208" s="136">
        <f>+D208*C208</f>
        <v>1160</v>
      </c>
      <c r="F208" s="135"/>
      <c r="G208" s="134">
        <v>1</v>
      </c>
    </row>
    <row r="209" spans="1:7" ht="12.75" customHeight="1">
      <c r="A209" s="152"/>
      <c r="B209" s="154">
        <v>2.1701199563795002</v>
      </c>
      <c r="C209" s="153"/>
      <c r="D209" s="152" t="s">
        <v>105</v>
      </c>
      <c r="E209" s="137">
        <f>E208</f>
        <v>1160</v>
      </c>
      <c r="F209" s="151"/>
      <c r="G209" s="134">
        <v>1</v>
      </c>
    </row>
    <row r="210" spans="1:7" ht="12.75" customHeight="1">
      <c r="A210" s="150" t="s">
        <v>114</v>
      </c>
      <c r="B210" s="149" t="s">
        <v>115</v>
      </c>
      <c r="C210" s="148"/>
      <c r="D210" s="147"/>
      <c r="E210" s="146">
        <f>E209+E206+E203+E200</f>
        <v>31409.10785</v>
      </c>
      <c r="G210" s="134">
        <v>1</v>
      </c>
    </row>
    <row r="211" spans="1:7" ht="15" customHeight="1">
      <c r="A211" s="202" t="s">
        <v>116</v>
      </c>
      <c r="B211" s="202"/>
      <c r="C211" s="202"/>
      <c r="D211" s="200">
        <f>E210</f>
        <v>31409.10785</v>
      </c>
      <c r="E211" s="200"/>
      <c r="G211" s="134">
        <v>1</v>
      </c>
    </row>
    <row r="212" spans="1:7" ht="12.75" customHeight="1">
      <c r="G212" s="134">
        <v>1</v>
      </c>
    </row>
    <row r="213" spans="1:7" ht="12.75" customHeight="1">
      <c r="G213" s="134">
        <v>1</v>
      </c>
    </row>
    <row r="214" spans="1:7" ht="20.25" customHeight="1">
      <c r="A214" s="191" t="s">
        <v>99</v>
      </c>
      <c r="B214" s="192"/>
      <c r="C214" s="192"/>
      <c r="D214" s="192"/>
      <c r="E214" s="193"/>
      <c r="G214" s="134">
        <v>1</v>
      </c>
    </row>
    <row r="215" spans="1:7" ht="12.75" customHeight="1">
      <c r="A215" s="194"/>
      <c r="B215" s="194"/>
      <c r="C215" s="194"/>
      <c r="D215" s="162" t="s">
        <v>100</v>
      </c>
      <c r="E215" s="162" t="s">
        <v>5</v>
      </c>
      <c r="G215" s="134">
        <v>1</v>
      </c>
    </row>
    <row r="216" spans="1:7" ht="55.5" customHeight="1">
      <c r="A216" s="194" t="s">
        <v>461</v>
      </c>
      <c r="B216" s="194"/>
      <c r="C216" s="194"/>
      <c r="D216" s="161" t="s">
        <v>228</v>
      </c>
      <c r="E216" s="161" t="s">
        <v>2</v>
      </c>
      <c r="G216" s="134">
        <v>1</v>
      </c>
    </row>
    <row r="217" spans="1:7" ht="15.75" customHeight="1">
      <c r="A217" s="201" t="s">
        <v>101</v>
      </c>
      <c r="B217" s="201"/>
      <c r="C217" s="201"/>
      <c r="D217" s="201"/>
      <c r="E217" s="201"/>
      <c r="F217" s="160"/>
      <c r="G217" s="134">
        <v>1</v>
      </c>
    </row>
    <row r="218" spans="1:7" ht="75" customHeight="1">
      <c r="A218" s="203" t="s">
        <v>643</v>
      </c>
      <c r="B218" s="204"/>
      <c r="C218" s="204"/>
      <c r="D218" s="204"/>
      <c r="E218" s="205"/>
      <c r="G218" s="134">
        <v>2</v>
      </c>
    </row>
    <row r="219" spans="1:7" ht="12.75" customHeight="1">
      <c r="A219" s="159" t="s">
        <v>102</v>
      </c>
      <c r="B219" s="158" t="s">
        <v>5</v>
      </c>
      <c r="C219" s="158" t="s">
        <v>4</v>
      </c>
      <c r="D219" s="158" t="s">
        <v>103</v>
      </c>
      <c r="E219" s="158" t="s">
        <v>104</v>
      </c>
      <c r="G219" s="134">
        <v>1</v>
      </c>
    </row>
    <row r="220" spans="1:7" ht="12.75" customHeight="1">
      <c r="A220" s="157" t="s">
        <v>644</v>
      </c>
      <c r="B220" s="156" t="s">
        <v>3</v>
      </c>
      <c r="C220" s="155">
        <v>0.36952000000000002</v>
      </c>
      <c r="D220" s="136">
        <v>69900</v>
      </c>
      <c r="E220" s="136">
        <f t="shared" ref="E220:E234" si="2">+D220*C220</f>
        <v>25829.448</v>
      </c>
      <c r="F220" s="135"/>
      <c r="G220" s="134">
        <v>1</v>
      </c>
    </row>
    <row r="221" spans="1:7" ht="12.75" customHeight="1">
      <c r="A221" s="157" t="s">
        <v>601</v>
      </c>
      <c r="B221" s="156" t="s">
        <v>98</v>
      </c>
      <c r="C221" s="155">
        <v>1.03</v>
      </c>
      <c r="D221" s="136">
        <v>776</v>
      </c>
      <c r="E221" s="136">
        <f t="shared" si="2"/>
        <v>799.28</v>
      </c>
      <c r="F221" s="135"/>
      <c r="G221" s="134">
        <v>1</v>
      </c>
    </row>
    <row r="222" spans="1:7" ht="12.75" customHeight="1">
      <c r="A222" s="157" t="s">
        <v>600</v>
      </c>
      <c r="B222" s="156" t="s">
        <v>3</v>
      </c>
      <c r="C222" s="155">
        <v>11</v>
      </c>
      <c r="D222" s="136">
        <v>18</v>
      </c>
      <c r="E222" s="136">
        <f t="shared" si="2"/>
        <v>198</v>
      </c>
      <c r="F222" s="135"/>
      <c r="G222" s="134">
        <v>1</v>
      </c>
    </row>
    <row r="223" spans="1:7" ht="12.75" customHeight="1">
      <c r="A223" s="157" t="s">
        <v>599</v>
      </c>
      <c r="B223" s="156" t="s">
        <v>98</v>
      </c>
      <c r="C223" s="155">
        <v>1.29098</v>
      </c>
      <c r="D223" s="136">
        <v>2764</v>
      </c>
      <c r="E223" s="136">
        <f t="shared" si="2"/>
        <v>3568.26872</v>
      </c>
      <c r="F223" s="135"/>
      <c r="G223" s="134">
        <v>1</v>
      </c>
    </row>
    <row r="224" spans="1:7" ht="12.75" customHeight="1">
      <c r="A224" s="157" t="s">
        <v>598</v>
      </c>
      <c r="B224" s="156" t="s">
        <v>98</v>
      </c>
      <c r="C224" s="155">
        <v>2.5819700000000001</v>
      </c>
      <c r="D224" s="136">
        <v>3870</v>
      </c>
      <c r="E224" s="136">
        <f t="shared" si="2"/>
        <v>9992.2239000000009</v>
      </c>
      <c r="F224" s="135"/>
      <c r="G224" s="134">
        <v>1</v>
      </c>
    </row>
    <row r="225" spans="1:7" ht="12.75" customHeight="1">
      <c r="A225" s="157" t="s">
        <v>184</v>
      </c>
      <c r="B225" s="156" t="s">
        <v>98</v>
      </c>
      <c r="C225" s="155">
        <v>3.15</v>
      </c>
      <c r="D225" s="136">
        <v>79</v>
      </c>
      <c r="E225" s="136">
        <f t="shared" si="2"/>
        <v>248.85</v>
      </c>
      <c r="F225" s="135"/>
      <c r="G225" s="134">
        <v>1</v>
      </c>
    </row>
    <row r="226" spans="1:7" ht="12.75" customHeight="1">
      <c r="A226" s="157" t="s">
        <v>185</v>
      </c>
      <c r="B226" s="156" t="s">
        <v>3</v>
      </c>
      <c r="C226" s="155">
        <v>30</v>
      </c>
      <c r="D226" s="136">
        <v>16</v>
      </c>
      <c r="E226" s="136">
        <f t="shared" si="2"/>
        <v>480</v>
      </c>
      <c r="F226" s="135"/>
      <c r="G226" s="134">
        <v>1</v>
      </c>
    </row>
    <row r="227" spans="1:7" ht="12.75" customHeight="1">
      <c r="A227" s="157" t="s">
        <v>187</v>
      </c>
      <c r="B227" s="156" t="s">
        <v>3</v>
      </c>
      <c r="C227" s="155">
        <v>10</v>
      </c>
      <c r="D227" s="136">
        <v>20</v>
      </c>
      <c r="E227" s="136">
        <f t="shared" si="2"/>
        <v>200</v>
      </c>
      <c r="F227" s="135"/>
      <c r="G227" s="134">
        <v>1</v>
      </c>
    </row>
    <row r="228" spans="1:7" ht="12.75" customHeight="1">
      <c r="A228" s="157" t="s">
        <v>184</v>
      </c>
      <c r="B228" s="156" t="s">
        <v>98</v>
      </c>
      <c r="C228" s="155">
        <v>3.15</v>
      </c>
      <c r="D228" s="136">
        <v>79</v>
      </c>
      <c r="E228" s="136">
        <f t="shared" si="2"/>
        <v>248.85</v>
      </c>
      <c r="F228" s="135"/>
      <c r="G228" s="134">
        <v>1</v>
      </c>
    </row>
    <row r="229" spans="1:7" ht="12.75" customHeight="1">
      <c r="A229" s="157" t="s">
        <v>188</v>
      </c>
      <c r="B229" s="156" t="s">
        <v>3</v>
      </c>
      <c r="C229" s="155">
        <v>5.1869999999999999E-2</v>
      </c>
      <c r="D229" s="136">
        <v>41000</v>
      </c>
      <c r="E229" s="136">
        <f t="shared" si="2"/>
        <v>2126.67</v>
      </c>
      <c r="F229" s="135"/>
      <c r="G229" s="134">
        <v>1</v>
      </c>
    </row>
    <row r="230" spans="1:7" ht="12.75" customHeight="1">
      <c r="A230" s="157" t="s">
        <v>597</v>
      </c>
      <c r="B230" s="156" t="s">
        <v>98</v>
      </c>
      <c r="C230" s="155">
        <v>0.3</v>
      </c>
      <c r="D230" s="136">
        <v>797</v>
      </c>
      <c r="E230" s="136">
        <f t="shared" si="2"/>
        <v>239.1</v>
      </c>
      <c r="F230" s="135"/>
      <c r="G230" s="134">
        <v>1</v>
      </c>
    </row>
    <row r="231" spans="1:7" ht="12.75" customHeight="1">
      <c r="A231" s="157" t="s">
        <v>187</v>
      </c>
      <c r="B231" s="156" t="s">
        <v>3</v>
      </c>
      <c r="C231" s="155">
        <v>10</v>
      </c>
      <c r="D231" s="136">
        <v>20</v>
      </c>
      <c r="E231" s="136">
        <f t="shared" si="2"/>
        <v>200</v>
      </c>
      <c r="F231" s="135"/>
      <c r="G231" s="134">
        <v>1</v>
      </c>
    </row>
    <row r="232" spans="1:7" ht="12.75" customHeight="1">
      <c r="A232" s="157" t="s">
        <v>596</v>
      </c>
      <c r="B232" s="156" t="s">
        <v>98</v>
      </c>
      <c r="C232" s="155">
        <v>0.28999999999999998</v>
      </c>
      <c r="D232" s="136">
        <v>1624</v>
      </c>
      <c r="E232" s="136">
        <f t="shared" si="2"/>
        <v>470.96</v>
      </c>
      <c r="F232" s="135"/>
      <c r="G232" s="134">
        <v>1</v>
      </c>
    </row>
    <row r="233" spans="1:7" ht="12.75" customHeight="1">
      <c r="A233" s="157" t="s">
        <v>190</v>
      </c>
      <c r="B233" s="156" t="s">
        <v>3</v>
      </c>
      <c r="C233" s="155">
        <v>0.2</v>
      </c>
      <c r="D233" s="136">
        <v>1110</v>
      </c>
      <c r="E233" s="136">
        <f t="shared" si="2"/>
        <v>222</v>
      </c>
      <c r="F233" s="135"/>
      <c r="G233" s="134">
        <v>1</v>
      </c>
    </row>
    <row r="234" spans="1:7" ht="12.75" customHeight="1">
      <c r="A234" s="157" t="s">
        <v>179</v>
      </c>
      <c r="B234" s="156" t="s">
        <v>123</v>
      </c>
      <c r="C234" s="155">
        <v>0.05</v>
      </c>
      <c r="D234" s="136">
        <v>5500</v>
      </c>
      <c r="E234" s="136">
        <f t="shared" si="2"/>
        <v>275</v>
      </c>
      <c r="F234" s="135"/>
      <c r="G234" s="134">
        <v>1</v>
      </c>
    </row>
    <row r="235" spans="1:7" ht="12.75" customHeight="1">
      <c r="A235" s="152"/>
      <c r="B235" s="154">
        <v>55.717127290248499</v>
      </c>
      <c r="C235" s="153"/>
      <c r="D235" s="152" t="s">
        <v>105</v>
      </c>
      <c r="E235" s="137">
        <f>SUM(E220:E234)</f>
        <v>45098.650619999993</v>
      </c>
      <c r="F235" s="151"/>
      <c r="G235" s="134">
        <v>1</v>
      </c>
    </row>
    <row r="236" spans="1:7" ht="12.75" customHeight="1">
      <c r="A236" s="159" t="s">
        <v>106</v>
      </c>
      <c r="B236" s="158" t="s">
        <v>5</v>
      </c>
      <c r="C236" s="158" t="s">
        <v>4</v>
      </c>
      <c r="D236" s="158" t="s">
        <v>103</v>
      </c>
      <c r="E236" s="158" t="s">
        <v>104</v>
      </c>
      <c r="G236" s="134">
        <v>1</v>
      </c>
    </row>
    <row r="237" spans="1:7" ht="12.75" customHeight="1">
      <c r="A237" s="157" t="s">
        <v>191</v>
      </c>
      <c r="B237" s="156" t="s">
        <v>107</v>
      </c>
      <c r="C237" s="155">
        <v>0.13</v>
      </c>
      <c r="D237" s="136">
        <v>282059</v>
      </c>
      <c r="E237" s="136">
        <f>+D237*C237</f>
        <v>36667.67</v>
      </c>
      <c r="F237" s="135"/>
      <c r="G237" s="134">
        <v>1</v>
      </c>
    </row>
    <row r="238" spans="1:7" ht="12.75" customHeight="1">
      <c r="A238" s="152"/>
      <c r="B238" s="154">
        <v>39.053137470503202</v>
      </c>
      <c r="C238" s="153"/>
      <c r="D238" s="152" t="s">
        <v>105</v>
      </c>
      <c r="E238" s="137">
        <f>E237</f>
        <v>36667.67</v>
      </c>
      <c r="F238" s="151"/>
      <c r="G238" s="134">
        <v>1</v>
      </c>
    </row>
    <row r="239" spans="1:7" ht="12.75" customHeight="1">
      <c r="A239" s="159" t="s">
        <v>108</v>
      </c>
      <c r="B239" s="158" t="s">
        <v>5</v>
      </c>
      <c r="C239" s="158" t="s">
        <v>4</v>
      </c>
      <c r="D239" s="158" t="s">
        <v>103</v>
      </c>
      <c r="E239" s="158" t="s">
        <v>104</v>
      </c>
      <c r="G239" s="134">
        <v>1</v>
      </c>
    </row>
    <row r="240" spans="1:7" ht="12.75" customHeight="1">
      <c r="A240" s="157" t="s">
        <v>109</v>
      </c>
      <c r="B240" s="156" t="s">
        <v>110</v>
      </c>
      <c r="C240" s="155">
        <v>0.05</v>
      </c>
      <c r="D240" s="136">
        <v>31610</v>
      </c>
      <c r="E240" s="136">
        <f>+D240*C240</f>
        <v>1580.5</v>
      </c>
      <c r="F240" s="135"/>
      <c r="G240" s="134">
        <v>1</v>
      </c>
    </row>
    <row r="241" spans="1:7" ht="12.75" customHeight="1">
      <c r="A241" s="152"/>
      <c r="B241" s="154">
        <v>1.9532746074301</v>
      </c>
      <c r="C241" s="153"/>
      <c r="D241" s="152" t="s">
        <v>105</v>
      </c>
      <c r="E241" s="137">
        <f>E240</f>
        <v>1580.5</v>
      </c>
      <c r="F241" s="151"/>
      <c r="G241" s="134">
        <v>1</v>
      </c>
    </row>
    <row r="242" spans="1:7" ht="12.75" customHeight="1">
      <c r="A242" s="159" t="s">
        <v>111</v>
      </c>
      <c r="B242" s="158" t="s">
        <v>5</v>
      </c>
      <c r="C242" s="158" t="s">
        <v>4</v>
      </c>
      <c r="D242" s="158" t="s">
        <v>103</v>
      </c>
      <c r="E242" s="158" t="s">
        <v>104</v>
      </c>
      <c r="G242" s="134">
        <v>1</v>
      </c>
    </row>
    <row r="243" spans="1:7" ht="12.75" customHeight="1">
      <c r="A243" s="157" t="s">
        <v>593</v>
      </c>
      <c r="B243" s="156" t="s">
        <v>142</v>
      </c>
      <c r="C243" s="155">
        <v>0.11429</v>
      </c>
      <c r="D243" s="136">
        <v>23200</v>
      </c>
      <c r="E243" s="136">
        <f>+D243*C243</f>
        <v>2651.5280000000002</v>
      </c>
      <c r="F243" s="135"/>
      <c r="G243" s="134">
        <v>1</v>
      </c>
    </row>
    <row r="244" spans="1:7" ht="12.75" customHeight="1">
      <c r="A244" s="152"/>
      <c r="B244" s="154">
        <v>3.2764606318182401</v>
      </c>
      <c r="C244" s="153"/>
      <c r="D244" s="152" t="s">
        <v>105</v>
      </c>
      <c r="E244" s="137">
        <f>E243</f>
        <v>2651.5280000000002</v>
      </c>
      <c r="F244" s="151"/>
      <c r="G244" s="134">
        <v>1</v>
      </c>
    </row>
    <row r="245" spans="1:7" ht="12.75" customHeight="1">
      <c r="A245" s="150" t="s">
        <v>114</v>
      </c>
      <c r="B245" s="149" t="s">
        <v>115</v>
      </c>
      <c r="C245" s="148"/>
      <c r="D245" s="147"/>
      <c r="E245" s="146">
        <f>E244+E241+E238+E235</f>
        <v>85998.34861999999</v>
      </c>
      <c r="G245" s="134">
        <v>1</v>
      </c>
    </row>
    <row r="246" spans="1:7" ht="15" customHeight="1">
      <c r="A246" s="202" t="s">
        <v>116</v>
      </c>
      <c r="B246" s="202"/>
      <c r="C246" s="202"/>
      <c r="D246" s="200">
        <f>E245</f>
        <v>85998.34861999999</v>
      </c>
      <c r="E246" s="200"/>
      <c r="G246" s="134">
        <v>1</v>
      </c>
    </row>
    <row r="247" spans="1:7" ht="12.75" customHeight="1">
      <c r="G247" s="134">
        <v>1</v>
      </c>
    </row>
    <row r="248" spans="1:7" ht="12.75" customHeight="1">
      <c r="G248" s="134">
        <v>1</v>
      </c>
    </row>
    <row r="249" spans="1:7" ht="20.25" customHeight="1">
      <c r="A249" s="191" t="s">
        <v>99</v>
      </c>
      <c r="B249" s="192"/>
      <c r="C249" s="192"/>
      <c r="D249" s="192"/>
      <c r="E249" s="193"/>
      <c r="G249" s="134">
        <v>1</v>
      </c>
    </row>
    <row r="250" spans="1:7" ht="12.75" customHeight="1">
      <c r="A250" s="194"/>
      <c r="B250" s="194"/>
      <c r="C250" s="194"/>
      <c r="D250" s="162" t="s">
        <v>100</v>
      </c>
      <c r="E250" s="162" t="s">
        <v>5</v>
      </c>
      <c r="G250" s="134">
        <v>1</v>
      </c>
    </row>
    <row r="251" spans="1:7" ht="55.5" customHeight="1">
      <c r="A251" s="194" t="s">
        <v>461</v>
      </c>
      <c r="B251" s="194"/>
      <c r="C251" s="194"/>
      <c r="D251" s="161" t="s">
        <v>230</v>
      </c>
      <c r="E251" s="161" t="s">
        <v>2</v>
      </c>
      <c r="G251" s="134">
        <v>1</v>
      </c>
    </row>
    <row r="252" spans="1:7" ht="15.75" customHeight="1">
      <c r="A252" s="201" t="s">
        <v>101</v>
      </c>
      <c r="B252" s="201"/>
      <c r="C252" s="201"/>
      <c r="D252" s="201"/>
      <c r="E252" s="201"/>
      <c r="F252" s="160"/>
      <c r="G252" s="134">
        <v>1</v>
      </c>
    </row>
    <row r="253" spans="1:7" ht="65.25" customHeight="1">
      <c r="A253" s="203" t="s">
        <v>231</v>
      </c>
      <c r="B253" s="204"/>
      <c r="C253" s="204"/>
      <c r="D253" s="204"/>
      <c r="E253" s="205"/>
      <c r="G253" s="134">
        <v>2</v>
      </c>
    </row>
    <row r="254" spans="1:7" ht="12.75" customHeight="1">
      <c r="A254" s="159" t="s">
        <v>102</v>
      </c>
      <c r="B254" s="158" t="s">
        <v>5</v>
      </c>
      <c r="C254" s="158" t="s">
        <v>4</v>
      </c>
      <c r="D254" s="158" t="s">
        <v>103</v>
      </c>
      <c r="E254" s="158" t="s">
        <v>104</v>
      </c>
      <c r="G254" s="134">
        <v>1</v>
      </c>
    </row>
    <row r="255" spans="1:7" ht="12.75" customHeight="1">
      <c r="A255" s="157" t="s">
        <v>148</v>
      </c>
      <c r="B255" s="156" t="s">
        <v>149</v>
      </c>
      <c r="C255" s="155">
        <v>5.2499999999999998E-2</v>
      </c>
      <c r="D255" s="136">
        <v>418626</v>
      </c>
      <c r="E255" s="136">
        <f>+D255*C255</f>
        <v>21977.864999999998</v>
      </c>
      <c r="F255" s="135"/>
      <c r="G255" s="134">
        <v>1</v>
      </c>
    </row>
    <row r="256" spans="1:7" ht="12.75" customHeight="1">
      <c r="A256" s="157" t="s">
        <v>557</v>
      </c>
      <c r="B256" s="156" t="s">
        <v>3</v>
      </c>
      <c r="C256" s="155">
        <v>0.04</v>
      </c>
      <c r="D256" s="136">
        <v>5220</v>
      </c>
      <c r="E256" s="136">
        <f>+D256*C256</f>
        <v>208.8</v>
      </c>
      <c r="F256" s="135"/>
      <c r="G256" s="134">
        <v>1</v>
      </c>
    </row>
    <row r="257" spans="1:7" ht="12.75" customHeight="1">
      <c r="A257" s="152"/>
      <c r="B257" s="154">
        <v>35.336932804561499</v>
      </c>
      <c r="C257" s="153"/>
      <c r="D257" s="152" t="s">
        <v>105</v>
      </c>
      <c r="E257" s="137">
        <f>SUM(E255:E256)</f>
        <v>22186.664999999997</v>
      </c>
      <c r="F257" s="151"/>
      <c r="G257" s="134">
        <v>1</v>
      </c>
    </row>
    <row r="258" spans="1:7" ht="12.75" customHeight="1">
      <c r="A258" s="159" t="s">
        <v>106</v>
      </c>
      <c r="B258" s="158" t="s">
        <v>5</v>
      </c>
      <c r="C258" s="158" t="s">
        <v>4</v>
      </c>
      <c r="D258" s="158" t="s">
        <v>103</v>
      </c>
      <c r="E258" s="158" t="s">
        <v>104</v>
      </c>
      <c r="G258" s="134">
        <v>1</v>
      </c>
    </row>
    <row r="259" spans="1:7" ht="12.75" customHeight="1">
      <c r="A259" s="157" t="s">
        <v>181</v>
      </c>
      <c r="B259" s="156" t="s">
        <v>107</v>
      </c>
      <c r="C259" s="155">
        <v>0.13433</v>
      </c>
      <c r="D259" s="136">
        <f>282059</f>
        <v>282059</v>
      </c>
      <c r="E259" s="136">
        <f>+D259*C259</f>
        <v>37888.98547</v>
      </c>
      <c r="F259" s="135"/>
      <c r="G259" s="134">
        <v>1</v>
      </c>
    </row>
    <row r="260" spans="1:7" ht="12.75" customHeight="1">
      <c r="A260" s="152"/>
      <c r="B260" s="154">
        <v>52.021915364645501</v>
      </c>
      <c r="C260" s="153"/>
      <c r="D260" s="152" t="s">
        <v>105</v>
      </c>
      <c r="E260" s="137">
        <f>E259</f>
        <v>37888.98547</v>
      </c>
      <c r="F260" s="151"/>
      <c r="G260" s="134">
        <v>1</v>
      </c>
    </row>
    <row r="261" spans="1:7" ht="12.75" customHeight="1">
      <c r="A261" s="159" t="s">
        <v>108</v>
      </c>
      <c r="B261" s="158" t="s">
        <v>5</v>
      </c>
      <c r="C261" s="158" t="s">
        <v>4</v>
      </c>
      <c r="D261" s="158" t="s">
        <v>103</v>
      </c>
      <c r="E261" s="158" t="s">
        <v>104</v>
      </c>
      <c r="G261" s="134">
        <v>1</v>
      </c>
    </row>
    <row r="262" spans="1:7" ht="12.75" customHeight="1">
      <c r="A262" s="157" t="s">
        <v>109</v>
      </c>
      <c r="B262" s="156" t="s">
        <v>110</v>
      </c>
      <c r="C262" s="155">
        <v>0.05</v>
      </c>
      <c r="D262" s="136">
        <v>32663</v>
      </c>
      <c r="E262" s="136">
        <f>+D262*C262</f>
        <v>1633.15</v>
      </c>
      <c r="F262" s="135"/>
      <c r="G262" s="134">
        <v>1</v>
      </c>
    </row>
    <row r="263" spans="1:7" ht="12.75" customHeight="1">
      <c r="A263" s="152"/>
      <c r="B263" s="154">
        <v>2.6008568652746602</v>
      </c>
      <c r="C263" s="153"/>
      <c r="D263" s="152" t="s">
        <v>105</v>
      </c>
      <c r="E263" s="137">
        <f>E262</f>
        <v>1633.15</v>
      </c>
      <c r="F263" s="151"/>
      <c r="G263" s="134">
        <v>1</v>
      </c>
    </row>
    <row r="264" spans="1:7" ht="12.75" customHeight="1">
      <c r="A264" s="159" t="s">
        <v>111</v>
      </c>
      <c r="B264" s="158" t="s">
        <v>5</v>
      </c>
      <c r="C264" s="158" t="s">
        <v>4</v>
      </c>
      <c r="D264" s="158" t="s">
        <v>103</v>
      </c>
      <c r="E264" s="158" t="s">
        <v>104</v>
      </c>
      <c r="G264" s="134">
        <v>1</v>
      </c>
    </row>
    <row r="265" spans="1:7" ht="12.75" customHeight="1">
      <c r="A265" s="157" t="s">
        <v>176</v>
      </c>
      <c r="B265" s="156" t="s">
        <v>142</v>
      </c>
      <c r="C265" s="155">
        <v>3.3329999999999999E-2</v>
      </c>
      <c r="D265" s="136">
        <v>26796</v>
      </c>
      <c r="E265" s="136">
        <f>+D265*C265</f>
        <v>893.11068</v>
      </c>
      <c r="F265" s="135"/>
      <c r="G265" s="134">
        <v>1</v>
      </c>
    </row>
    <row r="266" spans="1:7" ht="12.75" customHeight="1">
      <c r="A266" s="157" t="s">
        <v>556</v>
      </c>
      <c r="B266" s="156" t="s">
        <v>142</v>
      </c>
      <c r="C266" s="155">
        <v>2.545E-2</v>
      </c>
      <c r="D266" s="136">
        <v>149255</v>
      </c>
      <c r="E266" s="136">
        <f>+D266*C266</f>
        <v>3798.5397499999999</v>
      </c>
      <c r="F266" s="135"/>
      <c r="G266" s="134">
        <v>1</v>
      </c>
    </row>
    <row r="267" spans="1:7" ht="12.75" customHeight="1">
      <c r="A267" s="157" t="s">
        <v>555</v>
      </c>
      <c r="B267" s="156" t="s">
        <v>142</v>
      </c>
      <c r="C267" s="155">
        <v>3.3329999999999999E-2</v>
      </c>
      <c r="D267" s="136">
        <v>48360</v>
      </c>
      <c r="E267" s="136">
        <f>+D267*C267</f>
        <v>1611.8388</v>
      </c>
      <c r="F267" s="135"/>
      <c r="G267" s="134">
        <v>1</v>
      </c>
    </row>
    <row r="268" spans="1:7" ht="12.75" customHeight="1">
      <c r="A268" s="152"/>
      <c r="B268" s="154">
        <v>10.040294965518299</v>
      </c>
      <c r="C268" s="153"/>
      <c r="D268" s="152" t="s">
        <v>105</v>
      </c>
      <c r="E268" s="137">
        <f>SUM(E265:E267)</f>
        <v>6303.4892299999992</v>
      </c>
      <c r="F268" s="151"/>
      <c r="G268" s="134">
        <v>1</v>
      </c>
    </row>
    <row r="269" spans="1:7" ht="12.75" customHeight="1">
      <c r="A269" s="150" t="s">
        <v>114</v>
      </c>
      <c r="B269" s="149" t="s">
        <v>115</v>
      </c>
      <c r="C269" s="148"/>
      <c r="D269" s="147"/>
      <c r="E269" s="146">
        <f>E268+E263+E260+E257</f>
        <v>68012.289699999994</v>
      </c>
      <c r="G269" s="134">
        <v>1</v>
      </c>
    </row>
    <row r="270" spans="1:7" ht="15" customHeight="1">
      <c r="A270" s="202" t="s">
        <v>116</v>
      </c>
      <c r="B270" s="202"/>
      <c r="C270" s="202"/>
      <c r="D270" s="200">
        <f>E269</f>
        <v>68012.289699999994</v>
      </c>
      <c r="E270" s="200"/>
      <c r="G270" s="134">
        <v>1</v>
      </c>
    </row>
    <row r="271" spans="1:7" ht="12.75" customHeight="1">
      <c r="G271" s="134">
        <v>1</v>
      </c>
    </row>
    <row r="272" spans="1:7" ht="12.75" customHeight="1">
      <c r="G272" s="134">
        <v>1</v>
      </c>
    </row>
    <row r="273" spans="1:7" ht="20.25" customHeight="1">
      <c r="A273" s="191" t="s">
        <v>99</v>
      </c>
      <c r="B273" s="192"/>
      <c r="C273" s="192"/>
      <c r="D273" s="192"/>
      <c r="E273" s="193"/>
      <c r="G273" s="134">
        <v>1</v>
      </c>
    </row>
    <row r="274" spans="1:7" ht="12.75" customHeight="1">
      <c r="A274" s="194"/>
      <c r="B274" s="194"/>
      <c r="C274" s="194"/>
      <c r="D274" s="162" t="s">
        <v>100</v>
      </c>
      <c r="E274" s="162" t="s">
        <v>5</v>
      </c>
      <c r="G274" s="134">
        <v>1</v>
      </c>
    </row>
    <row r="275" spans="1:7" ht="55.5" customHeight="1">
      <c r="A275" s="194" t="s">
        <v>461</v>
      </c>
      <c r="B275" s="194"/>
      <c r="C275" s="194"/>
      <c r="D275" s="161" t="s">
        <v>232</v>
      </c>
      <c r="E275" s="161" t="s">
        <v>2</v>
      </c>
      <c r="G275" s="134">
        <v>1</v>
      </c>
    </row>
    <row r="276" spans="1:7" ht="15.75" customHeight="1">
      <c r="A276" s="201" t="s">
        <v>101</v>
      </c>
      <c r="B276" s="201"/>
      <c r="C276" s="201"/>
      <c r="D276" s="201"/>
      <c r="E276" s="201"/>
      <c r="F276" s="160"/>
      <c r="G276" s="134">
        <v>1</v>
      </c>
    </row>
    <row r="277" spans="1:7" ht="56.25" customHeight="1">
      <c r="A277" s="203" t="s">
        <v>233</v>
      </c>
      <c r="B277" s="204"/>
      <c r="C277" s="204"/>
      <c r="D277" s="204"/>
      <c r="E277" s="205"/>
      <c r="G277" s="134">
        <v>2</v>
      </c>
    </row>
    <row r="278" spans="1:7" ht="12.75" customHeight="1">
      <c r="A278" s="159" t="s">
        <v>102</v>
      </c>
      <c r="B278" s="158" t="s">
        <v>5</v>
      </c>
      <c r="C278" s="158" t="s">
        <v>4</v>
      </c>
      <c r="D278" s="158" t="s">
        <v>103</v>
      </c>
      <c r="E278" s="158" t="s">
        <v>104</v>
      </c>
      <c r="G278" s="134">
        <v>1</v>
      </c>
    </row>
    <row r="279" spans="1:7" ht="12.75" customHeight="1">
      <c r="A279" s="157" t="s">
        <v>595</v>
      </c>
      <c r="B279" s="156" t="s">
        <v>168</v>
      </c>
      <c r="C279" s="155">
        <v>0.08</v>
      </c>
      <c r="D279" s="136">
        <v>160000</v>
      </c>
      <c r="E279" s="136">
        <f>+D279*C279</f>
        <v>12800</v>
      </c>
      <c r="F279" s="135"/>
      <c r="G279" s="134">
        <v>1</v>
      </c>
    </row>
    <row r="280" spans="1:7" ht="12.75" customHeight="1">
      <c r="A280" s="157" t="s">
        <v>594</v>
      </c>
      <c r="B280" s="156" t="s">
        <v>168</v>
      </c>
      <c r="C280" s="155">
        <v>1.4E-2</v>
      </c>
      <c r="D280" s="136">
        <v>150000</v>
      </c>
      <c r="E280" s="136">
        <f>+D280*C280</f>
        <v>2100</v>
      </c>
      <c r="F280" s="135"/>
      <c r="G280" s="134">
        <v>1</v>
      </c>
    </row>
    <row r="281" spans="1:7" ht="12.75" customHeight="1">
      <c r="A281" s="157" t="s">
        <v>179</v>
      </c>
      <c r="B281" s="156" t="s">
        <v>123</v>
      </c>
      <c r="C281" s="155">
        <v>0.05</v>
      </c>
      <c r="D281" s="136">
        <v>5500</v>
      </c>
      <c r="E281" s="136">
        <f>+D281*C281</f>
        <v>275</v>
      </c>
      <c r="F281" s="135"/>
      <c r="G281" s="134">
        <v>1</v>
      </c>
    </row>
    <row r="282" spans="1:7" ht="12.75" customHeight="1">
      <c r="A282" s="157" t="s">
        <v>466</v>
      </c>
      <c r="B282" s="156" t="s">
        <v>3</v>
      </c>
      <c r="C282" s="155">
        <v>0.1</v>
      </c>
      <c r="D282" s="136">
        <v>1210</v>
      </c>
      <c r="E282" s="136">
        <f>+D282*C282</f>
        <v>121</v>
      </c>
      <c r="F282" s="135"/>
      <c r="G282" s="134">
        <v>1</v>
      </c>
    </row>
    <row r="283" spans="1:7" ht="12.75" customHeight="1">
      <c r="A283" s="157" t="s">
        <v>465</v>
      </c>
      <c r="B283" s="156" t="s">
        <v>98</v>
      </c>
      <c r="C283" s="155">
        <v>8.3330000000000001E-2</v>
      </c>
      <c r="D283" s="136">
        <v>2645</v>
      </c>
      <c r="E283" s="136">
        <f>+D283*C283</f>
        <v>220.40785</v>
      </c>
      <c r="F283" s="135"/>
      <c r="G283" s="134">
        <v>1</v>
      </c>
    </row>
    <row r="284" spans="1:7" ht="12.75" customHeight="1">
      <c r="A284" s="152"/>
      <c r="B284" s="154">
        <v>25.719738276990199</v>
      </c>
      <c r="C284" s="153"/>
      <c r="D284" s="152" t="s">
        <v>105</v>
      </c>
      <c r="E284" s="137">
        <f>SUM(E279:E283)</f>
        <v>15516.40785</v>
      </c>
      <c r="F284" s="151"/>
      <c r="G284" s="134">
        <v>1</v>
      </c>
    </row>
    <row r="285" spans="1:7" ht="12.75" customHeight="1">
      <c r="A285" s="159" t="s">
        <v>106</v>
      </c>
      <c r="B285" s="158" t="s">
        <v>5</v>
      </c>
      <c r="C285" s="158" t="s">
        <v>4</v>
      </c>
      <c r="D285" s="158" t="s">
        <v>103</v>
      </c>
      <c r="E285" s="158" t="s">
        <v>104</v>
      </c>
      <c r="G285" s="134">
        <v>1</v>
      </c>
    </row>
    <row r="286" spans="1:7" ht="12.75" customHeight="1">
      <c r="A286" s="157" t="s">
        <v>181</v>
      </c>
      <c r="B286" s="156" t="s">
        <v>107</v>
      </c>
      <c r="C286" s="155">
        <v>5.8000000000000003E-2</v>
      </c>
      <c r="D286" s="136">
        <f>282059</f>
        <v>282059</v>
      </c>
      <c r="E286" s="136">
        <f>+D286*C286</f>
        <v>16359.422</v>
      </c>
      <c r="F286" s="135"/>
      <c r="G286" s="134">
        <v>1</v>
      </c>
    </row>
    <row r="287" spans="1:7" ht="12.75" customHeight="1">
      <c r="A287" s="152"/>
      <c r="B287" s="154">
        <v>68.675027262813501</v>
      </c>
      <c r="C287" s="153"/>
      <c r="D287" s="152" t="s">
        <v>105</v>
      </c>
      <c r="E287" s="137">
        <f>E286</f>
        <v>16359.422</v>
      </c>
      <c r="F287" s="151"/>
      <c r="G287" s="134">
        <v>1</v>
      </c>
    </row>
    <row r="288" spans="1:7" ht="12.75" customHeight="1">
      <c r="A288" s="159" t="s">
        <v>108</v>
      </c>
      <c r="B288" s="158" t="s">
        <v>5</v>
      </c>
      <c r="C288" s="158" t="s">
        <v>4</v>
      </c>
      <c r="D288" s="158" t="s">
        <v>103</v>
      </c>
      <c r="E288" s="158" t="s">
        <v>104</v>
      </c>
      <c r="G288" s="134">
        <v>1</v>
      </c>
    </row>
    <row r="289" spans="1:7" ht="12.75" customHeight="1">
      <c r="A289" s="157" t="s">
        <v>109</v>
      </c>
      <c r="B289" s="156" t="s">
        <v>110</v>
      </c>
      <c r="C289" s="155">
        <v>0.05</v>
      </c>
      <c r="D289" s="136">
        <v>12595</v>
      </c>
      <c r="E289" s="136">
        <f>+D289*C289</f>
        <v>629.75</v>
      </c>
      <c r="F289" s="135"/>
      <c r="G289" s="134">
        <v>1</v>
      </c>
    </row>
    <row r="290" spans="1:7" ht="12.75" customHeight="1">
      <c r="A290" s="152"/>
      <c r="B290" s="154">
        <v>3.4351145038167901</v>
      </c>
      <c r="C290" s="153"/>
      <c r="D290" s="152" t="s">
        <v>105</v>
      </c>
      <c r="E290" s="137">
        <f>E289</f>
        <v>629.75</v>
      </c>
      <c r="F290" s="151"/>
      <c r="G290" s="134">
        <v>1</v>
      </c>
    </row>
    <row r="291" spans="1:7" ht="12.75" customHeight="1">
      <c r="A291" s="159" t="s">
        <v>111</v>
      </c>
      <c r="B291" s="158" t="s">
        <v>5</v>
      </c>
      <c r="C291" s="158" t="s">
        <v>4</v>
      </c>
      <c r="D291" s="158" t="s">
        <v>103</v>
      </c>
      <c r="E291" s="158" t="s">
        <v>104</v>
      </c>
      <c r="G291" s="134">
        <v>1</v>
      </c>
    </row>
    <row r="292" spans="1:7" ht="12.75" customHeight="1">
      <c r="A292" s="157" t="s">
        <v>593</v>
      </c>
      <c r="B292" s="156" t="s">
        <v>142</v>
      </c>
      <c r="C292" s="155">
        <v>0.05</v>
      </c>
      <c r="D292" s="136">
        <v>23200</v>
      </c>
      <c r="E292" s="136">
        <f>+D292*C292</f>
        <v>1160</v>
      </c>
      <c r="F292" s="135"/>
      <c r="G292" s="134">
        <v>1</v>
      </c>
    </row>
    <row r="293" spans="1:7" ht="12.75" customHeight="1">
      <c r="A293" s="152"/>
      <c r="B293" s="154">
        <v>2.1701199563795002</v>
      </c>
      <c r="C293" s="153"/>
      <c r="D293" s="152" t="s">
        <v>105</v>
      </c>
      <c r="E293" s="137">
        <f>E292</f>
        <v>1160</v>
      </c>
      <c r="F293" s="151"/>
      <c r="G293" s="134">
        <v>1</v>
      </c>
    </row>
    <row r="294" spans="1:7" ht="12.75" customHeight="1">
      <c r="A294" s="150" t="s">
        <v>114</v>
      </c>
      <c r="B294" s="149" t="s">
        <v>115</v>
      </c>
      <c r="C294" s="148"/>
      <c r="D294" s="147"/>
      <c r="E294" s="146">
        <f>E293+E290+E287+E284</f>
        <v>33665.579849999995</v>
      </c>
      <c r="G294" s="134">
        <v>1</v>
      </c>
    </row>
    <row r="295" spans="1:7" ht="15" customHeight="1">
      <c r="A295" s="202" t="s">
        <v>116</v>
      </c>
      <c r="B295" s="202"/>
      <c r="C295" s="202"/>
      <c r="D295" s="200">
        <f>E294</f>
        <v>33665.579849999995</v>
      </c>
      <c r="E295" s="200"/>
      <c r="G295" s="134">
        <v>1</v>
      </c>
    </row>
    <row r="296" spans="1:7" ht="12.75" customHeight="1">
      <c r="G296" s="134">
        <v>1</v>
      </c>
    </row>
    <row r="297" spans="1:7" ht="12.75" customHeight="1">
      <c r="G297" s="134">
        <v>1</v>
      </c>
    </row>
    <row r="298" spans="1:7" ht="20.25" customHeight="1">
      <c r="A298" s="191" t="s">
        <v>99</v>
      </c>
      <c r="B298" s="192"/>
      <c r="C298" s="192"/>
      <c r="D298" s="192"/>
      <c r="E298" s="193"/>
      <c r="G298" s="134">
        <v>1</v>
      </c>
    </row>
    <row r="299" spans="1:7" ht="12.75" customHeight="1">
      <c r="A299" s="194"/>
      <c r="B299" s="194"/>
      <c r="C299" s="194"/>
      <c r="D299" s="162" t="s">
        <v>100</v>
      </c>
      <c r="E299" s="162" t="s">
        <v>5</v>
      </c>
      <c r="G299" s="134">
        <v>1</v>
      </c>
    </row>
    <row r="300" spans="1:7" ht="55.5" customHeight="1">
      <c r="A300" s="194" t="s">
        <v>461</v>
      </c>
      <c r="B300" s="194"/>
      <c r="C300" s="194"/>
      <c r="D300" s="161" t="s">
        <v>234</v>
      </c>
      <c r="E300" s="161" t="s">
        <v>3</v>
      </c>
      <c r="G300" s="134">
        <v>1</v>
      </c>
    </row>
    <row r="301" spans="1:7" ht="15.75" customHeight="1">
      <c r="A301" s="201" t="s">
        <v>101</v>
      </c>
      <c r="B301" s="201"/>
      <c r="C301" s="201"/>
      <c r="D301" s="201"/>
      <c r="E301" s="201"/>
      <c r="F301" s="160"/>
      <c r="G301" s="134">
        <v>1</v>
      </c>
    </row>
    <row r="302" spans="1:7" ht="93" customHeight="1">
      <c r="A302" s="203" t="s">
        <v>235</v>
      </c>
      <c r="B302" s="204"/>
      <c r="C302" s="204"/>
      <c r="D302" s="204"/>
      <c r="E302" s="205"/>
      <c r="G302" s="134">
        <v>2</v>
      </c>
    </row>
    <row r="303" spans="1:7" ht="12.75" customHeight="1">
      <c r="A303" s="159" t="s">
        <v>102</v>
      </c>
      <c r="B303" s="158" t="s">
        <v>5</v>
      </c>
      <c r="C303" s="158" t="s">
        <v>4</v>
      </c>
      <c r="D303" s="158" t="s">
        <v>103</v>
      </c>
      <c r="E303" s="158" t="s">
        <v>104</v>
      </c>
      <c r="G303" s="134">
        <v>1</v>
      </c>
    </row>
    <row r="304" spans="1:7" ht="12.75" customHeight="1">
      <c r="A304" s="157" t="s">
        <v>592</v>
      </c>
      <c r="B304" s="156" t="s">
        <v>3</v>
      </c>
      <c r="C304" s="155">
        <v>2.7</v>
      </c>
      <c r="D304" s="136">
        <v>95000</v>
      </c>
      <c r="E304" s="136">
        <f t="shared" ref="E304:E312" si="3">+D304*C304</f>
        <v>256500.00000000003</v>
      </c>
      <c r="F304" s="135"/>
      <c r="G304" s="134">
        <v>1</v>
      </c>
    </row>
    <row r="305" spans="1:7" ht="12.75" customHeight="1">
      <c r="A305" s="157" t="s">
        <v>591</v>
      </c>
      <c r="B305" s="156" t="s">
        <v>3</v>
      </c>
      <c r="C305" s="155">
        <v>2.31</v>
      </c>
      <c r="D305" s="136">
        <v>5500</v>
      </c>
      <c r="E305" s="136">
        <f t="shared" si="3"/>
        <v>12705</v>
      </c>
      <c r="F305" s="135"/>
      <c r="G305" s="134">
        <v>1</v>
      </c>
    </row>
    <row r="306" spans="1:7" ht="12.75" customHeight="1">
      <c r="A306" s="157" t="s">
        <v>550</v>
      </c>
      <c r="B306" s="156" t="s">
        <v>3</v>
      </c>
      <c r="C306" s="155">
        <v>1</v>
      </c>
      <c r="D306" s="136">
        <v>108000</v>
      </c>
      <c r="E306" s="136">
        <f t="shared" si="3"/>
        <v>108000</v>
      </c>
      <c r="F306" s="135"/>
      <c r="G306" s="134">
        <v>1</v>
      </c>
    </row>
    <row r="307" spans="1:7" ht="12.75" customHeight="1">
      <c r="A307" s="157" t="s">
        <v>590</v>
      </c>
      <c r="B307" s="156" t="s">
        <v>98</v>
      </c>
      <c r="C307" s="155">
        <v>13.125</v>
      </c>
      <c r="D307" s="136">
        <v>9500</v>
      </c>
      <c r="E307" s="136">
        <f t="shared" si="3"/>
        <v>124687.5</v>
      </c>
      <c r="F307" s="135"/>
      <c r="G307" s="134">
        <v>1</v>
      </c>
    </row>
    <row r="308" spans="1:7" ht="12.75" customHeight="1">
      <c r="A308" s="157" t="s">
        <v>589</v>
      </c>
      <c r="B308" s="156" t="s">
        <v>123</v>
      </c>
      <c r="C308" s="155">
        <v>3</v>
      </c>
      <c r="D308" s="136">
        <v>9500</v>
      </c>
      <c r="E308" s="136">
        <f t="shared" si="3"/>
        <v>28500</v>
      </c>
      <c r="F308" s="135"/>
      <c r="G308" s="134">
        <v>1</v>
      </c>
    </row>
    <row r="309" spans="1:7" ht="12.75" customHeight="1">
      <c r="A309" s="157" t="s">
        <v>588</v>
      </c>
      <c r="B309" s="156" t="s">
        <v>3</v>
      </c>
      <c r="C309" s="155">
        <v>4</v>
      </c>
      <c r="D309" s="136">
        <v>6070</v>
      </c>
      <c r="E309" s="136">
        <f t="shared" si="3"/>
        <v>24280</v>
      </c>
      <c r="F309" s="135"/>
      <c r="G309" s="134">
        <v>1</v>
      </c>
    </row>
    <row r="310" spans="1:7" ht="12.75" customHeight="1">
      <c r="A310" s="157" t="s">
        <v>548</v>
      </c>
      <c r="B310" s="156" t="s">
        <v>3</v>
      </c>
      <c r="C310" s="155">
        <v>1</v>
      </c>
      <c r="D310" s="136">
        <v>12450</v>
      </c>
      <c r="E310" s="136">
        <f t="shared" si="3"/>
        <v>12450</v>
      </c>
      <c r="F310" s="135"/>
      <c r="G310" s="134">
        <v>1</v>
      </c>
    </row>
    <row r="311" spans="1:7" ht="12.75" customHeight="1">
      <c r="A311" s="157" t="s">
        <v>167</v>
      </c>
      <c r="B311" s="156" t="s">
        <v>168</v>
      </c>
      <c r="C311" s="155">
        <v>0.8</v>
      </c>
      <c r="D311" s="136">
        <v>42000</v>
      </c>
      <c r="E311" s="136">
        <f t="shared" si="3"/>
        <v>33600</v>
      </c>
      <c r="F311" s="135"/>
      <c r="G311" s="134">
        <v>1</v>
      </c>
    </row>
    <row r="312" spans="1:7" ht="12.75" customHeight="1">
      <c r="A312" s="157" t="s">
        <v>587</v>
      </c>
      <c r="B312" s="156" t="s">
        <v>168</v>
      </c>
      <c r="C312" s="155">
        <v>0.8</v>
      </c>
      <c r="D312" s="136">
        <v>48000</v>
      </c>
      <c r="E312" s="136">
        <f t="shared" si="3"/>
        <v>38400</v>
      </c>
      <c r="F312" s="135"/>
      <c r="G312" s="134">
        <v>1</v>
      </c>
    </row>
    <row r="313" spans="1:7" ht="12.75" customHeight="1">
      <c r="A313" s="152"/>
      <c r="B313" s="154">
        <v>44.9765619011688</v>
      </c>
      <c r="C313" s="153"/>
      <c r="D313" s="152" t="s">
        <v>105</v>
      </c>
      <c r="E313" s="137">
        <f>SUM(E304:E312)</f>
        <v>639122.5</v>
      </c>
      <c r="F313" s="151"/>
      <c r="G313" s="134">
        <v>1</v>
      </c>
    </row>
    <row r="314" spans="1:7" ht="12.75" customHeight="1">
      <c r="A314" s="159" t="s">
        <v>106</v>
      </c>
      <c r="B314" s="158" t="s">
        <v>5</v>
      </c>
      <c r="C314" s="158" t="s">
        <v>4</v>
      </c>
      <c r="D314" s="158" t="s">
        <v>103</v>
      </c>
      <c r="E314" s="158" t="s">
        <v>104</v>
      </c>
      <c r="G314" s="134">
        <v>1</v>
      </c>
    </row>
    <row r="315" spans="1:7" ht="12.75" customHeight="1">
      <c r="A315" s="157" t="s">
        <v>196</v>
      </c>
      <c r="B315" s="156" t="s">
        <v>107</v>
      </c>
      <c r="C315" s="155">
        <v>1.8</v>
      </c>
      <c r="D315" s="136">
        <f>282059</f>
        <v>282059</v>
      </c>
      <c r="E315" s="136">
        <f>+D315*C315</f>
        <v>507706.2</v>
      </c>
      <c r="F315" s="135"/>
      <c r="G315" s="134">
        <v>1</v>
      </c>
    </row>
    <row r="316" spans="1:7" ht="12.75" customHeight="1">
      <c r="A316" s="157" t="s">
        <v>191</v>
      </c>
      <c r="B316" s="156" t="s">
        <v>107</v>
      </c>
      <c r="C316" s="155">
        <v>0.25</v>
      </c>
      <c r="D316" s="136">
        <f>282059</f>
        <v>282059</v>
      </c>
      <c r="E316" s="136">
        <f>+D316*C316</f>
        <v>70514.75</v>
      </c>
      <c r="F316" s="135"/>
      <c r="G316" s="134">
        <v>1</v>
      </c>
    </row>
    <row r="317" spans="1:7" ht="12.75" customHeight="1">
      <c r="A317" s="157" t="s">
        <v>547</v>
      </c>
      <c r="B317" s="156" t="s">
        <v>107</v>
      </c>
      <c r="C317" s="155">
        <v>0.25</v>
      </c>
      <c r="D317" s="136">
        <f>160654</f>
        <v>160654</v>
      </c>
      <c r="E317" s="136">
        <f>+D317*C317</f>
        <v>40163.5</v>
      </c>
      <c r="F317" s="135"/>
      <c r="G317" s="134">
        <v>1</v>
      </c>
    </row>
    <row r="318" spans="1:7" ht="12.75" customHeight="1">
      <c r="A318" s="152"/>
      <c r="B318" s="154">
        <v>49.667765322364701</v>
      </c>
      <c r="C318" s="153"/>
      <c r="D318" s="152" t="s">
        <v>105</v>
      </c>
      <c r="E318" s="137">
        <f>SUM(E315:E317)</f>
        <v>618384.44999999995</v>
      </c>
      <c r="F318" s="151"/>
      <c r="G318" s="134">
        <v>1</v>
      </c>
    </row>
    <row r="319" spans="1:7" ht="12.75" customHeight="1">
      <c r="A319" s="159" t="s">
        <v>108</v>
      </c>
      <c r="B319" s="158" t="s">
        <v>5</v>
      </c>
      <c r="C319" s="158" t="s">
        <v>4</v>
      </c>
      <c r="D319" s="158" t="s">
        <v>103</v>
      </c>
      <c r="E319" s="158" t="s">
        <v>104</v>
      </c>
      <c r="G319" s="134">
        <v>1</v>
      </c>
    </row>
    <row r="320" spans="1:7" ht="12.75" customHeight="1">
      <c r="A320" s="157" t="s">
        <v>109</v>
      </c>
      <c r="B320" s="156" t="s">
        <v>110</v>
      </c>
      <c r="C320" s="155">
        <v>0.05</v>
      </c>
      <c r="D320" s="136">
        <v>498943</v>
      </c>
      <c r="E320" s="136">
        <f>+D320*C320</f>
        <v>24947.15</v>
      </c>
      <c r="F320" s="135"/>
      <c r="G320" s="134">
        <v>1</v>
      </c>
    </row>
    <row r="321" spans="1:7" ht="12.75" customHeight="1">
      <c r="A321" s="152"/>
      <c r="B321" s="154">
        <v>2.4833733342226099</v>
      </c>
      <c r="C321" s="153"/>
      <c r="D321" s="152" t="s">
        <v>105</v>
      </c>
      <c r="E321" s="137">
        <f>E320</f>
        <v>24947.15</v>
      </c>
      <c r="F321" s="151"/>
      <c r="G321" s="134">
        <v>1</v>
      </c>
    </row>
    <row r="322" spans="1:7" ht="12.75" customHeight="1">
      <c r="A322" s="159" t="s">
        <v>111</v>
      </c>
      <c r="B322" s="158" t="s">
        <v>5</v>
      </c>
      <c r="C322" s="158" t="s">
        <v>4</v>
      </c>
      <c r="D322" s="158" t="s">
        <v>103</v>
      </c>
      <c r="E322" s="158" t="s">
        <v>104</v>
      </c>
      <c r="G322" s="134">
        <v>1</v>
      </c>
    </row>
    <row r="323" spans="1:7" ht="12.75" customHeight="1">
      <c r="A323" s="157" t="s">
        <v>568</v>
      </c>
      <c r="B323" s="156" t="s">
        <v>142</v>
      </c>
      <c r="C323" s="155">
        <v>1</v>
      </c>
      <c r="D323" s="136">
        <v>23072</v>
      </c>
      <c r="E323" s="136">
        <f>+D323*C323</f>
        <v>23072</v>
      </c>
      <c r="F323" s="135"/>
      <c r="G323" s="134">
        <v>1</v>
      </c>
    </row>
    <row r="324" spans="1:7" ht="12.75" customHeight="1">
      <c r="A324" s="157" t="s">
        <v>586</v>
      </c>
      <c r="B324" s="156" t="s">
        <v>142</v>
      </c>
      <c r="C324" s="155">
        <v>1</v>
      </c>
      <c r="D324" s="136">
        <v>17318</v>
      </c>
      <c r="E324" s="136">
        <f>+D324*C324</f>
        <v>17318</v>
      </c>
      <c r="F324" s="135"/>
      <c r="G324" s="134">
        <v>1</v>
      </c>
    </row>
    <row r="325" spans="1:7" ht="12.75" customHeight="1">
      <c r="A325" s="152"/>
      <c r="B325" s="154">
        <v>2.8722994422439299</v>
      </c>
      <c r="C325" s="153"/>
      <c r="D325" s="152" t="s">
        <v>105</v>
      </c>
      <c r="E325" s="137">
        <f>SUM(E323:E324)</f>
        <v>40390</v>
      </c>
      <c r="F325" s="151"/>
      <c r="G325" s="134">
        <v>1</v>
      </c>
    </row>
    <row r="326" spans="1:7" ht="12.75" customHeight="1">
      <c r="A326" s="150" t="s">
        <v>114</v>
      </c>
      <c r="B326" s="149" t="s">
        <v>115</v>
      </c>
      <c r="C326" s="148"/>
      <c r="D326" s="147"/>
      <c r="E326" s="146">
        <f>E325+E321+E318+E313</f>
        <v>1322844.1000000001</v>
      </c>
      <c r="G326" s="134">
        <v>1</v>
      </c>
    </row>
    <row r="327" spans="1:7" ht="15" customHeight="1">
      <c r="A327" s="202" t="s">
        <v>116</v>
      </c>
      <c r="B327" s="202"/>
      <c r="C327" s="202"/>
      <c r="D327" s="200">
        <f>E326</f>
        <v>1322844.1000000001</v>
      </c>
      <c r="E327" s="200"/>
      <c r="G327" s="134">
        <v>1</v>
      </c>
    </row>
    <row r="328" spans="1:7" ht="12.75" customHeight="1">
      <c r="G328" s="134">
        <v>1</v>
      </c>
    </row>
    <row r="329" spans="1:7" ht="12.75" customHeight="1">
      <c r="G329" s="134">
        <v>1</v>
      </c>
    </row>
    <row r="330" spans="1:7" ht="20.25" customHeight="1">
      <c r="A330" s="191" t="s">
        <v>99</v>
      </c>
      <c r="B330" s="192"/>
      <c r="C330" s="192"/>
      <c r="D330" s="192"/>
      <c r="E330" s="193"/>
      <c r="G330" s="134">
        <v>1</v>
      </c>
    </row>
    <row r="331" spans="1:7" ht="12.75" customHeight="1">
      <c r="A331" s="194"/>
      <c r="B331" s="194"/>
      <c r="C331" s="194"/>
      <c r="D331" s="162" t="s">
        <v>100</v>
      </c>
      <c r="E331" s="162" t="s">
        <v>5</v>
      </c>
      <c r="G331" s="134">
        <v>1</v>
      </c>
    </row>
    <row r="332" spans="1:7" ht="55.5" customHeight="1">
      <c r="A332" s="194" t="s">
        <v>461</v>
      </c>
      <c r="B332" s="194"/>
      <c r="C332" s="194"/>
      <c r="D332" s="161" t="s">
        <v>236</v>
      </c>
      <c r="E332" s="161" t="s">
        <v>3</v>
      </c>
      <c r="G332" s="134">
        <v>1</v>
      </c>
    </row>
    <row r="333" spans="1:7" ht="15.75" customHeight="1">
      <c r="A333" s="201" t="s">
        <v>101</v>
      </c>
      <c r="B333" s="201"/>
      <c r="C333" s="201"/>
      <c r="D333" s="201"/>
      <c r="E333" s="201"/>
      <c r="F333" s="160"/>
      <c r="G333" s="134">
        <v>1</v>
      </c>
    </row>
    <row r="334" spans="1:7" ht="79.5" customHeight="1">
      <c r="A334" s="203" t="s">
        <v>237</v>
      </c>
      <c r="B334" s="204"/>
      <c r="C334" s="204"/>
      <c r="D334" s="204"/>
      <c r="E334" s="205"/>
      <c r="G334" s="134">
        <v>2</v>
      </c>
    </row>
    <row r="335" spans="1:7" ht="12.75" customHeight="1">
      <c r="A335" s="159" t="s">
        <v>102</v>
      </c>
      <c r="B335" s="158" t="s">
        <v>5</v>
      </c>
      <c r="C335" s="158" t="s">
        <v>4</v>
      </c>
      <c r="D335" s="158" t="s">
        <v>103</v>
      </c>
      <c r="E335" s="158" t="s">
        <v>104</v>
      </c>
      <c r="G335" s="134">
        <v>1</v>
      </c>
    </row>
    <row r="336" spans="1:7" ht="12.75" customHeight="1">
      <c r="A336" s="157" t="s">
        <v>505</v>
      </c>
      <c r="B336" s="156" t="s">
        <v>149</v>
      </c>
      <c r="C336" s="155">
        <v>6.3E-2</v>
      </c>
      <c r="D336" s="136">
        <v>392677</v>
      </c>
      <c r="E336" s="136">
        <f>+D336*C336</f>
        <v>24738.651000000002</v>
      </c>
      <c r="F336" s="135"/>
      <c r="G336" s="134">
        <v>1</v>
      </c>
    </row>
    <row r="337" spans="1:7" ht="12.75" customHeight="1">
      <c r="A337" s="157" t="s">
        <v>504</v>
      </c>
      <c r="B337" s="156" t="s">
        <v>3</v>
      </c>
      <c r="C337" s="155">
        <v>1</v>
      </c>
      <c r="D337" s="136">
        <v>26157</v>
      </c>
      <c r="E337" s="136">
        <f>+D337*C337</f>
        <v>26157</v>
      </c>
      <c r="F337" s="135"/>
      <c r="G337" s="134">
        <v>1</v>
      </c>
    </row>
    <row r="338" spans="1:7" ht="12.75" customHeight="1">
      <c r="A338" s="157" t="s">
        <v>503</v>
      </c>
      <c r="B338" s="156" t="s">
        <v>3</v>
      </c>
      <c r="C338" s="155">
        <v>1</v>
      </c>
      <c r="D338" s="136">
        <v>4282376</v>
      </c>
      <c r="E338" s="136">
        <f>+D338*C338</f>
        <v>4282376</v>
      </c>
      <c r="F338" s="135"/>
      <c r="G338" s="134">
        <v>1</v>
      </c>
    </row>
    <row r="339" spans="1:7" ht="12.75" customHeight="1">
      <c r="A339" s="157" t="s">
        <v>502</v>
      </c>
      <c r="B339" s="156" t="s">
        <v>3</v>
      </c>
      <c r="C339" s="155">
        <v>1</v>
      </c>
      <c r="D339" s="136">
        <v>3420000</v>
      </c>
      <c r="E339" s="136">
        <f>+D339*C339</f>
        <v>3420000</v>
      </c>
      <c r="F339" s="135"/>
      <c r="G339" s="134">
        <v>1</v>
      </c>
    </row>
    <row r="340" spans="1:7" ht="12.75" customHeight="1">
      <c r="A340" s="152"/>
      <c r="B340" s="154">
        <v>99.082221301252901</v>
      </c>
      <c r="C340" s="153"/>
      <c r="D340" s="152" t="s">
        <v>105</v>
      </c>
      <c r="E340" s="137">
        <f>SUM(E336:E339)</f>
        <v>7753271.6509999996</v>
      </c>
      <c r="F340" s="151"/>
      <c r="G340" s="134">
        <v>1</v>
      </c>
    </row>
    <row r="341" spans="1:7" ht="12.75" customHeight="1">
      <c r="A341" s="159" t="s">
        <v>106</v>
      </c>
      <c r="B341" s="158" t="s">
        <v>5</v>
      </c>
      <c r="C341" s="158" t="s">
        <v>4</v>
      </c>
      <c r="D341" s="158" t="s">
        <v>103</v>
      </c>
      <c r="E341" s="158" t="s">
        <v>104</v>
      </c>
      <c r="G341" s="134">
        <v>1</v>
      </c>
    </row>
    <row r="342" spans="1:7" ht="12.75" customHeight="1">
      <c r="A342" s="157" t="s">
        <v>150</v>
      </c>
      <c r="B342" s="156" t="s">
        <v>107</v>
      </c>
      <c r="C342" s="155">
        <v>0.28128999999999998</v>
      </c>
      <c r="D342" s="136">
        <f>282059</f>
        <v>282059</v>
      </c>
      <c r="E342" s="136">
        <f>+D342*C342</f>
        <v>79340.376109999997</v>
      </c>
      <c r="F342" s="135"/>
      <c r="G342" s="134">
        <v>1</v>
      </c>
    </row>
    <row r="343" spans="1:7" ht="12.75" customHeight="1">
      <c r="A343" s="152"/>
      <c r="B343" s="154">
        <v>0.87407312555806105</v>
      </c>
      <c r="C343" s="153"/>
      <c r="D343" s="152" t="s">
        <v>105</v>
      </c>
      <c r="E343" s="137">
        <f>E342</f>
        <v>79340.376109999997</v>
      </c>
      <c r="F343" s="151"/>
      <c r="G343" s="134">
        <v>1</v>
      </c>
    </row>
    <row r="344" spans="1:7" ht="12.75" customHeight="1">
      <c r="A344" s="159" t="s">
        <v>108</v>
      </c>
      <c r="B344" s="158" t="s">
        <v>5</v>
      </c>
      <c r="C344" s="158" t="s">
        <v>4</v>
      </c>
      <c r="D344" s="158" t="s">
        <v>103</v>
      </c>
      <c r="E344" s="158" t="s">
        <v>104</v>
      </c>
      <c r="G344" s="134">
        <v>1</v>
      </c>
    </row>
    <row r="345" spans="1:7" ht="12.75" customHeight="1">
      <c r="A345" s="157" t="s">
        <v>109</v>
      </c>
      <c r="B345" s="156" t="s">
        <v>110</v>
      </c>
      <c r="C345" s="155">
        <v>0.05</v>
      </c>
      <c r="D345" s="136">
        <v>68397</v>
      </c>
      <c r="E345" s="136">
        <f>+D345*C345</f>
        <v>3419.8500000000004</v>
      </c>
      <c r="F345" s="135"/>
      <c r="G345" s="134">
        <v>1</v>
      </c>
    </row>
    <row r="346" spans="1:7" ht="12.75" customHeight="1">
      <c r="A346" s="152"/>
      <c r="B346" s="154">
        <v>4.37055731890078E-2</v>
      </c>
      <c r="C346" s="153"/>
      <c r="D346" s="152" t="s">
        <v>105</v>
      </c>
      <c r="E346" s="137">
        <f>E345</f>
        <v>3419.8500000000004</v>
      </c>
      <c r="F346" s="151"/>
      <c r="G346" s="134">
        <v>1</v>
      </c>
    </row>
    <row r="347" spans="1:7" ht="12.75" customHeight="1">
      <c r="A347" s="150" t="s">
        <v>114</v>
      </c>
      <c r="B347" s="149" t="s">
        <v>115</v>
      </c>
      <c r="C347" s="148"/>
      <c r="D347" s="147"/>
      <c r="E347" s="146">
        <f>E346+E343+E340</f>
        <v>7836031.8771099998</v>
      </c>
      <c r="G347" s="134">
        <v>1</v>
      </c>
    </row>
    <row r="348" spans="1:7" ht="15" customHeight="1">
      <c r="A348" s="202" t="s">
        <v>116</v>
      </c>
      <c r="B348" s="202"/>
      <c r="C348" s="202"/>
      <c r="D348" s="200">
        <f>E347</f>
        <v>7836031.8771099998</v>
      </c>
      <c r="E348" s="200"/>
      <c r="G348" s="134">
        <v>1</v>
      </c>
    </row>
    <row r="349" spans="1:7" ht="12.75" customHeight="1">
      <c r="G349" s="134">
        <v>1</v>
      </c>
    </row>
    <row r="350" spans="1:7" ht="12.75" customHeight="1">
      <c r="G350" s="134">
        <v>1</v>
      </c>
    </row>
    <row r="351" spans="1:7" ht="20.25" customHeight="1">
      <c r="A351" s="191" t="s">
        <v>99</v>
      </c>
      <c r="B351" s="192"/>
      <c r="C351" s="192"/>
      <c r="D351" s="192"/>
      <c r="E351" s="193"/>
      <c r="G351" s="134">
        <v>1</v>
      </c>
    </row>
    <row r="352" spans="1:7" ht="12.75" customHeight="1">
      <c r="A352" s="194"/>
      <c r="B352" s="194"/>
      <c r="C352" s="194"/>
      <c r="D352" s="162" t="s">
        <v>100</v>
      </c>
      <c r="E352" s="162" t="s">
        <v>5</v>
      </c>
      <c r="G352" s="134">
        <v>1</v>
      </c>
    </row>
    <row r="353" spans="1:7" ht="55.5" customHeight="1">
      <c r="A353" s="194" t="s">
        <v>461</v>
      </c>
      <c r="B353" s="194"/>
      <c r="C353" s="194"/>
      <c r="D353" s="161" t="s">
        <v>238</v>
      </c>
      <c r="E353" s="161" t="s">
        <v>3</v>
      </c>
      <c r="G353" s="134">
        <v>1</v>
      </c>
    </row>
    <row r="354" spans="1:7" ht="15.75" customHeight="1">
      <c r="A354" s="201" t="s">
        <v>101</v>
      </c>
      <c r="B354" s="201"/>
      <c r="C354" s="201"/>
      <c r="D354" s="201"/>
      <c r="E354" s="201"/>
      <c r="F354" s="160"/>
      <c r="G354" s="134">
        <v>1</v>
      </c>
    </row>
    <row r="355" spans="1:7" ht="49.5" customHeight="1">
      <c r="A355" s="203" t="s">
        <v>239</v>
      </c>
      <c r="B355" s="204"/>
      <c r="C355" s="204"/>
      <c r="D355" s="204"/>
      <c r="E355" s="205"/>
      <c r="G355" s="134">
        <v>2</v>
      </c>
    </row>
    <row r="356" spans="1:7" ht="12.75" customHeight="1">
      <c r="A356" s="159" t="s">
        <v>102</v>
      </c>
      <c r="B356" s="158" t="s">
        <v>5</v>
      </c>
      <c r="C356" s="158" t="s">
        <v>4</v>
      </c>
      <c r="D356" s="158" t="s">
        <v>103</v>
      </c>
      <c r="E356" s="158" t="s">
        <v>104</v>
      </c>
      <c r="G356" s="134">
        <v>1</v>
      </c>
    </row>
    <row r="357" spans="1:7" ht="12.75" customHeight="1">
      <c r="A357" s="157" t="s">
        <v>507</v>
      </c>
      <c r="B357" s="156" t="s">
        <v>3</v>
      </c>
      <c r="C357" s="155">
        <v>1</v>
      </c>
      <c r="D357" s="136">
        <v>906000</v>
      </c>
      <c r="E357" s="136">
        <f>+D357*C357</f>
        <v>906000</v>
      </c>
      <c r="F357" s="135"/>
      <c r="G357" s="134">
        <v>1</v>
      </c>
    </row>
    <row r="358" spans="1:7" ht="12.75" customHeight="1">
      <c r="A358" s="152"/>
      <c r="B358" s="154">
        <v>92.655374165104504</v>
      </c>
      <c r="C358" s="153"/>
      <c r="D358" s="152" t="s">
        <v>105</v>
      </c>
      <c r="E358" s="137">
        <f>E357</f>
        <v>906000</v>
      </c>
      <c r="F358" s="151"/>
      <c r="G358" s="134">
        <v>1</v>
      </c>
    </row>
    <row r="359" spans="1:7" ht="12.75" customHeight="1">
      <c r="A359" s="159" t="s">
        <v>106</v>
      </c>
      <c r="B359" s="158" t="s">
        <v>5</v>
      </c>
      <c r="C359" s="158" t="s">
        <v>4</v>
      </c>
      <c r="D359" s="158" t="s">
        <v>103</v>
      </c>
      <c r="E359" s="158" t="s">
        <v>104</v>
      </c>
      <c r="G359" s="134">
        <v>1</v>
      </c>
    </row>
    <row r="360" spans="1:7" ht="12.75" customHeight="1">
      <c r="A360" s="157" t="s">
        <v>150</v>
      </c>
      <c r="B360" s="156" t="s">
        <v>107</v>
      </c>
      <c r="C360" s="155">
        <v>0.28128999999999998</v>
      </c>
      <c r="D360" s="136">
        <f>282059</f>
        <v>282059</v>
      </c>
      <c r="E360" s="136">
        <f>+D360*C360</f>
        <v>79340.376109999997</v>
      </c>
      <c r="F360" s="135"/>
      <c r="G360" s="134">
        <v>1</v>
      </c>
    </row>
    <row r="361" spans="1:7" ht="12.75" customHeight="1">
      <c r="A361" s="152"/>
      <c r="B361" s="154">
        <v>6.9948671377159499</v>
      </c>
      <c r="C361" s="153"/>
      <c r="D361" s="152" t="s">
        <v>105</v>
      </c>
      <c r="E361" s="137">
        <f>E360</f>
        <v>79340.376109999997</v>
      </c>
      <c r="F361" s="151"/>
      <c r="G361" s="134">
        <v>1</v>
      </c>
    </row>
    <row r="362" spans="1:7" ht="12.75" customHeight="1">
      <c r="A362" s="159" t="s">
        <v>108</v>
      </c>
      <c r="B362" s="158" t="s">
        <v>5</v>
      </c>
      <c r="C362" s="158" t="s">
        <v>4</v>
      </c>
      <c r="D362" s="158" t="s">
        <v>103</v>
      </c>
      <c r="E362" s="158" t="s">
        <v>104</v>
      </c>
      <c r="G362" s="134">
        <v>1</v>
      </c>
    </row>
    <row r="363" spans="1:7" ht="12.75" customHeight="1">
      <c r="A363" s="157" t="s">
        <v>109</v>
      </c>
      <c r="B363" s="156" t="s">
        <v>110</v>
      </c>
      <c r="C363" s="155">
        <v>0.05</v>
      </c>
      <c r="D363" s="136">
        <v>68397</v>
      </c>
      <c r="E363" s="136">
        <f>+D363*C363</f>
        <v>3419.8500000000004</v>
      </c>
      <c r="F363" s="135"/>
      <c r="G363" s="134">
        <v>1</v>
      </c>
    </row>
    <row r="364" spans="1:7" ht="12.75" customHeight="1">
      <c r="A364" s="152"/>
      <c r="B364" s="154">
        <v>0.34975869717953401</v>
      </c>
      <c r="C364" s="153"/>
      <c r="D364" s="152" t="s">
        <v>105</v>
      </c>
      <c r="E364" s="137">
        <f>E363</f>
        <v>3419.8500000000004</v>
      </c>
      <c r="F364" s="151"/>
      <c r="G364" s="134">
        <v>1</v>
      </c>
    </row>
    <row r="365" spans="1:7" ht="12.75" customHeight="1">
      <c r="A365" s="150" t="s">
        <v>114</v>
      </c>
      <c r="B365" s="149" t="s">
        <v>115</v>
      </c>
      <c r="C365" s="148"/>
      <c r="D365" s="147"/>
      <c r="E365" s="146">
        <f>E364+E361+E358</f>
        <v>988760.22611000005</v>
      </c>
      <c r="G365" s="134">
        <v>1</v>
      </c>
    </row>
    <row r="366" spans="1:7" ht="15" customHeight="1">
      <c r="A366" s="202" t="s">
        <v>116</v>
      </c>
      <c r="B366" s="202"/>
      <c r="C366" s="202"/>
      <c r="D366" s="200">
        <f>E365</f>
        <v>988760.22611000005</v>
      </c>
      <c r="E366" s="200"/>
      <c r="G366" s="134">
        <v>1</v>
      </c>
    </row>
    <row r="367" spans="1:7" ht="12.75" customHeight="1">
      <c r="G367" s="134">
        <v>1</v>
      </c>
    </row>
    <row r="368" spans="1:7" ht="12.75" customHeight="1">
      <c r="G368" s="134">
        <v>1</v>
      </c>
    </row>
    <row r="369" spans="1:7" ht="20.25" customHeight="1">
      <c r="A369" s="191" t="s">
        <v>99</v>
      </c>
      <c r="B369" s="192"/>
      <c r="C369" s="192"/>
      <c r="D369" s="192"/>
      <c r="E369" s="193"/>
      <c r="G369" s="134">
        <v>1</v>
      </c>
    </row>
    <row r="370" spans="1:7" ht="12.75" customHeight="1">
      <c r="A370" s="194"/>
      <c r="B370" s="194"/>
      <c r="C370" s="194"/>
      <c r="D370" s="162" t="s">
        <v>100</v>
      </c>
      <c r="E370" s="162" t="s">
        <v>5</v>
      </c>
      <c r="G370" s="134">
        <v>1</v>
      </c>
    </row>
    <row r="371" spans="1:7" ht="55.5" customHeight="1">
      <c r="A371" s="194" t="s">
        <v>461</v>
      </c>
      <c r="B371" s="194"/>
      <c r="C371" s="194"/>
      <c r="D371" s="161" t="s">
        <v>240</v>
      </c>
      <c r="E371" s="161" t="s">
        <v>3</v>
      </c>
      <c r="G371" s="134">
        <v>1</v>
      </c>
    </row>
    <row r="372" spans="1:7" ht="15.75" customHeight="1">
      <c r="A372" s="201" t="s">
        <v>101</v>
      </c>
      <c r="B372" s="201"/>
      <c r="C372" s="201"/>
      <c r="D372" s="201"/>
      <c r="E372" s="201"/>
      <c r="F372" s="160"/>
      <c r="G372" s="134">
        <v>1</v>
      </c>
    </row>
    <row r="373" spans="1:7" ht="43.5" customHeight="1">
      <c r="A373" s="196" t="s">
        <v>241</v>
      </c>
      <c r="B373" s="197"/>
      <c r="C373" s="197"/>
      <c r="D373" s="197"/>
      <c r="E373" s="198"/>
      <c r="G373" s="134">
        <v>2</v>
      </c>
    </row>
    <row r="374" spans="1:7" ht="12.75" customHeight="1">
      <c r="A374" s="159" t="s">
        <v>102</v>
      </c>
      <c r="B374" s="158" t="s">
        <v>5</v>
      </c>
      <c r="C374" s="158" t="s">
        <v>4</v>
      </c>
      <c r="D374" s="158" t="s">
        <v>103</v>
      </c>
      <c r="E374" s="158" t="s">
        <v>104</v>
      </c>
      <c r="G374" s="134">
        <v>1</v>
      </c>
    </row>
    <row r="375" spans="1:7" ht="12.75" customHeight="1">
      <c r="A375" s="157" t="s">
        <v>505</v>
      </c>
      <c r="B375" s="156" t="s">
        <v>149</v>
      </c>
      <c r="C375" s="155">
        <v>6.3E-2</v>
      </c>
      <c r="D375" s="136">
        <v>392677</v>
      </c>
      <c r="E375" s="136">
        <f>+D375*C375</f>
        <v>24738.651000000002</v>
      </c>
      <c r="F375" s="135"/>
      <c r="G375" s="134">
        <v>1</v>
      </c>
    </row>
    <row r="376" spans="1:7" ht="12.75" customHeight="1">
      <c r="A376" s="157" t="s">
        <v>506</v>
      </c>
      <c r="B376" s="156" t="s">
        <v>3</v>
      </c>
      <c r="C376" s="155">
        <v>1</v>
      </c>
      <c r="D376" s="136">
        <v>1750000</v>
      </c>
      <c r="E376" s="136">
        <f>+D376*C376</f>
        <v>1750000</v>
      </c>
      <c r="F376" s="135"/>
      <c r="G376" s="134">
        <v>1</v>
      </c>
    </row>
    <row r="377" spans="1:7" ht="12.75" customHeight="1">
      <c r="A377" s="152"/>
      <c r="B377" s="154">
        <v>91.599905031767904</v>
      </c>
      <c r="C377" s="153"/>
      <c r="D377" s="152" t="s">
        <v>105</v>
      </c>
      <c r="E377" s="137">
        <f>SUM(E375:E376)</f>
        <v>1774738.6510000001</v>
      </c>
      <c r="F377" s="151"/>
      <c r="G377" s="134">
        <v>1</v>
      </c>
    </row>
    <row r="378" spans="1:7" ht="12.75" customHeight="1">
      <c r="A378" s="159" t="s">
        <v>106</v>
      </c>
      <c r="B378" s="158" t="s">
        <v>5</v>
      </c>
      <c r="C378" s="158" t="s">
        <v>4</v>
      </c>
      <c r="D378" s="158" t="s">
        <v>103</v>
      </c>
      <c r="E378" s="158" t="s">
        <v>104</v>
      </c>
      <c r="G378" s="134">
        <v>1</v>
      </c>
    </row>
    <row r="379" spans="1:7" ht="12.75" customHeight="1">
      <c r="A379" s="157" t="s">
        <v>150</v>
      </c>
      <c r="B379" s="156" t="s">
        <v>107</v>
      </c>
      <c r="C379" s="155">
        <v>0.63746000000000003</v>
      </c>
      <c r="D379" s="136">
        <f>282059</f>
        <v>282059</v>
      </c>
      <c r="E379" s="136">
        <f>+D379*C379</f>
        <v>179801.33014000001</v>
      </c>
      <c r="F379" s="135"/>
      <c r="G379" s="134">
        <v>1</v>
      </c>
    </row>
    <row r="380" spans="1:7" ht="12.75" customHeight="1">
      <c r="A380" s="152"/>
      <c r="B380" s="154">
        <v>8.0000929037053101</v>
      </c>
      <c r="C380" s="153"/>
      <c r="D380" s="152" t="s">
        <v>105</v>
      </c>
      <c r="E380" s="137">
        <f>E379</f>
        <v>179801.33014000001</v>
      </c>
      <c r="F380" s="151"/>
      <c r="G380" s="134">
        <v>1</v>
      </c>
    </row>
    <row r="381" spans="1:7" ht="12.75" customHeight="1">
      <c r="A381" s="159" t="s">
        <v>108</v>
      </c>
      <c r="B381" s="158" t="s">
        <v>5</v>
      </c>
      <c r="C381" s="158" t="s">
        <v>4</v>
      </c>
      <c r="D381" s="158" t="s">
        <v>103</v>
      </c>
      <c r="E381" s="158" t="s">
        <v>104</v>
      </c>
      <c r="G381" s="134">
        <v>1</v>
      </c>
    </row>
    <row r="382" spans="1:7" ht="12.75" customHeight="1">
      <c r="A382" s="157" t="s">
        <v>109</v>
      </c>
      <c r="B382" s="156" t="s">
        <v>110</v>
      </c>
      <c r="C382" s="155">
        <v>0.05</v>
      </c>
      <c r="D382" s="136">
        <v>155001</v>
      </c>
      <c r="E382" s="136">
        <f>+D382*C382</f>
        <v>7750.05</v>
      </c>
      <c r="F382" s="135"/>
      <c r="G382" s="134">
        <v>1</v>
      </c>
    </row>
    <row r="383" spans="1:7" ht="12.75" customHeight="1">
      <c r="A383" s="152"/>
      <c r="B383" s="154">
        <v>0.400002064526785</v>
      </c>
      <c r="C383" s="153"/>
      <c r="D383" s="152" t="s">
        <v>105</v>
      </c>
      <c r="E383" s="137">
        <f>E382</f>
        <v>7750.05</v>
      </c>
      <c r="F383" s="151"/>
      <c r="G383" s="134">
        <v>1</v>
      </c>
    </row>
    <row r="384" spans="1:7" ht="12.75" customHeight="1">
      <c r="A384" s="150" t="s">
        <v>114</v>
      </c>
      <c r="B384" s="149" t="s">
        <v>115</v>
      </c>
      <c r="C384" s="148"/>
      <c r="D384" s="147"/>
      <c r="E384" s="146">
        <f>E383+E380+E377</f>
        <v>1962290.0311400001</v>
      </c>
      <c r="G384" s="134">
        <v>1</v>
      </c>
    </row>
    <row r="385" spans="1:7" ht="15" customHeight="1">
      <c r="A385" s="202" t="s">
        <v>116</v>
      </c>
      <c r="B385" s="202"/>
      <c r="C385" s="202"/>
      <c r="D385" s="200">
        <f>E384</f>
        <v>1962290.0311400001</v>
      </c>
      <c r="E385" s="200"/>
      <c r="G385" s="134">
        <v>1</v>
      </c>
    </row>
    <row r="386" spans="1:7" ht="12.75" customHeight="1">
      <c r="G386" s="134">
        <v>1</v>
      </c>
    </row>
    <row r="387" spans="1:7" ht="12.75" customHeight="1">
      <c r="G387" s="134">
        <v>1</v>
      </c>
    </row>
    <row r="388" spans="1:7" ht="20.25" customHeight="1">
      <c r="A388" s="191" t="s">
        <v>99</v>
      </c>
      <c r="B388" s="192"/>
      <c r="C388" s="192"/>
      <c r="D388" s="192"/>
      <c r="E388" s="193"/>
      <c r="G388" s="134">
        <v>1</v>
      </c>
    </row>
    <row r="389" spans="1:7" ht="12.75" customHeight="1">
      <c r="A389" s="194"/>
      <c r="B389" s="194"/>
      <c r="C389" s="194"/>
      <c r="D389" s="162" t="s">
        <v>100</v>
      </c>
      <c r="E389" s="162" t="s">
        <v>5</v>
      </c>
      <c r="G389" s="134">
        <v>1</v>
      </c>
    </row>
    <row r="390" spans="1:7" ht="55.5" customHeight="1">
      <c r="A390" s="194" t="s">
        <v>461</v>
      </c>
      <c r="B390" s="194"/>
      <c r="C390" s="194"/>
      <c r="D390" s="161" t="s">
        <v>242</v>
      </c>
      <c r="E390" s="161" t="s">
        <v>2</v>
      </c>
      <c r="G390" s="134">
        <v>1</v>
      </c>
    </row>
    <row r="391" spans="1:7" ht="15.75" customHeight="1">
      <c r="A391" s="201" t="s">
        <v>101</v>
      </c>
      <c r="B391" s="201"/>
      <c r="C391" s="201"/>
      <c r="D391" s="201"/>
      <c r="E391" s="201"/>
      <c r="F391" s="160"/>
      <c r="G391" s="134">
        <v>1</v>
      </c>
    </row>
    <row r="392" spans="1:7" ht="34.5" customHeight="1">
      <c r="A392" s="203" t="s">
        <v>243</v>
      </c>
      <c r="B392" s="204"/>
      <c r="C392" s="204"/>
      <c r="D392" s="204"/>
      <c r="E392" s="205"/>
      <c r="G392" s="134">
        <v>2</v>
      </c>
    </row>
    <row r="393" spans="1:7" ht="12.75" customHeight="1">
      <c r="A393" s="159" t="s">
        <v>102</v>
      </c>
      <c r="B393" s="158" t="s">
        <v>5</v>
      </c>
      <c r="C393" s="158" t="s">
        <v>4</v>
      </c>
      <c r="D393" s="158" t="s">
        <v>103</v>
      </c>
      <c r="E393" s="158" t="s">
        <v>104</v>
      </c>
      <c r="G393" s="134">
        <v>1</v>
      </c>
    </row>
    <row r="394" spans="1:7" ht="12.75" customHeight="1">
      <c r="A394" s="157" t="s">
        <v>468</v>
      </c>
      <c r="B394" s="156" t="s">
        <v>149</v>
      </c>
      <c r="C394" s="155">
        <v>2.5999999999999999E-2</v>
      </c>
      <c r="D394" s="136">
        <v>388866</v>
      </c>
      <c r="E394" s="136">
        <f>+D394*C394</f>
        <v>10110.516</v>
      </c>
      <c r="F394" s="135"/>
      <c r="G394" s="134">
        <v>1</v>
      </c>
    </row>
    <row r="395" spans="1:7" ht="12.75" customHeight="1">
      <c r="A395" s="152"/>
      <c r="B395" s="154">
        <v>32.330370275628297</v>
      </c>
      <c r="C395" s="153"/>
      <c r="D395" s="152" t="s">
        <v>105</v>
      </c>
      <c r="E395" s="137">
        <f>E394</f>
        <v>10110.516</v>
      </c>
      <c r="F395" s="151"/>
      <c r="G395" s="134">
        <v>1</v>
      </c>
    </row>
    <row r="396" spans="1:7" ht="12.75" customHeight="1">
      <c r="A396" s="159" t="s">
        <v>106</v>
      </c>
      <c r="B396" s="158" t="s">
        <v>5</v>
      </c>
      <c r="C396" s="158" t="s">
        <v>4</v>
      </c>
      <c r="D396" s="158" t="s">
        <v>103</v>
      </c>
      <c r="E396" s="158" t="s">
        <v>104</v>
      </c>
      <c r="G396" s="134">
        <v>1</v>
      </c>
    </row>
    <row r="397" spans="1:7" ht="12.75" customHeight="1">
      <c r="A397" s="157" t="s">
        <v>163</v>
      </c>
      <c r="B397" s="156" t="s">
        <v>107</v>
      </c>
      <c r="C397" s="155">
        <v>7.5829999999999995E-2</v>
      </c>
      <c r="D397" s="136">
        <f>282059</f>
        <v>282059</v>
      </c>
      <c r="E397" s="136">
        <f>+D397*C397</f>
        <v>21388.533969999997</v>
      </c>
      <c r="F397" s="135"/>
      <c r="G397" s="134">
        <v>1</v>
      </c>
    </row>
    <row r="398" spans="1:7" ht="12.75" customHeight="1">
      <c r="A398" s="152"/>
      <c r="B398" s="154">
        <v>58.956321545053399</v>
      </c>
      <c r="C398" s="153"/>
      <c r="D398" s="152" t="s">
        <v>105</v>
      </c>
      <c r="E398" s="137">
        <f>E397</f>
        <v>21388.533969999997</v>
      </c>
      <c r="F398" s="151"/>
      <c r="G398" s="134">
        <v>1</v>
      </c>
    </row>
    <row r="399" spans="1:7" ht="12.75" customHeight="1">
      <c r="A399" s="159" t="s">
        <v>108</v>
      </c>
      <c r="B399" s="158" t="s">
        <v>5</v>
      </c>
      <c r="C399" s="158" t="s">
        <v>4</v>
      </c>
      <c r="D399" s="158" t="s">
        <v>103</v>
      </c>
      <c r="E399" s="158" t="s">
        <v>104</v>
      </c>
      <c r="G399" s="134">
        <v>1</v>
      </c>
    </row>
    <row r="400" spans="1:7" ht="12.75" customHeight="1">
      <c r="A400" s="157" t="s">
        <v>109</v>
      </c>
      <c r="B400" s="156" t="s">
        <v>110</v>
      </c>
      <c r="C400" s="155">
        <v>0.05</v>
      </c>
      <c r="D400" s="136">
        <v>18438</v>
      </c>
      <c r="E400" s="136">
        <f>+D400*C400</f>
        <v>921.90000000000009</v>
      </c>
      <c r="F400" s="135"/>
      <c r="G400" s="134">
        <v>1</v>
      </c>
    </row>
    <row r="401" spans="1:7" ht="12.75" customHeight="1">
      <c r="A401" s="152"/>
      <c r="B401" s="154">
        <v>2.9481358316812698</v>
      </c>
      <c r="C401" s="153"/>
      <c r="D401" s="152" t="s">
        <v>105</v>
      </c>
      <c r="E401" s="137">
        <f>E400</f>
        <v>921.90000000000009</v>
      </c>
      <c r="F401" s="151"/>
      <c r="G401" s="134">
        <v>1</v>
      </c>
    </row>
    <row r="402" spans="1:7" ht="12.75" customHeight="1">
      <c r="A402" s="159" t="s">
        <v>111</v>
      </c>
      <c r="B402" s="158" t="s">
        <v>5</v>
      </c>
      <c r="C402" s="158" t="s">
        <v>4</v>
      </c>
      <c r="D402" s="158" t="s">
        <v>103</v>
      </c>
      <c r="E402" s="158" t="s">
        <v>104</v>
      </c>
      <c r="G402" s="134">
        <v>1</v>
      </c>
    </row>
    <row r="403" spans="1:7" ht="12.75" customHeight="1">
      <c r="A403" s="157" t="s">
        <v>155</v>
      </c>
      <c r="B403" s="156" t="s">
        <v>142</v>
      </c>
      <c r="C403" s="155">
        <v>0.5</v>
      </c>
      <c r="D403" s="136">
        <v>3482</v>
      </c>
      <c r="E403" s="136">
        <f>+D403*C403</f>
        <v>1741</v>
      </c>
      <c r="F403" s="135"/>
      <c r="G403" s="134">
        <v>1</v>
      </c>
    </row>
    <row r="404" spans="1:7" ht="12.75" customHeight="1">
      <c r="A404" s="157" t="s">
        <v>156</v>
      </c>
      <c r="B404" s="156" t="s">
        <v>142</v>
      </c>
      <c r="C404" s="155">
        <v>0.25</v>
      </c>
      <c r="D404" s="136">
        <v>248</v>
      </c>
      <c r="E404" s="136">
        <f>+D404*C404</f>
        <v>62</v>
      </c>
      <c r="F404" s="135"/>
      <c r="G404" s="134">
        <v>1</v>
      </c>
    </row>
    <row r="405" spans="1:7" ht="12.75" customHeight="1">
      <c r="A405" s="152"/>
      <c r="B405" s="154">
        <v>5.7651723476370096</v>
      </c>
      <c r="C405" s="153"/>
      <c r="D405" s="152" t="s">
        <v>105</v>
      </c>
      <c r="E405" s="137">
        <f>SUM(E403:E404)</f>
        <v>1803</v>
      </c>
      <c r="F405" s="151"/>
      <c r="G405" s="134">
        <v>1</v>
      </c>
    </row>
    <row r="406" spans="1:7" ht="12.75" customHeight="1">
      <c r="A406" s="150" t="s">
        <v>114</v>
      </c>
      <c r="B406" s="149" t="s">
        <v>115</v>
      </c>
      <c r="C406" s="148"/>
      <c r="D406" s="147"/>
      <c r="E406" s="146">
        <f>E405+E401+E398+E395</f>
        <v>34223.949970000001</v>
      </c>
      <c r="G406" s="134">
        <v>1</v>
      </c>
    </row>
    <row r="407" spans="1:7" ht="15" customHeight="1">
      <c r="A407" s="202" t="s">
        <v>116</v>
      </c>
      <c r="B407" s="202"/>
      <c r="C407" s="202"/>
      <c r="D407" s="200">
        <f>E406</f>
        <v>34223.949970000001</v>
      </c>
      <c r="E407" s="200"/>
      <c r="G407" s="134">
        <v>1</v>
      </c>
    </row>
    <row r="408" spans="1:7" ht="12.75" customHeight="1">
      <c r="G408" s="134">
        <v>1</v>
      </c>
    </row>
    <row r="409" spans="1:7" ht="12.75" customHeight="1">
      <c r="G409" s="134">
        <v>1</v>
      </c>
    </row>
    <row r="410" spans="1:7" ht="20.25" customHeight="1">
      <c r="A410" s="191" t="s">
        <v>99</v>
      </c>
      <c r="B410" s="192"/>
      <c r="C410" s="192"/>
      <c r="D410" s="192"/>
      <c r="E410" s="193"/>
      <c r="G410" s="134">
        <v>1</v>
      </c>
    </row>
    <row r="411" spans="1:7" ht="12.75" customHeight="1">
      <c r="A411" s="194"/>
      <c r="B411" s="194"/>
      <c r="C411" s="194"/>
      <c r="D411" s="162" t="s">
        <v>100</v>
      </c>
      <c r="E411" s="162" t="s">
        <v>5</v>
      </c>
      <c r="G411" s="134">
        <v>1</v>
      </c>
    </row>
    <row r="412" spans="1:7" ht="55.5" customHeight="1">
      <c r="A412" s="194" t="s">
        <v>461</v>
      </c>
      <c r="B412" s="194"/>
      <c r="C412" s="194"/>
      <c r="D412" s="161" t="s">
        <v>244</v>
      </c>
      <c r="E412" s="161" t="s">
        <v>2</v>
      </c>
      <c r="G412" s="134">
        <v>1</v>
      </c>
    </row>
    <row r="413" spans="1:7" ht="15.75" customHeight="1">
      <c r="A413" s="201" t="s">
        <v>101</v>
      </c>
      <c r="B413" s="201"/>
      <c r="C413" s="201"/>
      <c r="D413" s="201"/>
      <c r="E413" s="201"/>
      <c r="F413" s="160"/>
      <c r="G413" s="134">
        <v>1</v>
      </c>
    </row>
    <row r="414" spans="1:7" ht="48.75" customHeight="1">
      <c r="A414" s="203" t="s">
        <v>245</v>
      </c>
      <c r="B414" s="204"/>
      <c r="C414" s="204"/>
      <c r="D414" s="204"/>
      <c r="E414" s="205"/>
      <c r="G414" s="134">
        <v>2</v>
      </c>
    </row>
    <row r="415" spans="1:7" ht="12.75" customHeight="1">
      <c r="A415" s="159" t="s">
        <v>102</v>
      </c>
      <c r="B415" s="158" t="s">
        <v>5</v>
      </c>
      <c r="C415" s="158" t="s">
        <v>4</v>
      </c>
      <c r="D415" s="158" t="s">
        <v>103</v>
      </c>
      <c r="E415" s="158" t="s">
        <v>104</v>
      </c>
      <c r="G415" s="134">
        <v>1</v>
      </c>
    </row>
    <row r="416" spans="1:7" ht="12.75" customHeight="1">
      <c r="A416" s="157" t="s">
        <v>469</v>
      </c>
      <c r="B416" s="156" t="s">
        <v>168</v>
      </c>
      <c r="C416" s="155">
        <v>0.25</v>
      </c>
      <c r="D416" s="136">
        <v>19326</v>
      </c>
      <c r="E416" s="136">
        <f>+D416*C416</f>
        <v>4831.5</v>
      </c>
      <c r="F416" s="135"/>
      <c r="G416" s="134">
        <v>1</v>
      </c>
    </row>
    <row r="417" spans="1:7" ht="12.75" customHeight="1">
      <c r="A417" s="157" t="s">
        <v>466</v>
      </c>
      <c r="B417" s="156" t="s">
        <v>3</v>
      </c>
      <c r="C417" s="155">
        <v>0.11</v>
      </c>
      <c r="D417" s="136">
        <v>1210</v>
      </c>
      <c r="E417" s="136">
        <f>+D417*C417</f>
        <v>133.1</v>
      </c>
      <c r="F417" s="135"/>
      <c r="G417" s="134">
        <v>1</v>
      </c>
    </row>
    <row r="418" spans="1:7" ht="12.75" customHeight="1">
      <c r="A418" s="157" t="s">
        <v>179</v>
      </c>
      <c r="B418" s="156" t="s">
        <v>123</v>
      </c>
      <c r="C418" s="155">
        <v>5.5E-2</v>
      </c>
      <c r="D418" s="136">
        <v>5500</v>
      </c>
      <c r="E418" s="136">
        <f>+D418*C418</f>
        <v>302.5</v>
      </c>
      <c r="F418" s="135"/>
      <c r="G418" s="134">
        <v>1</v>
      </c>
    </row>
    <row r="419" spans="1:7" ht="12.75" customHeight="1">
      <c r="A419" s="152"/>
      <c r="B419" s="154">
        <v>19.313397387455499</v>
      </c>
      <c r="C419" s="153"/>
      <c r="D419" s="152" t="s">
        <v>105</v>
      </c>
      <c r="E419" s="137">
        <f>SUM(E416:E418)</f>
        <v>5267.1</v>
      </c>
      <c r="F419" s="151"/>
      <c r="G419" s="134">
        <v>1</v>
      </c>
    </row>
    <row r="420" spans="1:7" ht="12.75" customHeight="1">
      <c r="A420" s="159" t="s">
        <v>106</v>
      </c>
      <c r="B420" s="158" t="s">
        <v>5</v>
      </c>
      <c r="C420" s="158" t="s">
        <v>4</v>
      </c>
      <c r="D420" s="158" t="s">
        <v>103</v>
      </c>
      <c r="E420" s="158" t="s">
        <v>104</v>
      </c>
      <c r="G420" s="134">
        <v>1</v>
      </c>
    </row>
    <row r="421" spans="1:7" ht="12.75" customHeight="1">
      <c r="A421" s="157" t="s">
        <v>181</v>
      </c>
      <c r="B421" s="156" t="s">
        <v>107</v>
      </c>
      <c r="C421" s="155">
        <v>0.03</v>
      </c>
      <c r="D421" s="136">
        <f>282059</f>
        <v>282059</v>
      </c>
      <c r="E421" s="136">
        <f>+D421*C421</f>
        <v>8461.77</v>
      </c>
      <c r="F421" s="135"/>
      <c r="G421" s="134">
        <v>1</v>
      </c>
    </row>
    <row r="422" spans="1:7" ht="12.75" customHeight="1">
      <c r="A422" s="152"/>
      <c r="B422" s="154">
        <v>74.9973010903595</v>
      </c>
      <c r="C422" s="153"/>
      <c r="D422" s="152" t="s">
        <v>105</v>
      </c>
      <c r="E422" s="137">
        <f>E421</f>
        <v>8461.77</v>
      </c>
      <c r="F422" s="151"/>
      <c r="G422" s="134">
        <v>1</v>
      </c>
    </row>
    <row r="423" spans="1:7" ht="12.75" customHeight="1">
      <c r="A423" s="159" t="s">
        <v>108</v>
      </c>
      <c r="B423" s="158" t="s">
        <v>5</v>
      </c>
      <c r="C423" s="158" t="s">
        <v>4</v>
      </c>
      <c r="D423" s="158" t="s">
        <v>103</v>
      </c>
      <c r="E423" s="158" t="s">
        <v>104</v>
      </c>
      <c r="G423" s="134">
        <v>1</v>
      </c>
    </row>
    <row r="424" spans="1:7" ht="12.75" customHeight="1">
      <c r="A424" s="157" t="s">
        <v>109</v>
      </c>
      <c r="B424" s="156" t="s">
        <v>110</v>
      </c>
      <c r="C424" s="155">
        <v>0.05</v>
      </c>
      <c r="D424" s="136">
        <v>6947</v>
      </c>
      <c r="E424" s="136">
        <f>+D424*C424</f>
        <v>347.35</v>
      </c>
      <c r="F424" s="135"/>
      <c r="G424" s="134">
        <v>1</v>
      </c>
    </row>
    <row r="425" spans="1:7" ht="12.75" customHeight="1">
      <c r="A425" s="152"/>
      <c r="B425" s="154">
        <v>3.7460865810212698</v>
      </c>
      <c r="C425" s="153"/>
      <c r="D425" s="152" t="s">
        <v>105</v>
      </c>
      <c r="E425" s="137">
        <f>E424</f>
        <v>347.35</v>
      </c>
      <c r="F425" s="151"/>
      <c r="G425" s="134">
        <v>1</v>
      </c>
    </row>
    <row r="426" spans="1:7" ht="12.75" customHeight="1">
      <c r="A426" s="159" t="s">
        <v>111</v>
      </c>
      <c r="B426" s="158" t="s">
        <v>5</v>
      </c>
      <c r="C426" s="158" t="s">
        <v>4</v>
      </c>
      <c r="D426" s="158" t="s">
        <v>103</v>
      </c>
      <c r="E426" s="158" t="s">
        <v>104</v>
      </c>
      <c r="G426" s="134">
        <v>1</v>
      </c>
    </row>
    <row r="427" spans="1:7" ht="12.75" customHeight="1">
      <c r="A427" s="157" t="s">
        <v>155</v>
      </c>
      <c r="B427" s="156" t="s">
        <v>142</v>
      </c>
      <c r="C427" s="155">
        <v>0.4</v>
      </c>
      <c r="D427" s="136">
        <v>3482</v>
      </c>
      <c r="E427" s="136">
        <f>+D427*C427</f>
        <v>1392.8000000000002</v>
      </c>
      <c r="F427" s="135"/>
      <c r="G427" s="134">
        <v>1</v>
      </c>
    </row>
    <row r="428" spans="1:7" ht="12.75" customHeight="1">
      <c r="A428" s="157" t="s">
        <v>156</v>
      </c>
      <c r="B428" s="156" t="s">
        <v>142</v>
      </c>
      <c r="C428" s="155">
        <v>1</v>
      </c>
      <c r="D428" s="136">
        <v>300</v>
      </c>
      <c r="E428" s="136">
        <f>+D428*C428</f>
        <v>300</v>
      </c>
      <c r="F428" s="135"/>
      <c r="G428" s="134">
        <v>1</v>
      </c>
    </row>
    <row r="429" spans="1:7" ht="12.75" customHeight="1">
      <c r="A429" s="152"/>
      <c r="B429" s="154">
        <v>1.94321494116377</v>
      </c>
      <c r="C429" s="153"/>
      <c r="D429" s="152" t="s">
        <v>105</v>
      </c>
      <c r="E429" s="137">
        <f>SUM(E427:E428)</f>
        <v>1692.8000000000002</v>
      </c>
      <c r="F429" s="151"/>
      <c r="G429" s="134">
        <v>1</v>
      </c>
    </row>
    <row r="430" spans="1:7" ht="12.75" customHeight="1">
      <c r="A430" s="150" t="s">
        <v>114</v>
      </c>
      <c r="B430" s="149" t="s">
        <v>115</v>
      </c>
      <c r="C430" s="148"/>
      <c r="D430" s="147"/>
      <c r="E430" s="146">
        <f>E429+E425+E422+E419</f>
        <v>15769.02</v>
      </c>
      <c r="G430" s="134">
        <v>1</v>
      </c>
    </row>
    <row r="431" spans="1:7" ht="15" customHeight="1">
      <c r="A431" s="202" t="s">
        <v>116</v>
      </c>
      <c r="B431" s="202"/>
      <c r="C431" s="202"/>
      <c r="D431" s="200">
        <f>E430</f>
        <v>15769.02</v>
      </c>
      <c r="E431" s="200"/>
      <c r="G431" s="134">
        <v>1</v>
      </c>
    </row>
    <row r="432" spans="1:7" ht="12.75" customHeight="1">
      <c r="G432" s="134">
        <v>1</v>
      </c>
    </row>
    <row r="433" spans="1:7" ht="12.75" customHeight="1">
      <c r="G433" s="134">
        <v>1</v>
      </c>
    </row>
    <row r="434" spans="1:7" ht="20.25" customHeight="1">
      <c r="A434" s="191" t="s">
        <v>99</v>
      </c>
      <c r="B434" s="192"/>
      <c r="C434" s="192"/>
      <c r="D434" s="192"/>
      <c r="E434" s="193"/>
      <c r="G434" s="134">
        <v>1</v>
      </c>
    </row>
    <row r="435" spans="1:7" ht="12.75" customHeight="1">
      <c r="A435" s="194"/>
      <c r="B435" s="194"/>
      <c r="C435" s="194"/>
      <c r="D435" s="162" t="s">
        <v>100</v>
      </c>
      <c r="E435" s="162" t="s">
        <v>5</v>
      </c>
      <c r="G435" s="134">
        <v>1</v>
      </c>
    </row>
    <row r="436" spans="1:7" ht="55.5" customHeight="1">
      <c r="A436" s="194" t="s">
        <v>461</v>
      </c>
      <c r="B436" s="194"/>
      <c r="C436" s="194"/>
      <c r="D436" s="161" t="s">
        <v>248</v>
      </c>
      <c r="E436" s="161" t="s">
        <v>3</v>
      </c>
      <c r="G436" s="134">
        <v>1</v>
      </c>
    </row>
    <row r="437" spans="1:7" ht="15.75" customHeight="1">
      <c r="A437" s="201" t="s">
        <v>101</v>
      </c>
      <c r="B437" s="201"/>
      <c r="C437" s="201"/>
      <c r="D437" s="201"/>
      <c r="E437" s="201"/>
      <c r="F437" s="160"/>
      <c r="G437" s="134">
        <v>1</v>
      </c>
    </row>
    <row r="438" spans="1:7" ht="76.5" customHeight="1">
      <c r="A438" s="203" t="s">
        <v>249</v>
      </c>
      <c r="B438" s="204"/>
      <c r="C438" s="204"/>
      <c r="D438" s="204"/>
      <c r="E438" s="205"/>
      <c r="G438" s="134">
        <v>2</v>
      </c>
    </row>
    <row r="439" spans="1:7" ht="12.75" customHeight="1">
      <c r="A439" s="159" t="s">
        <v>102</v>
      </c>
      <c r="B439" s="158" t="s">
        <v>5</v>
      </c>
      <c r="C439" s="158" t="s">
        <v>4</v>
      </c>
      <c r="D439" s="158" t="s">
        <v>103</v>
      </c>
      <c r="E439" s="158" t="s">
        <v>104</v>
      </c>
      <c r="G439" s="134">
        <v>1</v>
      </c>
    </row>
    <row r="440" spans="1:7" ht="12.75" customHeight="1">
      <c r="A440" s="157" t="s">
        <v>487</v>
      </c>
      <c r="B440" s="156" t="s">
        <v>3</v>
      </c>
      <c r="C440" s="155">
        <v>1</v>
      </c>
      <c r="D440" s="136">
        <v>4800</v>
      </c>
      <c r="E440" s="136">
        <f t="shared" ref="E440:E449" si="4">+D440*C440</f>
        <v>4800</v>
      </c>
      <c r="F440" s="135"/>
      <c r="G440" s="134">
        <v>1</v>
      </c>
    </row>
    <row r="441" spans="1:7" ht="12.75" customHeight="1">
      <c r="A441" s="157" t="s">
        <v>577</v>
      </c>
      <c r="B441" s="156" t="s">
        <v>98</v>
      </c>
      <c r="C441" s="155">
        <v>12</v>
      </c>
      <c r="D441" s="136">
        <v>1583</v>
      </c>
      <c r="E441" s="136">
        <f t="shared" si="4"/>
        <v>18996</v>
      </c>
      <c r="F441" s="135"/>
      <c r="G441" s="134">
        <v>1</v>
      </c>
    </row>
    <row r="442" spans="1:7" ht="12.75" customHeight="1">
      <c r="A442" s="157" t="s">
        <v>582</v>
      </c>
      <c r="B442" s="156" t="s">
        <v>98</v>
      </c>
      <c r="C442" s="155">
        <v>3.03</v>
      </c>
      <c r="D442" s="136">
        <v>880</v>
      </c>
      <c r="E442" s="136">
        <f t="shared" si="4"/>
        <v>2666.3999999999996</v>
      </c>
      <c r="F442" s="135"/>
      <c r="G442" s="134">
        <v>1</v>
      </c>
    </row>
    <row r="443" spans="1:7" ht="12.75" customHeight="1">
      <c r="A443" s="157" t="s">
        <v>581</v>
      </c>
      <c r="B443" s="156" t="s">
        <v>3</v>
      </c>
      <c r="C443" s="155">
        <v>2</v>
      </c>
      <c r="D443" s="136">
        <v>150</v>
      </c>
      <c r="E443" s="136">
        <f t="shared" si="4"/>
        <v>300</v>
      </c>
      <c r="F443" s="135"/>
      <c r="G443" s="134">
        <v>1</v>
      </c>
    </row>
    <row r="444" spans="1:7" ht="12.75" customHeight="1">
      <c r="A444" s="157" t="s">
        <v>580</v>
      </c>
      <c r="B444" s="156" t="s">
        <v>3</v>
      </c>
      <c r="C444" s="155">
        <v>2</v>
      </c>
      <c r="D444" s="136">
        <v>616</v>
      </c>
      <c r="E444" s="136">
        <f t="shared" si="4"/>
        <v>1232</v>
      </c>
      <c r="F444" s="135"/>
      <c r="G444" s="134">
        <v>1</v>
      </c>
    </row>
    <row r="445" spans="1:7" ht="12.75" customHeight="1">
      <c r="A445" s="157" t="s">
        <v>579</v>
      </c>
      <c r="B445" s="156" t="s">
        <v>3</v>
      </c>
      <c r="C445" s="155">
        <v>0.01</v>
      </c>
      <c r="D445" s="136">
        <v>101061</v>
      </c>
      <c r="E445" s="136">
        <f t="shared" si="4"/>
        <v>1010.61</v>
      </c>
      <c r="F445" s="135"/>
      <c r="G445" s="134">
        <v>1</v>
      </c>
    </row>
    <row r="446" spans="1:7" ht="12.75" customHeight="1">
      <c r="A446" s="157" t="s">
        <v>510</v>
      </c>
      <c r="B446" s="156" t="s">
        <v>3</v>
      </c>
      <c r="C446" s="155">
        <v>8.0599999999999995E-3</v>
      </c>
      <c r="D446" s="136">
        <v>53173</v>
      </c>
      <c r="E446" s="136">
        <f t="shared" si="4"/>
        <v>428.57437999999996</v>
      </c>
      <c r="F446" s="135"/>
      <c r="G446" s="134">
        <v>1</v>
      </c>
    </row>
    <row r="447" spans="1:7" ht="12.75" customHeight="1">
      <c r="A447" s="157" t="s">
        <v>480</v>
      </c>
      <c r="B447" s="156" t="s">
        <v>3</v>
      </c>
      <c r="C447" s="155">
        <v>3</v>
      </c>
      <c r="D447" s="136">
        <v>300</v>
      </c>
      <c r="E447" s="136">
        <f t="shared" si="4"/>
        <v>900</v>
      </c>
      <c r="F447" s="135"/>
      <c r="G447" s="134">
        <v>1</v>
      </c>
    </row>
    <row r="448" spans="1:7" ht="12.75" customHeight="1">
      <c r="A448" s="157" t="s">
        <v>576</v>
      </c>
      <c r="B448" s="156" t="s">
        <v>3</v>
      </c>
      <c r="C448" s="155">
        <v>1</v>
      </c>
      <c r="D448" s="136">
        <v>3000</v>
      </c>
      <c r="E448" s="136">
        <f t="shared" si="4"/>
        <v>3000</v>
      </c>
      <c r="F448" s="135"/>
      <c r="G448" s="134">
        <v>1</v>
      </c>
    </row>
    <row r="449" spans="1:7" ht="12.75" customHeight="1">
      <c r="A449" s="157" t="s">
        <v>578</v>
      </c>
      <c r="B449" s="156" t="s">
        <v>98</v>
      </c>
      <c r="C449" s="155">
        <v>3</v>
      </c>
      <c r="D449" s="136">
        <v>1000</v>
      </c>
      <c r="E449" s="136">
        <f t="shared" si="4"/>
        <v>3000</v>
      </c>
      <c r="F449" s="135"/>
      <c r="G449" s="134">
        <v>1</v>
      </c>
    </row>
    <row r="450" spans="1:7" ht="12.75" customHeight="1">
      <c r="A450" s="152"/>
      <c r="B450" s="154">
        <v>46.993901117612502</v>
      </c>
      <c r="C450" s="153"/>
      <c r="D450" s="152" t="s">
        <v>105</v>
      </c>
      <c r="E450" s="137">
        <f>SUM(E440:E449)</f>
        <v>36333.58438</v>
      </c>
      <c r="F450" s="151"/>
      <c r="G450" s="134">
        <v>1</v>
      </c>
    </row>
    <row r="451" spans="1:7" ht="12.75" customHeight="1">
      <c r="A451" s="159" t="s">
        <v>106</v>
      </c>
      <c r="B451" s="158" t="s">
        <v>5</v>
      </c>
      <c r="C451" s="158" t="s">
        <v>4</v>
      </c>
      <c r="D451" s="158" t="s">
        <v>103</v>
      </c>
      <c r="E451" s="158" t="s">
        <v>104</v>
      </c>
      <c r="G451" s="134">
        <v>1</v>
      </c>
    </row>
    <row r="452" spans="1:7" ht="12.75" customHeight="1">
      <c r="A452" s="157" t="s">
        <v>471</v>
      </c>
      <c r="B452" s="156" t="s">
        <v>107</v>
      </c>
      <c r="C452" s="155">
        <v>0.13167000000000001</v>
      </c>
      <c r="D452" s="136">
        <f>282059</f>
        <v>282059</v>
      </c>
      <c r="E452" s="136">
        <f>+D452*C452</f>
        <v>37138.708530000004</v>
      </c>
      <c r="F452" s="135"/>
      <c r="G452" s="134">
        <v>1</v>
      </c>
    </row>
    <row r="453" spans="1:7" ht="12.75" customHeight="1">
      <c r="A453" s="152"/>
      <c r="B453" s="154">
        <v>49.558837187703197</v>
      </c>
      <c r="C453" s="153"/>
      <c r="D453" s="152" t="s">
        <v>105</v>
      </c>
      <c r="E453" s="137">
        <f>E452</f>
        <v>37138.708530000004</v>
      </c>
      <c r="F453" s="151"/>
      <c r="G453" s="134">
        <v>1</v>
      </c>
    </row>
    <row r="454" spans="1:7" ht="12.75" customHeight="1">
      <c r="A454" s="159" t="s">
        <v>108</v>
      </c>
      <c r="B454" s="158" t="s">
        <v>5</v>
      </c>
      <c r="C454" s="158" t="s">
        <v>4</v>
      </c>
      <c r="D454" s="158" t="s">
        <v>103</v>
      </c>
      <c r="E454" s="158" t="s">
        <v>104</v>
      </c>
      <c r="G454" s="134">
        <v>1</v>
      </c>
    </row>
    <row r="455" spans="1:7" ht="12.75" customHeight="1">
      <c r="A455" s="157" t="s">
        <v>109</v>
      </c>
      <c r="B455" s="156" t="s">
        <v>110</v>
      </c>
      <c r="C455" s="155">
        <v>0.05</v>
      </c>
      <c r="D455" s="136">
        <v>32016</v>
      </c>
      <c r="E455" s="136">
        <f>+D455*C455</f>
        <v>1600.8000000000002</v>
      </c>
      <c r="F455" s="135"/>
      <c r="G455" s="134">
        <v>1</v>
      </c>
    </row>
    <row r="456" spans="1:7" ht="12.75" customHeight="1">
      <c r="A456" s="152"/>
      <c r="B456" s="154">
        <v>2.4782514473236099</v>
      </c>
      <c r="C456" s="153"/>
      <c r="D456" s="152" t="s">
        <v>105</v>
      </c>
      <c r="E456" s="137">
        <f>E455</f>
        <v>1600.8000000000002</v>
      </c>
      <c r="F456" s="151"/>
      <c r="G456" s="134">
        <v>1</v>
      </c>
    </row>
    <row r="457" spans="1:7" ht="12.75" customHeight="1">
      <c r="A457" s="159" t="s">
        <v>112</v>
      </c>
      <c r="B457" s="158" t="s">
        <v>5</v>
      </c>
      <c r="C457" s="158" t="s">
        <v>4</v>
      </c>
      <c r="D457" s="158" t="s">
        <v>103</v>
      </c>
      <c r="E457" s="158" t="s">
        <v>104</v>
      </c>
      <c r="G457" s="134">
        <v>1</v>
      </c>
    </row>
    <row r="458" spans="1:7" ht="12.75" customHeight="1">
      <c r="A458" s="157" t="s">
        <v>470</v>
      </c>
      <c r="B458" s="156" t="s">
        <v>3</v>
      </c>
      <c r="C458" s="155">
        <v>1.4290000000000001E-2</v>
      </c>
      <c r="D458" s="136">
        <v>43800</v>
      </c>
      <c r="E458" s="136">
        <f>+D458*C458</f>
        <v>625.90200000000004</v>
      </c>
      <c r="F458" s="135"/>
      <c r="G458" s="134">
        <v>1</v>
      </c>
    </row>
    <row r="459" spans="1:7" ht="12.75" customHeight="1">
      <c r="A459" s="152"/>
      <c r="B459" s="154">
        <v>0.96901024736076302</v>
      </c>
      <c r="C459" s="153"/>
      <c r="D459" s="152" t="s">
        <v>105</v>
      </c>
      <c r="E459" s="137">
        <f>E458</f>
        <v>625.90200000000004</v>
      </c>
      <c r="F459" s="151"/>
      <c r="G459" s="134">
        <v>1</v>
      </c>
    </row>
    <row r="460" spans="1:7" ht="12.75" customHeight="1">
      <c r="A460" s="150" t="s">
        <v>114</v>
      </c>
      <c r="B460" s="149" t="s">
        <v>115</v>
      </c>
      <c r="C460" s="148"/>
      <c r="D460" s="147"/>
      <c r="E460" s="146">
        <f>E459+E456+E453+E450</f>
        <v>75698.994910000009</v>
      </c>
      <c r="G460" s="134">
        <v>1</v>
      </c>
    </row>
    <row r="461" spans="1:7" ht="15" customHeight="1">
      <c r="A461" s="202" t="s">
        <v>116</v>
      </c>
      <c r="B461" s="202"/>
      <c r="C461" s="202"/>
      <c r="D461" s="200">
        <f>E460</f>
        <v>75698.994910000009</v>
      </c>
      <c r="E461" s="200"/>
      <c r="G461" s="134">
        <v>1</v>
      </c>
    </row>
    <row r="462" spans="1:7" ht="12.75" customHeight="1">
      <c r="G462" s="134">
        <v>1</v>
      </c>
    </row>
    <row r="463" spans="1:7" ht="12.75" customHeight="1">
      <c r="G463" s="134">
        <v>1</v>
      </c>
    </row>
    <row r="464" spans="1:7" ht="20.25" customHeight="1">
      <c r="A464" s="191" t="s">
        <v>99</v>
      </c>
      <c r="B464" s="192"/>
      <c r="C464" s="192"/>
      <c r="D464" s="192"/>
      <c r="E464" s="193"/>
      <c r="G464" s="134">
        <v>1</v>
      </c>
    </row>
    <row r="465" spans="1:7" ht="12.75" customHeight="1">
      <c r="A465" s="194"/>
      <c r="B465" s="194"/>
      <c r="C465" s="194"/>
      <c r="D465" s="162" t="s">
        <v>100</v>
      </c>
      <c r="E465" s="162" t="s">
        <v>5</v>
      </c>
      <c r="G465" s="134">
        <v>1</v>
      </c>
    </row>
    <row r="466" spans="1:7" ht="55.5" customHeight="1">
      <c r="A466" s="194" t="s">
        <v>461</v>
      </c>
      <c r="B466" s="194"/>
      <c r="C466" s="194"/>
      <c r="D466" s="161" t="s">
        <v>250</v>
      </c>
      <c r="E466" s="161" t="s">
        <v>3</v>
      </c>
      <c r="G466" s="134">
        <v>1</v>
      </c>
    </row>
    <row r="467" spans="1:7" ht="15.75" customHeight="1">
      <c r="A467" s="201" t="s">
        <v>101</v>
      </c>
      <c r="B467" s="201"/>
      <c r="C467" s="201"/>
      <c r="D467" s="201"/>
      <c r="E467" s="201"/>
      <c r="F467" s="160"/>
      <c r="G467" s="134">
        <v>1</v>
      </c>
    </row>
    <row r="468" spans="1:7" ht="75" customHeight="1">
      <c r="A468" s="203" t="s">
        <v>251</v>
      </c>
      <c r="B468" s="204"/>
      <c r="C468" s="204"/>
      <c r="D468" s="204"/>
      <c r="E468" s="205"/>
      <c r="G468" s="134">
        <v>2</v>
      </c>
    </row>
    <row r="469" spans="1:7" ht="12.75" customHeight="1">
      <c r="A469" s="159" t="s">
        <v>102</v>
      </c>
      <c r="B469" s="158" t="s">
        <v>5</v>
      </c>
      <c r="C469" s="158" t="s">
        <v>4</v>
      </c>
      <c r="D469" s="158" t="s">
        <v>103</v>
      </c>
      <c r="E469" s="158" t="s">
        <v>104</v>
      </c>
      <c r="G469" s="134">
        <v>1</v>
      </c>
    </row>
    <row r="470" spans="1:7" ht="12.75" customHeight="1">
      <c r="A470" s="157" t="s">
        <v>486</v>
      </c>
      <c r="B470" s="156" t="s">
        <v>3</v>
      </c>
      <c r="C470" s="155">
        <v>1</v>
      </c>
      <c r="D470" s="136">
        <v>13332</v>
      </c>
      <c r="E470" s="136">
        <f t="shared" ref="E470:E479" si="5">+D470*C470</f>
        <v>13332</v>
      </c>
      <c r="F470" s="135"/>
      <c r="G470" s="134">
        <v>1</v>
      </c>
    </row>
    <row r="471" spans="1:7" ht="12.75" customHeight="1">
      <c r="A471" s="157" t="s">
        <v>582</v>
      </c>
      <c r="B471" s="156" t="s">
        <v>98</v>
      </c>
      <c r="C471" s="155">
        <v>4.04</v>
      </c>
      <c r="D471" s="136">
        <v>880</v>
      </c>
      <c r="E471" s="136">
        <f t="shared" si="5"/>
        <v>3555.2</v>
      </c>
      <c r="F471" s="135"/>
      <c r="G471" s="134">
        <v>1</v>
      </c>
    </row>
    <row r="472" spans="1:7" ht="12.75" customHeight="1">
      <c r="A472" s="157" t="s">
        <v>581</v>
      </c>
      <c r="B472" s="156" t="s">
        <v>3</v>
      </c>
      <c r="C472" s="155">
        <v>2</v>
      </c>
      <c r="D472" s="136">
        <v>150</v>
      </c>
      <c r="E472" s="136">
        <f t="shared" si="5"/>
        <v>300</v>
      </c>
      <c r="F472" s="135"/>
      <c r="G472" s="134">
        <v>1</v>
      </c>
    </row>
    <row r="473" spans="1:7" ht="12.75" customHeight="1">
      <c r="A473" s="157" t="s">
        <v>580</v>
      </c>
      <c r="B473" s="156" t="s">
        <v>3</v>
      </c>
      <c r="C473" s="155">
        <v>2</v>
      </c>
      <c r="D473" s="136">
        <v>616</v>
      </c>
      <c r="E473" s="136">
        <f t="shared" si="5"/>
        <v>1232</v>
      </c>
      <c r="F473" s="135"/>
      <c r="G473" s="134">
        <v>1</v>
      </c>
    </row>
    <row r="474" spans="1:7" ht="12.75" customHeight="1">
      <c r="A474" s="157" t="s">
        <v>579</v>
      </c>
      <c r="B474" s="156" t="s">
        <v>3</v>
      </c>
      <c r="C474" s="155">
        <v>6.0400000000000002E-3</v>
      </c>
      <c r="D474" s="136">
        <v>101061</v>
      </c>
      <c r="E474" s="136">
        <f t="shared" si="5"/>
        <v>610.40844000000004</v>
      </c>
      <c r="F474" s="135"/>
      <c r="G474" s="134">
        <v>1</v>
      </c>
    </row>
    <row r="475" spans="1:7" ht="12.75" customHeight="1">
      <c r="A475" s="157" t="s">
        <v>510</v>
      </c>
      <c r="B475" s="156" t="s">
        <v>3</v>
      </c>
      <c r="C475" s="155">
        <v>8.0599999999999995E-3</v>
      </c>
      <c r="D475" s="136">
        <v>53173</v>
      </c>
      <c r="E475" s="136">
        <f t="shared" si="5"/>
        <v>428.57437999999996</v>
      </c>
      <c r="F475" s="135"/>
      <c r="G475" s="134">
        <v>1</v>
      </c>
    </row>
    <row r="476" spans="1:7" ht="12.75" customHeight="1">
      <c r="A476" s="157" t="s">
        <v>578</v>
      </c>
      <c r="B476" s="156" t="s">
        <v>98</v>
      </c>
      <c r="C476" s="155">
        <v>4</v>
      </c>
      <c r="D476" s="136">
        <v>500</v>
      </c>
      <c r="E476" s="136">
        <f t="shared" si="5"/>
        <v>2000</v>
      </c>
      <c r="F476" s="135"/>
      <c r="G476" s="134">
        <v>1</v>
      </c>
    </row>
    <row r="477" spans="1:7" ht="12.75" customHeight="1">
      <c r="A477" s="157" t="s">
        <v>577</v>
      </c>
      <c r="B477" s="156" t="s">
        <v>98</v>
      </c>
      <c r="C477" s="155">
        <v>17.5</v>
      </c>
      <c r="D477" s="136">
        <v>1583</v>
      </c>
      <c r="E477" s="136">
        <f t="shared" si="5"/>
        <v>27702.5</v>
      </c>
      <c r="F477" s="135"/>
      <c r="G477" s="134">
        <v>1</v>
      </c>
    </row>
    <row r="478" spans="1:7" ht="12.75" customHeight="1">
      <c r="A478" s="157" t="s">
        <v>576</v>
      </c>
      <c r="B478" s="156" t="s">
        <v>3</v>
      </c>
      <c r="C478" s="155">
        <v>1</v>
      </c>
      <c r="D478" s="136">
        <v>3000</v>
      </c>
      <c r="E478" s="136">
        <f t="shared" si="5"/>
        <v>3000</v>
      </c>
      <c r="F478" s="135"/>
      <c r="G478" s="134">
        <v>1</v>
      </c>
    </row>
    <row r="479" spans="1:7" ht="12.75" customHeight="1">
      <c r="A479" s="157" t="s">
        <v>480</v>
      </c>
      <c r="B479" s="156" t="s">
        <v>3</v>
      </c>
      <c r="C479" s="155">
        <v>3</v>
      </c>
      <c r="D479" s="136">
        <v>300</v>
      </c>
      <c r="E479" s="136">
        <f t="shared" si="5"/>
        <v>900</v>
      </c>
      <c r="F479" s="135"/>
      <c r="G479" s="134">
        <v>1</v>
      </c>
    </row>
    <row r="480" spans="1:7" ht="12.75" customHeight="1">
      <c r="A480" s="152"/>
      <c r="B480" s="154">
        <v>61.624314782123903</v>
      </c>
      <c r="C480" s="153"/>
      <c r="D480" s="152" t="s">
        <v>105</v>
      </c>
      <c r="E480" s="137">
        <f>SUM(E470:E479)</f>
        <v>53060.682820000002</v>
      </c>
      <c r="F480" s="151"/>
      <c r="G480" s="134">
        <v>1</v>
      </c>
    </row>
    <row r="481" spans="1:7" ht="12.75" customHeight="1">
      <c r="A481" s="159" t="s">
        <v>106</v>
      </c>
      <c r="B481" s="158" t="s">
        <v>5</v>
      </c>
      <c r="C481" s="158" t="s">
        <v>4</v>
      </c>
      <c r="D481" s="158" t="s">
        <v>103</v>
      </c>
      <c r="E481" s="158" t="s">
        <v>104</v>
      </c>
      <c r="G481" s="134">
        <v>1</v>
      </c>
    </row>
    <row r="482" spans="1:7" ht="12.75" customHeight="1">
      <c r="A482" s="157" t="s">
        <v>471</v>
      </c>
      <c r="B482" s="156" t="s">
        <v>107</v>
      </c>
      <c r="C482" s="155">
        <v>0.12697</v>
      </c>
      <c r="D482" s="136">
        <f>282059</f>
        <v>282059</v>
      </c>
      <c r="E482" s="136">
        <f>+D482*C482</f>
        <v>35813.031230000001</v>
      </c>
      <c r="F482" s="135"/>
      <c r="G482" s="134">
        <v>1</v>
      </c>
    </row>
    <row r="483" spans="1:7" ht="12.75" customHeight="1">
      <c r="A483" s="152"/>
      <c r="B483" s="154">
        <v>35.855477097463499</v>
      </c>
      <c r="C483" s="153"/>
      <c r="D483" s="152" t="s">
        <v>105</v>
      </c>
      <c r="E483" s="137">
        <f>E482</f>
        <v>35813.031230000001</v>
      </c>
      <c r="F483" s="151"/>
      <c r="G483" s="134">
        <v>1</v>
      </c>
    </row>
    <row r="484" spans="1:7" ht="12.75" customHeight="1">
      <c r="A484" s="159" t="s">
        <v>108</v>
      </c>
      <c r="B484" s="158" t="s">
        <v>5</v>
      </c>
      <c r="C484" s="158" t="s">
        <v>4</v>
      </c>
      <c r="D484" s="158" t="s">
        <v>103</v>
      </c>
      <c r="E484" s="158" t="s">
        <v>104</v>
      </c>
      <c r="G484" s="134">
        <v>1</v>
      </c>
    </row>
    <row r="485" spans="1:7" ht="12.75" customHeight="1">
      <c r="A485" s="157" t="s">
        <v>109</v>
      </c>
      <c r="B485" s="156" t="s">
        <v>110</v>
      </c>
      <c r="C485" s="155">
        <v>0.05</v>
      </c>
      <c r="D485" s="136">
        <v>30873</v>
      </c>
      <c r="E485" s="136">
        <f>+D485*C485</f>
        <v>1543.65</v>
      </c>
      <c r="F485" s="135"/>
      <c r="G485" s="134">
        <v>1</v>
      </c>
    </row>
    <row r="486" spans="1:7" ht="12.75" customHeight="1">
      <c r="A486" s="152"/>
      <c r="B486" s="154">
        <v>1.7931803400538899</v>
      </c>
      <c r="C486" s="153"/>
      <c r="D486" s="152" t="s">
        <v>105</v>
      </c>
      <c r="E486" s="137">
        <f>E485</f>
        <v>1543.65</v>
      </c>
      <c r="F486" s="151"/>
      <c r="G486" s="134">
        <v>1</v>
      </c>
    </row>
    <row r="487" spans="1:7" ht="12.75" customHeight="1">
      <c r="A487" s="159" t="s">
        <v>112</v>
      </c>
      <c r="B487" s="158" t="s">
        <v>5</v>
      </c>
      <c r="C487" s="158" t="s">
        <v>4</v>
      </c>
      <c r="D487" s="158" t="s">
        <v>103</v>
      </c>
      <c r="E487" s="158" t="s">
        <v>104</v>
      </c>
      <c r="G487" s="134">
        <v>1</v>
      </c>
    </row>
    <row r="488" spans="1:7" ht="12.75" customHeight="1">
      <c r="A488" s="157" t="s">
        <v>470</v>
      </c>
      <c r="B488" s="156" t="s">
        <v>3</v>
      </c>
      <c r="C488" s="155">
        <v>1.4290000000000001E-2</v>
      </c>
      <c r="D488" s="136">
        <v>43800</v>
      </c>
      <c r="E488" s="136">
        <f>+D488*C488</f>
        <v>625.90200000000004</v>
      </c>
      <c r="F488" s="135"/>
      <c r="G488" s="134">
        <v>1</v>
      </c>
    </row>
    <row r="489" spans="1:7" ht="12.75" customHeight="1">
      <c r="A489" s="152"/>
      <c r="B489" s="154">
        <v>0.72702778035863602</v>
      </c>
      <c r="C489" s="153"/>
      <c r="D489" s="152" t="s">
        <v>105</v>
      </c>
      <c r="E489" s="137">
        <f>E488</f>
        <v>625.90200000000004</v>
      </c>
      <c r="F489" s="151"/>
      <c r="G489" s="134">
        <v>1</v>
      </c>
    </row>
    <row r="490" spans="1:7" ht="12.75" customHeight="1">
      <c r="A490" s="150" t="s">
        <v>114</v>
      </c>
      <c r="B490" s="149" t="s">
        <v>115</v>
      </c>
      <c r="C490" s="148"/>
      <c r="D490" s="147"/>
      <c r="E490" s="146">
        <f>E489+E486+E483+E480</f>
        <v>91043.266050000006</v>
      </c>
      <c r="G490" s="134">
        <v>1</v>
      </c>
    </row>
    <row r="491" spans="1:7" ht="15" customHeight="1">
      <c r="A491" s="202" t="s">
        <v>116</v>
      </c>
      <c r="B491" s="202"/>
      <c r="C491" s="202"/>
      <c r="D491" s="200">
        <f>E490</f>
        <v>91043.266050000006</v>
      </c>
      <c r="E491" s="200"/>
      <c r="G491" s="134">
        <v>1</v>
      </c>
    </row>
    <row r="492" spans="1:7" ht="12.75" customHeight="1">
      <c r="G492" s="134">
        <v>1</v>
      </c>
    </row>
    <row r="493" spans="1:7" ht="12.75" customHeight="1">
      <c r="G493" s="134">
        <v>1</v>
      </c>
    </row>
    <row r="494" spans="1:7" ht="20.25" customHeight="1">
      <c r="A494" s="191" t="s">
        <v>99</v>
      </c>
      <c r="B494" s="192"/>
      <c r="C494" s="192"/>
      <c r="D494" s="192"/>
      <c r="E494" s="193"/>
      <c r="G494" s="134">
        <v>1</v>
      </c>
    </row>
    <row r="495" spans="1:7" ht="12.75" customHeight="1">
      <c r="A495" s="194"/>
      <c r="B495" s="194"/>
      <c r="C495" s="194"/>
      <c r="D495" s="162" t="s">
        <v>100</v>
      </c>
      <c r="E495" s="162" t="s">
        <v>5</v>
      </c>
      <c r="G495" s="134">
        <v>1</v>
      </c>
    </row>
    <row r="496" spans="1:7" ht="55.5" customHeight="1">
      <c r="A496" s="194" t="s">
        <v>461</v>
      </c>
      <c r="B496" s="194"/>
      <c r="C496" s="194"/>
      <c r="D496" s="161" t="s">
        <v>252</v>
      </c>
      <c r="E496" s="161" t="s">
        <v>3</v>
      </c>
      <c r="G496" s="134">
        <v>1</v>
      </c>
    </row>
    <row r="497" spans="1:7" ht="15.75" customHeight="1">
      <c r="A497" s="201" t="s">
        <v>101</v>
      </c>
      <c r="B497" s="201"/>
      <c r="C497" s="201"/>
      <c r="D497" s="201"/>
      <c r="E497" s="201"/>
      <c r="F497" s="160"/>
      <c r="G497" s="134">
        <v>1</v>
      </c>
    </row>
    <row r="498" spans="1:7" ht="48" customHeight="1">
      <c r="A498" s="203" t="s">
        <v>253</v>
      </c>
      <c r="B498" s="204"/>
      <c r="C498" s="204"/>
      <c r="D498" s="204"/>
      <c r="E498" s="205"/>
      <c r="G498" s="134">
        <v>2</v>
      </c>
    </row>
    <row r="499" spans="1:7" ht="12.75" customHeight="1">
      <c r="A499" s="159" t="s">
        <v>102</v>
      </c>
      <c r="B499" s="158" t="s">
        <v>5</v>
      </c>
      <c r="C499" s="158" t="s">
        <v>4</v>
      </c>
      <c r="D499" s="158" t="s">
        <v>103</v>
      </c>
      <c r="E499" s="158" t="s">
        <v>104</v>
      </c>
      <c r="G499" s="134">
        <v>1</v>
      </c>
    </row>
    <row r="500" spans="1:7" ht="12.75" customHeight="1">
      <c r="A500" s="157" t="s">
        <v>575</v>
      </c>
      <c r="B500" s="156" t="s">
        <v>3</v>
      </c>
      <c r="C500" s="155">
        <v>1</v>
      </c>
      <c r="D500" s="136">
        <v>30000</v>
      </c>
      <c r="E500" s="136">
        <f>+D500*C500</f>
        <v>30000</v>
      </c>
      <c r="F500" s="135"/>
      <c r="G500" s="134">
        <v>1</v>
      </c>
    </row>
    <row r="501" spans="1:7" ht="12.75" customHeight="1">
      <c r="A501" s="157" t="s">
        <v>574</v>
      </c>
      <c r="B501" s="156" t="s">
        <v>3</v>
      </c>
      <c r="C501" s="155">
        <v>1</v>
      </c>
      <c r="D501" s="136">
        <v>2100</v>
      </c>
      <c r="E501" s="136">
        <f>+D501*C501</f>
        <v>2100</v>
      </c>
      <c r="F501" s="135"/>
      <c r="G501" s="134">
        <v>1</v>
      </c>
    </row>
    <row r="502" spans="1:7" ht="12.75" customHeight="1">
      <c r="A502" s="157" t="s">
        <v>573</v>
      </c>
      <c r="B502" s="156" t="s">
        <v>3</v>
      </c>
      <c r="C502" s="155">
        <v>1</v>
      </c>
      <c r="D502" s="136">
        <v>3900</v>
      </c>
      <c r="E502" s="136">
        <f>+D502*C502</f>
        <v>3900</v>
      </c>
      <c r="F502" s="135"/>
      <c r="G502" s="134">
        <v>1</v>
      </c>
    </row>
    <row r="503" spans="1:7" ht="12.75" customHeight="1">
      <c r="A503" s="152"/>
      <c r="B503" s="154">
        <v>74.022288933667795</v>
      </c>
      <c r="C503" s="153"/>
      <c r="D503" s="152" t="s">
        <v>105</v>
      </c>
      <c r="E503" s="137">
        <f>SUM(E500:E502)</f>
        <v>36000</v>
      </c>
      <c r="F503" s="151"/>
      <c r="G503" s="134">
        <v>1</v>
      </c>
    </row>
    <row r="504" spans="1:7" ht="12.75" customHeight="1">
      <c r="A504" s="159" t="s">
        <v>106</v>
      </c>
      <c r="B504" s="158" t="s">
        <v>5</v>
      </c>
      <c r="C504" s="158" t="s">
        <v>4</v>
      </c>
      <c r="D504" s="158" t="s">
        <v>103</v>
      </c>
      <c r="E504" s="158" t="s">
        <v>104</v>
      </c>
      <c r="G504" s="134">
        <v>1</v>
      </c>
    </row>
    <row r="505" spans="1:7" ht="12.75" customHeight="1">
      <c r="A505" s="157" t="s">
        <v>471</v>
      </c>
      <c r="B505" s="156" t="s">
        <v>107</v>
      </c>
      <c r="C505" s="155">
        <v>4.7030000000000002E-2</v>
      </c>
      <c r="D505" s="136">
        <f>282059</f>
        <v>282059</v>
      </c>
      <c r="E505" s="136">
        <f>+D505*C505</f>
        <v>13265.234770000001</v>
      </c>
      <c r="F505" s="135"/>
      <c r="G505" s="134">
        <v>1</v>
      </c>
    </row>
    <row r="506" spans="1:7" ht="12.75" customHeight="1">
      <c r="A506" s="152"/>
      <c r="B506" s="154">
        <v>23.514413784595099</v>
      </c>
      <c r="C506" s="153"/>
      <c r="D506" s="152" t="s">
        <v>105</v>
      </c>
      <c r="E506" s="137">
        <f>E505</f>
        <v>13265.234770000001</v>
      </c>
      <c r="F506" s="151"/>
      <c r="G506" s="134">
        <v>1</v>
      </c>
    </row>
    <row r="507" spans="1:7" ht="12.75" customHeight="1">
      <c r="A507" s="159" t="s">
        <v>108</v>
      </c>
      <c r="B507" s="158" t="s">
        <v>5</v>
      </c>
      <c r="C507" s="158" t="s">
        <v>4</v>
      </c>
      <c r="D507" s="158" t="s">
        <v>103</v>
      </c>
      <c r="E507" s="158" t="s">
        <v>104</v>
      </c>
      <c r="G507" s="134">
        <v>1</v>
      </c>
    </row>
    <row r="508" spans="1:7" ht="12.75" customHeight="1">
      <c r="A508" s="157" t="s">
        <v>109</v>
      </c>
      <c r="B508" s="156" t="s">
        <v>110</v>
      </c>
      <c r="C508" s="155">
        <v>0.05</v>
      </c>
      <c r="D508" s="136">
        <v>11436</v>
      </c>
      <c r="E508" s="136">
        <f>+D508*C508</f>
        <v>571.80000000000007</v>
      </c>
      <c r="F508" s="135"/>
      <c r="G508" s="134">
        <v>1</v>
      </c>
    </row>
    <row r="509" spans="1:7" ht="12.75" customHeight="1">
      <c r="A509" s="152"/>
      <c r="B509" s="154">
        <v>1.1761319241682799</v>
      </c>
      <c r="C509" s="153"/>
      <c r="D509" s="152" t="s">
        <v>105</v>
      </c>
      <c r="E509" s="137">
        <f>E508</f>
        <v>571.80000000000007</v>
      </c>
      <c r="F509" s="151"/>
      <c r="G509" s="134">
        <v>1</v>
      </c>
    </row>
    <row r="510" spans="1:7" ht="12.75" customHeight="1">
      <c r="A510" s="159" t="s">
        <v>112</v>
      </c>
      <c r="B510" s="158" t="s">
        <v>5</v>
      </c>
      <c r="C510" s="158" t="s">
        <v>4</v>
      </c>
      <c r="D510" s="158" t="s">
        <v>103</v>
      </c>
      <c r="E510" s="158" t="s">
        <v>104</v>
      </c>
      <c r="G510" s="134">
        <v>1</v>
      </c>
    </row>
    <row r="511" spans="1:7" ht="12.75" customHeight="1">
      <c r="A511" s="157" t="s">
        <v>470</v>
      </c>
      <c r="B511" s="156" t="s">
        <v>3</v>
      </c>
      <c r="C511" s="155">
        <v>1.4290000000000001E-2</v>
      </c>
      <c r="D511" s="136">
        <v>43800</v>
      </c>
      <c r="E511" s="136">
        <f>+D511*C511</f>
        <v>625.90200000000004</v>
      </c>
      <c r="F511" s="135"/>
      <c r="G511" s="134">
        <v>1</v>
      </c>
    </row>
    <row r="512" spans="1:7" ht="12.75" customHeight="1">
      <c r="A512" s="152"/>
      <c r="B512" s="154">
        <v>1.28716535756878</v>
      </c>
      <c r="C512" s="153"/>
      <c r="D512" s="152" t="s">
        <v>105</v>
      </c>
      <c r="E512" s="137">
        <f>E511</f>
        <v>625.90200000000004</v>
      </c>
      <c r="F512" s="151"/>
      <c r="G512" s="134">
        <v>1</v>
      </c>
    </row>
    <row r="513" spans="1:7" ht="12.75" customHeight="1">
      <c r="A513" s="150" t="s">
        <v>114</v>
      </c>
      <c r="B513" s="149" t="s">
        <v>115</v>
      </c>
      <c r="C513" s="148"/>
      <c r="D513" s="147"/>
      <c r="E513" s="146">
        <f>E512+E509+E506+E503</f>
        <v>50462.93677</v>
      </c>
      <c r="G513" s="134">
        <v>1</v>
      </c>
    </row>
    <row r="514" spans="1:7" ht="15" customHeight="1">
      <c r="A514" s="202" t="s">
        <v>116</v>
      </c>
      <c r="B514" s="202"/>
      <c r="C514" s="202"/>
      <c r="D514" s="200">
        <f>E513</f>
        <v>50462.93677</v>
      </c>
      <c r="E514" s="200"/>
      <c r="G514" s="134">
        <v>1</v>
      </c>
    </row>
    <row r="515" spans="1:7" ht="12.75" customHeight="1">
      <c r="G515" s="134">
        <v>1</v>
      </c>
    </row>
    <row r="516" spans="1:7" ht="12.75" customHeight="1">
      <c r="G516" s="134">
        <v>1</v>
      </c>
    </row>
    <row r="517" spans="1:7" ht="20.25" customHeight="1">
      <c r="A517" s="191" t="s">
        <v>99</v>
      </c>
      <c r="B517" s="192"/>
      <c r="C517" s="192"/>
      <c r="D517" s="192"/>
      <c r="E517" s="193"/>
      <c r="G517" s="134">
        <v>1</v>
      </c>
    </row>
    <row r="518" spans="1:7" ht="12.75" customHeight="1">
      <c r="A518" s="194"/>
      <c r="B518" s="194"/>
      <c r="C518" s="194"/>
      <c r="D518" s="162" t="s">
        <v>100</v>
      </c>
      <c r="E518" s="162" t="s">
        <v>5</v>
      </c>
      <c r="G518" s="134">
        <v>1</v>
      </c>
    </row>
    <row r="519" spans="1:7" ht="55.5" customHeight="1">
      <c r="A519" s="194" t="s">
        <v>461</v>
      </c>
      <c r="B519" s="194"/>
      <c r="C519" s="194"/>
      <c r="D519" s="161" t="s">
        <v>254</v>
      </c>
      <c r="E519" s="161" t="s">
        <v>3</v>
      </c>
      <c r="G519" s="134">
        <v>1</v>
      </c>
    </row>
    <row r="520" spans="1:7" ht="15.75" customHeight="1">
      <c r="A520" s="201" t="s">
        <v>101</v>
      </c>
      <c r="B520" s="201"/>
      <c r="C520" s="201"/>
      <c r="D520" s="201"/>
      <c r="E520" s="201"/>
      <c r="F520" s="160"/>
      <c r="G520" s="134">
        <v>1</v>
      </c>
    </row>
    <row r="521" spans="1:7" ht="117.75" customHeight="1">
      <c r="A521" s="203" t="s">
        <v>255</v>
      </c>
      <c r="B521" s="204"/>
      <c r="C521" s="204"/>
      <c r="D521" s="204"/>
      <c r="E521" s="205"/>
      <c r="G521" s="134">
        <v>2</v>
      </c>
    </row>
    <row r="522" spans="1:7" ht="12.75" customHeight="1">
      <c r="A522" s="159" t="s">
        <v>102</v>
      </c>
      <c r="B522" s="158" t="s">
        <v>5</v>
      </c>
      <c r="C522" s="158" t="s">
        <v>4</v>
      </c>
      <c r="D522" s="158" t="s">
        <v>103</v>
      </c>
      <c r="E522" s="158" t="s">
        <v>104</v>
      </c>
      <c r="G522" s="134">
        <v>1</v>
      </c>
    </row>
    <row r="523" spans="1:7" ht="12.75" customHeight="1">
      <c r="A523" s="157" t="s">
        <v>475</v>
      </c>
      <c r="B523" s="156" t="s">
        <v>3</v>
      </c>
      <c r="C523" s="155">
        <v>1</v>
      </c>
      <c r="D523" s="136">
        <v>135000</v>
      </c>
      <c r="E523" s="136">
        <f>+D523*C523</f>
        <v>135000</v>
      </c>
      <c r="F523" s="135"/>
      <c r="G523" s="134">
        <v>1</v>
      </c>
    </row>
    <row r="524" spans="1:7" ht="12.75" customHeight="1">
      <c r="A524" s="157" t="s">
        <v>474</v>
      </c>
      <c r="B524" s="156" t="s">
        <v>3</v>
      </c>
      <c r="C524" s="155">
        <v>1</v>
      </c>
      <c r="D524" s="136">
        <v>4000</v>
      </c>
      <c r="E524" s="136">
        <f>+D524*C524</f>
        <v>4000</v>
      </c>
      <c r="F524" s="135"/>
      <c r="G524" s="134">
        <v>1</v>
      </c>
    </row>
    <row r="525" spans="1:7" ht="12.75" customHeight="1">
      <c r="A525" s="157" t="s">
        <v>473</v>
      </c>
      <c r="B525" s="156" t="s">
        <v>98</v>
      </c>
      <c r="C525" s="155">
        <v>1</v>
      </c>
      <c r="D525" s="136">
        <v>3550</v>
      </c>
      <c r="E525" s="136">
        <f>+D525*C525</f>
        <v>3550</v>
      </c>
      <c r="F525" s="135"/>
      <c r="G525" s="134">
        <v>1</v>
      </c>
    </row>
    <row r="526" spans="1:7" ht="12.75" customHeight="1">
      <c r="A526" s="157" t="s">
        <v>472</v>
      </c>
      <c r="B526" s="156" t="s">
        <v>3</v>
      </c>
      <c r="C526" s="155">
        <v>1</v>
      </c>
      <c r="D526" s="136">
        <v>1945</v>
      </c>
      <c r="E526" s="136">
        <f>+D526*C526</f>
        <v>1945</v>
      </c>
      <c r="F526" s="135"/>
      <c r="G526" s="134">
        <v>1</v>
      </c>
    </row>
    <row r="527" spans="1:7" ht="12.75" customHeight="1">
      <c r="A527" s="152"/>
      <c r="B527" s="154">
        <v>80.540040117265903</v>
      </c>
      <c r="C527" s="153"/>
      <c r="D527" s="152" t="s">
        <v>105</v>
      </c>
      <c r="E527" s="137">
        <f>SUM(E523:E526)</f>
        <v>144495</v>
      </c>
      <c r="F527" s="151"/>
      <c r="G527" s="134">
        <v>1</v>
      </c>
    </row>
    <row r="528" spans="1:7" ht="12.75" customHeight="1">
      <c r="A528" s="159" t="s">
        <v>106</v>
      </c>
      <c r="B528" s="158" t="s">
        <v>5</v>
      </c>
      <c r="C528" s="158" t="s">
        <v>4</v>
      </c>
      <c r="D528" s="158" t="s">
        <v>103</v>
      </c>
      <c r="E528" s="158" t="s">
        <v>104</v>
      </c>
      <c r="G528" s="134">
        <v>1</v>
      </c>
    </row>
    <row r="529" spans="1:7" ht="12.75" customHeight="1">
      <c r="A529" s="157" t="s">
        <v>471</v>
      </c>
      <c r="B529" s="156" t="s">
        <v>107</v>
      </c>
      <c r="C529" s="155">
        <v>0.11576</v>
      </c>
      <c r="D529" s="136">
        <f>282059</f>
        <v>282059</v>
      </c>
      <c r="E529" s="136">
        <f>+D529*C529</f>
        <v>32651.149840000002</v>
      </c>
      <c r="F529" s="135"/>
      <c r="G529" s="134">
        <v>1</v>
      </c>
    </row>
    <row r="530" spans="1:7" ht="12.75" customHeight="1">
      <c r="A530" s="152"/>
      <c r="B530" s="154">
        <v>17.3726276809134</v>
      </c>
      <c r="C530" s="153"/>
      <c r="D530" s="152" t="s">
        <v>105</v>
      </c>
      <c r="E530" s="137">
        <f>E529</f>
        <v>32651.149840000002</v>
      </c>
      <c r="F530" s="151"/>
      <c r="G530" s="134">
        <v>1</v>
      </c>
    </row>
    <row r="531" spans="1:7" ht="12.75" customHeight="1">
      <c r="A531" s="159" t="s">
        <v>108</v>
      </c>
      <c r="B531" s="158" t="s">
        <v>5</v>
      </c>
      <c r="C531" s="158" t="s">
        <v>4</v>
      </c>
      <c r="D531" s="158" t="s">
        <v>103</v>
      </c>
      <c r="E531" s="158" t="s">
        <v>104</v>
      </c>
      <c r="G531" s="134">
        <v>1</v>
      </c>
    </row>
    <row r="532" spans="1:7" ht="12.75" customHeight="1">
      <c r="A532" s="157" t="s">
        <v>109</v>
      </c>
      <c r="B532" s="156" t="s">
        <v>110</v>
      </c>
      <c r="C532" s="155">
        <v>0.05</v>
      </c>
      <c r="D532" s="136">
        <v>28148</v>
      </c>
      <c r="E532" s="136">
        <f>+D532*C532</f>
        <v>1407.4</v>
      </c>
      <c r="F532" s="135"/>
      <c r="G532" s="134">
        <v>1</v>
      </c>
    </row>
    <row r="533" spans="1:7" ht="12.75" customHeight="1">
      <c r="A533" s="152"/>
      <c r="B533" s="154">
        <v>0.86838450856349303</v>
      </c>
      <c r="C533" s="153"/>
      <c r="D533" s="152" t="s">
        <v>105</v>
      </c>
      <c r="E533" s="137">
        <f>E532</f>
        <v>1407.4</v>
      </c>
      <c r="F533" s="151"/>
      <c r="G533" s="134">
        <v>1</v>
      </c>
    </row>
    <row r="534" spans="1:7" ht="12.75" customHeight="1">
      <c r="A534" s="159" t="s">
        <v>111</v>
      </c>
      <c r="B534" s="158" t="s">
        <v>5</v>
      </c>
      <c r="C534" s="158" t="s">
        <v>4</v>
      </c>
      <c r="D534" s="158" t="s">
        <v>103</v>
      </c>
      <c r="E534" s="158" t="s">
        <v>104</v>
      </c>
      <c r="G534" s="134">
        <v>1</v>
      </c>
    </row>
    <row r="535" spans="1:7" ht="12.75" customHeight="1">
      <c r="A535" s="157" t="s">
        <v>155</v>
      </c>
      <c r="B535" s="156" t="s">
        <v>142</v>
      </c>
      <c r="C535" s="155">
        <v>0.20780999999999999</v>
      </c>
      <c r="D535" s="136">
        <v>3482</v>
      </c>
      <c r="E535" s="136">
        <f>+D535*C535</f>
        <v>723.59442000000001</v>
      </c>
      <c r="F535" s="135"/>
      <c r="G535" s="134">
        <v>1</v>
      </c>
    </row>
    <row r="536" spans="1:7" ht="12.75" customHeight="1">
      <c r="A536" s="152"/>
      <c r="B536" s="154">
        <v>0.44684462274340397</v>
      </c>
      <c r="C536" s="153"/>
      <c r="D536" s="152" t="s">
        <v>105</v>
      </c>
      <c r="E536" s="137">
        <f>E535</f>
        <v>723.59442000000001</v>
      </c>
      <c r="F536" s="151"/>
      <c r="G536" s="134">
        <v>1</v>
      </c>
    </row>
    <row r="537" spans="1:7" ht="12.75" customHeight="1">
      <c r="A537" s="159" t="s">
        <v>112</v>
      </c>
      <c r="B537" s="158" t="s">
        <v>5</v>
      </c>
      <c r="C537" s="158" t="s">
        <v>4</v>
      </c>
      <c r="D537" s="158" t="s">
        <v>103</v>
      </c>
      <c r="E537" s="158" t="s">
        <v>104</v>
      </c>
      <c r="G537" s="134">
        <v>1</v>
      </c>
    </row>
    <row r="538" spans="1:7" ht="12.75" customHeight="1">
      <c r="A538" s="157" t="s">
        <v>470</v>
      </c>
      <c r="B538" s="156" t="s">
        <v>3</v>
      </c>
      <c r="C538" s="155">
        <v>2.8570000000000002E-2</v>
      </c>
      <c r="D538" s="136">
        <v>43800</v>
      </c>
      <c r="E538" s="136">
        <f>+D538*C538</f>
        <v>1251.366</v>
      </c>
      <c r="F538" s="135"/>
      <c r="G538" s="134">
        <v>1</v>
      </c>
    </row>
    <row r="539" spans="1:7" ht="12.75" customHeight="1">
      <c r="A539" s="152"/>
      <c r="B539" s="154">
        <v>0.77210307051381</v>
      </c>
      <c r="C539" s="153"/>
      <c r="D539" s="152" t="s">
        <v>105</v>
      </c>
      <c r="E539" s="137">
        <f>E538</f>
        <v>1251.366</v>
      </c>
      <c r="F539" s="151"/>
      <c r="G539" s="134">
        <v>1</v>
      </c>
    </row>
    <row r="540" spans="1:7" ht="12.75" customHeight="1">
      <c r="A540" s="150" t="s">
        <v>114</v>
      </c>
      <c r="B540" s="149" t="s">
        <v>115</v>
      </c>
      <c r="C540" s="148"/>
      <c r="D540" s="147"/>
      <c r="E540" s="146">
        <f>E539+E536+E533+E530+E527</f>
        <v>180528.51026000001</v>
      </c>
      <c r="G540" s="134">
        <v>1</v>
      </c>
    </row>
    <row r="541" spans="1:7" ht="15" customHeight="1">
      <c r="A541" s="202" t="s">
        <v>116</v>
      </c>
      <c r="B541" s="202"/>
      <c r="C541" s="202"/>
      <c r="D541" s="200">
        <f>E540</f>
        <v>180528.51026000001</v>
      </c>
      <c r="E541" s="200"/>
      <c r="G541" s="134">
        <v>1</v>
      </c>
    </row>
    <row r="542" spans="1:7" ht="12.75" customHeight="1">
      <c r="G542" s="134">
        <v>1</v>
      </c>
    </row>
    <row r="543" spans="1:7" ht="12.75" customHeight="1">
      <c r="G543" s="134">
        <v>1</v>
      </c>
    </row>
    <row r="544" spans="1:7" ht="20.25" customHeight="1">
      <c r="A544" s="191" t="s">
        <v>99</v>
      </c>
      <c r="B544" s="192"/>
      <c r="C544" s="192"/>
      <c r="D544" s="192"/>
      <c r="E544" s="193"/>
      <c r="G544" s="134">
        <v>1</v>
      </c>
    </row>
    <row r="545" spans="1:7" ht="12.75" customHeight="1">
      <c r="A545" s="194"/>
      <c r="B545" s="194"/>
      <c r="C545" s="194"/>
      <c r="D545" s="162" t="s">
        <v>100</v>
      </c>
      <c r="E545" s="162" t="s">
        <v>5</v>
      </c>
      <c r="G545" s="134">
        <v>1</v>
      </c>
    </row>
    <row r="546" spans="1:7" ht="55.5" customHeight="1">
      <c r="A546" s="194" t="s">
        <v>461</v>
      </c>
      <c r="B546" s="194"/>
      <c r="C546" s="194"/>
      <c r="D546" s="161" t="s">
        <v>256</v>
      </c>
      <c r="E546" s="161" t="s">
        <v>98</v>
      </c>
      <c r="G546" s="134">
        <v>1</v>
      </c>
    </row>
    <row r="547" spans="1:7" ht="15.75" customHeight="1">
      <c r="A547" s="201" t="s">
        <v>101</v>
      </c>
      <c r="B547" s="201"/>
      <c r="C547" s="201"/>
      <c r="D547" s="201"/>
      <c r="E547" s="201"/>
      <c r="F547" s="160"/>
      <c r="G547" s="134">
        <v>1</v>
      </c>
    </row>
    <row r="548" spans="1:7" ht="37.5" customHeight="1">
      <c r="A548" s="203" t="s">
        <v>257</v>
      </c>
      <c r="B548" s="204"/>
      <c r="C548" s="204"/>
      <c r="D548" s="204"/>
      <c r="E548" s="205"/>
      <c r="G548" s="134">
        <v>2</v>
      </c>
    </row>
    <row r="549" spans="1:7" ht="12.75" customHeight="1">
      <c r="A549" s="159" t="s">
        <v>102</v>
      </c>
      <c r="B549" s="158" t="s">
        <v>5</v>
      </c>
      <c r="C549" s="158" t="s">
        <v>4</v>
      </c>
      <c r="D549" s="158" t="s">
        <v>103</v>
      </c>
      <c r="E549" s="158" t="s">
        <v>104</v>
      </c>
      <c r="G549" s="134">
        <v>1</v>
      </c>
    </row>
    <row r="550" spans="1:7" ht="12.75" customHeight="1">
      <c r="A550" s="157" t="s">
        <v>501</v>
      </c>
      <c r="B550" s="156" t="s">
        <v>98</v>
      </c>
      <c r="C550" s="155">
        <v>1</v>
      </c>
      <c r="D550" s="136">
        <v>5050</v>
      </c>
      <c r="E550" s="136">
        <f t="shared" ref="E550:E555" si="6">+D550*C550</f>
        <v>5050</v>
      </c>
      <c r="F550" s="135"/>
      <c r="G550" s="134">
        <v>1</v>
      </c>
    </row>
    <row r="551" spans="1:7" ht="12.75" customHeight="1">
      <c r="A551" s="157" t="s">
        <v>500</v>
      </c>
      <c r="B551" s="156" t="s">
        <v>3</v>
      </c>
      <c r="C551" s="155">
        <v>0.16667000000000001</v>
      </c>
      <c r="D551" s="136">
        <v>1986</v>
      </c>
      <c r="E551" s="136">
        <f t="shared" si="6"/>
        <v>331.00662</v>
      </c>
      <c r="F551" s="135"/>
      <c r="G551" s="134">
        <v>1</v>
      </c>
    </row>
    <row r="552" spans="1:7" ht="12.75" customHeight="1">
      <c r="A552" s="157" t="s">
        <v>499</v>
      </c>
      <c r="B552" s="156" t="s">
        <v>3</v>
      </c>
      <c r="C552" s="155">
        <v>0.1</v>
      </c>
      <c r="D552" s="136">
        <v>955</v>
      </c>
      <c r="E552" s="136">
        <f t="shared" si="6"/>
        <v>95.5</v>
      </c>
      <c r="F552" s="135"/>
      <c r="G552" s="134">
        <v>1</v>
      </c>
    </row>
    <row r="553" spans="1:7" ht="12.75" customHeight="1">
      <c r="A553" s="157" t="s">
        <v>498</v>
      </c>
      <c r="B553" s="156" t="s">
        <v>3</v>
      </c>
      <c r="C553" s="155">
        <v>0.1</v>
      </c>
      <c r="D553" s="136">
        <v>1105</v>
      </c>
      <c r="E553" s="136">
        <f t="shared" si="6"/>
        <v>110.5</v>
      </c>
      <c r="F553" s="135"/>
      <c r="G553" s="134">
        <v>1</v>
      </c>
    </row>
    <row r="554" spans="1:7" ht="12.75" customHeight="1">
      <c r="A554" s="157" t="s">
        <v>497</v>
      </c>
      <c r="B554" s="156" t="s">
        <v>3</v>
      </c>
      <c r="C554" s="155">
        <v>1</v>
      </c>
      <c r="D554" s="136">
        <v>1500</v>
      </c>
      <c r="E554" s="136">
        <f t="shared" si="6"/>
        <v>1500</v>
      </c>
      <c r="F554" s="135"/>
      <c r="G554" s="134">
        <v>1</v>
      </c>
    </row>
    <row r="555" spans="1:7" ht="12.75" customHeight="1">
      <c r="A555" s="157" t="s">
        <v>491</v>
      </c>
      <c r="B555" s="156" t="s">
        <v>149</v>
      </c>
      <c r="C555" s="155">
        <v>2.4599999999999999E-3</v>
      </c>
      <c r="D555" s="136">
        <v>327682</v>
      </c>
      <c r="E555" s="136">
        <f t="shared" si="6"/>
        <v>806.09771999999998</v>
      </c>
      <c r="F555" s="135"/>
      <c r="G555" s="134">
        <v>1</v>
      </c>
    </row>
    <row r="556" spans="1:7" ht="12.75" customHeight="1">
      <c r="A556" s="152"/>
      <c r="B556" s="154">
        <v>51.814899901542503</v>
      </c>
      <c r="C556" s="153"/>
      <c r="D556" s="152" t="s">
        <v>105</v>
      </c>
      <c r="E556" s="137">
        <f>SUM(E550:E555)</f>
        <v>7893.1043399999999</v>
      </c>
      <c r="F556" s="151"/>
      <c r="G556" s="134">
        <v>1</v>
      </c>
    </row>
    <row r="557" spans="1:7" ht="12.75" customHeight="1">
      <c r="A557" s="159" t="s">
        <v>106</v>
      </c>
      <c r="B557" s="158" t="s">
        <v>5</v>
      </c>
      <c r="C557" s="158" t="s">
        <v>4</v>
      </c>
      <c r="D557" s="158" t="s">
        <v>103</v>
      </c>
      <c r="E557" s="158" t="s">
        <v>104</v>
      </c>
      <c r="G557" s="134">
        <v>1</v>
      </c>
    </row>
    <row r="558" spans="1:7" ht="12.75" customHeight="1">
      <c r="A558" s="157" t="s">
        <v>471</v>
      </c>
      <c r="B558" s="156" t="s">
        <v>107</v>
      </c>
      <c r="C558" s="155">
        <v>2.5319999999999999E-2</v>
      </c>
      <c r="D558" s="136">
        <f>282059</f>
        <v>282059</v>
      </c>
      <c r="E558" s="136">
        <f>+D558*C558</f>
        <v>7141.7338799999998</v>
      </c>
      <c r="F558" s="135"/>
      <c r="G558" s="134">
        <v>1</v>
      </c>
    </row>
    <row r="559" spans="1:7" ht="12.75" customHeight="1">
      <c r="A559" s="152"/>
      <c r="B559" s="154">
        <v>40.413521496553997</v>
      </c>
      <c r="C559" s="153"/>
      <c r="D559" s="152" t="s">
        <v>105</v>
      </c>
      <c r="E559" s="137">
        <f>E558</f>
        <v>7141.7338799999998</v>
      </c>
      <c r="F559" s="151"/>
      <c r="G559" s="134">
        <v>1</v>
      </c>
    </row>
    <row r="560" spans="1:7" ht="12.75" customHeight="1">
      <c r="A560" s="159" t="s">
        <v>108</v>
      </c>
      <c r="B560" s="158" t="s">
        <v>5</v>
      </c>
      <c r="C560" s="158" t="s">
        <v>4</v>
      </c>
      <c r="D560" s="158" t="s">
        <v>103</v>
      </c>
      <c r="E560" s="158" t="s">
        <v>104</v>
      </c>
      <c r="G560" s="134">
        <v>1</v>
      </c>
    </row>
    <row r="561" spans="1:7" ht="12.75" customHeight="1">
      <c r="A561" s="157" t="s">
        <v>109</v>
      </c>
      <c r="B561" s="156" t="s">
        <v>110</v>
      </c>
      <c r="C561" s="155">
        <v>0.05</v>
      </c>
      <c r="D561" s="136">
        <v>6157</v>
      </c>
      <c r="E561" s="136">
        <f>+D561*C561</f>
        <v>307.85000000000002</v>
      </c>
      <c r="F561" s="135"/>
      <c r="G561" s="134">
        <v>1</v>
      </c>
    </row>
    <row r="562" spans="1:7" ht="12.75" customHeight="1">
      <c r="A562" s="152"/>
      <c r="B562" s="154">
        <v>2.02166064981949</v>
      </c>
      <c r="C562" s="153"/>
      <c r="D562" s="152" t="s">
        <v>105</v>
      </c>
      <c r="E562" s="137">
        <f>E561</f>
        <v>307.85000000000002</v>
      </c>
      <c r="F562" s="151"/>
      <c r="G562" s="134">
        <v>1</v>
      </c>
    </row>
    <row r="563" spans="1:7" ht="12.75" customHeight="1">
      <c r="A563" s="159" t="s">
        <v>112</v>
      </c>
      <c r="B563" s="158" t="s">
        <v>5</v>
      </c>
      <c r="C563" s="158" t="s">
        <v>4</v>
      </c>
      <c r="D563" s="158" t="s">
        <v>103</v>
      </c>
      <c r="E563" s="158" t="s">
        <v>104</v>
      </c>
      <c r="G563" s="134">
        <v>1</v>
      </c>
    </row>
    <row r="564" spans="1:7" ht="12.75" customHeight="1">
      <c r="A564" s="157" t="s">
        <v>470</v>
      </c>
      <c r="B564" s="156" t="s">
        <v>3</v>
      </c>
      <c r="C564" s="155">
        <v>0.02</v>
      </c>
      <c r="D564" s="136">
        <v>43800</v>
      </c>
      <c r="E564" s="136">
        <f>+D564*C564</f>
        <v>876</v>
      </c>
      <c r="F564" s="135"/>
      <c r="G564" s="134">
        <v>1</v>
      </c>
    </row>
    <row r="565" spans="1:7" ht="12.75" customHeight="1">
      <c r="A565" s="152"/>
      <c r="B565" s="154">
        <v>5.7499179520840196</v>
      </c>
      <c r="C565" s="153"/>
      <c r="D565" s="152" t="s">
        <v>105</v>
      </c>
      <c r="E565" s="137">
        <f>E564</f>
        <v>876</v>
      </c>
      <c r="F565" s="151"/>
      <c r="G565" s="134">
        <v>1</v>
      </c>
    </row>
    <row r="566" spans="1:7" ht="12.75" customHeight="1">
      <c r="A566" s="150" t="s">
        <v>114</v>
      </c>
      <c r="B566" s="149" t="s">
        <v>115</v>
      </c>
      <c r="C566" s="148"/>
      <c r="D566" s="147"/>
      <c r="E566" s="146">
        <f>E565+E562+E559+E556</f>
        <v>16218.68822</v>
      </c>
      <c r="G566" s="134">
        <v>1</v>
      </c>
    </row>
    <row r="567" spans="1:7" ht="15" customHeight="1">
      <c r="A567" s="202" t="s">
        <v>116</v>
      </c>
      <c r="B567" s="202"/>
      <c r="C567" s="202"/>
      <c r="D567" s="200">
        <f>E566</f>
        <v>16218.68822</v>
      </c>
      <c r="E567" s="200"/>
      <c r="G567" s="134">
        <v>1</v>
      </c>
    </row>
    <row r="568" spans="1:7" ht="12.75" customHeight="1">
      <c r="G568" s="134">
        <v>1</v>
      </c>
    </row>
    <row r="569" spans="1:7" ht="12.75" customHeight="1">
      <c r="G569" s="134">
        <v>1</v>
      </c>
    </row>
    <row r="570" spans="1:7" ht="20.25" customHeight="1">
      <c r="A570" s="191" t="s">
        <v>99</v>
      </c>
      <c r="B570" s="192"/>
      <c r="C570" s="192"/>
      <c r="D570" s="192"/>
      <c r="E570" s="193"/>
      <c r="G570" s="134">
        <v>1</v>
      </c>
    </row>
    <row r="571" spans="1:7" ht="12.75" customHeight="1">
      <c r="A571" s="194"/>
      <c r="B571" s="194"/>
      <c r="C571" s="194"/>
      <c r="D571" s="162" t="s">
        <v>100</v>
      </c>
      <c r="E571" s="162" t="s">
        <v>5</v>
      </c>
      <c r="G571" s="134">
        <v>1</v>
      </c>
    </row>
    <row r="572" spans="1:7" ht="55.5" customHeight="1">
      <c r="A572" s="194" t="s">
        <v>461</v>
      </c>
      <c r="B572" s="194"/>
      <c r="C572" s="194"/>
      <c r="D572" s="161" t="s">
        <v>258</v>
      </c>
      <c r="E572" s="161" t="s">
        <v>98</v>
      </c>
      <c r="G572" s="134">
        <v>1</v>
      </c>
    </row>
    <row r="573" spans="1:7" ht="15.75" customHeight="1">
      <c r="A573" s="201" t="s">
        <v>101</v>
      </c>
      <c r="B573" s="201"/>
      <c r="C573" s="201"/>
      <c r="D573" s="201"/>
      <c r="E573" s="201"/>
      <c r="F573" s="160"/>
      <c r="G573" s="134">
        <v>1</v>
      </c>
    </row>
    <row r="574" spans="1:7" ht="33" customHeight="1">
      <c r="A574" s="203" t="s">
        <v>259</v>
      </c>
      <c r="B574" s="204"/>
      <c r="C574" s="204"/>
      <c r="D574" s="204"/>
      <c r="E574" s="205"/>
      <c r="G574" s="134">
        <v>2</v>
      </c>
    </row>
    <row r="575" spans="1:7" ht="12.75" customHeight="1">
      <c r="A575" s="159" t="s">
        <v>102</v>
      </c>
      <c r="B575" s="158" t="s">
        <v>5</v>
      </c>
      <c r="C575" s="158" t="s">
        <v>4</v>
      </c>
      <c r="D575" s="158" t="s">
        <v>103</v>
      </c>
      <c r="E575" s="158" t="s">
        <v>104</v>
      </c>
      <c r="G575" s="134">
        <v>1</v>
      </c>
    </row>
    <row r="576" spans="1:7" ht="12.75" customHeight="1">
      <c r="A576" s="157" t="s">
        <v>496</v>
      </c>
      <c r="B576" s="156" t="s">
        <v>98</v>
      </c>
      <c r="C576" s="155">
        <v>1</v>
      </c>
      <c r="D576" s="136">
        <v>7062</v>
      </c>
      <c r="E576" s="136">
        <f t="shared" ref="E576:E581" si="7">+D576*C576</f>
        <v>7062</v>
      </c>
      <c r="F576" s="135"/>
      <c r="G576" s="134">
        <v>1</v>
      </c>
    </row>
    <row r="577" spans="1:7" ht="12.75" customHeight="1">
      <c r="A577" s="157" t="s">
        <v>495</v>
      </c>
      <c r="B577" s="156" t="s">
        <v>3</v>
      </c>
      <c r="C577" s="155">
        <v>0.16667000000000001</v>
      </c>
      <c r="D577" s="136">
        <v>2370</v>
      </c>
      <c r="E577" s="136">
        <f t="shared" si="7"/>
        <v>395.00790000000001</v>
      </c>
      <c r="F577" s="135"/>
      <c r="G577" s="134">
        <v>1</v>
      </c>
    </row>
    <row r="578" spans="1:7" ht="12.75" customHeight="1">
      <c r="A578" s="157" t="s">
        <v>494</v>
      </c>
      <c r="B578" s="156" t="s">
        <v>3</v>
      </c>
      <c r="C578" s="155">
        <v>0.1</v>
      </c>
      <c r="D578" s="136">
        <v>1412</v>
      </c>
      <c r="E578" s="136">
        <f t="shared" si="7"/>
        <v>141.20000000000002</v>
      </c>
      <c r="F578" s="135"/>
      <c r="G578" s="134">
        <v>1</v>
      </c>
    </row>
    <row r="579" spans="1:7" ht="12.75" customHeight="1">
      <c r="A579" s="157" t="s">
        <v>493</v>
      </c>
      <c r="B579" s="156" t="s">
        <v>3</v>
      </c>
      <c r="C579" s="155">
        <v>0.1</v>
      </c>
      <c r="D579" s="136">
        <v>1129</v>
      </c>
      <c r="E579" s="136">
        <f t="shared" si="7"/>
        <v>112.9</v>
      </c>
      <c r="F579" s="135"/>
      <c r="G579" s="134">
        <v>1</v>
      </c>
    </row>
    <row r="580" spans="1:7" ht="12.75" customHeight="1">
      <c r="A580" s="157" t="s">
        <v>492</v>
      </c>
      <c r="B580" s="156" t="s">
        <v>3</v>
      </c>
      <c r="C580" s="155">
        <v>1</v>
      </c>
      <c r="D580" s="136">
        <v>1600</v>
      </c>
      <c r="E580" s="136">
        <f t="shared" si="7"/>
        <v>1600</v>
      </c>
      <c r="F580" s="135"/>
      <c r="G580" s="134">
        <v>1</v>
      </c>
    </row>
    <row r="581" spans="1:7" ht="12.75" customHeight="1">
      <c r="A581" s="157" t="s">
        <v>491</v>
      </c>
      <c r="B581" s="156" t="s">
        <v>149</v>
      </c>
      <c r="C581" s="155">
        <v>2.4599999999999999E-3</v>
      </c>
      <c r="D581" s="136">
        <v>327682</v>
      </c>
      <c r="E581" s="136">
        <f t="shared" si="7"/>
        <v>806.09771999999998</v>
      </c>
      <c r="F581" s="135"/>
      <c r="G581" s="134">
        <v>1</v>
      </c>
    </row>
    <row r="582" spans="1:7" ht="12.75" customHeight="1">
      <c r="A582" s="152"/>
      <c r="B582" s="154">
        <v>55.037536720704999</v>
      </c>
      <c r="C582" s="153"/>
      <c r="D582" s="152" t="s">
        <v>105</v>
      </c>
      <c r="E582" s="137">
        <f>SUM(E576:E581)</f>
        <v>10117.205619999999</v>
      </c>
      <c r="F582" s="151"/>
      <c r="G582" s="134">
        <v>1</v>
      </c>
    </row>
    <row r="583" spans="1:7" ht="12.75" customHeight="1">
      <c r="A583" s="159" t="s">
        <v>106</v>
      </c>
      <c r="B583" s="158" t="s">
        <v>5</v>
      </c>
      <c r="C583" s="158" t="s">
        <v>4</v>
      </c>
      <c r="D583" s="158" t="s">
        <v>103</v>
      </c>
      <c r="E583" s="158" t="s">
        <v>104</v>
      </c>
      <c r="G583" s="134">
        <v>1</v>
      </c>
    </row>
    <row r="584" spans="1:7" ht="12.75" customHeight="1">
      <c r="A584" s="157" t="s">
        <v>471</v>
      </c>
      <c r="B584" s="156" t="s">
        <v>107</v>
      </c>
      <c r="C584" s="155">
        <v>2.894E-2</v>
      </c>
      <c r="D584" s="136">
        <f>282059</f>
        <v>282059</v>
      </c>
      <c r="E584" s="136">
        <f>+D584*C584</f>
        <v>8162.7874600000005</v>
      </c>
      <c r="F584" s="135"/>
      <c r="G584" s="134">
        <v>1</v>
      </c>
    </row>
    <row r="585" spans="1:7" ht="12.75" customHeight="1">
      <c r="A585" s="152"/>
      <c r="B585" s="154">
        <v>38.282015014688298</v>
      </c>
      <c r="C585" s="153"/>
      <c r="D585" s="152" t="s">
        <v>105</v>
      </c>
      <c r="E585" s="137">
        <f>E584</f>
        <v>8162.7874600000005</v>
      </c>
      <c r="F585" s="151"/>
      <c r="G585" s="134">
        <v>1</v>
      </c>
    </row>
    <row r="586" spans="1:7" ht="12.75" customHeight="1">
      <c r="A586" s="159" t="s">
        <v>108</v>
      </c>
      <c r="B586" s="158" t="s">
        <v>5</v>
      </c>
      <c r="C586" s="158" t="s">
        <v>4</v>
      </c>
      <c r="D586" s="158" t="s">
        <v>103</v>
      </c>
      <c r="E586" s="158" t="s">
        <v>104</v>
      </c>
      <c r="G586" s="134">
        <v>1</v>
      </c>
    </row>
    <row r="587" spans="1:7" ht="12.75" customHeight="1">
      <c r="A587" s="157" t="s">
        <v>109</v>
      </c>
      <c r="B587" s="156" t="s">
        <v>110</v>
      </c>
      <c r="C587" s="155">
        <v>0.05</v>
      </c>
      <c r="D587" s="136">
        <v>7037</v>
      </c>
      <c r="E587" s="136">
        <f>+D587*C587</f>
        <v>351.85</v>
      </c>
      <c r="F587" s="135"/>
      <c r="G587" s="134">
        <v>1</v>
      </c>
    </row>
    <row r="588" spans="1:7" ht="12.75" customHeight="1">
      <c r="A588" s="152"/>
      <c r="B588" s="154">
        <v>1.91491676640191</v>
      </c>
      <c r="C588" s="153"/>
      <c r="D588" s="152" t="s">
        <v>105</v>
      </c>
      <c r="E588" s="137">
        <f>E587</f>
        <v>351.85</v>
      </c>
      <c r="F588" s="151"/>
      <c r="G588" s="134">
        <v>1</v>
      </c>
    </row>
    <row r="589" spans="1:7" ht="12.75" customHeight="1">
      <c r="A589" s="159" t="s">
        <v>112</v>
      </c>
      <c r="B589" s="158" t="s">
        <v>5</v>
      </c>
      <c r="C589" s="158" t="s">
        <v>4</v>
      </c>
      <c r="D589" s="158" t="s">
        <v>103</v>
      </c>
      <c r="E589" s="158" t="s">
        <v>104</v>
      </c>
      <c r="G589" s="134">
        <v>1</v>
      </c>
    </row>
    <row r="590" spans="1:7" ht="12.75" customHeight="1">
      <c r="A590" s="157" t="s">
        <v>470</v>
      </c>
      <c r="B590" s="156" t="s">
        <v>3</v>
      </c>
      <c r="C590" s="155">
        <v>0.02</v>
      </c>
      <c r="D590" s="136">
        <v>43800</v>
      </c>
      <c r="E590" s="136">
        <f>+D590*C590</f>
        <v>876</v>
      </c>
      <c r="F590" s="135"/>
      <c r="G590" s="134">
        <v>1</v>
      </c>
    </row>
    <row r="591" spans="1:7" ht="12.75" customHeight="1">
      <c r="A591" s="152"/>
      <c r="B591" s="154">
        <v>4.7655314982047701</v>
      </c>
      <c r="C591" s="153"/>
      <c r="D591" s="152" t="s">
        <v>105</v>
      </c>
      <c r="E591" s="137">
        <f>E590</f>
        <v>876</v>
      </c>
      <c r="F591" s="151"/>
      <c r="G591" s="134">
        <v>1</v>
      </c>
    </row>
    <row r="592" spans="1:7" ht="12.75" customHeight="1">
      <c r="A592" s="150" t="s">
        <v>114</v>
      </c>
      <c r="B592" s="149" t="s">
        <v>115</v>
      </c>
      <c r="C592" s="148"/>
      <c r="D592" s="147"/>
      <c r="E592" s="146">
        <f>E591+E588+E585+E582</f>
        <v>19507.843079999999</v>
      </c>
      <c r="G592" s="134">
        <v>1</v>
      </c>
    </row>
    <row r="593" spans="1:7" ht="15" customHeight="1">
      <c r="A593" s="202" t="s">
        <v>116</v>
      </c>
      <c r="B593" s="202"/>
      <c r="C593" s="202"/>
      <c r="D593" s="200">
        <f>E592</f>
        <v>19507.843079999999</v>
      </c>
      <c r="E593" s="200"/>
      <c r="G593" s="134">
        <v>1</v>
      </c>
    </row>
    <row r="594" spans="1:7" ht="12.75" customHeight="1">
      <c r="G594" s="134">
        <v>1</v>
      </c>
    </row>
    <row r="595" spans="1:7" ht="12.75" customHeight="1">
      <c r="G595" s="134">
        <v>1</v>
      </c>
    </row>
    <row r="596" spans="1:7" ht="20.25" customHeight="1">
      <c r="A596" s="191" t="s">
        <v>99</v>
      </c>
      <c r="B596" s="192"/>
      <c r="C596" s="192"/>
      <c r="D596" s="192"/>
      <c r="E596" s="193"/>
      <c r="G596" s="134">
        <v>1</v>
      </c>
    </row>
    <row r="597" spans="1:7" ht="12.75" customHeight="1">
      <c r="A597" s="194"/>
      <c r="B597" s="194"/>
      <c r="C597" s="194"/>
      <c r="D597" s="162" t="s">
        <v>100</v>
      </c>
      <c r="E597" s="162" t="s">
        <v>5</v>
      </c>
      <c r="G597" s="134">
        <v>1</v>
      </c>
    </row>
    <row r="598" spans="1:7" ht="55.5" customHeight="1">
      <c r="A598" s="194" t="s">
        <v>461</v>
      </c>
      <c r="B598" s="194"/>
      <c r="C598" s="194"/>
      <c r="D598" s="161" t="s">
        <v>261</v>
      </c>
      <c r="E598" s="161" t="s">
        <v>3</v>
      </c>
      <c r="G598" s="134">
        <v>1</v>
      </c>
    </row>
    <row r="599" spans="1:7" ht="15.75" customHeight="1">
      <c r="A599" s="201" t="s">
        <v>101</v>
      </c>
      <c r="B599" s="201"/>
      <c r="C599" s="201"/>
      <c r="D599" s="201"/>
      <c r="E599" s="201"/>
      <c r="F599" s="160"/>
      <c r="G599" s="134">
        <v>1</v>
      </c>
    </row>
    <row r="600" spans="1:7" ht="200.1" customHeight="1">
      <c r="A600" s="196" t="s">
        <v>216</v>
      </c>
      <c r="B600" s="197"/>
      <c r="C600" s="197"/>
      <c r="D600" s="197"/>
      <c r="E600" s="198"/>
      <c r="G600" s="134">
        <v>2</v>
      </c>
    </row>
    <row r="601" spans="1:7" ht="12.75" customHeight="1">
      <c r="A601" s="159" t="s">
        <v>106</v>
      </c>
      <c r="B601" s="158" t="s">
        <v>5</v>
      </c>
      <c r="C601" s="158" t="s">
        <v>4</v>
      </c>
      <c r="D601" s="158" t="s">
        <v>103</v>
      </c>
      <c r="E601" s="158" t="s">
        <v>104</v>
      </c>
      <c r="G601" s="134">
        <v>1</v>
      </c>
    </row>
    <row r="602" spans="1:7" ht="12.75" customHeight="1">
      <c r="A602" s="157" t="s">
        <v>471</v>
      </c>
      <c r="B602" s="156" t="s">
        <v>107</v>
      </c>
      <c r="C602" s="155">
        <v>3.125E-2</v>
      </c>
      <c r="D602" s="136">
        <f>282059</f>
        <v>282059</v>
      </c>
      <c r="E602" s="136">
        <f>+D602*C602</f>
        <v>8814.34375</v>
      </c>
      <c r="F602" s="135"/>
      <c r="G602" s="134">
        <v>1</v>
      </c>
    </row>
    <row r="603" spans="1:7" ht="12.75" customHeight="1">
      <c r="A603" s="152"/>
      <c r="B603" s="154">
        <v>77.938461538461496</v>
      </c>
      <c r="C603" s="153"/>
      <c r="D603" s="152" t="s">
        <v>105</v>
      </c>
      <c r="E603" s="137">
        <v>7599</v>
      </c>
      <c r="F603" s="151"/>
      <c r="G603" s="134">
        <v>1</v>
      </c>
    </row>
    <row r="604" spans="1:7" ht="12.75" customHeight="1">
      <c r="A604" s="159" t="s">
        <v>108</v>
      </c>
      <c r="B604" s="158" t="s">
        <v>5</v>
      </c>
      <c r="C604" s="158" t="s">
        <v>4</v>
      </c>
      <c r="D604" s="158" t="s">
        <v>103</v>
      </c>
      <c r="E604" s="158" t="s">
        <v>104</v>
      </c>
      <c r="G604" s="134">
        <v>1</v>
      </c>
    </row>
    <row r="605" spans="1:7" ht="12.75" customHeight="1">
      <c r="A605" s="157" t="s">
        <v>109</v>
      </c>
      <c r="B605" s="156" t="s">
        <v>110</v>
      </c>
      <c r="C605" s="155">
        <v>0.05</v>
      </c>
      <c r="D605" s="136">
        <v>7599</v>
      </c>
      <c r="E605" s="136">
        <f>+D605*C605</f>
        <v>379.95000000000005</v>
      </c>
      <c r="F605" s="135"/>
      <c r="G605" s="134">
        <v>1</v>
      </c>
    </row>
    <row r="606" spans="1:7" ht="12.75" customHeight="1">
      <c r="A606" s="152"/>
      <c r="B606" s="154">
        <v>3.8974358974359</v>
      </c>
      <c r="C606" s="153"/>
      <c r="D606" s="152" t="s">
        <v>105</v>
      </c>
      <c r="E606" s="137">
        <v>380</v>
      </c>
      <c r="F606" s="151"/>
      <c r="G606" s="134">
        <v>1</v>
      </c>
    </row>
    <row r="607" spans="1:7" ht="12.75" customHeight="1">
      <c r="A607" s="159" t="s">
        <v>111</v>
      </c>
      <c r="B607" s="158" t="s">
        <v>5</v>
      </c>
      <c r="C607" s="158" t="s">
        <v>4</v>
      </c>
      <c r="D607" s="158" t="s">
        <v>103</v>
      </c>
      <c r="E607" s="158" t="s">
        <v>104</v>
      </c>
      <c r="G607" s="134">
        <v>1</v>
      </c>
    </row>
    <row r="608" spans="1:7" ht="12.75" customHeight="1">
      <c r="A608" s="157" t="s">
        <v>155</v>
      </c>
      <c r="B608" s="156" t="s">
        <v>142</v>
      </c>
      <c r="C608" s="155">
        <v>3.125E-2</v>
      </c>
      <c r="D608" s="136">
        <v>3482</v>
      </c>
      <c r="E608" s="136">
        <f>+D608*C608</f>
        <v>108.8125</v>
      </c>
      <c r="F608" s="135"/>
      <c r="G608" s="134">
        <v>1</v>
      </c>
    </row>
    <row r="609" spans="1:7" ht="12.75" customHeight="1">
      <c r="A609" s="157" t="s">
        <v>156</v>
      </c>
      <c r="B609" s="156" t="s">
        <v>142</v>
      </c>
      <c r="C609" s="155">
        <v>6.25E-2</v>
      </c>
      <c r="D609" s="136">
        <v>248</v>
      </c>
      <c r="E609" s="136">
        <f>+D609*C609</f>
        <v>15.5</v>
      </c>
      <c r="F609" s="135"/>
      <c r="G609" s="134">
        <v>1</v>
      </c>
    </row>
    <row r="610" spans="1:7" ht="12.75" customHeight="1">
      <c r="A610" s="152"/>
      <c r="B610" s="154">
        <v>1.2820512820512799</v>
      </c>
      <c r="C610" s="153"/>
      <c r="D610" s="152" t="s">
        <v>105</v>
      </c>
      <c r="E610" s="137">
        <v>125</v>
      </c>
      <c r="F610" s="151"/>
      <c r="G610" s="134">
        <v>1</v>
      </c>
    </row>
    <row r="611" spans="1:7" ht="12.75" customHeight="1">
      <c r="A611" s="159" t="s">
        <v>112</v>
      </c>
      <c r="B611" s="158" t="s">
        <v>5</v>
      </c>
      <c r="C611" s="158" t="s">
        <v>4</v>
      </c>
      <c r="D611" s="158" t="s">
        <v>103</v>
      </c>
      <c r="E611" s="158" t="s">
        <v>104</v>
      </c>
      <c r="G611" s="134">
        <v>1</v>
      </c>
    </row>
    <row r="612" spans="1:7" ht="12.75" customHeight="1">
      <c r="A612" s="157" t="s">
        <v>153</v>
      </c>
      <c r="B612" s="156" t="s">
        <v>149</v>
      </c>
      <c r="C612" s="155">
        <v>3.3250000000000002E-2</v>
      </c>
      <c r="D612" s="136">
        <v>49509</v>
      </c>
      <c r="E612" s="136">
        <f>+D612*C612</f>
        <v>1646.17425</v>
      </c>
      <c r="F612" s="135"/>
      <c r="G612" s="134">
        <v>1</v>
      </c>
    </row>
    <row r="613" spans="1:7" ht="12.75" customHeight="1">
      <c r="A613" s="152"/>
      <c r="B613" s="154">
        <v>16.8820512820513</v>
      </c>
      <c r="C613" s="153"/>
      <c r="D613" s="152" t="s">
        <v>105</v>
      </c>
      <c r="E613" s="137">
        <v>1646</v>
      </c>
      <c r="F613" s="151"/>
      <c r="G613" s="134">
        <v>1</v>
      </c>
    </row>
    <row r="614" spans="1:7" ht="12.75" customHeight="1">
      <c r="A614" s="150" t="s">
        <v>114</v>
      </c>
      <c r="B614" s="149" t="s">
        <v>115</v>
      </c>
      <c r="C614" s="148"/>
      <c r="D614" s="147"/>
      <c r="E614" s="146">
        <v>9750</v>
      </c>
      <c r="G614" s="134">
        <v>1</v>
      </c>
    </row>
    <row r="615" spans="1:7" ht="15" customHeight="1">
      <c r="A615" s="202" t="s">
        <v>116</v>
      </c>
      <c r="B615" s="202"/>
      <c r="C615" s="202"/>
      <c r="D615" s="200">
        <v>9750</v>
      </c>
      <c r="E615" s="200"/>
      <c r="G615" s="134">
        <v>1</v>
      </c>
    </row>
    <row r="616" spans="1:7" ht="12.75" customHeight="1">
      <c r="G616" s="134">
        <v>1</v>
      </c>
    </row>
    <row r="617" spans="1:7" ht="12.75" customHeight="1">
      <c r="G617" s="134">
        <v>1</v>
      </c>
    </row>
    <row r="618" spans="1:7" ht="20.25" customHeight="1">
      <c r="A618" s="191" t="s">
        <v>99</v>
      </c>
      <c r="B618" s="192"/>
      <c r="C618" s="192"/>
      <c r="D618" s="192"/>
      <c r="E618" s="193"/>
      <c r="G618" s="134">
        <v>1</v>
      </c>
    </row>
    <row r="619" spans="1:7" ht="12.75" customHeight="1">
      <c r="A619" s="194"/>
      <c r="B619" s="194"/>
      <c r="C619" s="194"/>
      <c r="D619" s="162" t="s">
        <v>100</v>
      </c>
      <c r="E619" s="162" t="s">
        <v>5</v>
      </c>
      <c r="G619" s="134">
        <v>1</v>
      </c>
    </row>
    <row r="620" spans="1:7" ht="55.5" customHeight="1">
      <c r="A620" s="194" t="s">
        <v>461</v>
      </c>
      <c r="B620" s="194"/>
      <c r="C620" s="194"/>
      <c r="D620" s="161" t="s">
        <v>262</v>
      </c>
      <c r="E620" s="161" t="s">
        <v>2</v>
      </c>
      <c r="G620" s="134">
        <v>1</v>
      </c>
    </row>
    <row r="621" spans="1:7" ht="15.75" customHeight="1">
      <c r="A621" s="201" t="s">
        <v>101</v>
      </c>
      <c r="B621" s="201"/>
      <c r="C621" s="201"/>
      <c r="D621" s="201"/>
      <c r="E621" s="201"/>
      <c r="F621" s="160"/>
      <c r="G621" s="134">
        <v>1</v>
      </c>
    </row>
    <row r="622" spans="1:7" ht="200.1" customHeight="1">
      <c r="A622" s="196" t="s">
        <v>220</v>
      </c>
      <c r="B622" s="197"/>
      <c r="C622" s="197"/>
      <c r="D622" s="197"/>
      <c r="E622" s="198"/>
      <c r="G622" s="134">
        <v>2</v>
      </c>
    </row>
    <row r="623" spans="1:7" ht="12.75" customHeight="1">
      <c r="A623" s="159" t="s">
        <v>106</v>
      </c>
      <c r="B623" s="158" t="s">
        <v>5</v>
      </c>
      <c r="C623" s="158" t="s">
        <v>4</v>
      </c>
      <c r="D623" s="158" t="s">
        <v>103</v>
      </c>
      <c r="E623" s="158" t="s">
        <v>104</v>
      </c>
      <c r="G623" s="134">
        <v>1</v>
      </c>
    </row>
    <row r="624" spans="1:7" ht="12.75" customHeight="1">
      <c r="A624" s="157" t="s">
        <v>154</v>
      </c>
      <c r="B624" s="156" t="s">
        <v>107</v>
      </c>
      <c r="C624" s="155">
        <v>4.546E-2</v>
      </c>
      <c r="D624" s="136">
        <f>377759</f>
        <v>377759</v>
      </c>
      <c r="E624" s="136">
        <f>+D624*C624</f>
        <v>17172.924139999999</v>
      </c>
      <c r="F624" s="135"/>
      <c r="G624" s="134">
        <v>1</v>
      </c>
    </row>
    <row r="625" spans="1:7" ht="12.75" customHeight="1">
      <c r="A625" s="152"/>
      <c r="B625" s="154">
        <v>75.960798399096902</v>
      </c>
      <c r="C625" s="153"/>
      <c r="D625" s="152" t="s">
        <v>105</v>
      </c>
      <c r="E625" s="137">
        <v>14804</v>
      </c>
      <c r="F625" s="151"/>
      <c r="G625" s="134">
        <v>1</v>
      </c>
    </row>
    <row r="626" spans="1:7" ht="12.75" customHeight="1">
      <c r="A626" s="159" t="s">
        <v>108</v>
      </c>
      <c r="B626" s="158" t="s">
        <v>5</v>
      </c>
      <c r="C626" s="158" t="s">
        <v>4</v>
      </c>
      <c r="D626" s="158" t="s">
        <v>103</v>
      </c>
      <c r="E626" s="158" t="s">
        <v>104</v>
      </c>
      <c r="G626" s="134">
        <v>1</v>
      </c>
    </row>
    <row r="627" spans="1:7" ht="12.75" customHeight="1">
      <c r="A627" s="157" t="s">
        <v>109</v>
      </c>
      <c r="B627" s="156" t="s">
        <v>110</v>
      </c>
      <c r="C627" s="155">
        <v>0.05</v>
      </c>
      <c r="D627" s="136">
        <v>14804</v>
      </c>
      <c r="E627" s="136">
        <f>+D627*C627</f>
        <v>740.2</v>
      </c>
      <c r="F627" s="135"/>
      <c r="G627" s="134">
        <v>1</v>
      </c>
    </row>
    <row r="628" spans="1:7" ht="12.75" customHeight="1">
      <c r="A628" s="152"/>
      <c r="B628" s="154">
        <v>3.7970137000359201</v>
      </c>
      <c r="C628" s="153"/>
      <c r="D628" s="152" t="s">
        <v>105</v>
      </c>
      <c r="E628" s="137">
        <v>740</v>
      </c>
      <c r="F628" s="151"/>
      <c r="G628" s="134">
        <v>1</v>
      </c>
    </row>
    <row r="629" spans="1:7" ht="12.75" customHeight="1">
      <c r="A629" s="159" t="s">
        <v>111</v>
      </c>
      <c r="B629" s="158" t="s">
        <v>5</v>
      </c>
      <c r="C629" s="158" t="s">
        <v>4</v>
      </c>
      <c r="D629" s="158" t="s">
        <v>103</v>
      </c>
      <c r="E629" s="158" t="s">
        <v>104</v>
      </c>
      <c r="G629" s="134">
        <v>1</v>
      </c>
    </row>
    <row r="630" spans="1:7" ht="12.75" customHeight="1">
      <c r="A630" s="157" t="s">
        <v>155</v>
      </c>
      <c r="B630" s="156" t="s">
        <v>142</v>
      </c>
      <c r="C630" s="155">
        <v>0.11111</v>
      </c>
      <c r="D630" s="136">
        <v>3482</v>
      </c>
      <c r="E630" s="136">
        <f>+D630*C630</f>
        <v>386.88502</v>
      </c>
      <c r="F630" s="135"/>
      <c r="G630" s="134">
        <v>1</v>
      </c>
    </row>
    <row r="631" spans="1:7" ht="12.75" customHeight="1">
      <c r="A631" s="157" t="s">
        <v>156</v>
      </c>
      <c r="B631" s="156" t="s">
        <v>142</v>
      </c>
      <c r="C631" s="155">
        <v>0.33333000000000002</v>
      </c>
      <c r="D631" s="136">
        <v>248</v>
      </c>
      <c r="E631" s="136">
        <f>+D631*C631</f>
        <v>82.665840000000003</v>
      </c>
      <c r="F631" s="135"/>
      <c r="G631" s="134">
        <v>1</v>
      </c>
    </row>
    <row r="632" spans="1:7" ht="12.75" customHeight="1">
      <c r="A632" s="152"/>
      <c r="B632" s="154">
        <v>2.4116168094822701</v>
      </c>
      <c r="C632" s="153"/>
      <c r="D632" s="152" t="s">
        <v>105</v>
      </c>
      <c r="E632" s="137">
        <v>470</v>
      </c>
      <c r="F632" s="151"/>
      <c r="G632" s="134">
        <v>1</v>
      </c>
    </row>
    <row r="633" spans="1:7" ht="12.75" customHeight="1">
      <c r="A633" s="159" t="s">
        <v>112</v>
      </c>
      <c r="B633" s="158" t="s">
        <v>5</v>
      </c>
      <c r="C633" s="158" t="s">
        <v>4</v>
      </c>
      <c r="D633" s="158" t="s">
        <v>103</v>
      </c>
      <c r="E633" s="158" t="s">
        <v>104</v>
      </c>
      <c r="G633" s="134">
        <v>1</v>
      </c>
    </row>
    <row r="634" spans="1:7" ht="12.75" customHeight="1">
      <c r="A634" s="157" t="s">
        <v>153</v>
      </c>
      <c r="B634" s="156" t="s">
        <v>149</v>
      </c>
      <c r="C634" s="155">
        <v>5.1999999999999998E-2</v>
      </c>
      <c r="D634" s="136">
        <v>49509</v>
      </c>
      <c r="E634" s="136">
        <f>+D634*C634</f>
        <v>2574.4679999999998</v>
      </c>
      <c r="F634" s="135"/>
      <c r="G634" s="134">
        <v>1</v>
      </c>
    </row>
    <row r="635" spans="1:7" ht="12.75" customHeight="1">
      <c r="A635" s="157" t="s">
        <v>157</v>
      </c>
      <c r="B635" s="156" t="s">
        <v>149</v>
      </c>
      <c r="C635" s="155">
        <v>5.1999999999999998E-2</v>
      </c>
      <c r="D635" s="136">
        <v>17325</v>
      </c>
      <c r="E635" s="136">
        <f>+D635*C635</f>
        <v>900.9</v>
      </c>
      <c r="F635" s="135"/>
      <c r="G635" s="134">
        <v>1</v>
      </c>
    </row>
    <row r="636" spans="1:7" ht="12.75" customHeight="1">
      <c r="A636" s="152"/>
      <c r="B636" s="154">
        <v>17.8305710913849</v>
      </c>
      <c r="C636" s="153"/>
      <c r="D636" s="152" t="s">
        <v>105</v>
      </c>
      <c r="E636" s="137">
        <v>3475</v>
      </c>
      <c r="F636" s="151"/>
      <c r="G636" s="134">
        <v>1</v>
      </c>
    </row>
    <row r="637" spans="1:7" ht="12.75" customHeight="1">
      <c r="A637" s="150" t="s">
        <v>114</v>
      </c>
      <c r="B637" s="149" t="s">
        <v>115</v>
      </c>
      <c r="C637" s="148"/>
      <c r="D637" s="147"/>
      <c r="E637" s="146">
        <v>19489</v>
      </c>
      <c r="G637" s="134">
        <v>1</v>
      </c>
    </row>
    <row r="638" spans="1:7" ht="15" customHeight="1">
      <c r="A638" s="202" t="s">
        <v>116</v>
      </c>
      <c r="B638" s="202"/>
      <c r="C638" s="202"/>
      <c r="D638" s="200">
        <v>19489</v>
      </c>
      <c r="E638" s="200"/>
      <c r="G638" s="134">
        <v>1</v>
      </c>
    </row>
    <row r="639" spans="1:7" ht="12.75" customHeight="1">
      <c r="G639" s="134">
        <v>1</v>
      </c>
    </row>
    <row r="640" spans="1:7" ht="12.75" customHeight="1">
      <c r="G640" s="134">
        <v>1</v>
      </c>
    </row>
    <row r="641" spans="1:7" ht="20.25" customHeight="1">
      <c r="A641" s="191" t="s">
        <v>99</v>
      </c>
      <c r="B641" s="192"/>
      <c r="C641" s="192"/>
      <c r="D641" s="192"/>
      <c r="E641" s="193"/>
      <c r="G641" s="134">
        <v>1</v>
      </c>
    </row>
    <row r="642" spans="1:7" ht="12.75" customHeight="1">
      <c r="A642" s="194"/>
      <c r="B642" s="194"/>
      <c r="C642" s="194"/>
      <c r="D642" s="162" t="s">
        <v>100</v>
      </c>
      <c r="E642" s="162" t="s">
        <v>5</v>
      </c>
      <c r="G642" s="134">
        <v>1</v>
      </c>
    </row>
    <row r="643" spans="1:7" ht="55.5" customHeight="1">
      <c r="A643" s="194" t="s">
        <v>461</v>
      </c>
      <c r="B643" s="194"/>
      <c r="C643" s="194"/>
      <c r="D643" s="161" t="s">
        <v>263</v>
      </c>
      <c r="E643" s="161" t="s">
        <v>2</v>
      </c>
      <c r="G643" s="134">
        <v>1</v>
      </c>
    </row>
    <row r="644" spans="1:7" ht="15.75" customHeight="1">
      <c r="A644" s="201" t="s">
        <v>101</v>
      </c>
      <c r="B644" s="201"/>
      <c r="C644" s="201"/>
      <c r="D644" s="201"/>
      <c r="E644" s="201"/>
      <c r="F644" s="160"/>
      <c r="G644" s="134">
        <v>1</v>
      </c>
    </row>
    <row r="645" spans="1:7" ht="200.1" customHeight="1">
      <c r="A645" s="196" t="s">
        <v>222</v>
      </c>
      <c r="B645" s="197"/>
      <c r="C645" s="197"/>
      <c r="D645" s="197"/>
      <c r="E645" s="198"/>
      <c r="G645" s="134">
        <v>2</v>
      </c>
    </row>
    <row r="646" spans="1:7" ht="12.75" customHeight="1">
      <c r="A646" s="159" t="s">
        <v>106</v>
      </c>
      <c r="B646" s="158" t="s">
        <v>5</v>
      </c>
      <c r="C646" s="158" t="s">
        <v>4</v>
      </c>
      <c r="D646" s="158" t="s">
        <v>103</v>
      </c>
      <c r="E646" s="158" t="s">
        <v>104</v>
      </c>
      <c r="G646" s="134">
        <v>1</v>
      </c>
    </row>
    <row r="647" spans="1:7" ht="12.75" customHeight="1">
      <c r="A647" s="157" t="s">
        <v>559</v>
      </c>
      <c r="B647" s="156" t="s">
        <v>107</v>
      </c>
      <c r="C647" s="155">
        <v>0.1</v>
      </c>
      <c r="D647" s="136">
        <v>95700</v>
      </c>
      <c r="E647" s="136">
        <f>+D647*C647</f>
        <v>9570</v>
      </c>
      <c r="F647" s="135"/>
      <c r="G647" s="134">
        <v>1</v>
      </c>
    </row>
    <row r="648" spans="1:7" ht="12.75" customHeight="1">
      <c r="A648" s="152"/>
      <c r="B648" s="154">
        <v>47.547691775690197</v>
      </c>
      <c r="C648" s="153"/>
      <c r="D648" s="152" t="s">
        <v>105</v>
      </c>
      <c r="E648" s="137">
        <v>8250</v>
      </c>
      <c r="F648" s="151"/>
      <c r="G648" s="134">
        <v>1</v>
      </c>
    </row>
    <row r="649" spans="1:7" ht="12.75" customHeight="1">
      <c r="A649" s="159" t="s">
        <v>108</v>
      </c>
      <c r="B649" s="158" t="s">
        <v>5</v>
      </c>
      <c r="C649" s="158" t="s">
        <v>4</v>
      </c>
      <c r="D649" s="158" t="s">
        <v>103</v>
      </c>
      <c r="E649" s="158" t="s">
        <v>104</v>
      </c>
      <c r="G649" s="134">
        <v>1</v>
      </c>
    </row>
    <row r="650" spans="1:7" ht="12.75" customHeight="1">
      <c r="A650" s="157" t="s">
        <v>109</v>
      </c>
      <c r="B650" s="156" t="s">
        <v>110</v>
      </c>
      <c r="C650" s="155">
        <v>0.05</v>
      </c>
      <c r="D650" s="136">
        <v>8250</v>
      </c>
      <c r="E650" s="136">
        <f>+D650*C650</f>
        <v>412.5</v>
      </c>
      <c r="F650" s="135"/>
      <c r="G650" s="134">
        <v>1</v>
      </c>
    </row>
    <row r="651" spans="1:7" ht="12.75" customHeight="1">
      <c r="A651" s="152"/>
      <c r="B651" s="154">
        <v>2.3802662670739401</v>
      </c>
      <c r="C651" s="153"/>
      <c r="D651" s="152" t="s">
        <v>105</v>
      </c>
      <c r="E651" s="137">
        <v>413</v>
      </c>
      <c r="F651" s="151"/>
      <c r="G651" s="134">
        <v>1</v>
      </c>
    </row>
    <row r="652" spans="1:7" ht="12.75" customHeight="1">
      <c r="A652" s="159" t="s">
        <v>112</v>
      </c>
      <c r="B652" s="158" t="s">
        <v>5</v>
      </c>
      <c r="C652" s="158" t="s">
        <v>4</v>
      </c>
      <c r="D652" s="158" t="s">
        <v>103</v>
      </c>
      <c r="E652" s="158" t="s">
        <v>104</v>
      </c>
      <c r="G652" s="134">
        <v>1</v>
      </c>
    </row>
    <row r="653" spans="1:7" ht="12.75" customHeight="1">
      <c r="A653" s="157" t="s">
        <v>153</v>
      </c>
      <c r="B653" s="156" t="s">
        <v>149</v>
      </c>
      <c r="C653" s="155">
        <v>0.13</v>
      </c>
      <c r="D653" s="136">
        <v>49509</v>
      </c>
      <c r="E653" s="136">
        <f>+D653*C653</f>
        <v>6436.17</v>
      </c>
      <c r="F653" s="135"/>
      <c r="G653" s="134">
        <v>1</v>
      </c>
    </row>
    <row r="654" spans="1:7" ht="12.75" customHeight="1">
      <c r="A654" s="157" t="s">
        <v>157</v>
      </c>
      <c r="B654" s="156" t="s">
        <v>149</v>
      </c>
      <c r="C654" s="155">
        <v>0.13</v>
      </c>
      <c r="D654" s="136">
        <v>17325</v>
      </c>
      <c r="E654" s="136">
        <f>+D654*C654</f>
        <v>2252.25</v>
      </c>
      <c r="F654" s="135"/>
      <c r="G654" s="134">
        <v>1</v>
      </c>
    </row>
    <row r="655" spans="1:7" ht="12.75" customHeight="1">
      <c r="A655" s="152"/>
      <c r="B655" s="154">
        <v>50.072041957235903</v>
      </c>
      <c r="C655" s="153"/>
      <c r="D655" s="152" t="s">
        <v>105</v>
      </c>
      <c r="E655" s="137">
        <v>8688</v>
      </c>
      <c r="F655" s="151"/>
      <c r="G655" s="134">
        <v>1</v>
      </c>
    </row>
    <row r="656" spans="1:7" ht="12.75" customHeight="1">
      <c r="A656" s="150" t="s">
        <v>114</v>
      </c>
      <c r="B656" s="149" t="s">
        <v>115</v>
      </c>
      <c r="C656" s="148"/>
      <c r="D656" s="147"/>
      <c r="E656" s="146">
        <v>17351</v>
      </c>
      <c r="G656" s="134">
        <v>1</v>
      </c>
    </row>
    <row r="657" spans="1:7" ht="15" customHeight="1">
      <c r="A657" s="202" t="s">
        <v>116</v>
      </c>
      <c r="B657" s="202"/>
      <c r="C657" s="202"/>
      <c r="D657" s="200">
        <v>17351</v>
      </c>
      <c r="E657" s="200"/>
      <c r="G657" s="134">
        <v>1</v>
      </c>
    </row>
    <row r="658" spans="1:7" ht="12.75" customHeight="1">
      <c r="G658" s="134">
        <v>1</v>
      </c>
    </row>
    <row r="659" spans="1:7" ht="12.75" customHeight="1">
      <c r="G659" s="134">
        <v>1</v>
      </c>
    </row>
    <row r="660" spans="1:7" ht="20.25" customHeight="1">
      <c r="A660" s="191" t="s">
        <v>99</v>
      </c>
      <c r="B660" s="192"/>
      <c r="C660" s="192"/>
      <c r="D660" s="192"/>
      <c r="E660" s="193"/>
      <c r="G660" s="134">
        <v>1</v>
      </c>
    </row>
    <row r="661" spans="1:7" ht="12.75" customHeight="1">
      <c r="A661" s="194"/>
      <c r="B661" s="194"/>
      <c r="C661" s="194"/>
      <c r="D661" s="162" t="s">
        <v>100</v>
      </c>
      <c r="E661" s="162" t="s">
        <v>5</v>
      </c>
      <c r="G661" s="134">
        <v>1</v>
      </c>
    </row>
    <row r="662" spans="1:7" ht="55.5" customHeight="1">
      <c r="A662" s="194" t="s">
        <v>461</v>
      </c>
      <c r="B662" s="194"/>
      <c r="C662" s="194"/>
      <c r="D662" s="161" t="s">
        <v>264</v>
      </c>
      <c r="E662" s="161" t="s">
        <v>98</v>
      </c>
      <c r="G662" s="134">
        <v>1</v>
      </c>
    </row>
    <row r="663" spans="1:7" ht="15.75" customHeight="1">
      <c r="A663" s="201" t="s">
        <v>101</v>
      </c>
      <c r="B663" s="201"/>
      <c r="C663" s="201"/>
      <c r="D663" s="201"/>
      <c r="E663" s="201"/>
      <c r="F663" s="160"/>
      <c r="G663" s="134">
        <v>1</v>
      </c>
    </row>
    <row r="664" spans="1:7" ht="200.1" customHeight="1">
      <c r="A664" s="196" t="s">
        <v>218</v>
      </c>
      <c r="B664" s="197"/>
      <c r="C664" s="197"/>
      <c r="D664" s="197"/>
      <c r="E664" s="198"/>
      <c r="G664" s="134">
        <v>2</v>
      </c>
    </row>
    <row r="665" spans="1:7" ht="12.75" customHeight="1">
      <c r="A665" s="159" t="s">
        <v>106</v>
      </c>
      <c r="B665" s="158" t="s">
        <v>5</v>
      </c>
      <c r="C665" s="158" t="s">
        <v>4</v>
      </c>
      <c r="D665" s="158" t="s">
        <v>103</v>
      </c>
      <c r="E665" s="158" t="s">
        <v>104</v>
      </c>
      <c r="G665" s="134">
        <v>1</v>
      </c>
    </row>
    <row r="666" spans="1:7" ht="12.75" customHeight="1">
      <c r="A666" s="157" t="s">
        <v>154</v>
      </c>
      <c r="B666" s="156" t="s">
        <v>107</v>
      </c>
      <c r="C666" s="155">
        <v>0.1</v>
      </c>
      <c r="D666" s="136">
        <f>377759</f>
        <v>377759</v>
      </c>
      <c r="E666" s="136">
        <f>+D666*C666</f>
        <v>37775.9</v>
      </c>
      <c r="F666" s="135"/>
      <c r="G666" s="134">
        <v>1</v>
      </c>
    </row>
    <row r="667" spans="1:7" ht="12.75" customHeight="1">
      <c r="A667" s="152"/>
      <c r="B667" s="154">
        <v>84.617383396128403</v>
      </c>
      <c r="C667" s="153"/>
      <c r="D667" s="152" t="s">
        <v>105</v>
      </c>
      <c r="E667" s="137">
        <v>32565</v>
      </c>
      <c r="F667" s="151"/>
      <c r="G667" s="134">
        <v>1</v>
      </c>
    </row>
    <row r="668" spans="1:7" ht="12.75" customHeight="1">
      <c r="A668" s="159" t="s">
        <v>108</v>
      </c>
      <c r="B668" s="158" t="s">
        <v>5</v>
      </c>
      <c r="C668" s="158" t="s">
        <v>4</v>
      </c>
      <c r="D668" s="158" t="s">
        <v>103</v>
      </c>
      <c r="E668" s="158" t="s">
        <v>104</v>
      </c>
      <c r="G668" s="134">
        <v>1</v>
      </c>
    </row>
    <row r="669" spans="1:7" ht="12.75" customHeight="1">
      <c r="A669" s="157" t="s">
        <v>109</v>
      </c>
      <c r="B669" s="156" t="s">
        <v>110</v>
      </c>
      <c r="C669" s="155">
        <v>0.05</v>
      </c>
      <c r="D669" s="136">
        <v>32565</v>
      </c>
      <c r="E669" s="136">
        <f>+D669*C669</f>
        <v>1628.25</v>
      </c>
      <c r="F669" s="135"/>
      <c r="G669" s="134">
        <v>1</v>
      </c>
    </row>
    <row r="670" spans="1:7" ht="12.75" customHeight="1">
      <c r="A670" s="152"/>
      <c r="B670" s="154">
        <v>4.2302195660647</v>
      </c>
      <c r="C670" s="153"/>
      <c r="D670" s="152" t="s">
        <v>105</v>
      </c>
      <c r="E670" s="137">
        <v>1628</v>
      </c>
      <c r="F670" s="151"/>
      <c r="G670" s="134">
        <v>1</v>
      </c>
    </row>
    <row r="671" spans="1:7" ht="12.75" customHeight="1">
      <c r="A671" s="159" t="s">
        <v>112</v>
      </c>
      <c r="B671" s="158" t="s">
        <v>5</v>
      </c>
      <c r="C671" s="158" t="s">
        <v>4</v>
      </c>
      <c r="D671" s="158" t="s">
        <v>103</v>
      </c>
      <c r="E671" s="158" t="s">
        <v>104</v>
      </c>
      <c r="G671" s="134">
        <v>1</v>
      </c>
    </row>
    <row r="672" spans="1:7" ht="12.75" customHeight="1">
      <c r="A672" s="157" t="s">
        <v>153</v>
      </c>
      <c r="B672" s="156" t="s">
        <v>149</v>
      </c>
      <c r="C672" s="155">
        <v>6.5000000000000002E-2</v>
      </c>
      <c r="D672" s="136">
        <v>49509</v>
      </c>
      <c r="E672" s="136">
        <f>+D672*C672</f>
        <v>3218.085</v>
      </c>
      <c r="F672" s="135"/>
      <c r="G672" s="134">
        <v>1</v>
      </c>
    </row>
    <row r="673" spans="1:7" ht="12.75" customHeight="1">
      <c r="A673" s="157" t="s">
        <v>157</v>
      </c>
      <c r="B673" s="156" t="s">
        <v>149</v>
      </c>
      <c r="C673" s="155">
        <v>6.2E-2</v>
      </c>
      <c r="D673" s="136">
        <v>17325</v>
      </c>
      <c r="E673" s="136">
        <f>+D673*C673</f>
        <v>1074.1500000000001</v>
      </c>
      <c r="F673" s="135"/>
      <c r="G673" s="134">
        <v>1</v>
      </c>
    </row>
    <row r="674" spans="1:7" ht="12.75" customHeight="1">
      <c r="A674" s="152"/>
      <c r="B674" s="154">
        <v>11.1523970378069</v>
      </c>
      <c r="C674" s="153"/>
      <c r="D674" s="152" t="s">
        <v>105</v>
      </c>
      <c r="E674" s="137">
        <v>4292</v>
      </c>
      <c r="F674" s="151"/>
      <c r="G674" s="134">
        <v>1</v>
      </c>
    </row>
    <row r="675" spans="1:7" ht="12.75" customHeight="1">
      <c r="A675" s="150" t="s">
        <v>114</v>
      </c>
      <c r="B675" s="149" t="s">
        <v>115</v>
      </c>
      <c r="C675" s="148"/>
      <c r="D675" s="147"/>
      <c r="E675" s="146">
        <v>38485</v>
      </c>
      <c r="G675" s="134">
        <v>1</v>
      </c>
    </row>
    <row r="676" spans="1:7" ht="15" customHeight="1">
      <c r="A676" s="202" t="s">
        <v>116</v>
      </c>
      <c r="B676" s="202"/>
      <c r="C676" s="202"/>
      <c r="D676" s="200">
        <v>38485</v>
      </c>
      <c r="E676" s="200"/>
      <c r="G676" s="134">
        <v>1</v>
      </c>
    </row>
    <row r="677" spans="1:7" ht="12.75" customHeight="1">
      <c r="G677" s="134">
        <v>1</v>
      </c>
    </row>
    <row r="678" spans="1:7" ht="12.75" customHeight="1">
      <c r="G678" s="134">
        <v>1</v>
      </c>
    </row>
    <row r="679" spans="1:7" ht="20.25" customHeight="1">
      <c r="A679" s="191" t="s">
        <v>99</v>
      </c>
      <c r="B679" s="192"/>
      <c r="C679" s="192"/>
      <c r="D679" s="192"/>
      <c r="E679" s="193"/>
      <c r="G679" s="134">
        <v>1</v>
      </c>
    </row>
    <row r="680" spans="1:7" ht="12.75" customHeight="1">
      <c r="A680" s="194"/>
      <c r="B680" s="194"/>
      <c r="C680" s="194"/>
      <c r="D680" s="162" t="s">
        <v>100</v>
      </c>
      <c r="E680" s="162" t="s">
        <v>5</v>
      </c>
      <c r="G680" s="134">
        <v>1</v>
      </c>
    </row>
    <row r="681" spans="1:7" ht="55.5" customHeight="1">
      <c r="A681" s="194" t="s">
        <v>461</v>
      </c>
      <c r="B681" s="194"/>
      <c r="C681" s="194"/>
      <c r="D681" s="161" t="s">
        <v>265</v>
      </c>
      <c r="E681" s="161" t="s">
        <v>2</v>
      </c>
      <c r="G681" s="134">
        <v>1</v>
      </c>
    </row>
    <row r="682" spans="1:7" ht="15.75" customHeight="1">
      <c r="A682" s="201" t="s">
        <v>101</v>
      </c>
      <c r="B682" s="201"/>
      <c r="C682" s="201"/>
      <c r="D682" s="201"/>
      <c r="E682" s="201"/>
      <c r="F682" s="160"/>
      <c r="G682" s="134">
        <v>1</v>
      </c>
    </row>
    <row r="683" spans="1:7" ht="200.1" customHeight="1">
      <c r="A683" s="196" t="s">
        <v>224</v>
      </c>
      <c r="B683" s="197"/>
      <c r="C683" s="197"/>
      <c r="D683" s="197"/>
      <c r="E683" s="198"/>
      <c r="G683" s="134">
        <v>2</v>
      </c>
    </row>
    <row r="684" spans="1:7" ht="12.75" customHeight="1">
      <c r="A684" s="159" t="s">
        <v>106</v>
      </c>
      <c r="B684" s="158" t="s">
        <v>5</v>
      </c>
      <c r="C684" s="158" t="s">
        <v>4</v>
      </c>
      <c r="D684" s="158" t="s">
        <v>103</v>
      </c>
      <c r="E684" s="158" t="s">
        <v>104</v>
      </c>
      <c r="G684" s="134">
        <v>1</v>
      </c>
    </row>
    <row r="685" spans="1:7" ht="12.75" customHeight="1">
      <c r="A685" s="157" t="s">
        <v>154</v>
      </c>
      <c r="B685" s="156" t="s">
        <v>107</v>
      </c>
      <c r="C685" s="155">
        <v>2.6100000000000002E-2</v>
      </c>
      <c r="D685" s="136">
        <f>377759</f>
        <v>377759</v>
      </c>
      <c r="E685" s="136">
        <f>+D685*C685</f>
        <v>9859.5099000000009</v>
      </c>
      <c r="F685" s="135"/>
      <c r="G685" s="134">
        <v>1</v>
      </c>
    </row>
    <row r="686" spans="1:7" ht="12.75" customHeight="1">
      <c r="A686" s="152"/>
      <c r="B686" s="154">
        <v>83.227259375306005</v>
      </c>
      <c r="C686" s="153"/>
      <c r="D686" s="152" t="s">
        <v>105</v>
      </c>
      <c r="E686" s="137">
        <v>8500</v>
      </c>
      <c r="F686" s="151"/>
      <c r="G686" s="134">
        <v>1</v>
      </c>
    </row>
    <row r="687" spans="1:7" ht="12.75" customHeight="1">
      <c r="A687" s="159" t="s">
        <v>108</v>
      </c>
      <c r="B687" s="158" t="s">
        <v>5</v>
      </c>
      <c r="C687" s="158" t="s">
        <v>4</v>
      </c>
      <c r="D687" s="158" t="s">
        <v>103</v>
      </c>
      <c r="E687" s="158" t="s">
        <v>104</v>
      </c>
      <c r="G687" s="134">
        <v>1</v>
      </c>
    </row>
    <row r="688" spans="1:7" ht="12.75" customHeight="1">
      <c r="A688" s="157" t="s">
        <v>109</v>
      </c>
      <c r="B688" s="156" t="s">
        <v>110</v>
      </c>
      <c r="C688" s="155">
        <v>0.05</v>
      </c>
      <c r="D688" s="136">
        <v>8500</v>
      </c>
      <c r="E688" s="136">
        <f>+D688*C688</f>
        <v>425</v>
      </c>
      <c r="F688" s="135"/>
      <c r="G688" s="134">
        <v>1</v>
      </c>
    </row>
    <row r="689" spans="1:7" ht="12.75" customHeight="1">
      <c r="A689" s="152"/>
      <c r="B689" s="154">
        <v>4.1613629687653004</v>
      </c>
      <c r="C689" s="153"/>
      <c r="D689" s="152" t="s">
        <v>105</v>
      </c>
      <c r="E689" s="137">
        <v>425</v>
      </c>
      <c r="F689" s="151"/>
      <c r="G689" s="134">
        <v>1</v>
      </c>
    </row>
    <row r="690" spans="1:7" ht="12.75" customHeight="1">
      <c r="A690" s="159" t="s">
        <v>111</v>
      </c>
      <c r="B690" s="158" t="s">
        <v>5</v>
      </c>
      <c r="C690" s="158" t="s">
        <v>4</v>
      </c>
      <c r="D690" s="158" t="s">
        <v>103</v>
      </c>
      <c r="E690" s="158" t="s">
        <v>104</v>
      </c>
      <c r="G690" s="134">
        <v>1</v>
      </c>
    </row>
    <row r="691" spans="1:7" ht="12.75" customHeight="1">
      <c r="A691" s="157" t="s">
        <v>155</v>
      </c>
      <c r="B691" s="156" t="s">
        <v>142</v>
      </c>
      <c r="C691" s="155">
        <v>0.11111</v>
      </c>
      <c r="D691" s="136">
        <v>3482</v>
      </c>
      <c r="E691" s="136">
        <f>+D691*C691</f>
        <v>386.88502</v>
      </c>
      <c r="F691" s="135"/>
      <c r="G691" s="134">
        <v>1</v>
      </c>
    </row>
    <row r="692" spans="1:7" ht="12.75" customHeight="1">
      <c r="A692" s="152"/>
      <c r="B692" s="154">
        <v>3.7892881621462799</v>
      </c>
      <c r="C692" s="153"/>
      <c r="D692" s="152" t="s">
        <v>105</v>
      </c>
      <c r="E692" s="137">
        <v>387</v>
      </c>
      <c r="F692" s="151"/>
      <c r="G692" s="134">
        <v>1</v>
      </c>
    </row>
    <row r="693" spans="1:7" ht="12.75" customHeight="1">
      <c r="A693" s="159" t="s">
        <v>112</v>
      </c>
      <c r="B693" s="158" t="s">
        <v>5</v>
      </c>
      <c r="C693" s="158" t="s">
        <v>4</v>
      </c>
      <c r="D693" s="158" t="s">
        <v>103</v>
      </c>
      <c r="E693" s="158" t="s">
        <v>104</v>
      </c>
      <c r="G693" s="134">
        <v>1</v>
      </c>
    </row>
    <row r="694" spans="1:7" ht="12.75" customHeight="1">
      <c r="A694" s="157" t="s">
        <v>157</v>
      </c>
      <c r="B694" s="156" t="s">
        <v>149</v>
      </c>
      <c r="C694" s="155">
        <v>5.1999999999999998E-2</v>
      </c>
      <c r="D694" s="136">
        <v>17325</v>
      </c>
      <c r="E694" s="136">
        <f>+D694*C694</f>
        <v>900.9</v>
      </c>
      <c r="F694" s="135"/>
      <c r="G694" s="134">
        <v>1</v>
      </c>
    </row>
    <row r="695" spans="1:7" ht="12.75" customHeight="1">
      <c r="A695" s="152"/>
      <c r="B695" s="154">
        <v>8.8220894937824301</v>
      </c>
      <c r="C695" s="153"/>
      <c r="D695" s="152" t="s">
        <v>105</v>
      </c>
      <c r="E695" s="137">
        <v>901</v>
      </c>
      <c r="F695" s="151"/>
      <c r="G695" s="134">
        <v>1</v>
      </c>
    </row>
    <row r="696" spans="1:7" ht="12.75" customHeight="1">
      <c r="A696" s="150" t="s">
        <v>114</v>
      </c>
      <c r="B696" s="149" t="s">
        <v>115</v>
      </c>
      <c r="C696" s="148"/>
      <c r="D696" s="147"/>
      <c r="E696" s="146">
        <v>10213</v>
      </c>
      <c r="G696" s="134">
        <v>1</v>
      </c>
    </row>
    <row r="697" spans="1:7" ht="15" customHeight="1">
      <c r="A697" s="202" t="s">
        <v>116</v>
      </c>
      <c r="B697" s="202"/>
      <c r="C697" s="202"/>
      <c r="D697" s="200">
        <v>10213</v>
      </c>
      <c r="E697" s="200"/>
      <c r="G697" s="134">
        <v>1</v>
      </c>
    </row>
    <row r="698" spans="1:7" ht="12.75" customHeight="1">
      <c r="G698" s="134">
        <v>1</v>
      </c>
    </row>
    <row r="699" spans="1:7" ht="12.75" customHeight="1">
      <c r="G699" s="134">
        <v>1</v>
      </c>
    </row>
    <row r="700" spans="1:7" ht="20.25" customHeight="1">
      <c r="A700" s="191" t="s">
        <v>99</v>
      </c>
      <c r="B700" s="192"/>
      <c r="C700" s="192"/>
      <c r="D700" s="192"/>
      <c r="E700" s="193"/>
      <c r="G700" s="134">
        <v>1</v>
      </c>
    </row>
    <row r="701" spans="1:7" ht="12.75" customHeight="1">
      <c r="A701" s="194"/>
      <c r="B701" s="194"/>
      <c r="C701" s="194"/>
      <c r="D701" s="162" t="s">
        <v>100</v>
      </c>
      <c r="E701" s="162" t="s">
        <v>5</v>
      </c>
      <c r="G701" s="134">
        <v>1</v>
      </c>
    </row>
    <row r="702" spans="1:7" ht="55.5" customHeight="1">
      <c r="A702" s="194" t="s">
        <v>461</v>
      </c>
      <c r="B702" s="194"/>
      <c r="C702" s="194"/>
      <c r="D702" s="161" t="s">
        <v>266</v>
      </c>
      <c r="E702" s="161" t="s">
        <v>2</v>
      </c>
      <c r="G702" s="134">
        <v>1</v>
      </c>
    </row>
    <row r="703" spans="1:7" ht="15.75" customHeight="1">
      <c r="A703" s="201" t="s">
        <v>101</v>
      </c>
      <c r="B703" s="201"/>
      <c r="C703" s="201"/>
      <c r="D703" s="201"/>
      <c r="E703" s="201"/>
      <c r="F703" s="160"/>
      <c r="G703" s="134">
        <v>1</v>
      </c>
    </row>
    <row r="704" spans="1:7" ht="200.1" customHeight="1">
      <c r="A704" s="196" t="s">
        <v>229</v>
      </c>
      <c r="B704" s="197"/>
      <c r="C704" s="197"/>
      <c r="D704" s="197"/>
      <c r="E704" s="198"/>
      <c r="G704" s="134">
        <v>2</v>
      </c>
    </row>
    <row r="705" spans="1:7" ht="12.75" customHeight="1">
      <c r="A705" s="159" t="s">
        <v>102</v>
      </c>
      <c r="B705" s="158" t="s">
        <v>5</v>
      </c>
      <c r="C705" s="158" t="s">
        <v>4</v>
      </c>
      <c r="D705" s="158" t="s">
        <v>103</v>
      </c>
      <c r="E705" s="158" t="s">
        <v>104</v>
      </c>
      <c r="G705" s="134">
        <v>1</v>
      </c>
    </row>
    <row r="706" spans="1:7" ht="12.75" customHeight="1">
      <c r="A706" s="157" t="s">
        <v>602</v>
      </c>
      <c r="B706" s="156" t="s">
        <v>3</v>
      </c>
      <c r="C706" s="155">
        <v>0.36952000000000002</v>
      </c>
      <c r="D706" s="136">
        <v>69900</v>
      </c>
      <c r="E706" s="136">
        <f t="shared" ref="E706:E720" si="8">+D706*C706</f>
        <v>25829.448</v>
      </c>
      <c r="F706" s="135"/>
      <c r="G706" s="134">
        <v>1</v>
      </c>
    </row>
    <row r="707" spans="1:7" ht="12.75" customHeight="1">
      <c r="A707" s="157" t="s">
        <v>601</v>
      </c>
      <c r="B707" s="156" t="s">
        <v>98</v>
      </c>
      <c r="C707" s="155">
        <v>1.03</v>
      </c>
      <c r="D707" s="136">
        <v>776</v>
      </c>
      <c r="E707" s="136">
        <f t="shared" si="8"/>
        <v>799.28</v>
      </c>
      <c r="F707" s="135"/>
      <c r="G707" s="134">
        <v>1</v>
      </c>
    </row>
    <row r="708" spans="1:7" ht="12.75" customHeight="1">
      <c r="A708" s="157" t="s">
        <v>600</v>
      </c>
      <c r="B708" s="156" t="s">
        <v>3</v>
      </c>
      <c r="C708" s="155">
        <v>11</v>
      </c>
      <c r="D708" s="136">
        <v>18</v>
      </c>
      <c r="E708" s="136">
        <f t="shared" si="8"/>
        <v>198</v>
      </c>
      <c r="F708" s="135"/>
      <c r="G708" s="134">
        <v>1</v>
      </c>
    </row>
    <row r="709" spans="1:7" ht="12.75" customHeight="1">
      <c r="A709" s="157" t="s">
        <v>599</v>
      </c>
      <c r="B709" s="156" t="s">
        <v>98</v>
      </c>
      <c r="C709" s="155">
        <v>1.29098</v>
      </c>
      <c r="D709" s="136">
        <v>2764</v>
      </c>
      <c r="E709" s="136">
        <f t="shared" si="8"/>
        <v>3568.26872</v>
      </c>
      <c r="F709" s="135"/>
      <c r="G709" s="134">
        <v>1</v>
      </c>
    </row>
    <row r="710" spans="1:7" ht="12.75" customHeight="1">
      <c r="A710" s="157" t="s">
        <v>598</v>
      </c>
      <c r="B710" s="156" t="s">
        <v>98</v>
      </c>
      <c r="C710" s="155">
        <v>2.5819700000000001</v>
      </c>
      <c r="D710" s="136">
        <v>3870</v>
      </c>
      <c r="E710" s="136">
        <f t="shared" si="8"/>
        <v>9992.2239000000009</v>
      </c>
      <c r="F710" s="135"/>
      <c r="G710" s="134">
        <v>1</v>
      </c>
    </row>
    <row r="711" spans="1:7" ht="12.75" customHeight="1">
      <c r="A711" s="157" t="s">
        <v>184</v>
      </c>
      <c r="B711" s="156" t="s">
        <v>98</v>
      </c>
      <c r="C711" s="155">
        <v>3.15</v>
      </c>
      <c r="D711" s="136">
        <v>79</v>
      </c>
      <c r="E711" s="136">
        <f t="shared" si="8"/>
        <v>248.85</v>
      </c>
      <c r="F711" s="135"/>
      <c r="G711" s="134">
        <v>1</v>
      </c>
    </row>
    <row r="712" spans="1:7" ht="12.75" customHeight="1">
      <c r="A712" s="157" t="s">
        <v>185</v>
      </c>
      <c r="B712" s="156" t="s">
        <v>3</v>
      </c>
      <c r="C712" s="155">
        <v>30</v>
      </c>
      <c r="D712" s="136">
        <v>16</v>
      </c>
      <c r="E712" s="136">
        <f t="shared" si="8"/>
        <v>480</v>
      </c>
      <c r="F712" s="135"/>
      <c r="G712" s="134">
        <v>1</v>
      </c>
    </row>
    <row r="713" spans="1:7" ht="12.75" customHeight="1">
      <c r="A713" s="157" t="s">
        <v>187</v>
      </c>
      <c r="B713" s="156" t="s">
        <v>3</v>
      </c>
      <c r="C713" s="155">
        <v>10</v>
      </c>
      <c r="D713" s="136">
        <v>20</v>
      </c>
      <c r="E713" s="136">
        <f t="shared" si="8"/>
        <v>200</v>
      </c>
      <c r="F713" s="135"/>
      <c r="G713" s="134">
        <v>1</v>
      </c>
    </row>
    <row r="714" spans="1:7" ht="12.75" customHeight="1">
      <c r="A714" s="157" t="s">
        <v>184</v>
      </c>
      <c r="B714" s="156" t="s">
        <v>98</v>
      </c>
      <c r="C714" s="155">
        <v>3.15</v>
      </c>
      <c r="D714" s="136">
        <v>79</v>
      </c>
      <c r="E714" s="136">
        <f t="shared" si="8"/>
        <v>248.85</v>
      </c>
      <c r="F714" s="135"/>
      <c r="G714" s="134">
        <v>1</v>
      </c>
    </row>
    <row r="715" spans="1:7" ht="12.75" customHeight="1">
      <c r="A715" s="157" t="s">
        <v>188</v>
      </c>
      <c r="B715" s="156" t="s">
        <v>3</v>
      </c>
      <c r="C715" s="155">
        <v>5.1869999999999999E-2</v>
      </c>
      <c r="D715" s="136">
        <v>41000</v>
      </c>
      <c r="E715" s="136">
        <f t="shared" si="8"/>
        <v>2126.67</v>
      </c>
      <c r="F715" s="135"/>
      <c r="G715" s="134">
        <v>1</v>
      </c>
    </row>
    <row r="716" spans="1:7" ht="12.75" customHeight="1">
      <c r="A716" s="157" t="s">
        <v>597</v>
      </c>
      <c r="B716" s="156" t="s">
        <v>98</v>
      </c>
      <c r="C716" s="155">
        <v>0.3</v>
      </c>
      <c r="D716" s="136">
        <v>797</v>
      </c>
      <c r="E716" s="136">
        <f t="shared" si="8"/>
        <v>239.1</v>
      </c>
      <c r="F716" s="135"/>
      <c r="G716" s="134">
        <v>1</v>
      </c>
    </row>
    <row r="717" spans="1:7" ht="12.75" customHeight="1">
      <c r="A717" s="157" t="s">
        <v>187</v>
      </c>
      <c r="B717" s="156" t="s">
        <v>3</v>
      </c>
      <c r="C717" s="155">
        <v>10</v>
      </c>
      <c r="D717" s="136">
        <v>20</v>
      </c>
      <c r="E717" s="136">
        <f t="shared" si="8"/>
        <v>200</v>
      </c>
      <c r="F717" s="135"/>
      <c r="G717" s="134">
        <v>1</v>
      </c>
    </row>
    <row r="718" spans="1:7" ht="12.75" customHeight="1">
      <c r="A718" s="157" t="s">
        <v>596</v>
      </c>
      <c r="B718" s="156" t="s">
        <v>98</v>
      </c>
      <c r="C718" s="155">
        <v>0.28999999999999998</v>
      </c>
      <c r="D718" s="136">
        <v>1624</v>
      </c>
      <c r="E718" s="136">
        <f t="shared" si="8"/>
        <v>470.96</v>
      </c>
      <c r="F718" s="135"/>
      <c r="G718" s="134">
        <v>1</v>
      </c>
    </row>
    <row r="719" spans="1:7" ht="12.75" customHeight="1">
      <c r="A719" s="157" t="s">
        <v>190</v>
      </c>
      <c r="B719" s="156" t="s">
        <v>3</v>
      </c>
      <c r="C719" s="155">
        <v>0.2</v>
      </c>
      <c r="D719" s="136">
        <v>1110</v>
      </c>
      <c r="E719" s="136">
        <f t="shared" si="8"/>
        <v>222</v>
      </c>
      <c r="F719" s="135"/>
      <c r="G719" s="134">
        <v>1</v>
      </c>
    </row>
    <row r="720" spans="1:7" ht="12.75" customHeight="1">
      <c r="A720" s="157" t="s">
        <v>179</v>
      </c>
      <c r="B720" s="156" t="s">
        <v>123</v>
      </c>
      <c r="C720" s="155">
        <v>0.05</v>
      </c>
      <c r="D720" s="136">
        <v>5500</v>
      </c>
      <c r="E720" s="136">
        <f t="shared" si="8"/>
        <v>275</v>
      </c>
      <c r="F720" s="135"/>
      <c r="G720" s="134">
        <v>1</v>
      </c>
    </row>
    <row r="721" spans="1:7" ht="12.75" customHeight="1">
      <c r="A721" s="152"/>
      <c r="B721" s="154">
        <v>55.717127290248499</v>
      </c>
      <c r="C721" s="153"/>
      <c r="D721" s="152" t="s">
        <v>105</v>
      </c>
      <c r="E721" s="137">
        <v>45098</v>
      </c>
      <c r="F721" s="151"/>
      <c r="G721" s="134">
        <v>1</v>
      </c>
    </row>
    <row r="722" spans="1:7" ht="12.75" customHeight="1">
      <c r="A722" s="159" t="s">
        <v>106</v>
      </c>
      <c r="B722" s="158" t="s">
        <v>5</v>
      </c>
      <c r="C722" s="158" t="s">
        <v>4</v>
      </c>
      <c r="D722" s="158" t="s">
        <v>103</v>
      </c>
      <c r="E722" s="158" t="s">
        <v>104</v>
      </c>
      <c r="G722" s="134">
        <v>1</v>
      </c>
    </row>
    <row r="723" spans="1:7" ht="12.75" customHeight="1">
      <c r="A723" s="157" t="s">
        <v>191</v>
      </c>
      <c r="B723" s="156" t="s">
        <v>107</v>
      </c>
      <c r="C723" s="155">
        <v>0.13</v>
      </c>
      <c r="D723" s="136">
        <f>282059</f>
        <v>282059</v>
      </c>
      <c r="E723" s="136">
        <f>+D723*C723</f>
        <v>36667.67</v>
      </c>
      <c r="F723" s="135"/>
      <c r="G723" s="134">
        <v>1</v>
      </c>
    </row>
    <row r="724" spans="1:7" ht="12.75" customHeight="1">
      <c r="A724" s="152"/>
      <c r="B724" s="154">
        <v>39.053137470503202</v>
      </c>
      <c r="C724" s="153"/>
      <c r="D724" s="152" t="s">
        <v>105</v>
      </c>
      <c r="E724" s="137">
        <v>31610</v>
      </c>
      <c r="F724" s="151"/>
      <c r="G724" s="134">
        <v>1</v>
      </c>
    </row>
    <row r="725" spans="1:7" ht="12.75" customHeight="1">
      <c r="A725" s="159" t="s">
        <v>108</v>
      </c>
      <c r="B725" s="158" t="s">
        <v>5</v>
      </c>
      <c r="C725" s="158" t="s">
        <v>4</v>
      </c>
      <c r="D725" s="158" t="s">
        <v>103</v>
      </c>
      <c r="E725" s="158" t="s">
        <v>104</v>
      </c>
      <c r="G725" s="134">
        <v>1</v>
      </c>
    </row>
    <row r="726" spans="1:7" ht="12.75" customHeight="1">
      <c r="A726" s="157" t="s">
        <v>109</v>
      </c>
      <c r="B726" s="156" t="s">
        <v>110</v>
      </c>
      <c r="C726" s="155">
        <v>0.05</v>
      </c>
      <c r="D726" s="136">
        <v>31610</v>
      </c>
      <c r="E726" s="136">
        <f>+D726*C726</f>
        <v>1580.5</v>
      </c>
      <c r="F726" s="135"/>
      <c r="G726" s="134">
        <v>1</v>
      </c>
    </row>
    <row r="727" spans="1:7" ht="12.75" customHeight="1">
      <c r="A727" s="152"/>
      <c r="B727" s="154">
        <v>1.9532746074301</v>
      </c>
      <c r="C727" s="153"/>
      <c r="D727" s="152" t="s">
        <v>105</v>
      </c>
      <c r="E727" s="137">
        <v>1581</v>
      </c>
      <c r="F727" s="151"/>
      <c r="G727" s="134">
        <v>1</v>
      </c>
    </row>
    <row r="728" spans="1:7" ht="12.75" customHeight="1">
      <c r="A728" s="159" t="s">
        <v>111</v>
      </c>
      <c r="B728" s="158" t="s">
        <v>5</v>
      </c>
      <c r="C728" s="158" t="s">
        <v>4</v>
      </c>
      <c r="D728" s="158" t="s">
        <v>103</v>
      </c>
      <c r="E728" s="158" t="s">
        <v>104</v>
      </c>
      <c r="G728" s="134">
        <v>1</v>
      </c>
    </row>
    <row r="729" spans="1:7" ht="12.75" customHeight="1">
      <c r="A729" s="157" t="s">
        <v>593</v>
      </c>
      <c r="B729" s="156" t="s">
        <v>142</v>
      </c>
      <c r="C729" s="155">
        <v>0.11429</v>
      </c>
      <c r="D729" s="136">
        <v>23200</v>
      </c>
      <c r="E729" s="136">
        <f>+D729*C729</f>
        <v>2651.5280000000002</v>
      </c>
      <c r="F729" s="135"/>
      <c r="G729" s="134">
        <v>1</v>
      </c>
    </row>
    <row r="730" spans="1:7" ht="12.75" customHeight="1">
      <c r="A730" s="152"/>
      <c r="B730" s="154">
        <v>3.2764606318182401</v>
      </c>
      <c r="C730" s="153"/>
      <c r="D730" s="152" t="s">
        <v>105</v>
      </c>
      <c r="E730" s="137">
        <v>2652</v>
      </c>
      <c r="F730" s="151"/>
      <c r="G730" s="134">
        <v>1</v>
      </c>
    </row>
    <row r="731" spans="1:7" ht="12.75" customHeight="1">
      <c r="A731" s="150" t="s">
        <v>114</v>
      </c>
      <c r="B731" s="149" t="s">
        <v>115</v>
      </c>
      <c r="C731" s="148"/>
      <c r="D731" s="147"/>
      <c r="E731" s="146">
        <v>80941</v>
      </c>
      <c r="G731" s="134">
        <v>1</v>
      </c>
    </row>
    <row r="732" spans="1:7" ht="15" customHeight="1">
      <c r="A732" s="202" t="s">
        <v>116</v>
      </c>
      <c r="B732" s="202"/>
      <c r="C732" s="202"/>
      <c r="D732" s="200">
        <v>80941</v>
      </c>
      <c r="E732" s="200"/>
      <c r="G732" s="134">
        <v>1</v>
      </c>
    </row>
    <row r="733" spans="1:7" ht="12.75" customHeight="1">
      <c r="G733" s="134">
        <v>1</v>
      </c>
    </row>
    <row r="734" spans="1:7" ht="12.75" customHeight="1">
      <c r="G734" s="134">
        <v>1</v>
      </c>
    </row>
    <row r="735" spans="1:7" ht="20.25" customHeight="1">
      <c r="A735" s="191" t="s">
        <v>99</v>
      </c>
      <c r="B735" s="192"/>
      <c r="C735" s="192"/>
      <c r="D735" s="192"/>
      <c r="E735" s="193"/>
      <c r="G735" s="134">
        <v>1</v>
      </c>
    </row>
    <row r="736" spans="1:7" ht="12.75" customHeight="1">
      <c r="A736" s="194"/>
      <c r="B736" s="194"/>
      <c r="C736" s="194"/>
      <c r="D736" s="162" t="s">
        <v>100</v>
      </c>
      <c r="E736" s="162" t="s">
        <v>5</v>
      </c>
      <c r="G736" s="134">
        <v>1</v>
      </c>
    </row>
    <row r="737" spans="1:7" ht="55.5" customHeight="1">
      <c r="A737" s="194" t="s">
        <v>461</v>
      </c>
      <c r="B737" s="194"/>
      <c r="C737" s="194"/>
      <c r="D737" s="161" t="s">
        <v>267</v>
      </c>
      <c r="E737" s="161" t="s">
        <v>2</v>
      </c>
      <c r="G737" s="134">
        <v>1</v>
      </c>
    </row>
    <row r="738" spans="1:7" ht="15.75" customHeight="1">
      <c r="A738" s="201" t="s">
        <v>101</v>
      </c>
      <c r="B738" s="201"/>
      <c r="C738" s="201"/>
      <c r="D738" s="201"/>
      <c r="E738" s="201"/>
      <c r="F738" s="160"/>
      <c r="G738" s="134">
        <v>1</v>
      </c>
    </row>
    <row r="739" spans="1:7" ht="200.1" customHeight="1">
      <c r="A739" s="196" t="s">
        <v>231</v>
      </c>
      <c r="B739" s="197"/>
      <c r="C739" s="197"/>
      <c r="D739" s="197"/>
      <c r="E739" s="198"/>
      <c r="G739" s="134">
        <v>2</v>
      </c>
    </row>
    <row r="740" spans="1:7" ht="12.75" customHeight="1">
      <c r="A740" s="159" t="s">
        <v>102</v>
      </c>
      <c r="B740" s="158" t="s">
        <v>5</v>
      </c>
      <c r="C740" s="158" t="s">
        <v>4</v>
      </c>
      <c r="D740" s="158" t="s">
        <v>103</v>
      </c>
      <c r="E740" s="158" t="s">
        <v>104</v>
      </c>
      <c r="G740" s="134">
        <v>1</v>
      </c>
    </row>
    <row r="741" spans="1:7" ht="12.75" customHeight="1">
      <c r="A741" s="157" t="s">
        <v>148</v>
      </c>
      <c r="B741" s="156" t="s">
        <v>149</v>
      </c>
      <c r="C741" s="155">
        <v>5.2499999999999998E-2</v>
      </c>
      <c r="D741" s="136">
        <v>418626</v>
      </c>
      <c r="E741" s="136">
        <f>+D741*C741</f>
        <v>21977.864999999998</v>
      </c>
      <c r="F741" s="135"/>
      <c r="G741" s="134">
        <v>1</v>
      </c>
    </row>
    <row r="742" spans="1:7" ht="12.75" customHeight="1">
      <c r="A742" s="157" t="s">
        <v>557</v>
      </c>
      <c r="B742" s="156" t="s">
        <v>3</v>
      </c>
      <c r="C742" s="155">
        <v>0.04</v>
      </c>
      <c r="D742" s="136">
        <v>5220</v>
      </c>
      <c r="E742" s="136">
        <f>+D742*C742</f>
        <v>208.8</v>
      </c>
      <c r="F742" s="135"/>
      <c r="G742" s="134">
        <v>1</v>
      </c>
    </row>
    <row r="743" spans="1:7" ht="12.75" customHeight="1">
      <c r="A743" s="152"/>
      <c r="B743" s="154">
        <v>35.336932804561499</v>
      </c>
      <c r="C743" s="153"/>
      <c r="D743" s="152" t="s">
        <v>105</v>
      </c>
      <c r="E743" s="137">
        <v>22187</v>
      </c>
      <c r="F743" s="151"/>
      <c r="G743" s="134">
        <v>1</v>
      </c>
    </row>
    <row r="744" spans="1:7" ht="12.75" customHeight="1">
      <c r="A744" s="159" t="s">
        <v>106</v>
      </c>
      <c r="B744" s="158" t="s">
        <v>5</v>
      </c>
      <c r="C744" s="158" t="s">
        <v>4</v>
      </c>
      <c r="D744" s="158" t="s">
        <v>103</v>
      </c>
      <c r="E744" s="158" t="s">
        <v>104</v>
      </c>
      <c r="G744" s="134">
        <v>1</v>
      </c>
    </row>
    <row r="745" spans="1:7" ht="12.75" customHeight="1">
      <c r="A745" s="157" t="s">
        <v>181</v>
      </c>
      <c r="B745" s="156" t="s">
        <v>107</v>
      </c>
      <c r="C745" s="155">
        <v>0.13433</v>
      </c>
      <c r="D745" s="136">
        <f>282059</f>
        <v>282059</v>
      </c>
      <c r="E745" s="136">
        <f>+D745*C745</f>
        <v>37888.98547</v>
      </c>
      <c r="F745" s="135"/>
      <c r="G745" s="134">
        <v>1</v>
      </c>
    </row>
    <row r="746" spans="1:7" ht="12.75" customHeight="1">
      <c r="A746" s="152"/>
      <c r="B746" s="154">
        <v>52.021915364645501</v>
      </c>
      <c r="C746" s="153"/>
      <c r="D746" s="152" t="s">
        <v>105</v>
      </c>
      <c r="E746" s="137">
        <v>32663</v>
      </c>
      <c r="F746" s="151"/>
      <c r="G746" s="134">
        <v>1</v>
      </c>
    </row>
    <row r="747" spans="1:7" ht="12.75" customHeight="1">
      <c r="A747" s="159" t="s">
        <v>108</v>
      </c>
      <c r="B747" s="158" t="s">
        <v>5</v>
      </c>
      <c r="C747" s="158" t="s">
        <v>4</v>
      </c>
      <c r="D747" s="158" t="s">
        <v>103</v>
      </c>
      <c r="E747" s="158" t="s">
        <v>104</v>
      </c>
      <c r="G747" s="134">
        <v>1</v>
      </c>
    </row>
    <row r="748" spans="1:7" ht="12.75" customHeight="1">
      <c r="A748" s="157" t="s">
        <v>109</v>
      </c>
      <c r="B748" s="156" t="s">
        <v>110</v>
      </c>
      <c r="C748" s="155">
        <v>0.05</v>
      </c>
      <c r="D748" s="136">
        <v>32663</v>
      </c>
      <c r="E748" s="136">
        <f>+D748*C748</f>
        <v>1633.15</v>
      </c>
      <c r="F748" s="135"/>
      <c r="G748" s="134">
        <v>1</v>
      </c>
    </row>
    <row r="749" spans="1:7" ht="12.75" customHeight="1">
      <c r="A749" s="152"/>
      <c r="B749" s="154">
        <v>2.6008568652746602</v>
      </c>
      <c r="C749" s="153"/>
      <c r="D749" s="152" t="s">
        <v>105</v>
      </c>
      <c r="E749" s="137">
        <v>1633</v>
      </c>
      <c r="F749" s="151"/>
      <c r="G749" s="134">
        <v>1</v>
      </c>
    </row>
    <row r="750" spans="1:7" ht="12.75" customHeight="1">
      <c r="A750" s="159" t="s">
        <v>111</v>
      </c>
      <c r="B750" s="158" t="s">
        <v>5</v>
      </c>
      <c r="C750" s="158" t="s">
        <v>4</v>
      </c>
      <c r="D750" s="158" t="s">
        <v>103</v>
      </c>
      <c r="E750" s="158" t="s">
        <v>104</v>
      </c>
      <c r="G750" s="134">
        <v>1</v>
      </c>
    </row>
    <row r="751" spans="1:7" ht="12.75" customHeight="1">
      <c r="A751" s="157" t="s">
        <v>176</v>
      </c>
      <c r="B751" s="156" t="s">
        <v>142</v>
      </c>
      <c r="C751" s="155">
        <v>3.3329999999999999E-2</v>
      </c>
      <c r="D751" s="136">
        <v>26796</v>
      </c>
      <c r="E751" s="136">
        <f>+D751*C751</f>
        <v>893.11068</v>
      </c>
      <c r="F751" s="135"/>
      <c r="G751" s="134">
        <v>1</v>
      </c>
    </row>
    <row r="752" spans="1:7" ht="12.75" customHeight="1">
      <c r="A752" s="157" t="s">
        <v>556</v>
      </c>
      <c r="B752" s="156" t="s">
        <v>142</v>
      </c>
      <c r="C752" s="155">
        <v>2.545E-2</v>
      </c>
      <c r="D752" s="136">
        <v>149255</v>
      </c>
      <c r="E752" s="136">
        <f>+D752*C752</f>
        <v>3798.5397499999999</v>
      </c>
      <c r="F752" s="135"/>
      <c r="G752" s="134">
        <v>1</v>
      </c>
    </row>
    <row r="753" spans="1:7" ht="12.75" customHeight="1">
      <c r="A753" s="157" t="s">
        <v>555</v>
      </c>
      <c r="B753" s="156" t="s">
        <v>142</v>
      </c>
      <c r="C753" s="155">
        <v>3.3329999999999999E-2</v>
      </c>
      <c r="D753" s="136">
        <v>48360</v>
      </c>
      <c r="E753" s="136">
        <f>+D753*C753</f>
        <v>1611.8388</v>
      </c>
      <c r="F753" s="135"/>
      <c r="G753" s="134">
        <v>1</v>
      </c>
    </row>
    <row r="754" spans="1:7" ht="12.75" customHeight="1">
      <c r="A754" s="152"/>
      <c r="B754" s="154">
        <v>10.040294965518299</v>
      </c>
      <c r="C754" s="153"/>
      <c r="D754" s="152" t="s">
        <v>105</v>
      </c>
      <c r="E754" s="137">
        <v>6304</v>
      </c>
      <c r="F754" s="151"/>
      <c r="G754" s="134">
        <v>1</v>
      </c>
    </row>
    <row r="755" spans="1:7" ht="12.75" customHeight="1">
      <c r="A755" s="150" t="s">
        <v>114</v>
      </c>
      <c r="B755" s="149" t="s">
        <v>115</v>
      </c>
      <c r="C755" s="148"/>
      <c r="D755" s="147"/>
      <c r="E755" s="146">
        <v>62787</v>
      </c>
      <c r="G755" s="134">
        <v>1</v>
      </c>
    </row>
    <row r="756" spans="1:7" ht="15" customHeight="1">
      <c r="A756" s="202" t="s">
        <v>116</v>
      </c>
      <c r="B756" s="202"/>
      <c r="C756" s="202"/>
      <c r="D756" s="200">
        <v>62787</v>
      </c>
      <c r="E756" s="200"/>
      <c r="G756" s="134">
        <v>1</v>
      </c>
    </row>
    <row r="757" spans="1:7" ht="12.75" customHeight="1">
      <c r="G757" s="134">
        <v>1</v>
      </c>
    </row>
    <row r="758" spans="1:7" ht="12.75" customHeight="1">
      <c r="G758" s="134">
        <v>1</v>
      </c>
    </row>
    <row r="759" spans="1:7" ht="20.25" customHeight="1">
      <c r="A759" s="191" t="s">
        <v>99</v>
      </c>
      <c r="B759" s="192"/>
      <c r="C759" s="192"/>
      <c r="D759" s="192"/>
      <c r="E759" s="193"/>
      <c r="G759" s="134">
        <v>1</v>
      </c>
    </row>
    <row r="760" spans="1:7" ht="12.75" customHeight="1">
      <c r="A760" s="194"/>
      <c r="B760" s="194"/>
      <c r="C760" s="194"/>
      <c r="D760" s="162" t="s">
        <v>100</v>
      </c>
      <c r="E760" s="162" t="s">
        <v>5</v>
      </c>
      <c r="G760" s="134">
        <v>1</v>
      </c>
    </row>
    <row r="761" spans="1:7" ht="55.5" customHeight="1">
      <c r="A761" s="194" t="s">
        <v>461</v>
      </c>
      <c r="B761" s="194"/>
      <c r="C761" s="194"/>
      <c r="D761" s="161" t="s">
        <v>268</v>
      </c>
      <c r="E761" s="161" t="s">
        <v>2</v>
      </c>
      <c r="G761" s="134">
        <v>1</v>
      </c>
    </row>
    <row r="762" spans="1:7" ht="15.75" customHeight="1">
      <c r="A762" s="201" t="s">
        <v>101</v>
      </c>
      <c r="B762" s="201"/>
      <c r="C762" s="201"/>
      <c r="D762" s="201"/>
      <c r="E762" s="201"/>
      <c r="F762" s="160"/>
      <c r="G762" s="134">
        <v>1</v>
      </c>
    </row>
    <row r="763" spans="1:7" ht="200.1" customHeight="1">
      <c r="A763" s="196" t="s">
        <v>227</v>
      </c>
      <c r="B763" s="197"/>
      <c r="C763" s="197"/>
      <c r="D763" s="197"/>
      <c r="E763" s="198"/>
      <c r="G763" s="134">
        <v>2</v>
      </c>
    </row>
    <row r="764" spans="1:7" ht="12.75" customHeight="1">
      <c r="A764" s="159" t="s">
        <v>102</v>
      </c>
      <c r="B764" s="158" t="s">
        <v>5</v>
      </c>
      <c r="C764" s="158" t="s">
        <v>4</v>
      </c>
      <c r="D764" s="158" t="s">
        <v>103</v>
      </c>
      <c r="E764" s="158" t="s">
        <v>104</v>
      </c>
      <c r="G764" s="134">
        <v>1</v>
      </c>
    </row>
    <row r="765" spans="1:7" ht="12.75" customHeight="1">
      <c r="A765" s="157" t="s">
        <v>595</v>
      </c>
      <c r="B765" s="156" t="s">
        <v>168</v>
      </c>
      <c r="C765" s="155">
        <v>1.4E-2</v>
      </c>
      <c r="D765" s="136">
        <v>139300</v>
      </c>
      <c r="E765" s="136">
        <f>+D765*C765</f>
        <v>1950.2</v>
      </c>
      <c r="F765" s="135"/>
      <c r="G765" s="134">
        <v>1</v>
      </c>
    </row>
    <row r="766" spans="1:7" ht="12.75" customHeight="1">
      <c r="A766" s="157" t="s">
        <v>594</v>
      </c>
      <c r="B766" s="156" t="s">
        <v>168</v>
      </c>
      <c r="C766" s="155">
        <v>1.4E-2</v>
      </c>
      <c r="D766" s="136">
        <v>153623</v>
      </c>
      <c r="E766" s="136">
        <f>+D766*C766</f>
        <v>2150.7220000000002</v>
      </c>
      <c r="F766" s="135"/>
      <c r="G766" s="134">
        <v>1</v>
      </c>
    </row>
    <row r="767" spans="1:7" ht="12.75" customHeight="1">
      <c r="A767" s="157" t="s">
        <v>179</v>
      </c>
      <c r="B767" s="156" t="s">
        <v>123</v>
      </c>
      <c r="C767" s="155">
        <v>0.05</v>
      </c>
      <c r="D767" s="136">
        <v>5500</v>
      </c>
      <c r="E767" s="136">
        <f>+D767*C767</f>
        <v>275</v>
      </c>
      <c r="F767" s="135"/>
      <c r="G767" s="134">
        <v>1</v>
      </c>
    </row>
    <row r="768" spans="1:7" ht="12.75" customHeight="1">
      <c r="A768" s="157" t="s">
        <v>466</v>
      </c>
      <c r="B768" s="156" t="s">
        <v>3</v>
      </c>
      <c r="C768" s="155">
        <v>0.1</v>
      </c>
      <c r="D768" s="136">
        <v>1210</v>
      </c>
      <c r="E768" s="136">
        <f>+D768*C768</f>
        <v>121</v>
      </c>
      <c r="F768" s="135"/>
      <c r="G768" s="134">
        <v>1</v>
      </c>
    </row>
    <row r="769" spans="1:7" ht="12.75" customHeight="1">
      <c r="A769" s="157" t="s">
        <v>465</v>
      </c>
      <c r="B769" s="156" t="s">
        <v>98</v>
      </c>
      <c r="C769" s="155">
        <v>8.3330000000000001E-2</v>
      </c>
      <c r="D769" s="136">
        <v>2645</v>
      </c>
      <c r="E769" s="136">
        <f>+D769*C769</f>
        <v>220.40785</v>
      </c>
      <c r="F769" s="135"/>
      <c r="G769" s="134">
        <v>1</v>
      </c>
    </row>
    <row r="770" spans="1:7" ht="12.75" customHeight="1">
      <c r="A770" s="152"/>
      <c r="B770" s="154">
        <v>25.719738276990199</v>
      </c>
      <c r="C770" s="153"/>
      <c r="D770" s="152" t="s">
        <v>105</v>
      </c>
      <c r="E770" s="137">
        <v>4717</v>
      </c>
      <c r="F770" s="151"/>
      <c r="G770" s="134">
        <v>1</v>
      </c>
    </row>
    <row r="771" spans="1:7" ht="12.75" customHeight="1">
      <c r="A771" s="159" t="s">
        <v>106</v>
      </c>
      <c r="B771" s="158" t="s">
        <v>5</v>
      </c>
      <c r="C771" s="158" t="s">
        <v>4</v>
      </c>
      <c r="D771" s="158" t="s">
        <v>103</v>
      </c>
      <c r="E771" s="158" t="s">
        <v>104</v>
      </c>
      <c r="G771" s="134">
        <v>1</v>
      </c>
    </row>
    <row r="772" spans="1:7" ht="12.75" customHeight="1">
      <c r="A772" s="157" t="s">
        <v>181</v>
      </c>
      <c r="B772" s="156" t="s">
        <v>107</v>
      </c>
      <c r="C772" s="155">
        <v>5.1799999999999999E-2</v>
      </c>
      <c r="D772" s="136">
        <f>282059</f>
        <v>282059</v>
      </c>
      <c r="E772" s="136">
        <f>+D772*C772</f>
        <v>14610.656199999999</v>
      </c>
      <c r="F772" s="135"/>
      <c r="G772" s="134">
        <v>1</v>
      </c>
    </row>
    <row r="773" spans="1:7" ht="12.75" customHeight="1">
      <c r="A773" s="152"/>
      <c r="B773" s="154">
        <v>68.675027262813501</v>
      </c>
      <c r="C773" s="153"/>
      <c r="D773" s="152" t="s">
        <v>105</v>
      </c>
      <c r="E773" s="137">
        <v>12595</v>
      </c>
      <c r="F773" s="151"/>
      <c r="G773" s="134">
        <v>1</v>
      </c>
    </row>
    <row r="774" spans="1:7" ht="12.75" customHeight="1">
      <c r="A774" s="159" t="s">
        <v>108</v>
      </c>
      <c r="B774" s="158" t="s">
        <v>5</v>
      </c>
      <c r="C774" s="158" t="s">
        <v>4</v>
      </c>
      <c r="D774" s="158" t="s">
        <v>103</v>
      </c>
      <c r="E774" s="158" t="s">
        <v>104</v>
      </c>
      <c r="G774" s="134">
        <v>1</v>
      </c>
    </row>
    <row r="775" spans="1:7" ht="12.75" customHeight="1">
      <c r="A775" s="157" t="s">
        <v>109</v>
      </c>
      <c r="B775" s="156" t="s">
        <v>110</v>
      </c>
      <c r="C775" s="155">
        <v>0.05</v>
      </c>
      <c r="D775" s="136">
        <v>12595</v>
      </c>
      <c r="E775" s="136">
        <f>+D775*C775</f>
        <v>629.75</v>
      </c>
      <c r="F775" s="135"/>
      <c r="G775" s="134">
        <v>1</v>
      </c>
    </row>
    <row r="776" spans="1:7" ht="12.75" customHeight="1">
      <c r="A776" s="152"/>
      <c r="B776" s="154">
        <v>3.4351145038167901</v>
      </c>
      <c r="C776" s="153"/>
      <c r="D776" s="152" t="s">
        <v>105</v>
      </c>
      <c r="E776" s="137">
        <v>630</v>
      </c>
      <c r="F776" s="151"/>
      <c r="G776" s="134">
        <v>1</v>
      </c>
    </row>
    <row r="777" spans="1:7" ht="12.75" customHeight="1">
      <c r="A777" s="159" t="s">
        <v>111</v>
      </c>
      <c r="B777" s="158" t="s">
        <v>5</v>
      </c>
      <c r="C777" s="158" t="s">
        <v>4</v>
      </c>
      <c r="D777" s="158" t="s">
        <v>103</v>
      </c>
      <c r="E777" s="158" t="s">
        <v>104</v>
      </c>
      <c r="G777" s="134">
        <v>1</v>
      </c>
    </row>
    <row r="778" spans="1:7" ht="12.75" customHeight="1">
      <c r="A778" s="157" t="s">
        <v>593</v>
      </c>
      <c r="B778" s="156" t="s">
        <v>142</v>
      </c>
      <c r="C778" s="155">
        <v>1.7149999999999999E-2</v>
      </c>
      <c r="D778" s="136">
        <v>23200</v>
      </c>
      <c r="E778" s="136">
        <f>+D778*C778</f>
        <v>397.88</v>
      </c>
      <c r="F778" s="135"/>
      <c r="G778" s="134">
        <v>1</v>
      </c>
    </row>
    <row r="779" spans="1:7" ht="12.75" customHeight="1">
      <c r="A779" s="152"/>
      <c r="B779" s="154">
        <v>2.1701199563795002</v>
      </c>
      <c r="C779" s="153"/>
      <c r="D779" s="152" t="s">
        <v>105</v>
      </c>
      <c r="E779" s="137">
        <v>398</v>
      </c>
      <c r="F779" s="151"/>
      <c r="G779" s="134">
        <v>1</v>
      </c>
    </row>
    <row r="780" spans="1:7" ht="12.75" customHeight="1">
      <c r="A780" s="150" t="s">
        <v>114</v>
      </c>
      <c r="B780" s="149" t="s">
        <v>115</v>
      </c>
      <c r="C780" s="148"/>
      <c r="D780" s="147"/>
      <c r="E780" s="146">
        <v>18340</v>
      </c>
      <c r="G780" s="134">
        <v>1</v>
      </c>
    </row>
    <row r="781" spans="1:7" ht="15" customHeight="1">
      <c r="A781" s="202" t="s">
        <v>116</v>
      </c>
      <c r="B781" s="202"/>
      <c r="C781" s="202"/>
      <c r="D781" s="200">
        <v>18340</v>
      </c>
      <c r="E781" s="200"/>
      <c r="G781" s="134">
        <v>1</v>
      </c>
    </row>
    <row r="782" spans="1:7" ht="12.75" customHeight="1">
      <c r="G782" s="134">
        <v>1</v>
      </c>
    </row>
    <row r="783" spans="1:7" ht="12.75" customHeight="1">
      <c r="G783" s="134">
        <v>1</v>
      </c>
    </row>
    <row r="784" spans="1:7" ht="20.25" customHeight="1">
      <c r="A784" s="191" t="s">
        <v>99</v>
      </c>
      <c r="B784" s="192"/>
      <c r="C784" s="192"/>
      <c r="D784" s="192"/>
      <c r="E784" s="193"/>
      <c r="G784" s="134">
        <v>1</v>
      </c>
    </row>
    <row r="785" spans="1:7" ht="12.75" customHeight="1">
      <c r="A785" s="194"/>
      <c r="B785" s="194"/>
      <c r="C785" s="194"/>
      <c r="D785" s="162" t="s">
        <v>100</v>
      </c>
      <c r="E785" s="162" t="s">
        <v>5</v>
      </c>
      <c r="G785" s="134">
        <v>1</v>
      </c>
    </row>
    <row r="786" spans="1:7" ht="55.5" customHeight="1">
      <c r="A786" s="194" t="s">
        <v>461</v>
      </c>
      <c r="B786" s="194"/>
      <c r="C786" s="194"/>
      <c r="D786" s="161" t="s">
        <v>269</v>
      </c>
      <c r="E786" s="161" t="s">
        <v>2</v>
      </c>
      <c r="G786" s="134">
        <v>1</v>
      </c>
    </row>
    <row r="787" spans="1:7" ht="15.75" customHeight="1">
      <c r="A787" s="201" t="s">
        <v>101</v>
      </c>
      <c r="B787" s="201"/>
      <c r="C787" s="201"/>
      <c r="D787" s="201"/>
      <c r="E787" s="201"/>
      <c r="F787" s="160"/>
      <c r="G787" s="134">
        <v>1</v>
      </c>
    </row>
    <row r="788" spans="1:7" ht="200.1" customHeight="1">
      <c r="A788" s="196" t="s">
        <v>233</v>
      </c>
      <c r="B788" s="197"/>
      <c r="C788" s="197"/>
      <c r="D788" s="197"/>
      <c r="E788" s="198"/>
      <c r="G788" s="134">
        <v>2</v>
      </c>
    </row>
    <row r="789" spans="1:7" ht="12.75" customHeight="1">
      <c r="A789" s="159" t="s">
        <v>102</v>
      </c>
      <c r="B789" s="158" t="s">
        <v>5</v>
      </c>
      <c r="C789" s="158" t="s">
        <v>4</v>
      </c>
      <c r="D789" s="158" t="s">
        <v>103</v>
      </c>
      <c r="E789" s="158" t="s">
        <v>104</v>
      </c>
      <c r="G789" s="134">
        <v>1</v>
      </c>
    </row>
    <row r="790" spans="1:7" ht="12.75" customHeight="1">
      <c r="A790" s="157" t="s">
        <v>595</v>
      </c>
      <c r="B790" s="156" t="s">
        <v>168</v>
      </c>
      <c r="C790" s="155">
        <v>1.7999999999999999E-2</v>
      </c>
      <c r="D790" s="136">
        <v>139300</v>
      </c>
      <c r="E790" s="136">
        <f>+D790*C790</f>
        <v>2507.3999999999996</v>
      </c>
      <c r="F790" s="135"/>
      <c r="G790" s="134">
        <v>1</v>
      </c>
    </row>
    <row r="791" spans="1:7" ht="12.75" customHeight="1">
      <c r="A791" s="157" t="s">
        <v>594</v>
      </c>
      <c r="B791" s="156" t="s">
        <v>168</v>
      </c>
      <c r="C791" s="155">
        <v>1.7999999999999999E-2</v>
      </c>
      <c r="D791" s="136">
        <v>153623</v>
      </c>
      <c r="E791" s="136">
        <f>+D791*C791</f>
        <v>2765.2139999999999</v>
      </c>
      <c r="F791" s="135"/>
      <c r="G791" s="134">
        <v>1</v>
      </c>
    </row>
    <row r="792" spans="1:7" ht="12.75" customHeight="1">
      <c r="A792" s="157" t="s">
        <v>179</v>
      </c>
      <c r="B792" s="156" t="s">
        <v>123</v>
      </c>
      <c r="C792" s="155">
        <v>0.05</v>
      </c>
      <c r="D792" s="136">
        <v>5500</v>
      </c>
      <c r="E792" s="136">
        <f>+D792*C792</f>
        <v>275</v>
      </c>
      <c r="F792" s="135"/>
      <c r="G792" s="134">
        <v>1</v>
      </c>
    </row>
    <row r="793" spans="1:7" ht="12.75" customHeight="1">
      <c r="A793" s="157" t="s">
        <v>466</v>
      </c>
      <c r="B793" s="156" t="s">
        <v>3</v>
      </c>
      <c r="C793" s="155">
        <v>0.1</v>
      </c>
      <c r="D793" s="136">
        <v>1210</v>
      </c>
      <c r="E793" s="136">
        <f>+D793*C793</f>
        <v>121</v>
      </c>
      <c r="F793" s="135"/>
      <c r="G793" s="134">
        <v>1</v>
      </c>
    </row>
    <row r="794" spans="1:7" ht="12.75" customHeight="1">
      <c r="A794" s="157" t="s">
        <v>465</v>
      </c>
      <c r="B794" s="156" t="s">
        <v>98</v>
      </c>
      <c r="C794" s="155">
        <v>8.3330000000000001E-2</v>
      </c>
      <c r="D794" s="136">
        <v>2645</v>
      </c>
      <c r="E794" s="136">
        <f>+D794*C794</f>
        <v>220.40785</v>
      </c>
      <c r="F794" s="135"/>
      <c r="G794" s="134">
        <v>1</v>
      </c>
    </row>
    <row r="795" spans="1:7" ht="12.75" customHeight="1">
      <c r="A795" s="152"/>
      <c r="B795" s="154">
        <v>27.254212182929098</v>
      </c>
      <c r="C795" s="153"/>
      <c r="D795" s="152" t="s">
        <v>105</v>
      </c>
      <c r="E795" s="137">
        <v>5888</v>
      </c>
      <c r="F795" s="151"/>
      <c r="G795" s="134">
        <v>1</v>
      </c>
    </row>
    <row r="796" spans="1:7" ht="12.75" customHeight="1">
      <c r="A796" s="159" t="s">
        <v>106</v>
      </c>
      <c r="B796" s="158" t="s">
        <v>5</v>
      </c>
      <c r="C796" s="158" t="s">
        <v>4</v>
      </c>
      <c r="D796" s="158" t="s">
        <v>103</v>
      </c>
      <c r="E796" s="158" t="s">
        <v>104</v>
      </c>
      <c r="G796" s="134">
        <v>1</v>
      </c>
    </row>
    <row r="797" spans="1:7" ht="12.75" customHeight="1">
      <c r="A797" s="157" t="s">
        <v>181</v>
      </c>
      <c r="B797" s="156" t="s">
        <v>107</v>
      </c>
      <c r="C797" s="155">
        <v>0.06</v>
      </c>
      <c r="D797" s="136">
        <f>282059</f>
        <v>282059</v>
      </c>
      <c r="E797" s="136">
        <f>+D797*C797</f>
        <v>16923.54</v>
      </c>
      <c r="F797" s="135"/>
      <c r="G797" s="134">
        <v>1</v>
      </c>
    </row>
    <row r="798" spans="1:7" ht="12.75" customHeight="1">
      <c r="A798" s="152"/>
      <c r="B798" s="154">
        <v>67.529161266432098</v>
      </c>
      <c r="C798" s="153"/>
      <c r="D798" s="152" t="s">
        <v>105</v>
      </c>
      <c r="E798" s="137">
        <v>14589</v>
      </c>
      <c r="F798" s="151"/>
      <c r="G798" s="134">
        <v>1</v>
      </c>
    </row>
    <row r="799" spans="1:7" ht="12.75" customHeight="1">
      <c r="A799" s="159" t="s">
        <v>108</v>
      </c>
      <c r="B799" s="158" t="s">
        <v>5</v>
      </c>
      <c r="C799" s="158" t="s">
        <v>4</v>
      </c>
      <c r="D799" s="158" t="s">
        <v>103</v>
      </c>
      <c r="E799" s="158" t="s">
        <v>104</v>
      </c>
      <c r="G799" s="134">
        <v>1</v>
      </c>
    </row>
    <row r="800" spans="1:7" ht="12.75" customHeight="1">
      <c r="A800" s="157" t="s">
        <v>109</v>
      </c>
      <c r="B800" s="156" t="s">
        <v>110</v>
      </c>
      <c r="C800" s="155">
        <v>0.05</v>
      </c>
      <c r="D800" s="136">
        <v>14589</v>
      </c>
      <c r="E800" s="136">
        <f>+D800*C800</f>
        <v>729.45</v>
      </c>
      <c r="F800" s="135"/>
      <c r="G800" s="134">
        <v>1</v>
      </c>
    </row>
    <row r="801" spans="1:7" ht="12.75" customHeight="1">
      <c r="A801" s="152"/>
      <c r="B801" s="154">
        <v>3.3743751157193098</v>
      </c>
      <c r="C801" s="153"/>
      <c r="D801" s="152" t="s">
        <v>105</v>
      </c>
      <c r="E801" s="137">
        <v>729</v>
      </c>
      <c r="F801" s="151"/>
      <c r="G801" s="134">
        <v>1</v>
      </c>
    </row>
    <row r="802" spans="1:7" ht="12.75" customHeight="1">
      <c r="A802" s="159" t="s">
        <v>111</v>
      </c>
      <c r="B802" s="158" t="s">
        <v>5</v>
      </c>
      <c r="C802" s="158" t="s">
        <v>4</v>
      </c>
      <c r="D802" s="158" t="s">
        <v>103</v>
      </c>
      <c r="E802" s="158" t="s">
        <v>104</v>
      </c>
      <c r="G802" s="134">
        <v>1</v>
      </c>
    </row>
    <row r="803" spans="1:7" ht="12.75" customHeight="1">
      <c r="A803" s="157" t="s">
        <v>593</v>
      </c>
      <c r="B803" s="156" t="s">
        <v>142</v>
      </c>
      <c r="C803" s="155">
        <v>1.7149999999999999E-2</v>
      </c>
      <c r="D803" s="136">
        <v>23200</v>
      </c>
      <c r="E803" s="136">
        <f>+D803*C803</f>
        <v>397.88</v>
      </c>
      <c r="F803" s="135"/>
      <c r="G803" s="134">
        <v>1</v>
      </c>
    </row>
    <row r="804" spans="1:7" ht="12.75" customHeight="1">
      <c r="A804" s="152"/>
      <c r="B804" s="154">
        <v>1.8422514349194601</v>
      </c>
      <c r="C804" s="153"/>
      <c r="D804" s="152" t="s">
        <v>105</v>
      </c>
      <c r="E804" s="137">
        <v>398</v>
      </c>
      <c r="F804" s="151"/>
      <c r="G804" s="134">
        <v>1</v>
      </c>
    </row>
    <row r="805" spans="1:7" ht="12.75" customHeight="1">
      <c r="A805" s="150" t="s">
        <v>114</v>
      </c>
      <c r="B805" s="149" t="s">
        <v>115</v>
      </c>
      <c r="C805" s="148"/>
      <c r="D805" s="147"/>
      <c r="E805" s="146">
        <v>21604</v>
      </c>
      <c r="G805" s="134">
        <v>1</v>
      </c>
    </row>
    <row r="806" spans="1:7" ht="15" customHeight="1">
      <c r="A806" s="202" t="s">
        <v>116</v>
      </c>
      <c r="B806" s="202"/>
      <c r="C806" s="202"/>
      <c r="D806" s="200">
        <v>21604</v>
      </c>
      <c r="E806" s="200"/>
      <c r="G806" s="134">
        <v>1</v>
      </c>
    </row>
    <row r="807" spans="1:7" ht="12.75" customHeight="1">
      <c r="G807" s="134">
        <v>1</v>
      </c>
    </row>
    <row r="808" spans="1:7" ht="12.75" customHeight="1">
      <c r="G808" s="134">
        <v>1</v>
      </c>
    </row>
    <row r="809" spans="1:7" ht="20.25" customHeight="1">
      <c r="A809" s="191" t="s">
        <v>99</v>
      </c>
      <c r="B809" s="192"/>
      <c r="C809" s="192"/>
      <c r="D809" s="192"/>
      <c r="E809" s="193"/>
      <c r="G809" s="134">
        <v>1</v>
      </c>
    </row>
    <row r="810" spans="1:7" ht="12.75" customHeight="1">
      <c r="A810" s="194"/>
      <c r="B810" s="194"/>
      <c r="C810" s="194"/>
      <c r="D810" s="162" t="s">
        <v>100</v>
      </c>
      <c r="E810" s="162" t="s">
        <v>5</v>
      </c>
      <c r="G810" s="134">
        <v>1</v>
      </c>
    </row>
    <row r="811" spans="1:7" ht="55.5" customHeight="1">
      <c r="A811" s="194" t="s">
        <v>461</v>
      </c>
      <c r="B811" s="194"/>
      <c r="C811" s="194"/>
      <c r="D811" s="161" t="s">
        <v>270</v>
      </c>
      <c r="E811" s="161" t="s">
        <v>3</v>
      </c>
      <c r="G811" s="134">
        <v>1</v>
      </c>
    </row>
    <row r="812" spans="1:7" ht="15.75" customHeight="1">
      <c r="A812" s="201" t="s">
        <v>101</v>
      </c>
      <c r="B812" s="201"/>
      <c r="C812" s="201"/>
      <c r="D812" s="201"/>
      <c r="E812" s="201"/>
      <c r="F812" s="160"/>
      <c r="G812" s="134">
        <v>1</v>
      </c>
    </row>
    <row r="813" spans="1:7" ht="89.25" customHeight="1">
      <c r="A813" s="203" t="s">
        <v>271</v>
      </c>
      <c r="B813" s="204"/>
      <c r="C813" s="204"/>
      <c r="D813" s="204"/>
      <c r="E813" s="205"/>
      <c r="G813" s="134">
        <v>2</v>
      </c>
    </row>
    <row r="814" spans="1:7" ht="12.75" customHeight="1">
      <c r="A814" s="159" t="s">
        <v>102</v>
      </c>
      <c r="B814" s="158" t="s">
        <v>5</v>
      </c>
      <c r="C814" s="158" t="s">
        <v>4</v>
      </c>
      <c r="D814" s="158" t="s">
        <v>103</v>
      </c>
      <c r="E814" s="158" t="s">
        <v>104</v>
      </c>
      <c r="G814" s="134">
        <v>1</v>
      </c>
    </row>
    <row r="815" spans="1:7" ht="12.75" customHeight="1">
      <c r="A815" s="157" t="s">
        <v>505</v>
      </c>
      <c r="B815" s="156" t="s">
        <v>149</v>
      </c>
      <c r="C815" s="155">
        <v>6.3E-2</v>
      </c>
      <c r="D815" s="136">
        <v>392677</v>
      </c>
      <c r="E815" s="136">
        <f>+D815*C815</f>
        <v>24738.651000000002</v>
      </c>
      <c r="F815" s="135"/>
      <c r="G815" s="134">
        <v>1</v>
      </c>
    </row>
    <row r="816" spans="1:7" ht="12.75" customHeight="1">
      <c r="A816" s="157" t="s">
        <v>504</v>
      </c>
      <c r="B816" s="156" t="s">
        <v>3</v>
      </c>
      <c r="C816" s="155">
        <v>1</v>
      </c>
      <c r="D816" s="136">
        <v>26157</v>
      </c>
      <c r="E816" s="136">
        <f>+D816*C816</f>
        <v>26157</v>
      </c>
      <c r="F816" s="135"/>
      <c r="G816" s="134">
        <v>1</v>
      </c>
    </row>
    <row r="817" spans="1:7" ht="12.75" customHeight="1">
      <c r="A817" s="157" t="s">
        <v>629</v>
      </c>
      <c r="B817" s="156" t="s">
        <v>3</v>
      </c>
      <c r="C817" s="155">
        <v>1</v>
      </c>
      <c r="D817" s="136">
        <v>3441018</v>
      </c>
      <c r="E817" s="136">
        <f>+D817*C817</f>
        <v>3441018</v>
      </c>
      <c r="F817" s="135"/>
      <c r="G817" s="134">
        <v>1</v>
      </c>
    </row>
    <row r="818" spans="1:7" ht="12.75" customHeight="1">
      <c r="A818" s="157" t="s">
        <v>628</v>
      </c>
      <c r="B818" s="156" t="s">
        <v>3</v>
      </c>
      <c r="C818" s="155">
        <v>1</v>
      </c>
      <c r="D818" s="136">
        <v>2980000</v>
      </c>
      <c r="E818" s="136">
        <f>+D818*C818</f>
        <v>2980000</v>
      </c>
      <c r="F818" s="135"/>
      <c r="G818" s="134">
        <v>1</v>
      </c>
    </row>
    <row r="819" spans="1:7" ht="12.75" customHeight="1">
      <c r="A819" s="152"/>
      <c r="B819" s="154">
        <v>98.902506842044701</v>
      </c>
      <c r="C819" s="153"/>
      <c r="D819" s="152" t="s">
        <v>105</v>
      </c>
      <c r="E819" s="137">
        <f>SUM(E815:E818)</f>
        <v>6471913.6510000005</v>
      </c>
      <c r="F819" s="151"/>
      <c r="G819" s="134">
        <v>1</v>
      </c>
    </row>
    <row r="820" spans="1:7" ht="12.75" customHeight="1">
      <c r="A820" s="159" t="s">
        <v>106</v>
      </c>
      <c r="B820" s="158" t="s">
        <v>5</v>
      </c>
      <c r="C820" s="158" t="s">
        <v>4</v>
      </c>
      <c r="D820" s="158" t="s">
        <v>103</v>
      </c>
      <c r="E820" s="158" t="s">
        <v>104</v>
      </c>
      <c r="G820" s="134">
        <v>1</v>
      </c>
    </row>
    <row r="821" spans="1:7" ht="12.75" customHeight="1">
      <c r="A821" s="157" t="s">
        <v>150</v>
      </c>
      <c r="B821" s="156" t="s">
        <v>107</v>
      </c>
      <c r="C821" s="155">
        <v>0.28128999999999998</v>
      </c>
      <c r="D821" s="136">
        <f>282059</f>
        <v>282059</v>
      </c>
      <c r="E821" s="136">
        <f>+D821*C821</f>
        <v>79340.376109999997</v>
      </c>
      <c r="F821" s="135"/>
      <c r="G821" s="134">
        <v>1</v>
      </c>
    </row>
    <row r="822" spans="1:7" ht="12.75" customHeight="1">
      <c r="A822" s="152"/>
      <c r="B822" s="154">
        <v>1.0452293958905099</v>
      </c>
      <c r="C822" s="153"/>
      <c r="D822" s="152" t="s">
        <v>105</v>
      </c>
      <c r="E822" s="137">
        <f>E821</f>
        <v>79340.376109999997</v>
      </c>
      <c r="F822" s="151"/>
      <c r="G822" s="134">
        <v>1</v>
      </c>
    </row>
    <row r="823" spans="1:7" ht="12.75" customHeight="1">
      <c r="A823" s="159" t="s">
        <v>108</v>
      </c>
      <c r="B823" s="158" t="s">
        <v>5</v>
      </c>
      <c r="C823" s="158" t="s">
        <v>4</v>
      </c>
      <c r="D823" s="158" t="s">
        <v>103</v>
      </c>
      <c r="E823" s="158" t="s">
        <v>104</v>
      </c>
      <c r="G823" s="134">
        <v>1</v>
      </c>
    </row>
    <row r="824" spans="1:7" ht="12.75" customHeight="1">
      <c r="A824" s="157" t="s">
        <v>109</v>
      </c>
      <c r="B824" s="156" t="s">
        <v>110</v>
      </c>
      <c r="C824" s="155">
        <v>0.05</v>
      </c>
      <c r="D824" s="136">
        <v>68397</v>
      </c>
      <c r="E824" s="136">
        <f>+D824*C824</f>
        <v>3419.8500000000004</v>
      </c>
      <c r="F824" s="135"/>
      <c r="G824" s="134">
        <v>1</v>
      </c>
    </row>
    <row r="825" spans="1:7" ht="12.75" customHeight="1">
      <c r="A825" s="152"/>
      <c r="B825" s="154">
        <v>5.2263762064791497E-2</v>
      </c>
      <c r="C825" s="153"/>
      <c r="D825" s="152" t="s">
        <v>105</v>
      </c>
      <c r="E825" s="137">
        <f>E824</f>
        <v>3419.8500000000004</v>
      </c>
      <c r="F825" s="151"/>
      <c r="G825" s="134">
        <v>1</v>
      </c>
    </row>
    <row r="826" spans="1:7" ht="12.75" customHeight="1">
      <c r="A826" s="150" t="s">
        <v>114</v>
      </c>
      <c r="B826" s="149" t="s">
        <v>115</v>
      </c>
      <c r="C826" s="148"/>
      <c r="D826" s="147"/>
      <c r="E826" s="146">
        <f>E825+E822+E819</f>
        <v>6554673.8771100007</v>
      </c>
      <c r="G826" s="134">
        <v>1</v>
      </c>
    </row>
    <row r="827" spans="1:7" ht="15" customHeight="1">
      <c r="A827" s="202" t="s">
        <v>116</v>
      </c>
      <c r="B827" s="202"/>
      <c r="C827" s="202"/>
      <c r="D827" s="200">
        <f>E826</f>
        <v>6554673.8771100007</v>
      </c>
      <c r="E827" s="200"/>
      <c r="G827" s="134">
        <v>1</v>
      </c>
    </row>
    <row r="828" spans="1:7" ht="12.75" customHeight="1">
      <c r="G828" s="134">
        <v>1</v>
      </c>
    </row>
    <row r="829" spans="1:7" ht="12.75" customHeight="1">
      <c r="G829" s="134">
        <v>1</v>
      </c>
    </row>
    <row r="830" spans="1:7" ht="20.25" customHeight="1">
      <c r="A830" s="191" t="s">
        <v>99</v>
      </c>
      <c r="B830" s="192"/>
      <c r="C830" s="192"/>
      <c r="D830" s="192"/>
      <c r="E830" s="193"/>
      <c r="G830" s="134">
        <v>1</v>
      </c>
    </row>
    <row r="831" spans="1:7" ht="12.75" customHeight="1">
      <c r="A831" s="194"/>
      <c r="B831" s="194"/>
      <c r="C831" s="194"/>
      <c r="D831" s="162" t="s">
        <v>100</v>
      </c>
      <c r="E831" s="162" t="s">
        <v>5</v>
      </c>
      <c r="G831" s="134">
        <v>1</v>
      </c>
    </row>
    <row r="832" spans="1:7" ht="55.5" customHeight="1">
      <c r="A832" s="194" t="s">
        <v>461</v>
      </c>
      <c r="B832" s="194"/>
      <c r="C832" s="194"/>
      <c r="D832" s="161" t="s">
        <v>272</v>
      </c>
      <c r="E832" s="161" t="s">
        <v>3</v>
      </c>
      <c r="G832" s="134">
        <v>1</v>
      </c>
    </row>
    <row r="833" spans="1:7" ht="15.75" customHeight="1">
      <c r="A833" s="201" t="s">
        <v>101</v>
      </c>
      <c r="B833" s="201"/>
      <c r="C833" s="201"/>
      <c r="D833" s="201"/>
      <c r="E833" s="201"/>
      <c r="F833" s="160"/>
      <c r="G833" s="134">
        <v>1</v>
      </c>
    </row>
    <row r="834" spans="1:7" ht="200.1" customHeight="1">
      <c r="A834" s="196" t="s">
        <v>241</v>
      </c>
      <c r="B834" s="197"/>
      <c r="C834" s="197"/>
      <c r="D834" s="197"/>
      <c r="E834" s="198"/>
      <c r="G834" s="134">
        <v>2</v>
      </c>
    </row>
    <row r="835" spans="1:7" ht="12.75" customHeight="1">
      <c r="A835" s="159" t="s">
        <v>102</v>
      </c>
      <c r="B835" s="158" t="s">
        <v>5</v>
      </c>
      <c r="C835" s="158" t="s">
        <v>4</v>
      </c>
      <c r="D835" s="158" t="s">
        <v>103</v>
      </c>
      <c r="E835" s="158" t="s">
        <v>104</v>
      </c>
      <c r="G835" s="134">
        <v>1</v>
      </c>
    </row>
    <row r="836" spans="1:7" ht="12.75" customHeight="1">
      <c r="A836" s="157" t="s">
        <v>505</v>
      </c>
      <c r="B836" s="156" t="s">
        <v>149</v>
      </c>
      <c r="C836" s="155">
        <v>6.3E-2</v>
      </c>
      <c r="D836" s="136">
        <v>392677</v>
      </c>
      <c r="E836" s="136">
        <f>+D836*C836</f>
        <v>24738.651000000002</v>
      </c>
      <c r="F836" s="135"/>
      <c r="G836" s="134">
        <v>1</v>
      </c>
    </row>
    <row r="837" spans="1:7" ht="12.75" customHeight="1">
      <c r="A837" s="157" t="s">
        <v>506</v>
      </c>
      <c r="B837" s="156" t="s">
        <v>3</v>
      </c>
      <c r="C837" s="155">
        <v>1</v>
      </c>
      <c r="D837" s="136">
        <v>1750000</v>
      </c>
      <c r="E837" s="136">
        <f>+D837*C837</f>
        <v>1750000</v>
      </c>
      <c r="F837" s="135"/>
      <c r="G837" s="134">
        <v>1</v>
      </c>
    </row>
    <row r="838" spans="1:7" ht="12.75" customHeight="1">
      <c r="A838" s="152"/>
      <c r="B838" s="154">
        <v>91.599905031767904</v>
      </c>
      <c r="C838" s="153"/>
      <c r="D838" s="152" t="s">
        <v>105</v>
      </c>
      <c r="E838" s="137">
        <v>1774739</v>
      </c>
      <c r="F838" s="151"/>
      <c r="G838" s="134">
        <v>1</v>
      </c>
    </row>
    <row r="839" spans="1:7" ht="12.75" customHeight="1">
      <c r="A839" s="159" t="s">
        <v>106</v>
      </c>
      <c r="B839" s="158" t="s">
        <v>5</v>
      </c>
      <c r="C839" s="158" t="s">
        <v>4</v>
      </c>
      <c r="D839" s="158" t="s">
        <v>103</v>
      </c>
      <c r="E839" s="158" t="s">
        <v>104</v>
      </c>
      <c r="G839" s="134">
        <v>1</v>
      </c>
    </row>
    <row r="840" spans="1:7" ht="12.75" customHeight="1">
      <c r="A840" s="157" t="s">
        <v>150</v>
      </c>
      <c r="B840" s="156" t="s">
        <v>107</v>
      </c>
      <c r="C840" s="155">
        <v>0.63746000000000003</v>
      </c>
      <c r="D840" s="136">
        <f>282059</f>
        <v>282059</v>
      </c>
      <c r="E840" s="136">
        <f>+D840*C840</f>
        <v>179801.33014000001</v>
      </c>
      <c r="F840" s="135"/>
      <c r="G840" s="134">
        <v>1</v>
      </c>
    </row>
    <row r="841" spans="1:7" ht="12.75" customHeight="1">
      <c r="A841" s="152"/>
      <c r="B841" s="154">
        <v>8.0000929037053101</v>
      </c>
      <c r="C841" s="153"/>
      <c r="D841" s="152" t="s">
        <v>105</v>
      </c>
      <c r="E841" s="137">
        <v>155001</v>
      </c>
      <c r="F841" s="151"/>
      <c r="G841" s="134">
        <v>1</v>
      </c>
    </row>
    <row r="842" spans="1:7" ht="12.75" customHeight="1">
      <c r="A842" s="159" t="s">
        <v>108</v>
      </c>
      <c r="B842" s="158" t="s">
        <v>5</v>
      </c>
      <c r="C842" s="158" t="s">
        <v>4</v>
      </c>
      <c r="D842" s="158" t="s">
        <v>103</v>
      </c>
      <c r="E842" s="158" t="s">
        <v>104</v>
      </c>
      <c r="G842" s="134">
        <v>1</v>
      </c>
    </row>
    <row r="843" spans="1:7" ht="12.75" customHeight="1">
      <c r="A843" s="157" t="s">
        <v>109</v>
      </c>
      <c r="B843" s="156" t="s">
        <v>110</v>
      </c>
      <c r="C843" s="155">
        <v>0.05</v>
      </c>
      <c r="D843" s="136">
        <v>155001</v>
      </c>
      <c r="E843" s="136">
        <f>+D843*C843</f>
        <v>7750.05</v>
      </c>
      <c r="F843" s="135"/>
      <c r="G843" s="134">
        <v>1</v>
      </c>
    </row>
    <row r="844" spans="1:7" ht="12.75" customHeight="1">
      <c r="A844" s="152"/>
      <c r="B844" s="154">
        <v>0.400002064526785</v>
      </c>
      <c r="C844" s="153"/>
      <c r="D844" s="152" t="s">
        <v>105</v>
      </c>
      <c r="E844" s="137">
        <v>7750</v>
      </c>
      <c r="F844" s="151"/>
      <c r="G844" s="134">
        <v>1</v>
      </c>
    </row>
    <row r="845" spans="1:7" ht="12.75" customHeight="1">
      <c r="A845" s="150" t="s">
        <v>114</v>
      </c>
      <c r="B845" s="149" t="s">
        <v>115</v>
      </c>
      <c r="C845" s="148"/>
      <c r="D845" s="147"/>
      <c r="E845" s="146">
        <v>1937490</v>
      </c>
      <c r="G845" s="134">
        <v>1</v>
      </c>
    </row>
    <row r="846" spans="1:7" ht="15" customHeight="1">
      <c r="A846" s="202" t="s">
        <v>116</v>
      </c>
      <c r="B846" s="202"/>
      <c r="C846" s="202"/>
      <c r="D846" s="200">
        <v>1937490</v>
      </c>
      <c r="E846" s="200"/>
      <c r="G846" s="134">
        <v>1</v>
      </c>
    </row>
    <row r="847" spans="1:7" ht="12.75" customHeight="1">
      <c r="G847" s="134">
        <v>1</v>
      </c>
    </row>
    <row r="848" spans="1:7" ht="12.75" customHeight="1">
      <c r="G848" s="134">
        <v>1</v>
      </c>
    </row>
    <row r="849" spans="1:7" ht="20.25" customHeight="1">
      <c r="A849" s="191" t="s">
        <v>99</v>
      </c>
      <c r="B849" s="192"/>
      <c r="C849" s="192"/>
      <c r="D849" s="192"/>
      <c r="E849" s="193"/>
      <c r="G849" s="134">
        <v>1</v>
      </c>
    </row>
    <row r="850" spans="1:7" ht="12.75" customHeight="1">
      <c r="A850" s="194"/>
      <c r="B850" s="194"/>
      <c r="C850" s="194"/>
      <c r="D850" s="162" t="s">
        <v>100</v>
      </c>
      <c r="E850" s="162" t="s">
        <v>5</v>
      </c>
      <c r="G850" s="134">
        <v>1</v>
      </c>
    </row>
    <row r="851" spans="1:7" ht="55.5" customHeight="1">
      <c r="A851" s="194" t="s">
        <v>461</v>
      </c>
      <c r="B851" s="194"/>
      <c r="C851" s="194"/>
      <c r="D851" s="161" t="s">
        <v>273</v>
      </c>
      <c r="E851" s="161" t="s">
        <v>3</v>
      </c>
      <c r="G851" s="134">
        <v>1</v>
      </c>
    </row>
    <row r="852" spans="1:7" ht="15.75" customHeight="1">
      <c r="A852" s="201" t="s">
        <v>101</v>
      </c>
      <c r="B852" s="201"/>
      <c r="C852" s="201"/>
      <c r="D852" s="201"/>
      <c r="E852" s="201"/>
      <c r="F852" s="160"/>
      <c r="G852" s="134">
        <v>1</v>
      </c>
    </row>
    <row r="853" spans="1:7" ht="200.1" customHeight="1">
      <c r="A853" s="196" t="s">
        <v>239</v>
      </c>
      <c r="B853" s="197"/>
      <c r="C853" s="197"/>
      <c r="D853" s="197"/>
      <c r="E853" s="198"/>
      <c r="G853" s="134">
        <v>2</v>
      </c>
    </row>
    <row r="854" spans="1:7" ht="12.75" customHeight="1">
      <c r="A854" s="159" t="s">
        <v>102</v>
      </c>
      <c r="B854" s="158" t="s">
        <v>5</v>
      </c>
      <c r="C854" s="158" t="s">
        <v>4</v>
      </c>
      <c r="D854" s="158" t="s">
        <v>103</v>
      </c>
      <c r="E854" s="158" t="s">
        <v>104</v>
      </c>
      <c r="G854" s="134">
        <v>1</v>
      </c>
    </row>
    <row r="855" spans="1:7" ht="12.75" customHeight="1">
      <c r="A855" s="157" t="s">
        <v>507</v>
      </c>
      <c r="B855" s="156" t="s">
        <v>3</v>
      </c>
      <c r="C855" s="155">
        <v>1</v>
      </c>
      <c r="D855" s="136">
        <v>906000</v>
      </c>
      <c r="E855" s="136">
        <f>+D855*C855</f>
        <v>906000</v>
      </c>
      <c r="F855" s="135"/>
      <c r="G855" s="134">
        <v>1</v>
      </c>
    </row>
    <row r="856" spans="1:7" ht="12.75" customHeight="1">
      <c r="A856" s="152"/>
      <c r="B856" s="154">
        <v>92.655374165104504</v>
      </c>
      <c r="C856" s="153"/>
      <c r="D856" s="152" t="s">
        <v>105</v>
      </c>
      <c r="E856" s="137">
        <v>906000</v>
      </c>
      <c r="F856" s="151"/>
      <c r="G856" s="134">
        <v>1</v>
      </c>
    </row>
    <row r="857" spans="1:7" ht="12.75" customHeight="1">
      <c r="A857" s="159" t="s">
        <v>106</v>
      </c>
      <c r="B857" s="158" t="s">
        <v>5</v>
      </c>
      <c r="C857" s="158" t="s">
        <v>4</v>
      </c>
      <c r="D857" s="158" t="s">
        <v>103</v>
      </c>
      <c r="E857" s="158" t="s">
        <v>104</v>
      </c>
      <c r="G857" s="134">
        <v>1</v>
      </c>
    </row>
    <row r="858" spans="1:7" ht="12.75" customHeight="1">
      <c r="A858" s="157" t="s">
        <v>150</v>
      </c>
      <c r="B858" s="156" t="s">
        <v>107</v>
      </c>
      <c r="C858" s="155">
        <v>0.28128999999999998</v>
      </c>
      <c r="D858" s="136">
        <f>282059</f>
        <v>282059</v>
      </c>
      <c r="E858" s="136">
        <f>+D858*C858</f>
        <v>79340.376109999997</v>
      </c>
      <c r="F858" s="135"/>
      <c r="G858" s="134">
        <v>1</v>
      </c>
    </row>
    <row r="859" spans="1:7" ht="12.75" customHeight="1">
      <c r="A859" s="152"/>
      <c r="B859" s="154">
        <v>6.9948671377159499</v>
      </c>
      <c r="C859" s="153"/>
      <c r="D859" s="152" t="s">
        <v>105</v>
      </c>
      <c r="E859" s="137">
        <v>68397</v>
      </c>
      <c r="F859" s="151"/>
      <c r="G859" s="134">
        <v>1</v>
      </c>
    </row>
    <row r="860" spans="1:7" ht="12.75" customHeight="1">
      <c r="A860" s="159" t="s">
        <v>108</v>
      </c>
      <c r="B860" s="158" t="s">
        <v>5</v>
      </c>
      <c r="C860" s="158" t="s">
        <v>4</v>
      </c>
      <c r="D860" s="158" t="s">
        <v>103</v>
      </c>
      <c r="E860" s="158" t="s">
        <v>104</v>
      </c>
      <c r="G860" s="134">
        <v>1</v>
      </c>
    </row>
    <row r="861" spans="1:7" ht="12.75" customHeight="1">
      <c r="A861" s="157" t="s">
        <v>109</v>
      </c>
      <c r="B861" s="156" t="s">
        <v>110</v>
      </c>
      <c r="C861" s="155">
        <v>0.05</v>
      </c>
      <c r="D861" s="136">
        <v>68397</v>
      </c>
      <c r="E861" s="136">
        <f>+D861*C861</f>
        <v>3419.8500000000004</v>
      </c>
      <c r="F861" s="135"/>
      <c r="G861" s="134">
        <v>1</v>
      </c>
    </row>
    <row r="862" spans="1:7" ht="12.75" customHeight="1">
      <c r="A862" s="152"/>
      <c r="B862" s="154">
        <v>0.34975869717953401</v>
      </c>
      <c r="C862" s="153"/>
      <c r="D862" s="152" t="s">
        <v>105</v>
      </c>
      <c r="E862" s="137">
        <v>3420</v>
      </c>
      <c r="F862" s="151"/>
      <c r="G862" s="134">
        <v>1</v>
      </c>
    </row>
    <row r="863" spans="1:7" ht="12.75" customHeight="1">
      <c r="A863" s="150" t="s">
        <v>114</v>
      </c>
      <c r="B863" s="149" t="s">
        <v>115</v>
      </c>
      <c r="C863" s="148"/>
      <c r="D863" s="147"/>
      <c r="E863" s="146">
        <v>977817</v>
      </c>
      <c r="G863" s="134">
        <v>1</v>
      </c>
    </row>
    <row r="864" spans="1:7" ht="15" customHeight="1">
      <c r="A864" s="202" t="s">
        <v>116</v>
      </c>
      <c r="B864" s="202"/>
      <c r="C864" s="202"/>
      <c r="D864" s="200">
        <v>977817</v>
      </c>
      <c r="E864" s="200"/>
      <c r="G864" s="134">
        <v>1</v>
      </c>
    </row>
    <row r="865" spans="1:7" ht="12.75" customHeight="1">
      <c r="G865" s="134">
        <v>1</v>
      </c>
    </row>
    <row r="866" spans="1:7" ht="12.75" customHeight="1">
      <c r="G866" s="134">
        <v>1</v>
      </c>
    </row>
    <row r="867" spans="1:7" ht="20.25" customHeight="1">
      <c r="A867" s="191" t="s">
        <v>99</v>
      </c>
      <c r="B867" s="192"/>
      <c r="C867" s="192"/>
      <c r="D867" s="192"/>
      <c r="E867" s="193"/>
      <c r="G867" s="134">
        <v>1</v>
      </c>
    </row>
    <row r="868" spans="1:7" ht="12.75" customHeight="1">
      <c r="A868" s="194"/>
      <c r="B868" s="194"/>
      <c r="C868" s="194"/>
      <c r="D868" s="162" t="s">
        <v>100</v>
      </c>
      <c r="E868" s="162" t="s">
        <v>5</v>
      </c>
      <c r="G868" s="134">
        <v>1</v>
      </c>
    </row>
    <row r="869" spans="1:7" ht="55.5" customHeight="1">
      <c r="A869" s="194" t="s">
        <v>461</v>
      </c>
      <c r="B869" s="194"/>
      <c r="C869" s="194"/>
      <c r="D869" s="161" t="s">
        <v>274</v>
      </c>
      <c r="E869" s="161" t="s">
        <v>2</v>
      </c>
      <c r="G869" s="134">
        <v>1</v>
      </c>
    </row>
    <row r="870" spans="1:7" ht="15.75" customHeight="1">
      <c r="A870" s="201" t="s">
        <v>101</v>
      </c>
      <c r="B870" s="201"/>
      <c r="C870" s="201"/>
      <c r="D870" s="201"/>
      <c r="E870" s="201"/>
      <c r="F870" s="160"/>
      <c r="G870" s="134">
        <v>1</v>
      </c>
    </row>
    <row r="871" spans="1:7" ht="200.1" customHeight="1">
      <c r="A871" s="196" t="s">
        <v>243</v>
      </c>
      <c r="B871" s="197"/>
      <c r="C871" s="197"/>
      <c r="D871" s="197"/>
      <c r="E871" s="198"/>
      <c r="G871" s="134">
        <v>2</v>
      </c>
    </row>
    <row r="872" spans="1:7" ht="12.75" customHeight="1">
      <c r="A872" s="159" t="s">
        <v>102</v>
      </c>
      <c r="B872" s="158" t="s">
        <v>5</v>
      </c>
      <c r="C872" s="158" t="s">
        <v>4</v>
      </c>
      <c r="D872" s="158" t="s">
        <v>103</v>
      </c>
      <c r="E872" s="158" t="s">
        <v>104</v>
      </c>
      <c r="G872" s="134">
        <v>1</v>
      </c>
    </row>
    <row r="873" spans="1:7" ht="12.75" customHeight="1">
      <c r="A873" s="157" t="s">
        <v>468</v>
      </c>
      <c r="B873" s="156" t="s">
        <v>149</v>
      </c>
      <c r="C873" s="155">
        <v>2.5999999999999999E-2</v>
      </c>
      <c r="D873" s="136">
        <v>388866</v>
      </c>
      <c r="E873" s="136">
        <f>+D873*C873</f>
        <v>10110.516</v>
      </c>
      <c r="F873" s="135"/>
      <c r="G873" s="134">
        <v>1</v>
      </c>
    </row>
    <row r="874" spans="1:7" ht="12.75" customHeight="1">
      <c r="A874" s="152"/>
      <c r="B874" s="154">
        <v>32.330370275628297</v>
      </c>
      <c r="C874" s="153"/>
      <c r="D874" s="152" t="s">
        <v>105</v>
      </c>
      <c r="E874" s="137">
        <v>10111</v>
      </c>
      <c r="F874" s="151"/>
      <c r="G874" s="134">
        <v>1</v>
      </c>
    </row>
    <row r="875" spans="1:7" ht="12.75" customHeight="1">
      <c r="A875" s="159" t="s">
        <v>106</v>
      </c>
      <c r="B875" s="158" t="s">
        <v>5</v>
      </c>
      <c r="C875" s="158" t="s">
        <v>4</v>
      </c>
      <c r="D875" s="158" t="s">
        <v>103</v>
      </c>
      <c r="E875" s="158" t="s">
        <v>104</v>
      </c>
      <c r="G875" s="134">
        <v>1</v>
      </c>
    </row>
    <row r="876" spans="1:7" ht="12.75" customHeight="1">
      <c r="A876" s="157" t="s">
        <v>163</v>
      </c>
      <c r="B876" s="156" t="s">
        <v>107</v>
      </c>
      <c r="C876" s="155">
        <v>7.5829999999999995E-2</v>
      </c>
      <c r="D876" s="136">
        <f>282059</f>
        <v>282059</v>
      </c>
      <c r="E876" s="136">
        <f>+D876*C876</f>
        <v>21388.533969999997</v>
      </c>
      <c r="F876" s="135"/>
      <c r="G876" s="134">
        <v>1</v>
      </c>
    </row>
    <row r="877" spans="1:7" ht="12.75" customHeight="1">
      <c r="A877" s="152"/>
      <c r="B877" s="154">
        <v>58.956321545053399</v>
      </c>
      <c r="C877" s="153"/>
      <c r="D877" s="152" t="s">
        <v>105</v>
      </c>
      <c r="E877" s="137">
        <v>18438</v>
      </c>
      <c r="F877" s="151"/>
      <c r="G877" s="134">
        <v>1</v>
      </c>
    </row>
    <row r="878" spans="1:7" ht="12.75" customHeight="1">
      <c r="A878" s="159" t="s">
        <v>108</v>
      </c>
      <c r="B878" s="158" t="s">
        <v>5</v>
      </c>
      <c r="C878" s="158" t="s">
        <v>4</v>
      </c>
      <c r="D878" s="158" t="s">
        <v>103</v>
      </c>
      <c r="E878" s="158" t="s">
        <v>104</v>
      </c>
      <c r="G878" s="134">
        <v>1</v>
      </c>
    </row>
    <row r="879" spans="1:7" ht="12.75" customHeight="1">
      <c r="A879" s="157" t="s">
        <v>109</v>
      </c>
      <c r="B879" s="156" t="s">
        <v>110</v>
      </c>
      <c r="C879" s="155">
        <v>0.05</v>
      </c>
      <c r="D879" s="136">
        <v>18438</v>
      </c>
      <c r="E879" s="136">
        <f>+D879*C879</f>
        <v>921.90000000000009</v>
      </c>
      <c r="F879" s="135"/>
      <c r="G879" s="134">
        <v>1</v>
      </c>
    </row>
    <row r="880" spans="1:7" ht="12.75" customHeight="1">
      <c r="A880" s="152"/>
      <c r="B880" s="154">
        <v>2.9481358316812698</v>
      </c>
      <c r="C880" s="153"/>
      <c r="D880" s="152" t="s">
        <v>105</v>
      </c>
      <c r="E880" s="137">
        <v>922</v>
      </c>
      <c r="F880" s="151"/>
      <c r="G880" s="134">
        <v>1</v>
      </c>
    </row>
    <row r="881" spans="1:7" ht="12.75" customHeight="1">
      <c r="A881" s="159" t="s">
        <v>111</v>
      </c>
      <c r="B881" s="158" t="s">
        <v>5</v>
      </c>
      <c r="C881" s="158" t="s">
        <v>4</v>
      </c>
      <c r="D881" s="158" t="s">
        <v>103</v>
      </c>
      <c r="E881" s="158" t="s">
        <v>104</v>
      </c>
      <c r="G881" s="134">
        <v>1</v>
      </c>
    </row>
    <row r="882" spans="1:7" ht="12.75" customHeight="1">
      <c r="A882" s="157" t="s">
        <v>155</v>
      </c>
      <c r="B882" s="156" t="s">
        <v>142</v>
      </c>
      <c r="C882" s="155">
        <v>0.5</v>
      </c>
      <c r="D882" s="136">
        <v>3482</v>
      </c>
      <c r="E882" s="136">
        <f>+D882*C882</f>
        <v>1741</v>
      </c>
      <c r="F882" s="135"/>
      <c r="G882" s="134">
        <v>1</v>
      </c>
    </row>
    <row r="883" spans="1:7" ht="12.75" customHeight="1">
      <c r="A883" s="157" t="s">
        <v>156</v>
      </c>
      <c r="B883" s="156" t="s">
        <v>142</v>
      </c>
      <c r="C883" s="155">
        <v>0.25</v>
      </c>
      <c r="D883" s="136">
        <v>248</v>
      </c>
      <c r="E883" s="136">
        <f>+D883*C883</f>
        <v>62</v>
      </c>
      <c r="F883" s="135"/>
      <c r="G883" s="134">
        <v>1</v>
      </c>
    </row>
    <row r="884" spans="1:7" ht="12.75" customHeight="1">
      <c r="A884" s="152"/>
      <c r="B884" s="154">
        <v>5.7651723476370096</v>
      </c>
      <c r="C884" s="153"/>
      <c r="D884" s="152" t="s">
        <v>105</v>
      </c>
      <c r="E884" s="137">
        <v>1803</v>
      </c>
      <c r="F884" s="151"/>
      <c r="G884" s="134">
        <v>1</v>
      </c>
    </row>
    <row r="885" spans="1:7" ht="12.75" customHeight="1">
      <c r="A885" s="150" t="s">
        <v>114</v>
      </c>
      <c r="B885" s="149" t="s">
        <v>115</v>
      </c>
      <c r="C885" s="148"/>
      <c r="D885" s="147"/>
      <c r="E885" s="146">
        <v>31274</v>
      </c>
      <c r="G885" s="134">
        <v>1</v>
      </c>
    </row>
    <row r="886" spans="1:7" ht="15" customHeight="1">
      <c r="A886" s="202" t="s">
        <v>116</v>
      </c>
      <c r="B886" s="202"/>
      <c r="C886" s="202"/>
      <c r="D886" s="200">
        <v>31274</v>
      </c>
      <c r="E886" s="200"/>
      <c r="G886" s="134">
        <v>1</v>
      </c>
    </row>
    <row r="887" spans="1:7" ht="12.75" customHeight="1">
      <c r="G887" s="134">
        <v>1</v>
      </c>
    </row>
    <row r="888" spans="1:7" ht="12.75" customHeight="1">
      <c r="G888" s="134">
        <v>1</v>
      </c>
    </row>
    <row r="889" spans="1:7" ht="20.25" customHeight="1">
      <c r="A889" s="191" t="s">
        <v>99</v>
      </c>
      <c r="B889" s="192"/>
      <c r="C889" s="192"/>
      <c r="D889" s="192"/>
      <c r="E889" s="193"/>
      <c r="G889" s="134">
        <v>1</v>
      </c>
    </row>
    <row r="890" spans="1:7" ht="12.75" customHeight="1">
      <c r="A890" s="194"/>
      <c r="B890" s="194"/>
      <c r="C890" s="194"/>
      <c r="D890" s="162" t="s">
        <v>100</v>
      </c>
      <c r="E890" s="162" t="s">
        <v>5</v>
      </c>
      <c r="G890" s="134">
        <v>1</v>
      </c>
    </row>
    <row r="891" spans="1:7" ht="55.5" customHeight="1">
      <c r="A891" s="194" t="s">
        <v>461</v>
      </c>
      <c r="B891" s="194"/>
      <c r="C891" s="194"/>
      <c r="D891" s="161" t="s">
        <v>275</v>
      </c>
      <c r="E891" s="161" t="s">
        <v>2</v>
      </c>
      <c r="G891" s="134">
        <v>1</v>
      </c>
    </row>
    <row r="892" spans="1:7" ht="15.75" customHeight="1">
      <c r="A892" s="201" t="s">
        <v>101</v>
      </c>
      <c r="B892" s="201"/>
      <c r="C892" s="201"/>
      <c r="D892" s="201"/>
      <c r="E892" s="201"/>
      <c r="F892" s="160"/>
      <c r="G892" s="134">
        <v>1</v>
      </c>
    </row>
    <row r="893" spans="1:7" ht="200.1" customHeight="1">
      <c r="A893" s="196" t="s">
        <v>245</v>
      </c>
      <c r="B893" s="197"/>
      <c r="C893" s="197"/>
      <c r="D893" s="197"/>
      <c r="E893" s="198"/>
      <c r="G893" s="134">
        <v>2</v>
      </c>
    </row>
    <row r="894" spans="1:7" ht="12.75" customHeight="1">
      <c r="A894" s="159" t="s">
        <v>102</v>
      </c>
      <c r="B894" s="158" t="s">
        <v>5</v>
      </c>
      <c r="C894" s="158" t="s">
        <v>4</v>
      </c>
      <c r="D894" s="158" t="s">
        <v>103</v>
      </c>
      <c r="E894" s="158" t="s">
        <v>104</v>
      </c>
      <c r="G894" s="134">
        <v>1</v>
      </c>
    </row>
    <row r="895" spans="1:7" ht="12.75" customHeight="1">
      <c r="A895" s="157" t="s">
        <v>469</v>
      </c>
      <c r="B895" s="156" t="s">
        <v>168</v>
      </c>
      <c r="C895" s="155">
        <v>7.0000000000000007E-2</v>
      </c>
      <c r="D895" s="136">
        <v>19326</v>
      </c>
      <c r="E895" s="136">
        <f>+D895*C895</f>
        <v>1352.8200000000002</v>
      </c>
      <c r="F895" s="135"/>
      <c r="G895" s="134">
        <v>1</v>
      </c>
    </row>
    <row r="896" spans="1:7" ht="12.75" customHeight="1">
      <c r="A896" s="157" t="s">
        <v>466</v>
      </c>
      <c r="B896" s="156" t="s">
        <v>3</v>
      </c>
      <c r="C896" s="155">
        <v>0.11</v>
      </c>
      <c r="D896" s="136">
        <v>1210</v>
      </c>
      <c r="E896" s="136">
        <f>+D896*C896</f>
        <v>133.1</v>
      </c>
      <c r="F896" s="135"/>
      <c r="G896" s="134">
        <v>1</v>
      </c>
    </row>
    <row r="897" spans="1:7" ht="12.75" customHeight="1">
      <c r="A897" s="157" t="s">
        <v>179</v>
      </c>
      <c r="B897" s="156" t="s">
        <v>123</v>
      </c>
      <c r="C897" s="155">
        <v>5.5E-2</v>
      </c>
      <c r="D897" s="136">
        <v>5500</v>
      </c>
      <c r="E897" s="136">
        <f>+D897*C897</f>
        <v>302.5</v>
      </c>
      <c r="F897" s="135"/>
      <c r="G897" s="134">
        <v>1</v>
      </c>
    </row>
    <row r="898" spans="1:7" ht="12.75" customHeight="1">
      <c r="A898" s="152"/>
      <c r="B898" s="154">
        <v>19.313397387455499</v>
      </c>
      <c r="C898" s="153"/>
      <c r="D898" s="152" t="s">
        <v>105</v>
      </c>
      <c r="E898" s="137">
        <v>1789</v>
      </c>
      <c r="F898" s="151"/>
      <c r="G898" s="134">
        <v>1</v>
      </c>
    </row>
    <row r="899" spans="1:7" ht="12.75" customHeight="1">
      <c r="A899" s="159" t="s">
        <v>106</v>
      </c>
      <c r="B899" s="158" t="s">
        <v>5</v>
      </c>
      <c r="C899" s="158" t="s">
        <v>4</v>
      </c>
      <c r="D899" s="158" t="s">
        <v>103</v>
      </c>
      <c r="E899" s="158" t="s">
        <v>104</v>
      </c>
      <c r="G899" s="134">
        <v>1</v>
      </c>
    </row>
    <row r="900" spans="1:7" ht="12.75" customHeight="1">
      <c r="A900" s="157" t="s">
        <v>181</v>
      </c>
      <c r="B900" s="156" t="s">
        <v>107</v>
      </c>
      <c r="C900" s="155">
        <v>2.8570000000000002E-2</v>
      </c>
      <c r="D900" s="136">
        <f>282059</f>
        <v>282059</v>
      </c>
      <c r="E900" s="136">
        <f>+D900*C900</f>
        <v>8058.4256300000006</v>
      </c>
      <c r="F900" s="135"/>
      <c r="G900" s="134">
        <v>1</v>
      </c>
    </row>
    <row r="901" spans="1:7" ht="12.75" customHeight="1">
      <c r="A901" s="152"/>
      <c r="B901" s="154">
        <v>74.9973010903595</v>
      </c>
      <c r="C901" s="153"/>
      <c r="D901" s="152" t="s">
        <v>105</v>
      </c>
      <c r="E901" s="137">
        <v>6947</v>
      </c>
      <c r="F901" s="151"/>
      <c r="G901" s="134">
        <v>1</v>
      </c>
    </row>
    <row r="902" spans="1:7" ht="12.75" customHeight="1">
      <c r="A902" s="159" t="s">
        <v>108</v>
      </c>
      <c r="B902" s="158" t="s">
        <v>5</v>
      </c>
      <c r="C902" s="158" t="s">
        <v>4</v>
      </c>
      <c r="D902" s="158" t="s">
        <v>103</v>
      </c>
      <c r="E902" s="158" t="s">
        <v>104</v>
      </c>
      <c r="G902" s="134">
        <v>1</v>
      </c>
    </row>
    <row r="903" spans="1:7" ht="12.75" customHeight="1">
      <c r="A903" s="157" t="s">
        <v>109</v>
      </c>
      <c r="B903" s="156" t="s">
        <v>110</v>
      </c>
      <c r="C903" s="155">
        <v>0.05</v>
      </c>
      <c r="D903" s="136">
        <v>6947</v>
      </c>
      <c r="E903" s="136">
        <f>+D903*C903</f>
        <v>347.35</v>
      </c>
      <c r="F903" s="135"/>
      <c r="G903" s="134">
        <v>1</v>
      </c>
    </row>
    <row r="904" spans="1:7" ht="12.75" customHeight="1">
      <c r="A904" s="152"/>
      <c r="B904" s="154">
        <v>3.7460865810212698</v>
      </c>
      <c r="C904" s="153"/>
      <c r="D904" s="152" t="s">
        <v>105</v>
      </c>
      <c r="E904" s="137">
        <v>347</v>
      </c>
      <c r="F904" s="151"/>
      <c r="G904" s="134">
        <v>1</v>
      </c>
    </row>
    <row r="905" spans="1:7" ht="12.75" customHeight="1">
      <c r="A905" s="159" t="s">
        <v>111</v>
      </c>
      <c r="B905" s="158" t="s">
        <v>5</v>
      </c>
      <c r="C905" s="158" t="s">
        <v>4</v>
      </c>
      <c r="D905" s="158" t="s">
        <v>103</v>
      </c>
      <c r="E905" s="158" t="s">
        <v>104</v>
      </c>
      <c r="G905" s="134">
        <v>1</v>
      </c>
    </row>
    <row r="906" spans="1:7" ht="12.75" customHeight="1">
      <c r="A906" s="157" t="s">
        <v>155</v>
      </c>
      <c r="B906" s="156" t="s">
        <v>142</v>
      </c>
      <c r="C906" s="155">
        <v>0.05</v>
      </c>
      <c r="D906" s="136">
        <v>3482</v>
      </c>
      <c r="E906" s="136">
        <f>+D906*C906</f>
        <v>174.10000000000002</v>
      </c>
      <c r="F906" s="135"/>
      <c r="G906" s="134">
        <v>1</v>
      </c>
    </row>
    <row r="907" spans="1:7" ht="12.75" customHeight="1">
      <c r="A907" s="157" t="s">
        <v>156</v>
      </c>
      <c r="B907" s="156" t="s">
        <v>142</v>
      </c>
      <c r="C907" s="155">
        <v>2.5000000000000001E-2</v>
      </c>
      <c r="D907" s="136">
        <v>248</v>
      </c>
      <c r="E907" s="136">
        <f>+D907*C907</f>
        <v>6.2</v>
      </c>
      <c r="F907" s="135"/>
      <c r="G907" s="134">
        <v>1</v>
      </c>
    </row>
    <row r="908" spans="1:7" ht="12.75" customHeight="1">
      <c r="A908" s="152"/>
      <c r="B908" s="154">
        <v>1.94321494116377</v>
      </c>
      <c r="C908" s="153"/>
      <c r="D908" s="152" t="s">
        <v>105</v>
      </c>
      <c r="E908" s="137">
        <v>180</v>
      </c>
      <c r="F908" s="151"/>
      <c r="G908" s="134">
        <v>1</v>
      </c>
    </row>
    <row r="909" spans="1:7" ht="12.75" customHeight="1">
      <c r="A909" s="150" t="s">
        <v>114</v>
      </c>
      <c r="B909" s="149" t="s">
        <v>115</v>
      </c>
      <c r="C909" s="148"/>
      <c r="D909" s="147"/>
      <c r="E909" s="146">
        <v>9263</v>
      </c>
      <c r="G909" s="134">
        <v>1</v>
      </c>
    </row>
    <row r="910" spans="1:7" ht="15" customHeight="1">
      <c r="A910" s="202" t="s">
        <v>116</v>
      </c>
      <c r="B910" s="202"/>
      <c r="C910" s="202"/>
      <c r="D910" s="200">
        <v>9263</v>
      </c>
      <c r="E910" s="200"/>
      <c r="G910" s="134">
        <v>1</v>
      </c>
    </row>
    <row r="911" spans="1:7" ht="12.75" customHeight="1">
      <c r="G911" s="134">
        <v>1</v>
      </c>
    </row>
    <row r="912" spans="1:7" ht="12.75" customHeight="1">
      <c r="G912" s="134">
        <v>1</v>
      </c>
    </row>
    <row r="913" spans="1:7" ht="20.25" customHeight="1">
      <c r="A913" s="191" t="s">
        <v>99</v>
      </c>
      <c r="B913" s="192"/>
      <c r="C913" s="192"/>
      <c r="D913" s="192"/>
      <c r="E913" s="193"/>
      <c r="G913" s="134">
        <v>1</v>
      </c>
    </row>
    <row r="914" spans="1:7" ht="12.75" customHeight="1">
      <c r="A914" s="194"/>
      <c r="B914" s="194"/>
      <c r="C914" s="194"/>
      <c r="D914" s="162" t="s">
        <v>100</v>
      </c>
      <c r="E914" s="162" t="s">
        <v>5</v>
      </c>
      <c r="G914" s="134">
        <v>1</v>
      </c>
    </row>
    <row r="915" spans="1:7" ht="55.5" customHeight="1">
      <c r="A915" s="194" t="s">
        <v>461</v>
      </c>
      <c r="B915" s="194"/>
      <c r="C915" s="194"/>
      <c r="D915" s="161" t="s">
        <v>276</v>
      </c>
      <c r="E915" s="161" t="s">
        <v>2</v>
      </c>
      <c r="G915" s="134">
        <v>1</v>
      </c>
    </row>
    <row r="916" spans="1:7" ht="15.75" customHeight="1">
      <c r="A916" s="201" t="s">
        <v>101</v>
      </c>
      <c r="B916" s="201"/>
      <c r="C916" s="201"/>
      <c r="D916" s="201"/>
      <c r="E916" s="201"/>
      <c r="F916" s="160"/>
      <c r="G916" s="134">
        <v>1</v>
      </c>
    </row>
    <row r="917" spans="1:7" ht="45" customHeight="1">
      <c r="A917" s="203" t="s">
        <v>642</v>
      </c>
      <c r="B917" s="204"/>
      <c r="C917" s="204"/>
      <c r="D917" s="204"/>
      <c r="E917" s="205"/>
      <c r="G917" s="134">
        <v>2</v>
      </c>
    </row>
    <row r="918" spans="1:7" ht="12.75" customHeight="1">
      <c r="A918" s="159" t="s">
        <v>102</v>
      </c>
      <c r="B918" s="158" t="s">
        <v>5</v>
      </c>
      <c r="C918" s="158" t="s">
        <v>4</v>
      </c>
      <c r="D918" s="158" t="s">
        <v>103</v>
      </c>
      <c r="E918" s="158" t="s">
        <v>104</v>
      </c>
      <c r="G918" s="134">
        <v>1</v>
      </c>
    </row>
    <row r="919" spans="1:7" ht="12.75" customHeight="1">
      <c r="A919" s="157" t="s">
        <v>627</v>
      </c>
      <c r="B919" s="156" t="s">
        <v>3</v>
      </c>
      <c r="C919" s="155">
        <v>4</v>
      </c>
      <c r="D919" s="136">
        <v>1400</v>
      </c>
      <c r="E919" s="136">
        <f>+D919*C919</f>
        <v>5600</v>
      </c>
      <c r="F919" s="135"/>
      <c r="G919" s="134">
        <v>1</v>
      </c>
    </row>
    <row r="920" spans="1:7" ht="12.75" customHeight="1">
      <c r="A920" s="157" t="s">
        <v>491</v>
      </c>
      <c r="B920" s="156" t="s">
        <v>149</v>
      </c>
      <c r="C920" s="155">
        <v>2.2710000000000001E-2</v>
      </c>
      <c r="D920" s="136">
        <v>327682</v>
      </c>
      <c r="E920" s="136">
        <f>+D920*C920</f>
        <v>7441.6582200000003</v>
      </c>
      <c r="F920" s="135"/>
      <c r="G920" s="134">
        <v>1</v>
      </c>
    </row>
    <row r="921" spans="1:7" ht="12.75" customHeight="1">
      <c r="A921" s="157" t="s">
        <v>626</v>
      </c>
      <c r="B921" s="156" t="s">
        <v>3</v>
      </c>
      <c r="C921" s="155">
        <v>5.2499999999999998E-2</v>
      </c>
      <c r="D921" s="136">
        <v>90020</v>
      </c>
      <c r="E921" s="136">
        <f>+D921*C921</f>
        <v>4726.05</v>
      </c>
      <c r="F921" s="135"/>
      <c r="G921" s="134">
        <v>1</v>
      </c>
    </row>
    <row r="922" spans="1:7" ht="12.75" customHeight="1">
      <c r="A922" s="157" t="s">
        <v>146</v>
      </c>
      <c r="B922" s="156" t="s">
        <v>147</v>
      </c>
      <c r="C922" s="155">
        <v>0.2</v>
      </c>
      <c r="D922" s="136">
        <v>1900</v>
      </c>
      <c r="E922" s="136">
        <f>+D922*C922</f>
        <v>380</v>
      </c>
      <c r="F922" s="135"/>
      <c r="G922" s="134">
        <v>1</v>
      </c>
    </row>
    <row r="923" spans="1:7" ht="12.75" customHeight="1">
      <c r="A923" s="157" t="s">
        <v>625</v>
      </c>
      <c r="B923" s="156" t="s">
        <v>3</v>
      </c>
      <c r="C923" s="155">
        <v>0.05</v>
      </c>
      <c r="D923" s="136">
        <v>11662</v>
      </c>
      <c r="E923" s="136">
        <f>+D923*C923</f>
        <v>583.1</v>
      </c>
      <c r="F923" s="135"/>
      <c r="G923" s="134">
        <v>1</v>
      </c>
    </row>
    <row r="924" spans="1:7" ht="12.75" customHeight="1">
      <c r="A924" s="152"/>
      <c r="B924" s="154">
        <v>23.368017448564199</v>
      </c>
      <c r="C924" s="153"/>
      <c r="D924" s="152" t="s">
        <v>105</v>
      </c>
      <c r="E924" s="137">
        <f>SUM(E919:E923)</f>
        <v>18730.808219999999</v>
      </c>
      <c r="F924" s="151"/>
      <c r="G924" s="134">
        <v>1</v>
      </c>
    </row>
    <row r="925" spans="1:7" ht="12.75" customHeight="1">
      <c r="A925" s="159" t="s">
        <v>106</v>
      </c>
      <c r="B925" s="158" t="s">
        <v>5</v>
      </c>
      <c r="C925" s="158" t="s">
        <v>4</v>
      </c>
      <c r="D925" s="158" t="s">
        <v>103</v>
      </c>
      <c r="E925" s="158" t="s">
        <v>104</v>
      </c>
      <c r="G925" s="134">
        <v>1</v>
      </c>
    </row>
    <row r="926" spans="1:7" ht="12.75" customHeight="1">
      <c r="A926" s="157" t="s">
        <v>624</v>
      </c>
      <c r="B926" s="156" t="s">
        <v>107</v>
      </c>
      <c r="C926" s="155">
        <v>0.10401000000000001</v>
      </c>
      <c r="D926" s="136">
        <f>377759</f>
        <v>377759</v>
      </c>
      <c r="E926" s="136">
        <f>+D926*C926</f>
        <v>39290.713589999999</v>
      </c>
      <c r="F926" s="135"/>
      <c r="G926" s="134">
        <v>1</v>
      </c>
    </row>
    <row r="927" spans="1:7" ht="12.75" customHeight="1">
      <c r="A927" s="152"/>
      <c r="B927" s="154">
        <v>47.054165566869997</v>
      </c>
      <c r="C927" s="153"/>
      <c r="D927" s="152" t="s">
        <v>105</v>
      </c>
      <c r="E927" s="137">
        <f>E926</f>
        <v>39290.713589999999</v>
      </c>
      <c r="F927" s="151"/>
      <c r="G927" s="134">
        <v>1</v>
      </c>
    </row>
    <row r="928" spans="1:7" ht="12.75" customHeight="1">
      <c r="A928" s="159" t="s">
        <v>108</v>
      </c>
      <c r="B928" s="158" t="s">
        <v>5</v>
      </c>
      <c r="C928" s="158" t="s">
        <v>4</v>
      </c>
      <c r="D928" s="158" t="s">
        <v>103</v>
      </c>
      <c r="E928" s="158" t="s">
        <v>104</v>
      </c>
      <c r="G928" s="134">
        <v>1</v>
      </c>
    </row>
    <row r="929" spans="1:7" ht="12.75" customHeight="1">
      <c r="A929" s="157" t="s">
        <v>109</v>
      </c>
      <c r="B929" s="156" t="s">
        <v>110</v>
      </c>
      <c r="C929" s="155">
        <v>0.05</v>
      </c>
      <c r="D929" s="136">
        <v>33871</v>
      </c>
      <c r="E929" s="136">
        <f>+D929*C929</f>
        <v>1693.5500000000002</v>
      </c>
      <c r="F929" s="135"/>
      <c r="G929" s="134">
        <v>1</v>
      </c>
    </row>
    <row r="930" spans="1:7" ht="12.75" customHeight="1">
      <c r="A930" s="152"/>
      <c r="B930" s="154">
        <v>2.35333342594779</v>
      </c>
      <c r="C930" s="153"/>
      <c r="D930" s="152" t="s">
        <v>105</v>
      </c>
      <c r="E930" s="137">
        <f>E929</f>
        <v>1693.5500000000002</v>
      </c>
      <c r="F930" s="151"/>
      <c r="G930" s="134">
        <v>1</v>
      </c>
    </row>
    <row r="931" spans="1:7" ht="12.75" customHeight="1">
      <c r="A931" s="159" t="s">
        <v>111</v>
      </c>
      <c r="B931" s="158" t="s">
        <v>5</v>
      </c>
      <c r="C931" s="158" t="s">
        <v>4</v>
      </c>
      <c r="D931" s="158" t="s">
        <v>103</v>
      </c>
      <c r="E931" s="158" t="s">
        <v>104</v>
      </c>
      <c r="G931" s="134">
        <v>1</v>
      </c>
    </row>
    <row r="932" spans="1:7" ht="12.75" customHeight="1">
      <c r="A932" s="157" t="s">
        <v>155</v>
      </c>
      <c r="B932" s="156" t="s">
        <v>142</v>
      </c>
      <c r="C932" s="155">
        <v>0.5</v>
      </c>
      <c r="D932" s="136">
        <v>3482</v>
      </c>
      <c r="E932" s="136">
        <f>+D932*C932</f>
        <v>1741</v>
      </c>
      <c r="F932" s="135"/>
      <c r="G932" s="134">
        <v>1</v>
      </c>
    </row>
    <row r="933" spans="1:7" ht="12.75" customHeight="1">
      <c r="A933" s="157" t="s">
        <v>156</v>
      </c>
      <c r="B933" s="156" t="s">
        <v>142</v>
      </c>
      <c r="C933" s="155">
        <v>0.75</v>
      </c>
      <c r="D933" s="136">
        <v>248</v>
      </c>
      <c r="E933" s="136">
        <f>+D933*C933</f>
        <v>186</v>
      </c>
      <c r="F933" s="135"/>
      <c r="G933" s="134">
        <v>1</v>
      </c>
    </row>
    <row r="934" spans="1:7" ht="12.75" customHeight="1">
      <c r="A934" s="157" t="s">
        <v>586</v>
      </c>
      <c r="B934" s="156" t="s">
        <v>142</v>
      </c>
      <c r="C934" s="155">
        <v>0.16667000000000001</v>
      </c>
      <c r="D934" s="136">
        <v>17318</v>
      </c>
      <c r="E934" s="136">
        <f>+D934*C934</f>
        <v>2886.3910600000004</v>
      </c>
      <c r="F934" s="135"/>
      <c r="G934" s="134">
        <v>1</v>
      </c>
    </row>
    <row r="935" spans="1:7" ht="12.75" customHeight="1">
      <c r="A935" s="157" t="s">
        <v>623</v>
      </c>
      <c r="B935" s="156" t="s">
        <v>142</v>
      </c>
      <c r="C935" s="155">
        <v>0.16667000000000001</v>
      </c>
      <c r="D935" s="136">
        <v>12844</v>
      </c>
      <c r="E935" s="136">
        <f>+D935*C935</f>
        <v>2140.70948</v>
      </c>
      <c r="F935" s="135"/>
      <c r="G935" s="134">
        <v>1</v>
      </c>
    </row>
    <row r="936" spans="1:7" ht="12.75" customHeight="1">
      <c r="A936" s="152"/>
      <c r="B936" s="154">
        <v>9.6606143117124894</v>
      </c>
      <c r="C936" s="153"/>
      <c r="D936" s="152" t="s">
        <v>105</v>
      </c>
      <c r="E936" s="137">
        <f>SUM(E932:E935)</f>
        <v>6954.1005399999995</v>
      </c>
      <c r="F936" s="151"/>
      <c r="G936" s="134">
        <v>1</v>
      </c>
    </row>
    <row r="937" spans="1:7" ht="12.75" customHeight="1">
      <c r="A937" s="159" t="s">
        <v>112</v>
      </c>
      <c r="B937" s="158" t="s">
        <v>5</v>
      </c>
      <c r="C937" s="158" t="s">
        <v>4</v>
      </c>
      <c r="D937" s="158" t="s">
        <v>103</v>
      </c>
      <c r="E937" s="158" t="s">
        <v>104</v>
      </c>
      <c r="G937" s="134">
        <v>1</v>
      </c>
    </row>
    <row r="938" spans="1:7" ht="12.75" customHeight="1">
      <c r="A938" s="157" t="s">
        <v>622</v>
      </c>
      <c r="B938" s="156" t="s">
        <v>3</v>
      </c>
      <c r="C938" s="155">
        <v>6.7349999999999993E-2</v>
      </c>
      <c r="D938" s="136">
        <v>187721</v>
      </c>
      <c r="E938" s="136">
        <f>+D938*C938</f>
        <v>12643.009349999998</v>
      </c>
      <c r="F938" s="135"/>
      <c r="G938" s="134">
        <v>1</v>
      </c>
    </row>
    <row r="939" spans="1:7" ht="12.75" customHeight="1">
      <c r="A939" s="152"/>
      <c r="B939" s="154">
        <v>17.563869246905501</v>
      </c>
      <c r="C939" s="153"/>
      <c r="D939" s="152" t="s">
        <v>105</v>
      </c>
      <c r="E939" s="137">
        <v>12643</v>
      </c>
      <c r="F939" s="151"/>
      <c r="G939" s="134">
        <v>1</v>
      </c>
    </row>
    <row r="940" spans="1:7" ht="12.75" customHeight="1">
      <c r="A940" s="150" t="s">
        <v>114</v>
      </c>
      <c r="B940" s="149" t="s">
        <v>115</v>
      </c>
      <c r="C940" s="148"/>
      <c r="D940" s="147"/>
      <c r="E940" s="146">
        <f>E939+E936+E930+E927+E924</f>
        <v>79312.172350000008</v>
      </c>
      <c r="G940" s="134">
        <v>1</v>
      </c>
    </row>
    <row r="941" spans="1:7" ht="15" customHeight="1">
      <c r="A941" s="202" t="s">
        <v>116</v>
      </c>
      <c r="B941" s="202"/>
      <c r="C941" s="202"/>
      <c r="D941" s="200">
        <f>E940</f>
        <v>79312.172350000008</v>
      </c>
      <c r="E941" s="200"/>
      <c r="G941" s="134">
        <v>1</v>
      </c>
    </row>
    <row r="942" spans="1:7" ht="12.75" customHeight="1">
      <c r="G942" s="134">
        <v>1</v>
      </c>
    </row>
    <row r="943" spans="1:7" ht="12.75" customHeight="1">
      <c r="G943" s="134">
        <v>1</v>
      </c>
    </row>
    <row r="944" spans="1:7" ht="20.25" customHeight="1">
      <c r="A944" s="191" t="s">
        <v>99</v>
      </c>
      <c r="B944" s="192"/>
      <c r="C944" s="192"/>
      <c r="D944" s="192"/>
      <c r="E944" s="193"/>
      <c r="G944" s="134">
        <v>1</v>
      </c>
    </row>
    <row r="945" spans="1:7" ht="12.75" customHeight="1">
      <c r="A945" s="194"/>
      <c r="B945" s="194"/>
      <c r="C945" s="194"/>
      <c r="D945" s="162" t="s">
        <v>100</v>
      </c>
      <c r="E945" s="162" t="s">
        <v>5</v>
      </c>
      <c r="G945" s="134">
        <v>1</v>
      </c>
    </row>
    <row r="946" spans="1:7" ht="55.5" customHeight="1">
      <c r="A946" s="194" t="s">
        <v>461</v>
      </c>
      <c r="B946" s="194"/>
      <c r="C946" s="194"/>
      <c r="D946" s="161" t="s">
        <v>278</v>
      </c>
      <c r="E946" s="161" t="s">
        <v>3</v>
      </c>
      <c r="G946" s="134">
        <v>1</v>
      </c>
    </row>
    <row r="947" spans="1:7" ht="15.75" customHeight="1">
      <c r="A947" s="201" t="s">
        <v>101</v>
      </c>
      <c r="B947" s="201"/>
      <c r="C947" s="201"/>
      <c r="D947" s="201"/>
      <c r="E947" s="201"/>
      <c r="F947" s="160"/>
      <c r="G947" s="134">
        <v>1</v>
      </c>
    </row>
    <row r="948" spans="1:7" ht="200.1" customHeight="1">
      <c r="A948" s="196" t="s">
        <v>249</v>
      </c>
      <c r="B948" s="197"/>
      <c r="C948" s="197"/>
      <c r="D948" s="197"/>
      <c r="E948" s="198"/>
      <c r="G948" s="134">
        <v>2</v>
      </c>
    </row>
    <row r="949" spans="1:7" ht="12.75" customHeight="1">
      <c r="A949" s="159" t="s">
        <v>102</v>
      </c>
      <c r="B949" s="158" t="s">
        <v>5</v>
      </c>
      <c r="C949" s="158" t="s">
        <v>4</v>
      </c>
      <c r="D949" s="158" t="s">
        <v>103</v>
      </c>
      <c r="E949" s="158" t="s">
        <v>104</v>
      </c>
      <c r="G949" s="134">
        <v>1</v>
      </c>
    </row>
    <row r="950" spans="1:7" ht="12.75" customHeight="1">
      <c r="A950" s="157" t="s">
        <v>487</v>
      </c>
      <c r="B950" s="156" t="s">
        <v>3</v>
      </c>
      <c r="C950" s="155">
        <v>1</v>
      </c>
      <c r="D950" s="136">
        <v>3100</v>
      </c>
      <c r="E950" s="136">
        <f t="shared" ref="E950:E959" si="9">+D950*C950</f>
        <v>3100</v>
      </c>
      <c r="F950" s="135"/>
      <c r="G950" s="134">
        <v>1</v>
      </c>
    </row>
    <row r="951" spans="1:7" ht="12.75" customHeight="1">
      <c r="A951" s="157" t="s">
        <v>577</v>
      </c>
      <c r="B951" s="156" t="s">
        <v>98</v>
      </c>
      <c r="C951" s="155">
        <v>10.5</v>
      </c>
      <c r="D951" s="136">
        <v>1583</v>
      </c>
      <c r="E951" s="136">
        <f t="shared" si="9"/>
        <v>16621.5</v>
      </c>
      <c r="F951" s="135"/>
      <c r="G951" s="134">
        <v>1</v>
      </c>
    </row>
    <row r="952" spans="1:7" ht="12.75" customHeight="1">
      <c r="A952" s="157" t="s">
        <v>582</v>
      </c>
      <c r="B952" s="156" t="s">
        <v>98</v>
      </c>
      <c r="C952" s="155">
        <v>3.03</v>
      </c>
      <c r="D952" s="136">
        <v>880</v>
      </c>
      <c r="E952" s="136">
        <f t="shared" si="9"/>
        <v>2666.3999999999996</v>
      </c>
      <c r="F952" s="135"/>
      <c r="G952" s="134">
        <v>1</v>
      </c>
    </row>
    <row r="953" spans="1:7" ht="12.75" customHeight="1">
      <c r="A953" s="157" t="s">
        <v>581</v>
      </c>
      <c r="B953" s="156" t="s">
        <v>3</v>
      </c>
      <c r="C953" s="155">
        <v>2</v>
      </c>
      <c r="D953" s="136">
        <v>150</v>
      </c>
      <c r="E953" s="136">
        <f t="shared" si="9"/>
        <v>300</v>
      </c>
      <c r="F953" s="135"/>
      <c r="G953" s="134">
        <v>1</v>
      </c>
    </row>
    <row r="954" spans="1:7" ht="12.75" customHeight="1">
      <c r="A954" s="157" t="s">
        <v>580</v>
      </c>
      <c r="B954" s="156" t="s">
        <v>3</v>
      </c>
      <c r="C954" s="155">
        <v>2</v>
      </c>
      <c r="D954" s="136">
        <v>616</v>
      </c>
      <c r="E954" s="136">
        <f t="shared" si="9"/>
        <v>1232</v>
      </c>
      <c r="F954" s="135"/>
      <c r="G954" s="134">
        <v>1</v>
      </c>
    </row>
    <row r="955" spans="1:7" ht="12.75" customHeight="1">
      <c r="A955" s="157" t="s">
        <v>579</v>
      </c>
      <c r="B955" s="156" t="s">
        <v>3</v>
      </c>
      <c r="C955" s="155">
        <v>6.0400000000000002E-3</v>
      </c>
      <c r="D955" s="136">
        <v>101061</v>
      </c>
      <c r="E955" s="136">
        <f t="shared" si="9"/>
        <v>610.40844000000004</v>
      </c>
      <c r="F955" s="135"/>
      <c r="G955" s="134">
        <v>1</v>
      </c>
    </row>
    <row r="956" spans="1:7" ht="12.75" customHeight="1">
      <c r="A956" s="157" t="s">
        <v>510</v>
      </c>
      <c r="B956" s="156" t="s">
        <v>3</v>
      </c>
      <c r="C956" s="155">
        <v>8.0599999999999995E-3</v>
      </c>
      <c r="D956" s="136">
        <v>53173</v>
      </c>
      <c r="E956" s="136">
        <f t="shared" si="9"/>
        <v>428.57437999999996</v>
      </c>
      <c r="F956" s="135"/>
      <c r="G956" s="134">
        <v>1</v>
      </c>
    </row>
    <row r="957" spans="1:7" ht="12.75" customHeight="1">
      <c r="A957" s="157" t="s">
        <v>480</v>
      </c>
      <c r="B957" s="156" t="s">
        <v>3</v>
      </c>
      <c r="C957" s="155">
        <v>3</v>
      </c>
      <c r="D957" s="136">
        <v>300</v>
      </c>
      <c r="E957" s="136">
        <f t="shared" si="9"/>
        <v>900</v>
      </c>
      <c r="F957" s="135"/>
      <c r="G957" s="134">
        <v>1</v>
      </c>
    </row>
    <row r="958" spans="1:7" ht="12.75" customHeight="1">
      <c r="A958" s="157" t="s">
        <v>576</v>
      </c>
      <c r="B958" s="156" t="s">
        <v>3</v>
      </c>
      <c r="C958" s="155">
        <v>1</v>
      </c>
      <c r="D958" s="136">
        <v>3000</v>
      </c>
      <c r="E958" s="136">
        <f t="shared" si="9"/>
        <v>3000</v>
      </c>
      <c r="F958" s="135"/>
      <c r="G958" s="134">
        <v>1</v>
      </c>
    </row>
    <row r="959" spans="1:7" ht="12.75" customHeight="1">
      <c r="A959" s="157" t="s">
        <v>578</v>
      </c>
      <c r="B959" s="156" t="s">
        <v>98</v>
      </c>
      <c r="C959" s="155">
        <v>3</v>
      </c>
      <c r="D959" s="136">
        <v>500</v>
      </c>
      <c r="E959" s="136">
        <f t="shared" si="9"/>
        <v>1500</v>
      </c>
      <c r="F959" s="135"/>
      <c r="G959" s="134">
        <v>1</v>
      </c>
    </row>
    <row r="960" spans="1:7" ht="12.75" customHeight="1">
      <c r="A960" s="152"/>
      <c r="B960" s="154">
        <v>46.993901117612502</v>
      </c>
      <c r="C960" s="153"/>
      <c r="D960" s="152" t="s">
        <v>105</v>
      </c>
      <c r="E960" s="137">
        <v>30359</v>
      </c>
      <c r="F960" s="151"/>
      <c r="G960" s="134">
        <v>1</v>
      </c>
    </row>
    <row r="961" spans="1:7" ht="12.75" customHeight="1">
      <c r="A961" s="159" t="s">
        <v>106</v>
      </c>
      <c r="B961" s="158" t="s">
        <v>5</v>
      </c>
      <c r="C961" s="158" t="s">
        <v>4</v>
      </c>
      <c r="D961" s="158" t="s">
        <v>103</v>
      </c>
      <c r="E961" s="158" t="s">
        <v>104</v>
      </c>
      <c r="G961" s="134">
        <v>1</v>
      </c>
    </row>
    <row r="962" spans="1:7" ht="12.75" customHeight="1">
      <c r="A962" s="157" t="s">
        <v>471</v>
      </c>
      <c r="B962" s="156" t="s">
        <v>107</v>
      </c>
      <c r="C962" s="155">
        <v>0.13167000000000001</v>
      </c>
      <c r="D962" s="136">
        <f>282059</f>
        <v>282059</v>
      </c>
      <c r="E962" s="136">
        <f>+D962*C962</f>
        <v>37138.708530000004</v>
      </c>
      <c r="F962" s="135"/>
      <c r="G962" s="134">
        <v>1</v>
      </c>
    </row>
    <row r="963" spans="1:7" ht="12.75" customHeight="1">
      <c r="A963" s="152"/>
      <c r="B963" s="154">
        <v>49.558837187703197</v>
      </c>
      <c r="C963" s="153"/>
      <c r="D963" s="152" t="s">
        <v>105</v>
      </c>
      <c r="E963" s="137">
        <v>32016</v>
      </c>
      <c r="F963" s="151"/>
      <c r="G963" s="134">
        <v>1</v>
      </c>
    </row>
    <row r="964" spans="1:7" ht="12.75" customHeight="1">
      <c r="A964" s="159" t="s">
        <v>108</v>
      </c>
      <c r="B964" s="158" t="s">
        <v>5</v>
      </c>
      <c r="C964" s="158" t="s">
        <v>4</v>
      </c>
      <c r="D964" s="158" t="s">
        <v>103</v>
      </c>
      <c r="E964" s="158" t="s">
        <v>104</v>
      </c>
      <c r="G964" s="134">
        <v>1</v>
      </c>
    </row>
    <row r="965" spans="1:7" ht="12.75" customHeight="1">
      <c r="A965" s="157" t="s">
        <v>109</v>
      </c>
      <c r="B965" s="156" t="s">
        <v>110</v>
      </c>
      <c r="C965" s="155">
        <v>0.05</v>
      </c>
      <c r="D965" s="136">
        <v>32016</v>
      </c>
      <c r="E965" s="136">
        <f>+D965*C965</f>
        <v>1600.8000000000002</v>
      </c>
      <c r="F965" s="135"/>
      <c r="G965" s="134">
        <v>1</v>
      </c>
    </row>
    <row r="966" spans="1:7" ht="12.75" customHeight="1">
      <c r="A966" s="152"/>
      <c r="B966" s="154">
        <v>2.4782514473236099</v>
      </c>
      <c r="C966" s="153"/>
      <c r="D966" s="152" t="s">
        <v>105</v>
      </c>
      <c r="E966" s="137">
        <v>1601</v>
      </c>
      <c r="F966" s="151"/>
      <c r="G966" s="134">
        <v>1</v>
      </c>
    </row>
    <row r="967" spans="1:7" ht="12.75" customHeight="1">
      <c r="A967" s="159" t="s">
        <v>112</v>
      </c>
      <c r="B967" s="158" t="s">
        <v>5</v>
      </c>
      <c r="C967" s="158" t="s">
        <v>4</v>
      </c>
      <c r="D967" s="158" t="s">
        <v>103</v>
      </c>
      <c r="E967" s="158" t="s">
        <v>104</v>
      </c>
      <c r="G967" s="134">
        <v>1</v>
      </c>
    </row>
    <row r="968" spans="1:7" ht="12.75" customHeight="1">
      <c r="A968" s="157" t="s">
        <v>470</v>
      </c>
      <c r="B968" s="156" t="s">
        <v>3</v>
      </c>
      <c r="C968" s="155">
        <v>1.4290000000000001E-2</v>
      </c>
      <c r="D968" s="136">
        <v>43800</v>
      </c>
      <c r="E968" s="136">
        <f>+D968*C968</f>
        <v>625.90200000000004</v>
      </c>
      <c r="F968" s="135"/>
      <c r="G968" s="134">
        <v>1</v>
      </c>
    </row>
    <row r="969" spans="1:7" ht="12.75" customHeight="1">
      <c r="A969" s="152"/>
      <c r="B969" s="154">
        <v>0.96901024736076302</v>
      </c>
      <c r="C969" s="153"/>
      <c r="D969" s="152" t="s">
        <v>105</v>
      </c>
      <c r="E969" s="137">
        <v>626</v>
      </c>
      <c r="F969" s="151"/>
      <c r="G969" s="134">
        <v>1</v>
      </c>
    </row>
    <row r="970" spans="1:7" ht="12.75" customHeight="1">
      <c r="A970" s="150" t="s">
        <v>114</v>
      </c>
      <c r="B970" s="149" t="s">
        <v>115</v>
      </c>
      <c r="C970" s="148"/>
      <c r="D970" s="147"/>
      <c r="E970" s="146">
        <v>64602</v>
      </c>
      <c r="G970" s="134">
        <v>1</v>
      </c>
    </row>
    <row r="971" spans="1:7" ht="15" customHeight="1">
      <c r="A971" s="202" t="s">
        <v>116</v>
      </c>
      <c r="B971" s="202"/>
      <c r="C971" s="202"/>
      <c r="D971" s="200">
        <v>64602</v>
      </c>
      <c r="E971" s="200"/>
      <c r="G971" s="134">
        <v>1</v>
      </c>
    </row>
    <row r="972" spans="1:7" ht="12.75" customHeight="1">
      <c r="G972" s="134">
        <v>1</v>
      </c>
    </row>
    <row r="973" spans="1:7" ht="12.75" customHeight="1">
      <c r="G973" s="134">
        <v>1</v>
      </c>
    </row>
    <row r="974" spans="1:7" ht="20.25" customHeight="1">
      <c r="A974" s="191" t="s">
        <v>99</v>
      </c>
      <c r="B974" s="192"/>
      <c r="C974" s="192"/>
      <c r="D974" s="192"/>
      <c r="E974" s="193"/>
      <c r="G974" s="134">
        <v>1</v>
      </c>
    </row>
    <row r="975" spans="1:7" ht="12.75" customHeight="1">
      <c r="A975" s="194"/>
      <c r="B975" s="194"/>
      <c r="C975" s="194"/>
      <c r="D975" s="162" t="s">
        <v>100</v>
      </c>
      <c r="E975" s="162" t="s">
        <v>5</v>
      </c>
      <c r="G975" s="134">
        <v>1</v>
      </c>
    </row>
    <row r="976" spans="1:7" ht="55.5" customHeight="1">
      <c r="A976" s="194" t="s">
        <v>461</v>
      </c>
      <c r="B976" s="194"/>
      <c r="C976" s="194"/>
      <c r="D976" s="161" t="s">
        <v>279</v>
      </c>
      <c r="E976" s="161" t="s">
        <v>3</v>
      </c>
      <c r="G976" s="134">
        <v>1</v>
      </c>
    </row>
    <row r="977" spans="1:7" ht="15.75" customHeight="1">
      <c r="A977" s="201" t="s">
        <v>101</v>
      </c>
      <c r="B977" s="201"/>
      <c r="C977" s="201"/>
      <c r="D977" s="201"/>
      <c r="E977" s="201"/>
      <c r="F977" s="160"/>
      <c r="G977" s="134">
        <v>1</v>
      </c>
    </row>
    <row r="978" spans="1:7" ht="200.1" customHeight="1">
      <c r="A978" s="196" t="s">
        <v>251</v>
      </c>
      <c r="B978" s="197"/>
      <c r="C978" s="197"/>
      <c r="D978" s="197"/>
      <c r="E978" s="198"/>
      <c r="G978" s="134">
        <v>2</v>
      </c>
    </row>
    <row r="979" spans="1:7" ht="12.75" customHeight="1">
      <c r="A979" s="159" t="s">
        <v>102</v>
      </c>
      <c r="B979" s="158" t="s">
        <v>5</v>
      </c>
      <c r="C979" s="158" t="s">
        <v>4</v>
      </c>
      <c r="D979" s="158" t="s">
        <v>103</v>
      </c>
      <c r="E979" s="158" t="s">
        <v>104</v>
      </c>
      <c r="G979" s="134">
        <v>1</v>
      </c>
    </row>
    <row r="980" spans="1:7" ht="12.75" customHeight="1">
      <c r="A980" s="157" t="s">
        <v>486</v>
      </c>
      <c r="B980" s="156" t="s">
        <v>3</v>
      </c>
      <c r="C980" s="155">
        <v>1</v>
      </c>
      <c r="D980" s="136">
        <v>13332</v>
      </c>
      <c r="E980" s="136">
        <f t="shared" ref="E980:E989" si="10">+D980*C980</f>
        <v>13332</v>
      </c>
      <c r="F980" s="135"/>
      <c r="G980" s="134">
        <v>1</v>
      </c>
    </row>
    <row r="981" spans="1:7" ht="12.75" customHeight="1">
      <c r="A981" s="157" t="s">
        <v>582</v>
      </c>
      <c r="B981" s="156" t="s">
        <v>98</v>
      </c>
      <c r="C981" s="155">
        <v>4.04</v>
      </c>
      <c r="D981" s="136">
        <v>880</v>
      </c>
      <c r="E981" s="136">
        <f t="shared" si="10"/>
        <v>3555.2</v>
      </c>
      <c r="F981" s="135"/>
      <c r="G981" s="134">
        <v>1</v>
      </c>
    </row>
    <row r="982" spans="1:7" ht="12.75" customHeight="1">
      <c r="A982" s="157" t="s">
        <v>581</v>
      </c>
      <c r="B982" s="156" t="s">
        <v>3</v>
      </c>
      <c r="C982" s="155">
        <v>2</v>
      </c>
      <c r="D982" s="136">
        <v>150</v>
      </c>
      <c r="E982" s="136">
        <f t="shared" si="10"/>
        <v>300</v>
      </c>
      <c r="F982" s="135"/>
      <c r="G982" s="134">
        <v>1</v>
      </c>
    </row>
    <row r="983" spans="1:7" ht="12.75" customHeight="1">
      <c r="A983" s="157" t="s">
        <v>580</v>
      </c>
      <c r="B983" s="156" t="s">
        <v>3</v>
      </c>
      <c r="C983" s="155">
        <v>2</v>
      </c>
      <c r="D983" s="136">
        <v>616</v>
      </c>
      <c r="E983" s="136">
        <f t="shared" si="10"/>
        <v>1232</v>
      </c>
      <c r="F983" s="135"/>
      <c r="G983" s="134">
        <v>1</v>
      </c>
    </row>
    <row r="984" spans="1:7" ht="12.75" customHeight="1">
      <c r="A984" s="157" t="s">
        <v>579</v>
      </c>
      <c r="B984" s="156" t="s">
        <v>3</v>
      </c>
      <c r="C984" s="155">
        <v>6.0400000000000002E-3</v>
      </c>
      <c r="D984" s="136">
        <v>101061</v>
      </c>
      <c r="E984" s="136">
        <f t="shared" si="10"/>
        <v>610.40844000000004</v>
      </c>
      <c r="F984" s="135"/>
      <c r="G984" s="134">
        <v>1</v>
      </c>
    </row>
    <row r="985" spans="1:7" ht="12.75" customHeight="1">
      <c r="A985" s="157" t="s">
        <v>510</v>
      </c>
      <c r="B985" s="156" t="s">
        <v>3</v>
      </c>
      <c r="C985" s="155">
        <v>8.0599999999999995E-3</v>
      </c>
      <c r="D985" s="136">
        <v>53173</v>
      </c>
      <c r="E985" s="136">
        <f t="shared" si="10"/>
        <v>428.57437999999996</v>
      </c>
      <c r="F985" s="135"/>
      <c r="G985" s="134">
        <v>1</v>
      </c>
    </row>
    <row r="986" spans="1:7" ht="12.75" customHeight="1">
      <c r="A986" s="157" t="s">
        <v>578</v>
      </c>
      <c r="B986" s="156" t="s">
        <v>98</v>
      </c>
      <c r="C986" s="155">
        <v>4</v>
      </c>
      <c r="D986" s="136">
        <v>500</v>
      </c>
      <c r="E986" s="136">
        <f t="shared" si="10"/>
        <v>2000</v>
      </c>
      <c r="F986" s="135"/>
      <c r="G986" s="134">
        <v>1</v>
      </c>
    </row>
    <row r="987" spans="1:7" ht="12.75" customHeight="1">
      <c r="A987" s="157" t="s">
        <v>577</v>
      </c>
      <c r="B987" s="156" t="s">
        <v>98</v>
      </c>
      <c r="C987" s="155">
        <v>17.5</v>
      </c>
      <c r="D987" s="136">
        <v>1583</v>
      </c>
      <c r="E987" s="136">
        <f t="shared" si="10"/>
        <v>27702.5</v>
      </c>
      <c r="F987" s="135"/>
      <c r="G987" s="134">
        <v>1</v>
      </c>
    </row>
    <row r="988" spans="1:7" ht="12.75" customHeight="1">
      <c r="A988" s="157" t="s">
        <v>576</v>
      </c>
      <c r="B988" s="156" t="s">
        <v>3</v>
      </c>
      <c r="C988" s="155">
        <v>1</v>
      </c>
      <c r="D988" s="136">
        <v>3000</v>
      </c>
      <c r="E988" s="136">
        <f t="shared" si="10"/>
        <v>3000</v>
      </c>
      <c r="F988" s="135"/>
      <c r="G988" s="134">
        <v>1</v>
      </c>
    </row>
    <row r="989" spans="1:7" ht="12.75" customHeight="1">
      <c r="A989" s="157" t="s">
        <v>480</v>
      </c>
      <c r="B989" s="156" t="s">
        <v>3</v>
      </c>
      <c r="C989" s="155">
        <v>3</v>
      </c>
      <c r="D989" s="136">
        <v>300</v>
      </c>
      <c r="E989" s="136">
        <f t="shared" si="10"/>
        <v>900</v>
      </c>
      <c r="F989" s="135"/>
      <c r="G989" s="134">
        <v>1</v>
      </c>
    </row>
    <row r="990" spans="1:7" ht="12.75" customHeight="1">
      <c r="A990" s="152"/>
      <c r="B990" s="154">
        <v>61.624314782123903</v>
      </c>
      <c r="C990" s="153"/>
      <c r="D990" s="152" t="s">
        <v>105</v>
      </c>
      <c r="E990" s="137">
        <v>53061</v>
      </c>
      <c r="F990" s="151"/>
      <c r="G990" s="134">
        <v>1</v>
      </c>
    </row>
    <row r="991" spans="1:7" ht="12.75" customHeight="1">
      <c r="A991" s="159" t="s">
        <v>106</v>
      </c>
      <c r="B991" s="158" t="s">
        <v>5</v>
      </c>
      <c r="C991" s="158" t="s">
        <v>4</v>
      </c>
      <c r="D991" s="158" t="s">
        <v>103</v>
      </c>
      <c r="E991" s="158" t="s">
        <v>104</v>
      </c>
      <c r="G991" s="134">
        <v>1</v>
      </c>
    </row>
    <row r="992" spans="1:7" ht="12.75" customHeight="1">
      <c r="A992" s="157" t="s">
        <v>471</v>
      </c>
      <c r="B992" s="156" t="s">
        <v>107</v>
      </c>
      <c r="C992" s="155">
        <v>0.12697</v>
      </c>
      <c r="D992" s="136">
        <f>282059</f>
        <v>282059</v>
      </c>
      <c r="E992" s="136">
        <f>+D992*C992</f>
        <v>35813.031230000001</v>
      </c>
      <c r="F992" s="135"/>
      <c r="G992" s="134">
        <v>1</v>
      </c>
    </row>
    <row r="993" spans="1:7" ht="12.75" customHeight="1">
      <c r="A993" s="152"/>
      <c r="B993" s="154">
        <v>35.855477097463499</v>
      </c>
      <c r="C993" s="153"/>
      <c r="D993" s="152" t="s">
        <v>105</v>
      </c>
      <c r="E993" s="137">
        <v>30873</v>
      </c>
      <c r="F993" s="151"/>
      <c r="G993" s="134">
        <v>1</v>
      </c>
    </row>
    <row r="994" spans="1:7" ht="12.75" customHeight="1">
      <c r="A994" s="159" t="s">
        <v>108</v>
      </c>
      <c r="B994" s="158" t="s">
        <v>5</v>
      </c>
      <c r="C994" s="158" t="s">
        <v>4</v>
      </c>
      <c r="D994" s="158" t="s">
        <v>103</v>
      </c>
      <c r="E994" s="158" t="s">
        <v>104</v>
      </c>
      <c r="G994" s="134">
        <v>1</v>
      </c>
    </row>
    <row r="995" spans="1:7" ht="12.75" customHeight="1">
      <c r="A995" s="157" t="s">
        <v>109</v>
      </c>
      <c r="B995" s="156" t="s">
        <v>110</v>
      </c>
      <c r="C995" s="155">
        <v>0.05</v>
      </c>
      <c r="D995" s="136">
        <v>30873</v>
      </c>
      <c r="E995" s="136">
        <f>+D995*C995</f>
        <v>1543.65</v>
      </c>
      <c r="F995" s="135"/>
      <c r="G995" s="134">
        <v>1</v>
      </c>
    </row>
    <row r="996" spans="1:7" ht="12.75" customHeight="1">
      <c r="A996" s="152"/>
      <c r="B996" s="154">
        <v>1.7931803400538899</v>
      </c>
      <c r="C996" s="153"/>
      <c r="D996" s="152" t="s">
        <v>105</v>
      </c>
      <c r="E996" s="137">
        <v>1544</v>
      </c>
      <c r="F996" s="151"/>
      <c r="G996" s="134">
        <v>1</v>
      </c>
    </row>
    <row r="997" spans="1:7" ht="12.75" customHeight="1">
      <c r="A997" s="159" t="s">
        <v>112</v>
      </c>
      <c r="B997" s="158" t="s">
        <v>5</v>
      </c>
      <c r="C997" s="158" t="s">
        <v>4</v>
      </c>
      <c r="D997" s="158" t="s">
        <v>103</v>
      </c>
      <c r="E997" s="158" t="s">
        <v>104</v>
      </c>
      <c r="G997" s="134">
        <v>1</v>
      </c>
    </row>
    <row r="998" spans="1:7" ht="12.75" customHeight="1">
      <c r="A998" s="157" t="s">
        <v>470</v>
      </c>
      <c r="B998" s="156" t="s">
        <v>3</v>
      </c>
      <c r="C998" s="155">
        <v>1.4290000000000001E-2</v>
      </c>
      <c r="D998" s="136">
        <v>43800</v>
      </c>
      <c r="E998" s="136">
        <f>+D998*C998</f>
        <v>625.90200000000004</v>
      </c>
      <c r="F998" s="135"/>
      <c r="G998" s="134">
        <v>1</v>
      </c>
    </row>
    <row r="999" spans="1:7" ht="12.75" customHeight="1">
      <c r="A999" s="152"/>
      <c r="B999" s="154">
        <v>0.72702778035863602</v>
      </c>
      <c r="C999" s="153"/>
      <c r="D999" s="152" t="s">
        <v>105</v>
      </c>
      <c r="E999" s="137">
        <v>626</v>
      </c>
      <c r="F999" s="151"/>
      <c r="G999" s="134">
        <v>1</v>
      </c>
    </row>
    <row r="1000" spans="1:7" ht="12.75" customHeight="1">
      <c r="A1000" s="150" t="s">
        <v>114</v>
      </c>
      <c r="B1000" s="149" t="s">
        <v>115</v>
      </c>
      <c r="C1000" s="148"/>
      <c r="D1000" s="147"/>
      <c r="E1000" s="146">
        <v>86104</v>
      </c>
      <c r="G1000" s="134">
        <v>1</v>
      </c>
    </row>
    <row r="1001" spans="1:7" ht="15" customHeight="1">
      <c r="A1001" s="202" t="s">
        <v>116</v>
      </c>
      <c r="B1001" s="202"/>
      <c r="C1001" s="202"/>
      <c r="D1001" s="200">
        <v>86104</v>
      </c>
      <c r="E1001" s="200"/>
      <c r="G1001" s="134">
        <v>1</v>
      </c>
    </row>
    <row r="1002" spans="1:7" ht="12.75" customHeight="1">
      <c r="G1002" s="134">
        <v>1</v>
      </c>
    </row>
    <row r="1003" spans="1:7" ht="12.75" customHeight="1">
      <c r="G1003" s="134">
        <v>1</v>
      </c>
    </row>
    <row r="1004" spans="1:7" ht="20.25" customHeight="1">
      <c r="A1004" s="191" t="s">
        <v>99</v>
      </c>
      <c r="B1004" s="192"/>
      <c r="C1004" s="192"/>
      <c r="D1004" s="192"/>
      <c r="E1004" s="193"/>
      <c r="G1004" s="134">
        <v>1</v>
      </c>
    </row>
    <row r="1005" spans="1:7" ht="12.75" customHeight="1">
      <c r="A1005" s="194"/>
      <c r="B1005" s="194"/>
      <c r="C1005" s="194"/>
      <c r="D1005" s="162" t="s">
        <v>100</v>
      </c>
      <c r="E1005" s="162" t="s">
        <v>5</v>
      </c>
      <c r="G1005" s="134">
        <v>1</v>
      </c>
    </row>
    <row r="1006" spans="1:7" ht="55.5" customHeight="1">
      <c r="A1006" s="194" t="s">
        <v>461</v>
      </c>
      <c r="B1006" s="194"/>
      <c r="C1006" s="194"/>
      <c r="D1006" s="161" t="s">
        <v>280</v>
      </c>
      <c r="E1006" s="161" t="s">
        <v>3</v>
      </c>
      <c r="G1006" s="134">
        <v>1</v>
      </c>
    </row>
    <row r="1007" spans="1:7" ht="15.75" customHeight="1">
      <c r="A1007" s="201" t="s">
        <v>101</v>
      </c>
      <c r="B1007" s="201"/>
      <c r="C1007" s="201"/>
      <c r="D1007" s="201"/>
      <c r="E1007" s="201"/>
      <c r="F1007" s="160"/>
      <c r="G1007" s="134">
        <v>1</v>
      </c>
    </row>
    <row r="1008" spans="1:7" ht="200.1" customHeight="1">
      <c r="A1008" s="196" t="s">
        <v>253</v>
      </c>
      <c r="B1008" s="197"/>
      <c r="C1008" s="197"/>
      <c r="D1008" s="197"/>
      <c r="E1008" s="198"/>
      <c r="G1008" s="134">
        <v>2</v>
      </c>
    </row>
    <row r="1009" spans="1:7" ht="12.75" customHeight="1">
      <c r="A1009" s="159" t="s">
        <v>102</v>
      </c>
      <c r="B1009" s="158" t="s">
        <v>5</v>
      </c>
      <c r="C1009" s="158" t="s">
        <v>4</v>
      </c>
      <c r="D1009" s="158" t="s">
        <v>103</v>
      </c>
      <c r="E1009" s="158" t="s">
        <v>104</v>
      </c>
      <c r="G1009" s="134">
        <v>1</v>
      </c>
    </row>
    <row r="1010" spans="1:7" ht="12.75" customHeight="1">
      <c r="A1010" s="157" t="s">
        <v>575</v>
      </c>
      <c r="B1010" s="156" t="s">
        <v>3</v>
      </c>
      <c r="C1010" s="155">
        <v>1</v>
      </c>
      <c r="D1010" s="136">
        <v>30000</v>
      </c>
      <c r="E1010" s="136">
        <f>+D1010*C1010</f>
        <v>30000</v>
      </c>
      <c r="F1010" s="135"/>
      <c r="G1010" s="134">
        <v>1</v>
      </c>
    </row>
    <row r="1011" spans="1:7" ht="12.75" customHeight="1">
      <c r="A1011" s="157" t="s">
        <v>574</v>
      </c>
      <c r="B1011" s="156" t="s">
        <v>3</v>
      </c>
      <c r="C1011" s="155">
        <v>1</v>
      </c>
      <c r="D1011" s="136">
        <v>2100</v>
      </c>
      <c r="E1011" s="136">
        <f>+D1011*C1011</f>
        <v>2100</v>
      </c>
      <c r="F1011" s="135"/>
      <c r="G1011" s="134">
        <v>1</v>
      </c>
    </row>
    <row r="1012" spans="1:7" ht="12.75" customHeight="1">
      <c r="A1012" s="157" t="s">
        <v>573</v>
      </c>
      <c r="B1012" s="156" t="s">
        <v>3</v>
      </c>
      <c r="C1012" s="155">
        <v>1</v>
      </c>
      <c r="D1012" s="136">
        <v>3900</v>
      </c>
      <c r="E1012" s="136">
        <f>+D1012*C1012</f>
        <v>3900</v>
      </c>
      <c r="F1012" s="135"/>
      <c r="G1012" s="134">
        <v>1</v>
      </c>
    </row>
    <row r="1013" spans="1:7" ht="12.75" customHeight="1">
      <c r="A1013" s="152"/>
      <c r="B1013" s="154">
        <v>74.022288933667795</v>
      </c>
      <c r="C1013" s="153"/>
      <c r="D1013" s="152" t="s">
        <v>105</v>
      </c>
      <c r="E1013" s="137">
        <v>36000</v>
      </c>
      <c r="F1013" s="151"/>
      <c r="G1013" s="134">
        <v>1</v>
      </c>
    </row>
    <row r="1014" spans="1:7" ht="12.75" customHeight="1">
      <c r="A1014" s="159" t="s">
        <v>106</v>
      </c>
      <c r="B1014" s="158" t="s">
        <v>5</v>
      </c>
      <c r="C1014" s="158" t="s">
        <v>4</v>
      </c>
      <c r="D1014" s="158" t="s">
        <v>103</v>
      </c>
      <c r="E1014" s="158" t="s">
        <v>104</v>
      </c>
      <c r="G1014" s="134">
        <v>1</v>
      </c>
    </row>
    <row r="1015" spans="1:7" ht="12.75" customHeight="1">
      <c r="A1015" s="157" t="s">
        <v>471</v>
      </c>
      <c r="B1015" s="156" t="s">
        <v>107</v>
      </c>
      <c r="C1015" s="155">
        <v>4.7030000000000002E-2</v>
      </c>
      <c r="D1015" s="136">
        <f>282059</f>
        <v>282059</v>
      </c>
      <c r="E1015" s="136">
        <f>+D1015*C1015</f>
        <v>13265.234770000001</v>
      </c>
      <c r="F1015" s="135"/>
      <c r="G1015" s="134">
        <v>1</v>
      </c>
    </row>
    <row r="1016" spans="1:7" ht="12.75" customHeight="1">
      <c r="A1016" s="152"/>
      <c r="B1016" s="154">
        <v>23.514413784595099</v>
      </c>
      <c r="C1016" s="153"/>
      <c r="D1016" s="152" t="s">
        <v>105</v>
      </c>
      <c r="E1016" s="137">
        <v>11436</v>
      </c>
      <c r="F1016" s="151"/>
      <c r="G1016" s="134">
        <v>1</v>
      </c>
    </row>
    <row r="1017" spans="1:7" ht="12.75" customHeight="1">
      <c r="A1017" s="159" t="s">
        <v>108</v>
      </c>
      <c r="B1017" s="158" t="s">
        <v>5</v>
      </c>
      <c r="C1017" s="158" t="s">
        <v>4</v>
      </c>
      <c r="D1017" s="158" t="s">
        <v>103</v>
      </c>
      <c r="E1017" s="158" t="s">
        <v>104</v>
      </c>
      <c r="G1017" s="134">
        <v>1</v>
      </c>
    </row>
    <row r="1018" spans="1:7" ht="12.75" customHeight="1">
      <c r="A1018" s="157" t="s">
        <v>109</v>
      </c>
      <c r="B1018" s="156" t="s">
        <v>110</v>
      </c>
      <c r="C1018" s="155">
        <v>0.05</v>
      </c>
      <c r="D1018" s="136">
        <v>11436</v>
      </c>
      <c r="E1018" s="136">
        <f>+D1018*C1018</f>
        <v>571.80000000000007</v>
      </c>
      <c r="F1018" s="135"/>
      <c r="G1018" s="134">
        <v>1</v>
      </c>
    </row>
    <row r="1019" spans="1:7" ht="12.75" customHeight="1">
      <c r="A1019" s="152"/>
      <c r="B1019" s="154">
        <v>1.1761319241682799</v>
      </c>
      <c r="C1019" s="153"/>
      <c r="D1019" s="152" t="s">
        <v>105</v>
      </c>
      <c r="E1019" s="137">
        <v>572</v>
      </c>
      <c r="F1019" s="151"/>
      <c r="G1019" s="134">
        <v>1</v>
      </c>
    </row>
    <row r="1020" spans="1:7" ht="12.75" customHeight="1">
      <c r="A1020" s="159" t="s">
        <v>112</v>
      </c>
      <c r="B1020" s="158" t="s">
        <v>5</v>
      </c>
      <c r="C1020" s="158" t="s">
        <v>4</v>
      </c>
      <c r="D1020" s="158" t="s">
        <v>103</v>
      </c>
      <c r="E1020" s="158" t="s">
        <v>104</v>
      </c>
      <c r="G1020" s="134">
        <v>1</v>
      </c>
    </row>
    <row r="1021" spans="1:7" ht="12.75" customHeight="1">
      <c r="A1021" s="157" t="s">
        <v>470</v>
      </c>
      <c r="B1021" s="156" t="s">
        <v>3</v>
      </c>
      <c r="C1021" s="155">
        <v>1.4290000000000001E-2</v>
      </c>
      <c r="D1021" s="136">
        <v>43800</v>
      </c>
      <c r="E1021" s="136">
        <f>+D1021*C1021</f>
        <v>625.90200000000004</v>
      </c>
      <c r="F1021" s="135"/>
      <c r="G1021" s="134">
        <v>1</v>
      </c>
    </row>
    <row r="1022" spans="1:7" ht="12.75" customHeight="1">
      <c r="A1022" s="152"/>
      <c r="B1022" s="154">
        <v>1.28716535756878</v>
      </c>
      <c r="C1022" s="153"/>
      <c r="D1022" s="152" t="s">
        <v>105</v>
      </c>
      <c r="E1022" s="137">
        <v>626</v>
      </c>
      <c r="F1022" s="151"/>
      <c r="G1022" s="134">
        <v>1</v>
      </c>
    </row>
    <row r="1023" spans="1:7" ht="12.75" customHeight="1">
      <c r="A1023" s="150" t="s">
        <v>114</v>
      </c>
      <c r="B1023" s="149" t="s">
        <v>115</v>
      </c>
      <c r="C1023" s="148"/>
      <c r="D1023" s="147"/>
      <c r="E1023" s="146">
        <v>48634</v>
      </c>
      <c r="G1023" s="134">
        <v>1</v>
      </c>
    </row>
    <row r="1024" spans="1:7" ht="15" customHeight="1">
      <c r="A1024" s="202" t="s">
        <v>116</v>
      </c>
      <c r="B1024" s="202"/>
      <c r="C1024" s="202"/>
      <c r="D1024" s="200">
        <v>48634</v>
      </c>
      <c r="E1024" s="200"/>
      <c r="G1024" s="134">
        <v>1</v>
      </c>
    </row>
    <row r="1025" spans="1:7" ht="12.75" customHeight="1">
      <c r="G1025" s="134">
        <v>1</v>
      </c>
    </row>
    <row r="1026" spans="1:7" ht="12.75" customHeight="1">
      <c r="G1026" s="134">
        <v>1</v>
      </c>
    </row>
    <row r="1027" spans="1:7" ht="20.25" customHeight="1">
      <c r="A1027" s="191" t="s">
        <v>99</v>
      </c>
      <c r="B1027" s="192"/>
      <c r="C1027" s="192"/>
      <c r="D1027" s="192"/>
      <c r="E1027" s="193"/>
      <c r="G1027" s="134">
        <v>1</v>
      </c>
    </row>
    <row r="1028" spans="1:7" ht="12.75" customHeight="1">
      <c r="A1028" s="194"/>
      <c r="B1028" s="194"/>
      <c r="C1028" s="194"/>
      <c r="D1028" s="162" t="s">
        <v>100</v>
      </c>
      <c r="E1028" s="162" t="s">
        <v>5</v>
      </c>
      <c r="G1028" s="134">
        <v>1</v>
      </c>
    </row>
    <row r="1029" spans="1:7" ht="55.5" customHeight="1">
      <c r="A1029" s="194" t="s">
        <v>461</v>
      </c>
      <c r="B1029" s="194"/>
      <c r="C1029" s="194"/>
      <c r="D1029" s="161" t="s">
        <v>281</v>
      </c>
      <c r="E1029" s="161" t="s">
        <v>3</v>
      </c>
      <c r="G1029" s="134">
        <v>1</v>
      </c>
    </row>
    <row r="1030" spans="1:7" ht="15.75" customHeight="1">
      <c r="A1030" s="201" t="s">
        <v>101</v>
      </c>
      <c r="B1030" s="201"/>
      <c r="C1030" s="201"/>
      <c r="D1030" s="201"/>
      <c r="E1030" s="201"/>
      <c r="F1030" s="160"/>
      <c r="G1030" s="134">
        <v>1</v>
      </c>
    </row>
    <row r="1031" spans="1:7" ht="200.1" customHeight="1">
      <c r="A1031" s="196" t="s">
        <v>255</v>
      </c>
      <c r="B1031" s="197"/>
      <c r="C1031" s="197"/>
      <c r="D1031" s="197"/>
      <c r="E1031" s="198"/>
      <c r="G1031" s="134">
        <v>2</v>
      </c>
    </row>
    <row r="1032" spans="1:7" ht="12.75" customHeight="1">
      <c r="A1032" s="159" t="s">
        <v>102</v>
      </c>
      <c r="B1032" s="158" t="s">
        <v>5</v>
      </c>
      <c r="C1032" s="158" t="s">
        <v>4</v>
      </c>
      <c r="D1032" s="158" t="s">
        <v>103</v>
      </c>
      <c r="E1032" s="158" t="s">
        <v>104</v>
      </c>
      <c r="G1032" s="134">
        <v>1</v>
      </c>
    </row>
    <row r="1033" spans="1:7" ht="12.75" customHeight="1">
      <c r="A1033" s="157" t="s">
        <v>475</v>
      </c>
      <c r="B1033" s="156" t="s">
        <v>3</v>
      </c>
      <c r="C1033" s="155">
        <v>1</v>
      </c>
      <c r="D1033" s="136">
        <v>121000</v>
      </c>
      <c r="E1033" s="136">
        <f>+D1033*C1033</f>
        <v>121000</v>
      </c>
      <c r="F1033" s="135"/>
      <c r="G1033" s="134">
        <v>1</v>
      </c>
    </row>
    <row r="1034" spans="1:7" ht="12.75" customHeight="1">
      <c r="A1034" s="157" t="s">
        <v>474</v>
      </c>
      <c r="B1034" s="156" t="s">
        <v>3</v>
      </c>
      <c r="C1034" s="155">
        <v>1</v>
      </c>
      <c r="D1034" s="136">
        <v>4000</v>
      </c>
      <c r="E1034" s="136">
        <f>+D1034*C1034</f>
        <v>4000</v>
      </c>
      <c r="F1034" s="135"/>
      <c r="G1034" s="134">
        <v>1</v>
      </c>
    </row>
    <row r="1035" spans="1:7" ht="12.75" customHeight="1">
      <c r="A1035" s="157" t="s">
        <v>473</v>
      </c>
      <c r="B1035" s="156" t="s">
        <v>98</v>
      </c>
      <c r="C1035" s="155">
        <v>1</v>
      </c>
      <c r="D1035" s="136">
        <v>3550</v>
      </c>
      <c r="E1035" s="136">
        <f>+D1035*C1035</f>
        <v>3550</v>
      </c>
      <c r="F1035" s="135"/>
      <c r="G1035" s="134">
        <v>1</v>
      </c>
    </row>
    <row r="1036" spans="1:7" ht="12.75" customHeight="1">
      <c r="A1036" s="157" t="s">
        <v>472</v>
      </c>
      <c r="B1036" s="156" t="s">
        <v>3</v>
      </c>
      <c r="C1036" s="155">
        <v>1</v>
      </c>
      <c r="D1036" s="136">
        <v>1945</v>
      </c>
      <c r="E1036" s="136">
        <f>+D1036*C1036</f>
        <v>1945</v>
      </c>
      <c r="F1036" s="135"/>
      <c r="G1036" s="134">
        <v>1</v>
      </c>
    </row>
    <row r="1037" spans="1:7" ht="12.75" customHeight="1">
      <c r="A1037" s="152"/>
      <c r="B1037" s="154">
        <v>80.540040117265903</v>
      </c>
      <c r="C1037" s="153"/>
      <c r="D1037" s="152" t="s">
        <v>105</v>
      </c>
      <c r="E1037" s="137">
        <v>130495</v>
      </c>
      <c r="F1037" s="151"/>
      <c r="G1037" s="134">
        <v>1</v>
      </c>
    </row>
    <row r="1038" spans="1:7" ht="12.75" customHeight="1">
      <c r="A1038" s="159" t="s">
        <v>106</v>
      </c>
      <c r="B1038" s="158" t="s">
        <v>5</v>
      </c>
      <c r="C1038" s="158" t="s">
        <v>4</v>
      </c>
      <c r="D1038" s="158" t="s">
        <v>103</v>
      </c>
      <c r="E1038" s="158" t="s">
        <v>104</v>
      </c>
      <c r="G1038" s="134">
        <v>1</v>
      </c>
    </row>
    <row r="1039" spans="1:7" ht="12.75" customHeight="1">
      <c r="A1039" s="157" t="s">
        <v>471</v>
      </c>
      <c r="B1039" s="156" t="s">
        <v>107</v>
      </c>
      <c r="C1039" s="155">
        <v>0.11576</v>
      </c>
      <c r="D1039" s="136">
        <f>282059</f>
        <v>282059</v>
      </c>
      <c r="E1039" s="136">
        <f>+D1039*C1039</f>
        <v>32651.149840000002</v>
      </c>
      <c r="F1039" s="135"/>
      <c r="G1039" s="134">
        <v>1</v>
      </c>
    </row>
    <row r="1040" spans="1:7" ht="12.75" customHeight="1">
      <c r="A1040" s="152"/>
      <c r="B1040" s="154">
        <v>17.3726276809134</v>
      </c>
      <c r="C1040" s="153"/>
      <c r="D1040" s="152" t="s">
        <v>105</v>
      </c>
      <c r="E1040" s="137">
        <v>28148</v>
      </c>
      <c r="F1040" s="151"/>
      <c r="G1040" s="134">
        <v>1</v>
      </c>
    </row>
    <row r="1041" spans="1:7" ht="12.75" customHeight="1">
      <c r="A1041" s="159" t="s">
        <v>108</v>
      </c>
      <c r="B1041" s="158" t="s">
        <v>5</v>
      </c>
      <c r="C1041" s="158" t="s">
        <v>4</v>
      </c>
      <c r="D1041" s="158" t="s">
        <v>103</v>
      </c>
      <c r="E1041" s="158" t="s">
        <v>104</v>
      </c>
      <c r="G1041" s="134">
        <v>1</v>
      </c>
    </row>
    <row r="1042" spans="1:7" ht="12.75" customHeight="1">
      <c r="A1042" s="157" t="s">
        <v>109</v>
      </c>
      <c r="B1042" s="156" t="s">
        <v>110</v>
      </c>
      <c r="C1042" s="155">
        <v>0.05</v>
      </c>
      <c r="D1042" s="136">
        <v>28148</v>
      </c>
      <c r="E1042" s="136">
        <f>+D1042*C1042</f>
        <v>1407.4</v>
      </c>
      <c r="F1042" s="135"/>
      <c r="G1042" s="134">
        <v>1</v>
      </c>
    </row>
    <row r="1043" spans="1:7" ht="12.75" customHeight="1">
      <c r="A1043" s="152"/>
      <c r="B1043" s="154">
        <v>0.86838450856349303</v>
      </c>
      <c r="C1043" s="153"/>
      <c r="D1043" s="152" t="s">
        <v>105</v>
      </c>
      <c r="E1043" s="137">
        <v>1407</v>
      </c>
      <c r="F1043" s="151"/>
      <c r="G1043" s="134">
        <v>1</v>
      </c>
    </row>
    <row r="1044" spans="1:7" ht="12.75" customHeight="1">
      <c r="A1044" s="159" t="s">
        <v>111</v>
      </c>
      <c r="B1044" s="158" t="s">
        <v>5</v>
      </c>
      <c r="C1044" s="158" t="s">
        <v>4</v>
      </c>
      <c r="D1044" s="158" t="s">
        <v>103</v>
      </c>
      <c r="E1044" s="158" t="s">
        <v>104</v>
      </c>
      <c r="G1044" s="134">
        <v>1</v>
      </c>
    </row>
    <row r="1045" spans="1:7" ht="12.75" customHeight="1">
      <c r="A1045" s="157" t="s">
        <v>155</v>
      </c>
      <c r="B1045" s="156" t="s">
        <v>142</v>
      </c>
      <c r="C1045" s="155">
        <v>0.20780999999999999</v>
      </c>
      <c r="D1045" s="136">
        <v>3482</v>
      </c>
      <c r="E1045" s="136">
        <f>+D1045*C1045</f>
        <v>723.59442000000001</v>
      </c>
      <c r="F1045" s="135"/>
      <c r="G1045" s="134">
        <v>1</v>
      </c>
    </row>
    <row r="1046" spans="1:7" ht="12.75" customHeight="1">
      <c r="A1046" s="152"/>
      <c r="B1046" s="154">
        <v>0.44684462274340397</v>
      </c>
      <c r="C1046" s="153"/>
      <c r="D1046" s="152" t="s">
        <v>105</v>
      </c>
      <c r="E1046" s="137">
        <v>724</v>
      </c>
      <c r="F1046" s="151"/>
      <c r="G1046" s="134">
        <v>1</v>
      </c>
    </row>
    <row r="1047" spans="1:7" ht="12.75" customHeight="1">
      <c r="A1047" s="159" t="s">
        <v>112</v>
      </c>
      <c r="B1047" s="158" t="s">
        <v>5</v>
      </c>
      <c r="C1047" s="158" t="s">
        <v>4</v>
      </c>
      <c r="D1047" s="158" t="s">
        <v>103</v>
      </c>
      <c r="E1047" s="158" t="s">
        <v>104</v>
      </c>
      <c r="G1047" s="134">
        <v>1</v>
      </c>
    </row>
    <row r="1048" spans="1:7" ht="12.75" customHeight="1">
      <c r="A1048" s="157" t="s">
        <v>470</v>
      </c>
      <c r="B1048" s="156" t="s">
        <v>3</v>
      </c>
      <c r="C1048" s="155">
        <v>2.8570000000000002E-2</v>
      </c>
      <c r="D1048" s="136">
        <v>43800</v>
      </c>
      <c r="E1048" s="136">
        <f>+D1048*C1048</f>
        <v>1251.366</v>
      </c>
      <c r="F1048" s="135"/>
      <c r="G1048" s="134">
        <v>1</v>
      </c>
    </row>
    <row r="1049" spans="1:7" ht="12.75" customHeight="1">
      <c r="A1049" s="152"/>
      <c r="B1049" s="154">
        <v>0.77210307051381</v>
      </c>
      <c r="C1049" s="153"/>
      <c r="D1049" s="152" t="s">
        <v>105</v>
      </c>
      <c r="E1049" s="137">
        <v>1251</v>
      </c>
      <c r="F1049" s="151"/>
      <c r="G1049" s="134">
        <v>1</v>
      </c>
    </row>
    <row r="1050" spans="1:7" ht="12.75" customHeight="1">
      <c r="A1050" s="150" t="s">
        <v>114</v>
      </c>
      <c r="B1050" s="149" t="s">
        <v>115</v>
      </c>
      <c r="C1050" s="148"/>
      <c r="D1050" s="147"/>
      <c r="E1050" s="146">
        <v>162025</v>
      </c>
      <c r="G1050" s="134">
        <v>1</v>
      </c>
    </row>
    <row r="1051" spans="1:7" ht="15" customHeight="1">
      <c r="A1051" s="202" t="s">
        <v>116</v>
      </c>
      <c r="B1051" s="202"/>
      <c r="C1051" s="202"/>
      <c r="D1051" s="200">
        <v>162025</v>
      </c>
      <c r="E1051" s="200"/>
      <c r="G1051" s="134">
        <v>1</v>
      </c>
    </row>
    <row r="1052" spans="1:7" ht="12.75" customHeight="1">
      <c r="G1052" s="134">
        <v>1</v>
      </c>
    </row>
    <row r="1053" spans="1:7" ht="12.75" customHeight="1">
      <c r="G1053" s="134">
        <v>1</v>
      </c>
    </row>
    <row r="1054" spans="1:7" ht="20.25" customHeight="1">
      <c r="A1054" s="191" t="s">
        <v>99</v>
      </c>
      <c r="B1054" s="192"/>
      <c r="C1054" s="192"/>
      <c r="D1054" s="192"/>
      <c r="E1054" s="193"/>
      <c r="G1054" s="134">
        <v>1</v>
      </c>
    </row>
    <row r="1055" spans="1:7" ht="12.75" customHeight="1">
      <c r="A1055" s="194"/>
      <c r="B1055" s="194"/>
      <c r="C1055" s="194"/>
      <c r="D1055" s="162" t="s">
        <v>100</v>
      </c>
      <c r="E1055" s="162" t="s">
        <v>5</v>
      </c>
      <c r="G1055" s="134">
        <v>1</v>
      </c>
    </row>
    <row r="1056" spans="1:7" ht="55.5" customHeight="1">
      <c r="A1056" s="194" t="s">
        <v>461</v>
      </c>
      <c r="B1056" s="194"/>
      <c r="C1056" s="194"/>
      <c r="D1056" s="161" t="s">
        <v>282</v>
      </c>
      <c r="E1056" s="161" t="s">
        <v>98</v>
      </c>
      <c r="G1056" s="134">
        <v>1</v>
      </c>
    </row>
    <row r="1057" spans="1:7" ht="15.75" customHeight="1">
      <c r="A1057" s="201" t="s">
        <v>101</v>
      </c>
      <c r="B1057" s="201"/>
      <c r="C1057" s="201"/>
      <c r="D1057" s="201"/>
      <c r="E1057" s="201"/>
      <c r="F1057" s="160"/>
      <c r="G1057" s="134">
        <v>1</v>
      </c>
    </row>
    <row r="1058" spans="1:7" ht="200.1" customHeight="1">
      <c r="A1058" s="196" t="s">
        <v>257</v>
      </c>
      <c r="B1058" s="197"/>
      <c r="C1058" s="197"/>
      <c r="D1058" s="197"/>
      <c r="E1058" s="198"/>
      <c r="G1058" s="134">
        <v>2</v>
      </c>
    </row>
    <row r="1059" spans="1:7" ht="12.75" customHeight="1">
      <c r="A1059" s="159" t="s">
        <v>102</v>
      </c>
      <c r="B1059" s="158" t="s">
        <v>5</v>
      </c>
      <c r="C1059" s="158" t="s">
        <v>4</v>
      </c>
      <c r="D1059" s="158" t="s">
        <v>103</v>
      </c>
      <c r="E1059" s="158" t="s">
        <v>104</v>
      </c>
      <c r="G1059" s="134">
        <v>1</v>
      </c>
    </row>
    <row r="1060" spans="1:7" ht="12.75" customHeight="1">
      <c r="A1060" s="157" t="s">
        <v>501</v>
      </c>
      <c r="B1060" s="156" t="s">
        <v>98</v>
      </c>
      <c r="C1060" s="155">
        <v>1</v>
      </c>
      <c r="D1060" s="136">
        <v>5050</v>
      </c>
      <c r="E1060" s="136">
        <f t="shared" ref="E1060:E1065" si="11">+D1060*C1060</f>
        <v>5050</v>
      </c>
      <c r="F1060" s="135"/>
      <c r="G1060" s="134">
        <v>1</v>
      </c>
    </row>
    <row r="1061" spans="1:7" ht="12.75" customHeight="1">
      <c r="A1061" s="157" t="s">
        <v>500</v>
      </c>
      <c r="B1061" s="156" t="s">
        <v>3</v>
      </c>
      <c r="C1061" s="155">
        <v>0.16667000000000001</v>
      </c>
      <c r="D1061" s="136">
        <v>1986</v>
      </c>
      <c r="E1061" s="136">
        <f t="shared" si="11"/>
        <v>331.00662</v>
      </c>
      <c r="F1061" s="135"/>
      <c r="G1061" s="134">
        <v>1</v>
      </c>
    </row>
    <row r="1062" spans="1:7" ht="12.75" customHeight="1">
      <c r="A1062" s="157" t="s">
        <v>499</v>
      </c>
      <c r="B1062" s="156" t="s">
        <v>3</v>
      </c>
      <c r="C1062" s="155">
        <v>0.1</v>
      </c>
      <c r="D1062" s="136">
        <v>955</v>
      </c>
      <c r="E1062" s="136">
        <f t="shared" si="11"/>
        <v>95.5</v>
      </c>
      <c r="F1062" s="135"/>
      <c r="G1062" s="134">
        <v>1</v>
      </c>
    </row>
    <row r="1063" spans="1:7" ht="12.75" customHeight="1">
      <c r="A1063" s="157" t="s">
        <v>498</v>
      </c>
      <c r="B1063" s="156" t="s">
        <v>3</v>
      </c>
      <c r="C1063" s="155">
        <v>0.1</v>
      </c>
      <c r="D1063" s="136">
        <v>1105</v>
      </c>
      <c r="E1063" s="136">
        <f t="shared" si="11"/>
        <v>110.5</v>
      </c>
      <c r="F1063" s="135"/>
      <c r="G1063" s="134">
        <v>1</v>
      </c>
    </row>
    <row r="1064" spans="1:7" ht="12.75" customHeight="1">
      <c r="A1064" s="157" t="s">
        <v>497</v>
      </c>
      <c r="B1064" s="156" t="s">
        <v>3</v>
      </c>
      <c r="C1064" s="155">
        <v>1</v>
      </c>
      <c r="D1064" s="136">
        <v>1500</v>
      </c>
      <c r="E1064" s="136">
        <f t="shared" si="11"/>
        <v>1500</v>
      </c>
      <c r="F1064" s="135"/>
      <c r="G1064" s="134">
        <v>1</v>
      </c>
    </row>
    <row r="1065" spans="1:7" ht="12.75" customHeight="1">
      <c r="A1065" s="157" t="s">
        <v>491</v>
      </c>
      <c r="B1065" s="156" t="s">
        <v>149</v>
      </c>
      <c r="C1065" s="155">
        <v>2.4599999999999999E-3</v>
      </c>
      <c r="D1065" s="136">
        <v>327682</v>
      </c>
      <c r="E1065" s="136">
        <f t="shared" si="11"/>
        <v>806.09771999999998</v>
      </c>
      <c r="F1065" s="135"/>
      <c r="G1065" s="134">
        <v>1</v>
      </c>
    </row>
    <row r="1066" spans="1:7" ht="12.75" customHeight="1">
      <c r="A1066" s="152"/>
      <c r="B1066" s="154">
        <v>51.814899901542503</v>
      </c>
      <c r="C1066" s="153"/>
      <c r="D1066" s="152" t="s">
        <v>105</v>
      </c>
      <c r="E1066" s="137">
        <v>7894</v>
      </c>
      <c r="F1066" s="151"/>
      <c r="G1066" s="134">
        <v>1</v>
      </c>
    </row>
    <row r="1067" spans="1:7" ht="12.75" customHeight="1">
      <c r="A1067" s="159" t="s">
        <v>106</v>
      </c>
      <c r="B1067" s="158" t="s">
        <v>5</v>
      </c>
      <c r="C1067" s="158" t="s">
        <v>4</v>
      </c>
      <c r="D1067" s="158" t="s">
        <v>103</v>
      </c>
      <c r="E1067" s="158" t="s">
        <v>104</v>
      </c>
      <c r="G1067" s="134">
        <v>1</v>
      </c>
    </row>
    <row r="1068" spans="1:7" ht="12.75" customHeight="1">
      <c r="A1068" s="157" t="s">
        <v>471</v>
      </c>
      <c r="B1068" s="156" t="s">
        <v>107</v>
      </c>
      <c r="C1068" s="155">
        <v>2.5319999999999999E-2</v>
      </c>
      <c r="D1068" s="136">
        <f>282059</f>
        <v>282059</v>
      </c>
      <c r="E1068" s="136">
        <f>+D1068*C1068</f>
        <v>7141.7338799999998</v>
      </c>
      <c r="F1068" s="135"/>
      <c r="G1068" s="134">
        <v>1</v>
      </c>
    </row>
    <row r="1069" spans="1:7" ht="12.75" customHeight="1">
      <c r="A1069" s="152"/>
      <c r="B1069" s="154">
        <v>40.413521496553997</v>
      </c>
      <c r="C1069" s="153"/>
      <c r="D1069" s="152" t="s">
        <v>105</v>
      </c>
      <c r="E1069" s="137">
        <v>6157</v>
      </c>
      <c r="F1069" s="151"/>
      <c r="G1069" s="134">
        <v>1</v>
      </c>
    </row>
    <row r="1070" spans="1:7" ht="12.75" customHeight="1">
      <c r="A1070" s="159" t="s">
        <v>108</v>
      </c>
      <c r="B1070" s="158" t="s">
        <v>5</v>
      </c>
      <c r="C1070" s="158" t="s">
        <v>4</v>
      </c>
      <c r="D1070" s="158" t="s">
        <v>103</v>
      </c>
      <c r="E1070" s="158" t="s">
        <v>104</v>
      </c>
      <c r="G1070" s="134">
        <v>1</v>
      </c>
    </row>
    <row r="1071" spans="1:7" ht="12.75" customHeight="1">
      <c r="A1071" s="157" t="s">
        <v>109</v>
      </c>
      <c r="B1071" s="156" t="s">
        <v>110</v>
      </c>
      <c r="C1071" s="155">
        <v>0.05</v>
      </c>
      <c r="D1071" s="136">
        <v>6157</v>
      </c>
      <c r="E1071" s="136">
        <f>+D1071*C1071</f>
        <v>307.85000000000002</v>
      </c>
      <c r="F1071" s="135"/>
      <c r="G1071" s="134">
        <v>1</v>
      </c>
    </row>
    <row r="1072" spans="1:7" ht="12.75" customHeight="1">
      <c r="A1072" s="152"/>
      <c r="B1072" s="154">
        <v>2.02166064981949</v>
      </c>
      <c r="C1072" s="153"/>
      <c r="D1072" s="152" t="s">
        <v>105</v>
      </c>
      <c r="E1072" s="137">
        <v>308</v>
      </c>
      <c r="F1072" s="151"/>
      <c r="G1072" s="134">
        <v>1</v>
      </c>
    </row>
    <row r="1073" spans="1:7" ht="12.75" customHeight="1">
      <c r="A1073" s="159" t="s">
        <v>112</v>
      </c>
      <c r="B1073" s="158" t="s">
        <v>5</v>
      </c>
      <c r="C1073" s="158" t="s">
        <v>4</v>
      </c>
      <c r="D1073" s="158" t="s">
        <v>103</v>
      </c>
      <c r="E1073" s="158" t="s">
        <v>104</v>
      </c>
      <c r="G1073" s="134">
        <v>1</v>
      </c>
    </row>
    <row r="1074" spans="1:7" ht="12.75" customHeight="1">
      <c r="A1074" s="157" t="s">
        <v>470</v>
      </c>
      <c r="B1074" s="156" t="s">
        <v>3</v>
      </c>
      <c r="C1074" s="155">
        <v>0.02</v>
      </c>
      <c r="D1074" s="136">
        <v>43800</v>
      </c>
      <c r="E1074" s="136">
        <f>+D1074*C1074</f>
        <v>876</v>
      </c>
      <c r="F1074" s="135"/>
      <c r="G1074" s="134">
        <v>1</v>
      </c>
    </row>
    <row r="1075" spans="1:7" ht="12.75" customHeight="1">
      <c r="A1075" s="152"/>
      <c r="B1075" s="154">
        <v>5.7499179520840196</v>
      </c>
      <c r="C1075" s="153"/>
      <c r="D1075" s="152" t="s">
        <v>105</v>
      </c>
      <c r="E1075" s="137">
        <v>876</v>
      </c>
      <c r="F1075" s="151"/>
      <c r="G1075" s="134">
        <v>1</v>
      </c>
    </row>
    <row r="1076" spans="1:7" ht="12.75" customHeight="1">
      <c r="A1076" s="150" t="s">
        <v>114</v>
      </c>
      <c r="B1076" s="149" t="s">
        <v>115</v>
      </c>
      <c r="C1076" s="148"/>
      <c r="D1076" s="147"/>
      <c r="E1076" s="146">
        <v>15235</v>
      </c>
      <c r="G1076" s="134">
        <v>1</v>
      </c>
    </row>
    <row r="1077" spans="1:7" ht="15" customHeight="1">
      <c r="A1077" s="202" t="s">
        <v>116</v>
      </c>
      <c r="B1077" s="202"/>
      <c r="C1077" s="202"/>
      <c r="D1077" s="200">
        <v>15235</v>
      </c>
      <c r="E1077" s="200"/>
      <c r="G1077" s="134">
        <v>1</v>
      </c>
    </row>
    <row r="1078" spans="1:7" ht="12.75" customHeight="1">
      <c r="G1078" s="134">
        <v>1</v>
      </c>
    </row>
    <row r="1079" spans="1:7" ht="12.75" customHeight="1">
      <c r="G1079" s="134">
        <v>1</v>
      </c>
    </row>
    <row r="1080" spans="1:7" ht="20.25" customHeight="1">
      <c r="A1080" s="191" t="s">
        <v>99</v>
      </c>
      <c r="B1080" s="192"/>
      <c r="C1080" s="192"/>
      <c r="D1080" s="192"/>
      <c r="E1080" s="193"/>
      <c r="G1080" s="134">
        <v>1</v>
      </c>
    </row>
    <row r="1081" spans="1:7" ht="12.75" customHeight="1">
      <c r="A1081" s="194"/>
      <c r="B1081" s="194"/>
      <c r="C1081" s="194"/>
      <c r="D1081" s="162" t="s">
        <v>100</v>
      </c>
      <c r="E1081" s="162" t="s">
        <v>5</v>
      </c>
      <c r="G1081" s="134">
        <v>1</v>
      </c>
    </row>
    <row r="1082" spans="1:7" ht="55.5" customHeight="1">
      <c r="A1082" s="194" t="s">
        <v>461</v>
      </c>
      <c r="B1082" s="194"/>
      <c r="C1082" s="194"/>
      <c r="D1082" s="161" t="s">
        <v>283</v>
      </c>
      <c r="E1082" s="161" t="s">
        <v>98</v>
      </c>
      <c r="G1082" s="134">
        <v>1</v>
      </c>
    </row>
    <row r="1083" spans="1:7" ht="15.75" customHeight="1">
      <c r="A1083" s="201" t="s">
        <v>101</v>
      </c>
      <c r="B1083" s="201"/>
      <c r="C1083" s="201"/>
      <c r="D1083" s="201"/>
      <c r="E1083" s="201"/>
      <c r="F1083" s="160"/>
      <c r="G1083" s="134">
        <v>1</v>
      </c>
    </row>
    <row r="1084" spans="1:7" ht="200.1" customHeight="1">
      <c r="A1084" s="196" t="s">
        <v>259</v>
      </c>
      <c r="B1084" s="197"/>
      <c r="C1084" s="197"/>
      <c r="D1084" s="197"/>
      <c r="E1084" s="198"/>
      <c r="G1084" s="134">
        <v>2</v>
      </c>
    </row>
    <row r="1085" spans="1:7" ht="12.75" customHeight="1">
      <c r="A1085" s="159" t="s">
        <v>102</v>
      </c>
      <c r="B1085" s="158" t="s">
        <v>5</v>
      </c>
      <c r="C1085" s="158" t="s">
        <v>4</v>
      </c>
      <c r="D1085" s="158" t="s">
        <v>103</v>
      </c>
      <c r="E1085" s="158" t="s">
        <v>104</v>
      </c>
      <c r="G1085" s="134">
        <v>1</v>
      </c>
    </row>
    <row r="1086" spans="1:7" ht="12.75" customHeight="1">
      <c r="A1086" s="157" t="s">
        <v>496</v>
      </c>
      <c r="B1086" s="156" t="s">
        <v>98</v>
      </c>
      <c r="C1086" s="155">
        <v>1</v>
      </c>
      <c r="D1086" s="136">
        <v>7062</v>
      </c>
      <c r="E1086" s="136">
        <f t="shared" ref="E1086:E1091" si="12">+D1086*C1086</f>
        <v>7062</v>
      </c>
      <c r="F1086" s="135"/>
      <c r="G1086" s="134">
        <v>1</v>
      </c>
    </row>
    <row r="1087" spans="1:7" ht="12.75" customHeight="1">
      <c r="A1087" s="157" t="s">
        <v>495</v>
      </c>
      <c r="B1087" s="156" t="s">
        <v>3</v>
      </c>
      <c r="C1087" s="155">
        <v>0.16667000000000001</v>
      </c>
      <c r="D1087" s="136">
        <v>2370</v>
      </c>
      <c r="E1087" s="136">
        <f t="shared" si="12"/>
        <v>395.00790000000001</v>
      </c>
      <c r="F1087" s="135"/>
      <c r="G1087" s="134">
        <v>1</v>
      </c>
    </row>
    <row r="1088" spans="1:7" ht="12.75" customHeight="1">
      <c r="A1088" s="157" t="s">
        <v>494</v>
      </c>
      <c r="B1088" s="156" t="s">
        <v>3</v>
      </c>
      <c r="C1088" s="155">
        <v>0.1</v>
      </c>
      <c r="D1088" s="136">
        <v>1412</v>
      </c>
      <c r="E1088" s="136">
        <f t="shared" si="12"/>
        <v>141.20000000000002</v>
      </c>
      <c r="F1088" s="135"/>
      <c r="G1088" s="134">
        <v>1</v>
      </c>
    </row>
    <row r="1089" spans="1:7" ht="12.75" customHeight="1">
      <c r="A1089" s="157" t="s">
        <v>493</v>
      </c>
      <c r="B1089" s="156" t="s">
        <v>3</v>
      </c>
      <c r="C1089" s="155">
        <v>0.1</v>
      </c>
      <c r="D1089" s="136">
        <v>1129</v>
      </c>
      <c r="E1089" s="136">
        <f t="shared" si="12"/>
        <v>112.9</v>
      </c>
      <c r="F1089" s="135"/>
      <c r="G1089" s="134">
        <v>1</v>
      </c>
    </row>
    <row r="1090" spans="1:7" ht="12.75" customHeight="1">
      <c r="A1090" s="157" t="s">
        <v>492</v>
      </c>
      <c r="B1090" s="156" t="s">
        <v>3</v>
      </c>
      <c r="C1090" s="155">
        <v>1</v>
      </c>
      <c r="D1090" s="136">
        <v>1600</v>
      </c>
      <c r="E1090" s="136">
        <f t="shared" si="12"/>
        <v>1600</v>
      </c>
      <c r="F1090" s="135"/>
      <c r="G1090" s="134">
        <v>1</v>
      </c>
    </row>
    <row r="1091" spans="1:7" ht="12.75" customHeight="1">
      <c r="A1091" s="157" t="s">
        <v>491</v>
      </c>
      <c r="B1091" s="156" t="s">
        <v>149</v>
      </c>
      <c r="C1091" s="155">
        <v>2.4599999999999999E-3</v>
      </c>
      <c r="D1091" s="136">
        <v>327682</v>
      </c>
      <c r="E1091" s="136">
        <f t="shared" si="12"/>
        <v>806.09771999999998</v>
      </c>
      <c r="F1091" s="135"/>
      <c r="G1091" s="134">
        <v>1</v>
      </c>
    </row>
    <row r="1092" spans="1:7" ht="12.75" customHeight="1">
      <c r="A1092" s="152"/>
      <c r="B1092" s="154">
        <v>55.037536720704999</v>
      </c>
      <c r="C1092" s="153"/>
      <c r="D1092" s="152" t="s">
        <v>105</v>
      </c>
      <c r="E1092" s="137">
        <v>10117</v>
      </c>
      <c r="F1092" s="151"/>
      <c r="G1092" s="134">
        <v>1</v>
      </c>
    </row>
    <row r="1093" spans="1:7" ht="12.75" customHeight="1">
      <c r="A1093" s="159" t="s">
        <v>106</v>
      </c>
      <c r="B1093" s="158" t="s">
        <v>5</v>
      </c>
      <c r="C1093" s="158" t="s">
        <v>4</v>
      </c>
      <c r="D1093" s="158" t="s">
        <v>103</v>
      </c>
      <c r="E1093" s="158" t="s">
        <v>104</v>
      </c>
      <c r="G1093" s="134">
        <v>1</v>
      </c>
    </row>
    <row r="1094" spans="1:7" ht="12.75" customHeight="1">
      <c r="A1094" s="157" t="s">
        <v>471</v>
      </c>
      <c r="B1094" s="156" t="s">
        <v>107</v>
      </c>
      <c r="C1094" s="155">
        <v>2.894E-2</v>
      </c>
      <c r="D1094" s="136">
        <f>282059</f>
        <v>282059</v>
      </c>
      <c r="E1094" s="136">
        <f>+D1094*C1094</f>
        <v>8162.7874600000005</v>
      </c>
      <c r="F1094" s="135"/>
      <c r="G1094" s="134">
        <v>1</v>
      </c>
    </row>
    <row r="1095" spans="1:7" ht="12.75" customHeight="1">
      <c r="A1095" s="152"/>
      <c r="B1095" s="154">
        <v>38.282015014688298</v>
      </c>
      <c r="C1095" s="153"/>
      <c r="D1095" s="152" t="s">
        <v>105</v>
      </c>
      <c r="E1095" s="137">
        <v>7037</v>
      </c>
      <c r="F1095" s="151"/>
      <c r="G1095" s="134">
        <v>1</v>
      </c>
    </row>
    <row r="1096" spans="1:7" ht="12.75" customHeight="1">
      <c r="A1096" s="159" t="s">
        <v>108</v>
      </c>
      <c r="B1096" s="158" t="s">
        <v>5</v>
      </c>
      <c r="C1096" s="158" t="s">
        <v>4</v>
      </c>
      <c r="D1096" s="158" t="s">
        <v>103</v>
      </c>
      <c r="E1096" s="158" t="s">
        <v>104</v>
      </c>
      <c r="G1096" s="134">
        <v>1</v>
      </c>
    </row>
    <row r="1097" spans="1:7" ht="12.75" customHeight="1">
      <c r="A1097" s="157" t="s">
        <v>109</v>
      </c>
      <c r="B1097" s="156" t="s">
        <v>110</v>
      </c>
      <c r="C1097" s="155">
        <v>0.05</v>
      </c>
      <c r="D1097" s="136">
        <v>7037</v>
      </c>
      <c r="E1097" s="136">
        <f>+D1097*C1097</f>
        <v>351.85</v>
      </c>
      <c r="F1097" s="135"/>
      <c r="G1097" s="134">
        <v>1</v>
      </c>
    </row>
    <row r="1098" spans="1:7" ht="12.75" customHeight="1">
      <c r="A1098" s="152"/>
      <c r="B1098" s="154">
        <v>1.91491676640191</v>
      </c>
      <c r="C1098" s="153"/>
      <c r="D1098" s="152" t="s">
        <v>105</v>
      </c>
      <c r="E1098" s="137">
        <v>352</v>
      </c>
      <c r="F1098" s="151"/>
      <c r="G1098" s="134">
        <v>1</v>
      </c>
    </row>
    <row r="1099" spans="1:7" ht="12.75" customHeight="1">
      <c r="A1099" s="159" t="s">
        <v>112</v>
      </c>
      <c r="B1099" s="158" t="s">
        <v>5</v>
      </c>
      <c r="C1099" s="158" t="s">
        <v>4</v>
      </c>
      <c r="D1099" s="158" t="s">
        <v>103</v>
      </c>
      <c r="E1099" s="158" t="s">
        <v>104</v>
      </c>
      <c r="G1099" s="134">
        <v>1</v>
      </c>
    </row>
    <row r="1100" spans="1:7" ht="12.75" customHeight="1">
      <c r="A1100" s="157" t="s">
        <v>470</v>
      </c>
      <c r="B1100" s="156" t="s">
        <v>3</v>
      </c>
      <c r="C1100" s="155">
        <v>0.02</v>
      </c>
      <c r="D1100" s="136">
        <v>43800</v>
      </c>
      <c r="E1100" s="136">
        <f>+D1100*C1100</f>
        <v>876</v>
      </c>
      <c r="F1100" s="135"/>
      <c r="G1100" s="134">
        <v>1</v>
      </c>
    </row>
    <row r="1101" spans="1:7" ht="12.75" customHeight="1">
      <c r="A1101" s="152"/>
      <c r="B1101" s="154">
        <v>4.7655314982047701</v>
      </c>
      <c r="C1101" s="153"/>
      <c r="D1101" s="152" t="s">
        <v>105</v>
      </c>
      <c r="E1101" s="137">
        <v>876</v>
      </c>
      <c r="F1101" s="151"/>
      <c r="G1101" s="134">
        <v>1</v>
      </c>
    </row>
    <row r="1102" spans="1:7" ht="12.75" customHeight="1">
      <c r="A1102" s="150" t="s">
        <v>114</v>
      </c>
      <c r="B1102" s="149" t="s">
        <v>115</v>
      </c>
      <c r="C1102" s="148"/>
      <c r="D1102" s="147"/>
      <c r="E1102" s="146">
        <v>18382</v>
      </c>
      <c r="G1102" s="134">
        <v>1</v>
      </c>
    </row>
    <row r="1103" spans="1:7" ht="15" customHeight="1">
      <c r="A1103" s="202" t="s">
        <v>116</v>
      </c>
      <c r="B1103" s="202"/>
      <c r="C1103" s="202"/>
      <c r="D1103" s="200">
        <v>18382</v>
      </c>
      <c r="E1103" s="200"/>
      <c r="G1103" s="134">
        <v>1</v>
      </c>
    </row>
    <row r="1104" spans="1:7" ht="12.75" customHeight="1">
      <c r="G1104" s="134">
        <v>1</v>
      </c>
    </row>
    <row r="1105" spans="1:7" ht="12.75" customHeight="1">
      <c r="G1105" s="134">
        <v>1</v>
      </c>
    </row>
    <row r="1106" spans="1:7" ht="20.25" customHeight="1">
      <c r="A1106" s="191" t="s">
        <v>99</v>
      </c>
      <c r="B1106" s="192"/>
      <c r="C1106" s="192"/>
      <c r="D1106" s="192"/>
      <c r="E1106" s="193"/>
      <c r="G1106" s="134">
        <v>1</v>
      </c>
    </row>
    <row r="1107" spans="1:7" ht="12.75" customHeight="1">
      <c r="A1107" s="194"/>
      <c r="B1107" s="194"/>
      <c r="C1107" s="194"/>
      <c r="D1107" s="162" t="s">
        <v>100</v>
      </c>
      <c r="E1107" s="162" t="s">
        <v>5</v>
      </c>
      <c r="G1107" s="134">
        <v>1</v>
      </c>
    </row>
    <row r="1108" spans="1:7" ht="55.5" customHeight="1">
      <c r="A1108" s="194" t="s">
        <v>461</v>
      </c>
      <c r="B1108" s="194"/>
      <c r="C1108" s="194"/>
      <c r="D1108" s="161" t="s">
        <v>285</v>
      </c>
      <c r="E1108" s="161" t="s">
        <v>3</v>
      </c>
      <c r="G1108" s="134">
        <v>1</v>
      </c>
    </row>
    <row r="1109" spans="1:7" ht="15.75" customHeight="1">
      <c r="A1109" s="201" t="s">
        <v>101</v>
      </c>
      <c r="B1109" s="201"/>
      <c r="C1109" s="201"/>
      <c r="D1109" s="201"/>
      <c r="E1109" s="201"/>
      <c r="F1109" s="160"/>
      <c r="G1109" s="134">
        <v>1</v>
      </c>
    </row>
    <row r="1110" spans="1:7" ht="200.1" customHeight="1">
      <c r="A1110" s="196" t="s">
        <v>216</v>
      </c>
      <c r="B1110" s="197"/>
      <c r="C1110" s="197"/>
      <c r="D1110" s="197"/>
      <c r="E1110" s="198"/>
      <c r="G1110" s="134">
        <v>2</v>
      </c>
    </row>
    <row r="1111" spans="1:7" ht="12.75" customHeight="1">
      <c r="A1111" s="159" t="s">
        <v>106</v>
      </c>
      <c r="B1111" s="158" t="s">
        <v>5</v>
      </c>
      <c r="C1111" s="158" t="s">
        <v>4</v>
      </c>
      <c r="D1111" s="158" t="s">
        <v>103</v>
      </c>
      <c r="E1111" s="158" t="s">
        <v>104</v>
      </c>
      <c r="G1111" s="134">
        <v>1</v>
      </c>
    </row>
    <row r="1112" spans="1:7" ht="12.75" customHeight="1">
      <c r="A1112" s="157" t="s">
        <v>471</v>
      </c>
      <c r="B1112" s="156" t="s">
        <v>107</v>
      </c>
      <c r="C1112" s="155">
        <v>3.125E-2</v>
      </c>
      <c r="D1112" s="136">
        <f>282059</f>
        <v>282059</v>
      </c>
      <c r="E1112" s="136">
        <f>+D1112*C1112</f>
        <v>8814.34375</v>
      </c>
      <c r="F1112" s="135"/>
      <c r="G1112" s="134">
        <v>1</v>
      </c>
    </row>
    <row r="1113" spans="1:7" ht="12.75" customHeight="1">
      <c r="A1113" s="152"/>
      <c r="B1113" s="154">
        <v>77.938461538461496</v>
      </c>
      <c r="C1113" s="153"/>
      <c r="D1113" s="152" t="s">
        <v>105</v>
      </c>
      <c r="E1113" s="137">
        <v>7599</v>
      </c>
      <c r="F1113" s="151"/>
      <c r="G1113" s="134">
        <v>1</v>
      </c>
    </row>
    <row r="1114" spans="1:7" ht="12.75" customHeight="1">
      <c r="A1114" s="159" t="s">
        <v>108</v>
      </c>
      <c r="B1114" s="158" t="s">
        <v>5</v>
      </c>
      <c r="C1114" s="158" t="s">
        <v>4</v>
      </c>
      <c r="D1114" s="158" t="s">
        <v>103</v>
      </c>
      <c r="E1114" s="158" t="s">
        <v>104</v>
      </c>
      <c r="G1114" s="134">
        <v>1</v>
      </c>
    </row>
    <row r="1115" spans="1:7" ht="12.75" customHeight="1">
      <c r="A1115" s="157" t="s">
        <v>109</v>
      </c>
      <c r="B1115" s="156" t="s">
        <v>110</v>
      </c>
      <c r="C1115" s="155">
        <v>0.05</v>
      </c>
      <c r="D1115" s="136">
        <v>7599</v>
      </c>
      <c r="E1115" s="136">
        <f>+D1115*C1115</f>
        <v>379.95000000000005</v>
      </c>
      <c r="F1115" s="135"/>
      <c r="G1115" s="134">
        <v>1</v>
      </c>
    </row>
    <row r="1116" spans="1:7" ht="12.75" customHeight="1">
      <c r="A1116" s="152"/>
      <c r="B1116" s="154">
        <v>3.8974358974359</v>
      </c>
      <c r="C1116" s="153"/>
      <c r="D1116" s="152" t="s">
        <v>105</v>
      </c>
      <c r="E1116" s="137">
        <v>380</v>
      </c>
      <c r="F1116" s="151"/>
      <c r="G1116" s="134">
        <v>1</v>
      </c>
    </row>
    <row r="1117" spans="1:7" ht="12.75" customHeight="1">
      <c r="A1117" s="159" t="s">
        <v>111</v>
      </c>
      <c r="B1117" s="158" t="s">
        <v>5</v>
      </c>
      <c r="C1117" s="158" t="s">
        <v>4</v>
      </c>
      <c r="D1117" s="158" t="s">
        <v>103</v>
      </c>
      <c r="E1117" s="158" t="s">
        <v>104</v>
      </c>
      <c r="G1117" s="134">
        <v>1</v>
      </c>
    </row>
    <row r="1118" spans="1:7" ht="12.75" customHeight="1">
      <c r="A1118" s="157" t="s">
        <v>155</v>
      </c>
      <c r="B1118" s="156" t="s">
        <v>142</v>
      </c>
      <c r="C1118" s="155">
        <v>3.125E-2</v>
      </c>
      <c r="D1118" s="136">
        <v>3482</v>
      </c>
      <c r="E1118" s="136">
        <f>+D1118*C1118</f>
        <v>108.8125</v>
      </c>
      <c r="F1118" s="135"/>
      <c r="G1118" s="134">
        <v>1</v>
      </c>
    </row>
    <row r="1119" spans="1:7" ht="12.75" customHeight="1">
      <c r="A1119" s="157" t="s">
        <v>156</v>
      </c>
      <c r="B1119" s="156" t="s">
        <v>142</v>
      </c>
      <c r="C1119" s="155">
        <v>6.25E-2</v>
      </c>
      <c r="D1119" s="136">
        <v>248</v>
      </c>
      <c r="E1119" s="136">
        <f>+D1119*C1119</f>
        <v>15.5</v>
      </c>
      <c r="F1119" s="135"/>
      <c r="G1119" s="134">
        <v>1</v>
      </c>
    </row>
    <row r="1120" spans="1:7" ht="12.75" customHeight="1">
      <c r="A1120" s="152"/>
      <c r="B1120" s="154">
        <v>1.2820512820512799</v>
      </c>
      <c r="C1120" s="153"/>
      <c r="D1120" s="152" t="s">
        <v>105</v>
      </c>
      <c r="E1120" s="137">
        <v>125</v>
      </c>
      <c r="F1120" s="151"/>
      <c r="G1120" s="134">
        <v>1</v>
      </c>
    </row>
    <row r="1121" spans="1:7" ht="12.75" customHeight="1">
      <c r="A1121" s="159" t="s">
        <v>112</v>
      </c>
      <c r="B1121" s="158" t="s">
        <v>5</v>
      </c>
      <c r="C1121" s="158" t="s">
        <v>4</v>
      </c>
      <c r="D1121" s="158" t="s">
        <v>103</v>
      </c>
      <c r="E1121" s="158" t="s">
        <v>104</v>
      </c>
      <c r="G1121" s="134">
        <v>1</v>
      </c>
    </row>
    <row r="1122" spans="1:7" ht="12.75" customHeight="1">
      <c r="A1122" s="157" t="s">
        <v>153</v>
      </c>
      <c r="B1122" s="156" t="s">
        <v>149</v>
      </c>
      <c r="C1122" s="155">
        <v>3.3250000000000002E-2</v>
      </c>
      <c r="D1122" s="136">
        <v>49509</v>
      </c>
      <c r="E1122" s="136">
        <f>+D1122*C1122</f>
        <v>1646.17425</v>
      </c>
      <c r="F1122" s="135"/>
      <c r="G1122" s="134">
        <v>1</v>
      </c>
    </row>
    <row r="1123" spans="1:7" ht="12.75" customHeight="1">
      <c r="A1123" s="152"/>
      <c r="B1123" s="154">
        <v>16.8820512820513</v>
      </c>
      <c r="C1123" s="153"/>
      <c r="D1123" s="152" t="s">
        <v>105</v>
      </c>
      <c r="E1123" s="137">
        <v>1646</v>
      </c>
      <c r="F1123" s="151"/>
      <c r="G1123" s="134">
        <v>1</v>
      </c>
    </row>
    <row r="1124" spans="1:7" ht="12.75" customHeight="1">
      <c r="A1124" s="150" t="s">
        <v>114</v>
      </c>
      <c r="B1124" s="149" t="s">
        <v>115</v>
      </c>
      <c r="C1124" s="148"/>
      <c r="D1124" s="147"/>
      <c r="E1124" s="146">
        <v>9750</v>
      </c>
      <c r="G1124" s="134">
        <v>1</v>
      </c>
    </row>
    <row r="1125" spans="1:7" ht="15" customHeight="1">
      <c r="A1125" s="202" t="s">
        <v>116</v>
      </c>
      <c r="B1125" s="202"/>
      <c r="C1125" s="202"/>
      <c r="D1125" s="200">
        <v>9750</v>
      </c>
      <c r="E1125" s="200"/>
      <c r="G1125" s="134">
        <v>1</v>
      </c>
    </row>
    <row r="1126" spans="1:7" ht="12.75" customHeight="1">
      <c r="G1126" s="134">
        <v>1</v>
      </c>
    </row>
    <row r="1127" spans="1:7" ht="12.75" customHeight="1">
      <c r="G1127" s="134">
        <v>1</v>
      </c>
    </row>
    <row r="1128" spans="1:7" ht="20.25" customHeight="1">
      <c r="A1128" s="191" t="s">
        <v>99</v>
      </c>
      <c r="B1128" s="192"/>
      <c r="C1128" s="192"/>
      <c r="D1128" s="192"/>
      <c r="E1128" s="193"/>
      <c r="G1128" s="134">
        <v>1</v>
      </c>
    </row>
    <row r="1129" spans="1:7" ht="12.75" customHeight="1">
      <c r="A1129" s="194"/>
      <c r="B1129" s="194"/>
      <c r="C1129" s="194"/>
      <c r="D1129" s="162" t="s">
        <v>100</v>
      </c>
      <c r="E1129" s="162" t="s">
        <v>5</v>
      </c>
      <c r="G1129" s="134">
        <v>1</v>
      </c>
    </row>
    <row r="1130" spans="1:7" ht="55.5" customHeight="1">
      <c r="A1130" s="194" t="s">
        <v>461</v>
      </c>
      <c r="B1130" s="194"/>
      <c r="C1130" s="194"/>
      <c r="D1130" s="161" t="s">
        <v>286</v>
      </c>
      <c r="E1130" s="161" t="s">
        <v>98</v>
      </c>
      <c r="G1130" s="134">
        <v>1</v>
      </c>
    </row>
    <row r="1131" spans="1:7" ht="15.75" customHeight="1">
      <c r="A1131" s="201" t="s">
        <v>101</v>
      </c>
      <c r="B1131" s="201"/>
      <c r="C1131" s="201"/>
      <c r="D1131" s="201"/>
      <c r="E1131" s="201"/>
      <c r="F1131" s="160"/>
      <c r="G1131" s="134">
        <v>1</v>
      </c>
    </row>
    <row r="1132" spans="1:7" ht="200.1" customHeight="1">
      <c r="A1132" s="196" t="s">
        <v>218</v>
      </c>
      <c r="B1132" s="197"/>
      <c r="C1132" s="197"/>
      <c r="D1132" s="197"/>
      <c r="E1132" s="198"/>
      <c r="G1132" s="134">
        <v>2</v>
      </c>
    </row>
    <row r="1133" spans="1:7" ht="12.75" customHeight="1">
      <c r="A1133" s="159" t="s">
        <v>106</v>
      </c>
      <c r="B1133" s="158" t="s">
        <v>5</v>
      </c>
      <c r="C1133" s="158" t="s">
        <v>4</v>
      </c>
      <c r="D1133" s="158" t="s">
        <v>103</v>
      </c>
      <c r="E1133" s="158" t="s">
        <v>104</v>
      </c>
      <c r="G1133" s="134">
        <v>1</v>
      </c>
    </row>
    <row r="1134" spans="1:7" ht="12.75" customHeight="1">
      <c r="A1134" s="157" t="s">
        <v>154</v>
      </c>
      <c r="B1134" s="156" t="s">
        <v>107</v>
      </c>
      <c r="C1134" s="155">
        <v>0.1</v>
      </c>
      <c r="D1134" s="136">
        <v>377759</v>
      </c>
      <c r="E1134" s="136">
        <f>+D1134*C1134</f>
        <v>37775.9</v>
      </c>
      <c r="F1134" s="135"/>
      <c r="G1134" s="134">
        <v>1</v>
      </c>
    </row>
    <row r="1135" spans="1:7" ht="12.75" customHeight="1">
      <c r="A1135" s="152"/>
      <c r="B1135" s="154">
        <v>84.617383396128403</v>
      </c>
      <c r="C1135" s="153"/>
      <c r="D1135" s="152" t="s">
        <v>105</v>
      </c>
      <c r="E1135" s="137">
        <v>32565</v>
      </c>
      <c r="F1135" s="151"/>
      <c r="G1135" s="134">
        <v>1</v>
      </c>
    </row>
    <row r="1136" spans="1:7" ht="12.75" customHeight="1">
      <c r="A1136" s="159" t="s">
        <v>108</v>
      </c>
      <c r="B1136" s="158" t="s">
        <v>5</v>
      </c>
      <c r="C1136" s="158" t="s">
        <v>4</v>
      </c>
      <c r="D1136" s="158" t="s">
        <v>103</v>
      </c>
      <c r="E1136" s="158" t="s">
        <v>104</v>
      </c>
      <c r="G1136" s="134">
        <v>1</v>
      </c>
    </row>
    <row r="1137" spans="1:7" ht="12.75" customHeight="1">
      <c r="A1137" s="157" t="s">
        <v>109</v>
      </c>
      <c r="B1137" s="156" t="s">
        <v>110</v>
      </c>
      <c r="C1137" s="155">
        <v>0.05</v>
      </c>
      <c r="D1137" s="136">
        <v>32565</v>
      </c>
      <c r="E1137" s="136">
        <f>+D1137*C1137</f>
        <v>1628.25</v>
      </c>
      <c r="F1137" s="135"/>
      <c r="G1137" s="134">
        <v>1</v>
      </c>
    </row>
    <row r="1138" spans="1:7" ht="12.75" customHeight="1">
      <c r="A1138" s="152"/>
      <c r="B1138" s="154">
        <v>4.2302195660647</v>
      </c>
      <c r="C1138" s="153"/>
      <c r="D1138" s="152" t="s">
        <v>105</v>
      </c>
      <c r="E1138" s="137">
        <v>1628</v>
      </c>
      <c r="F1138" s="151"/>
      <c r="G1138" s="134">
        <v>1</v>
      </c>
    </row>
    <row r="1139" spans="1:7" ht="12.75" customHeight="1">
      <c r="A1139" s="159" t="s">
        <v>112</v>
      </c>
      <c r="B1139" s="158" t="s">
        <v>5</v>
      </c>
      <c r="C1139" s="158" t="s">
        <v>4</v>
      </c>
      <c r="D1139" s="158" t="s">
        <v>103</v>
      </c>
      <c r="E1139" s="158" t="s">
        <v>104</v>
      </c>
      <c r="G1139" s="134">
        <v>1</v>
      </c>
    </row>
    <row r="1140" spans="1:7" ht="12.75" customHeight="1">
      <c r="A1140" s="157" t="s">
        <v>153</v>
      </c>
      <c r="B1140" s="156" t="s">
        <v>149</v>
      </c>
      <c r="C1140" s="155">
        <v>6.5000000000000002E-2</v>
      </c>
      <c r="D1140" s="136">
        <v>49509</v>
      </c>
      <c r="E1140" s="136">
        <f>+D1140*C1140</f>
        <v>3218.085</v>
      </c>
      <c r="F1140" s="135"/>
      <c r="G1140" s="134">
        <v>1</v>
      </c>
    </row>
    <row r="1141" spans="1:7" ht="12.75" customHeight="1">
      <c r="A1141" s="157" t="s">
        <v>157</v>
      </c>
      <c r="B1141" s="156" t="s">
        <v>149</v>
      </c>
      <c r="C1141" s="155">
        <v>6.2E-2</v>
      </c>
      <c r="D1141" s="136">
        <v>17325</v>
      </c>
      <c r="E1141" s="136">
        <f>+D1141*C1141</f>
        <v>1074.1500000000001</v>
      </c>
      <c r="F1141" s="135"/>
      <c r="G1141" s="134">
        <v>1</v>
      </c>
    </row>
    <row r="1142" spans="1:7" ht="12.75" customHeight="1">
      <c r="A1142" s="152"/>
      <c r="B1142" s="154">
        <v>11.1523970378069</v>
      </c>
      <c r="C1142" s="153"/>
      <c r="D1142" s="152" t="s">
        <v>105</v>
      </c>
      <c r="E1142" s="137">
        <v>4292</v>
      </c>
      <c r="F1142" s="151"/>
      <c r="G1142" s="134">
        <v>1</v>
      </c>
    </row>
    <row r="1143" spans="1:7" ht="12.75" customHeight="1">
      <c r="A1143" s="150" t="s">
        <v>114</v>
      </c>
      <c r="B1143" s="149" t="s">
        <v>115</v>
      </c>
      <c r="C1143" s="148"/>
      <c r="D1143" s="147"/>
      <c r="E1143" s="146">
        <v>38485</v>
      </c>
      <c r="G1143" s="134">
        <v>1</v>
      </c>
    </row>
    <row r="1144" spans="1:7" ht="15" customHeight="1">
      <c r="A1144" s="202" t="s">
        <v>116</v>
      </c>
      <c r="B1144" s="202"/>
      <c r="C1144" s="202"/>
      <c r="D1144" s="200">
        <v>38485</v>
      </c>
      <c r="E1144" s="200"/>
      <c r="G1144" s="134">
        <v>1</v>
      </c>
    </row>
    <row r="1145" spans="1:7" ht="12.75" customHeight="1">
      <c r="G1145" s="134">
        <v>1</v>
      </c>
    </row>
    <row r="1146" spans="1:7" ht="12.75" customHeight="1">
      <c r="G1146" s="134">
        <v>1</v>
      </c>
    </row>
    <row r="1147" spans="1:7" ht="20.25" customHeight="1">
      <c r="A1147" s="191" t="s">
        <v>99</v>
      </c>
      <c r="B1147" s="192"/>
      <c r="C1147" s="192"/>
      <c r="D1147" s="192"/>
      <c r="E1147" s="193"/>
      <c r="G1147" s="134">
        <v>1</v>
      </c>
    </row>
    <row r="1148" spans="1:7" ht="12.75" customHeight="1">
      <c r="A1148" s="194"/>
      <c r="B1148" s="194"/>
      <c r="C1148" s="194"/>
      <c r="D1148" s="162" t="s">
        <v>100</v>
      </c>
      <c r="E1148" s="162" t="s">
        <v>5</v>
      </c>
      <c r="G1148" s="134">
        <v>1</v>
      </c>
    </row>
    <row r="1149" spans="1:7" ht="55.5" customHeight="1">
      <c r="A1149" s="194" t="s">
        <v>461</v>
      </c>
      <c r="B1149" s="194"/>
      <c r="C1149" s="194"/>
      <c r="D1149" s="161" t="s">
        <v>287</v>
      </c>
      <c r="E1149" s="161" t="s">
        <v>2</v>
      </c>
      <c r="G1149" s="134">
        <v>1</v>
      </c>
    </row>
    <row r="1150" spans="1:7" ht="15.75" customHeight="1">
      <c r="A1150" s="201" t="s">
        <v>101</v>
      </c>
      <c r="B1150" s="201"/>
      <c r="C1150" s="201"/>
      <c r="D1150" s="201"/>
      <c r="E1150" s="201"/>
      <c r="F1150" s="160"/>
      <c r="G1150" s="134">
        <v>1</v>
      </c>
    </row>
    <row r="1151" spans="1:7" ht="200.1" customHeight="1">
      <c r="A1151" s="196" t="s">
        <v>220</v>
      </c>
      <c r="B1151" s="197"/>
      <c r="C1151" s="197"/>
      <c r="D1151" s="197"/>
      <c r="E1151" s="198"/>
      <c r="G1151" s="134">
        <v>2</v>
      </c>
    </row>
    <row r="1152" spans="1:7" ht="12.75" customHeight="1">
      <c r="A1152" s="159" t="s">
        <v>106</v>
      </c>
      <c r="B1152" s="158" t="s">
        <v>5</v>
      </c>
      <c r="C1152" s="158" t="s">
        <v>4</v>
      </c>
      <c r="D1152" s="158" t="s">
        <v>103</v>
      </c>
      <c r="E1152" s="158" t="s">
        <v>104</v>
      </c>
      <c r="G1152" s="134">
        <v>1</v>
      </c>
    </row>
    <row r="1153" spans="1:7" ht="12.75" customHeight="1">
      <c r="A1153" s="157" t="s">
        <v>154</v>
      </c>
      <c r="B1153" s="156" t="s">
        <v>107</v>
      </c>
      <c r="C1153" s="155">
        <v>4.546E-2</v>
      </c>
      <c r="D1153" s="136">
        <v>377759</v>
      </c>
      <c r="E1153" s="136">
        <f>+D1153*C1153</f>
        <v>17172.924139999999</v>
      </c>
      <c r="F1153" s="135"/>
      <c r="G1153" s="134">
        <v>1</v>
      </c>
    </row>
    <row r="1154" spans="1:7" ht="12.75" customHeight="1">
      <c r="A1154" s="152"/>
      <c r="B1154" s="154">
        <v>75.960798399096902</v>
      </c>
      <c r="C1154" s="153"/>
      <c r="D1154" s="152" t="s">
        <v>105</v>
      </c>
      <c r="E1154" s="137">
        <v>14804</v>
      </c>
      <c r="F1154" s="151"/>
      <c r="G1154" s="134">
        <v>1</v>
      </c>
    </row>
    <row r="1155" spans="1:7" ht="12.75" customHeight="1">
      <c r="A1155" s="159" t="s">
        <v>108</v>
      </c>
      <c r="B1155" s="158" t="s">
        <v>5</v>
      </c>
      <c r="C1155" s="158" t="s">
        <v>4</v>
      </c>
      <c r="D1155" s="158" t="s">
        <v>103</v>
      </c>
      <c r="E1155" s="158" t="s">
        <v>104</v>
      </c>
      <c r="G1155" s="134">
        <v>1</v>
      </c>
    </row>
    <row r="1156" spans="1:7" ht="12.75" customHeight="1">
      <c r="A1156" s="157" t="s">
        <v>109</v>
      </c>
      <c r="B1156" s="156" t="s">
        <v>110</v>
      </c>
      <c r="C1156" s="155">
        <v>0.05</v>
      </c>
      <c r="D1156" s="136">
        <v>14804</v>
      </c>
      <c r="E1156" s="136">
        <f>+D1156*C1156</f>
        <v>740.2</v>
      </c>
      <c r="F1156" s="135"/>
      <c r="G1156" s="134">
        <v>1</v>
      </c>
    </row>
    <row r="1157" spans="1:7" ht="12.75" customHeight="1">
      <c r="A1157" s="152"/>
      <c r="B1157" s="154">
        <v>3.7970137000359201</v>
      </c>
      <c r="C1157" s="153"/>
      <c r="D1157" s="152" t="s">
        <v>105</v>
      </c>
      <c r="E1157" s="137">
        <v>740</v>
      </c>
      <c r="F1157" s="151"/>
      <c r="G1157" s="134">
        <v>1</v>
      </c>
    </row>
    <row r="1158" spans="1:7" ht="12.75" customHeight="1">
      <c r="A1158" s="159" t="s">
        <v>111</v>
      </c>
      <c r="B1158" s="158" t="s">
        <v>5</v>
      </c>
      <c r="C1158" s="158" t="s">
        <v>4</v>
      </c>
      <c r="D1158" s="158" t="s">
        <v>103</v>
      </c>
      <c r="E1158" s="158" t="s">
        <v>104</v>
      </c>
      <c r="G1158" s="134">
        <v>1</v>
      </c>
    </row>
    <row r="1159" spans="1:7" ht="12.75" customHeight="1">
      <c r="A1159" s="157" t="s">
        <v>155</v>
      </c>
      <c r="B1159" s="156" t="s">
        <v>142</v>
      </c>
      <c r="C1159" s="155">
        <v>0.11111</v>
      </c>
      <c r="D1159" s="136">
        <v>3482</v>
      </c>
      <c r="E1159" s="136">
        <f>+D1159*C1159</f>
        <v>386.88502</v>
      </c>
      <c r="F1159" s="135"/>
      <c r="G1159" s="134">
        <v>1</v>
      </c>
    </row>
    <row r="1160" spans="1:7" ht="12.75" customHeight="1">
      <c r="A1160" s="157" t="s">
        <v>156</v>
      </c>
      <c r="B1160" s="156" t="s">
        <v>142</v>
      </c>
      <c r="C1160" s="155">
        <v>0.33333000000000002</v>
      </c>
      <c r="D1160" s="136">
        <v>248</v>
      </c>
      <c r="E1160" s="136">
        <f>+D1160*C1160</f>
        <v>82.665840000000003</v>
      </c>
      <c r="F1160" s="135"/>
      <c r="G1160" s="134">
        <v>1</v>
      </c>
    </row>
    <row r="1161" spans="1:7" ht="12.75" customHeight="1">
      <c r="A1161" s="152"/>
      <c r="B1161" s="154">
        <v>2.4116168094822701</v>
      </c>
      <c r="C1161" s="153"/>
      <c r="D1161" s="152" t="s">
        <v>105</v>
      </c>
      <c r="E1161" s="137">
        <v>470</v>
      </c>
      <c r="F1161" s="151"/>
      <c r="G1161" s="134">
        <v>1</v>
      </c>
    </row>
    <row r="1162" spans="1:7" ht="12.75" customHeight="1">
      <c r="A1162" s="159" t="s">
        <v>112</v>
      </c>
      <c r="B1162" s="158" t="s">
        <v>5</v>
      </c>
      <c r="C1162" s="158" t="s">
        <v>4</v>
      </c>
      <c r="D1162" s="158" t="s">
        <v>103</v>
      </c>
      <c r="E1162" s="158" t="s">
        <v>104</v>
      </c>
      <c r="G1162" s="134">
        <v>1</v>
      </c>
    </row>
    <row r="1163" spans="1:7" ht="12.75" customHeight="1">
      <c r="A1163" s="157" t="s">
        <v>153</v>
      </c>
      <c r="B1163" s="156" t="s">
        <v>149</v>
      </c>
      <c r="C1163" s="155">
        <v>5.1999999999999998E-2</v>
      </c>
      <c r="D1163" s="136">
        <v>49509</v>
      </c>
      <c r="E1163" s="136">
        <f>+D1163*C1163</f>
        <v>2574.4679999999998</v>
      </c>
      <c r="F1163" s="135"/>
      <c r="G1163" s="134">
        <v>1</v>
      </c>
    </row>
    <row r="1164" spans="1:7" ht="12.75" customHeight="1">
      <c r="A1164" s="157" t="s">
        <v>157</v>
      </c>
      <c r="B1164" s="156" t="s">
        <v>149</v>
      </c>
      <c r="C1164" s="155">
        <v>5.1999999999999998E-2</v>
      </c>
      <c r="D1164" s="136">
        <v>17325</v>
      </c>
      <c r="E1164" s="136">
        <f>+D1164*C1164</f>
        <v>900.9</v>
      </c>
      <c r="F1164" s="135"/>
      <c r="G1164" s="134">
        <v>1</v>
      </c>
    </row>
    <row r="1165" spans="1:7" ht="12.75" customHeight="1">
      <c r="A1165" s="152"/>
      <c r="B1165" s="154">
        <v>17.8305710913849</v>
      </c>
      <c r="C1165" s="153"/>
      <c r="D1165" s="152" t="s">
        <v>105</v>
      </c>
      <c r="E1165" s="137">
        <v>3475</v>
      </c>
      <c r="F1165" s="151"/>
      <c r="G1165" s="134">
        <v>1</v>
      </c>
    </row>
    <row r="1166" spans="1:7" ht="12.75" customHeight="1">
      <c r="A1166" s="150" t="s">
        <v>114</v>
      </c>
      <c r="B1166" s="149" t="s">
        <v>115</v>
      </c>
      <c r="C1166" s="148"/>
      <c r="D1166" s="147"/>
      <c r="E1166" s="146">
        <v>19489</v>
      </c>
      <c r="G1166" s="134">
        <v>1</v>
      </c>
    </row>
    <row r="1167" spans="1:7" ht="15" customHeight="1">
      <c r="A1167" s="202" t="s">
        <v>116</v>
      </c>
      <c r="B1167" s="202"/>
      <c r="C1167" s="202"/>
      <c r="D1167" s="200">
        <v>19489</v>
      </c>
      <c r="E1167" s="200"/>
      <c r="G1167" s="134">
        <v>1</v>
      </c>
    </row>
    <row r="1168" spans="1:7" ht="12.75" customHeight="1">
      <c r="G1168" s="134">
        <v>1</v>
      </c>
    </row>
    <row r="1169" spans="1:7" ht="12.75" customHeight="1">
      <c r="G1169" s="134">
        <v>1</v>
      </c>
    </row>
    <row r="1170" spans="1:7" ht="20.25" customHeight="1">
      <c r="A1170" s="191" t="s">
        <v>99</v>
      </c>
      <c r="B1170" s="192"/>
      <c r="C1170" s="192"/>
      <c r="D1170" s="192"/>
      <c r="E1170" s="193"/>
      <c r="G1170" s="134">
        <v>1</v>
      </c>
    </row>
    <row r="1171" spans="1:7" ht="12.75" customHeight="1">
      <c r="A1171" s="194"/>
      <c r="B1171" s="194"/>
      <c r="C1171" s="194"/>
      <c r="D1171" s="162" t="s">
        <v>100</v>
      </c>
      <c r="E1171" s="162" t="s">
        <v>5</v>
      </c>
      <c r="G1171" s="134">
        <v>1</v>
      </c>
    </row>
    <row r="1172" spans="1:7" ht="55.5" customHeight="1">
      <c r="A1172" s="194" t="s">
        <v>461</v>
      </c>
      <c r="B1172" s="194"/>
      <c r="C1172" s="194"/>
      <c r="D1172" s="161" t="s">
        <v>288</v>
      </c>
      <c r="E1172" s="161" t="s">
        <v>2</v>
      </c>
      <c r="G1172" s="134">
        <v>1</v>
      </c>
    </row>
    <row r="1173" spans="1:7" ht="15.75" customHeight="1">
      <c r="A1173" s="201" t="s">
        <v>101</v>
      </c>
      <c r="B1173" s="201"/>
      <c r="C1173" s="201"/>
      <c r="D1173" s="201"/>
      <c r="E1173" s="201"/>
      <c r="F1173" s="160"/>
      <c r="G1173" s="134">
        <v>1</v>
      </c>
    </row>
    <row r="1174" spans="1:7" ht="200.1" customHeight="1">
      <c r="A1174" s="196" t="s">
        <v>222</v>
      </c>
      <c r="B1174" s="197"/>
      <c r="C1174" s="197"/>
      <c r="D1174" s="197"/>
      <c r="E1174" s="198"/>
      <c r="G1174" s="134">
        <v>2</v>
      </c>
    </row>
    <row r="1175" spans="1:7" ht="12.75" customHeight="1">
      <c r="A1175" s="159" t="s">
        <v>106</v>
      </c>
      <c r="B1175" s="158" t="s">
        <v>5</v>
      </c>
      <c r="C1175" s="158" t="s">
        <v>4</v>
      </c>
      <c r="D1175" s="158" t="s">
        <v>103</v>
      </c>
      <c r="E1175" s="158" t="s">
        <v>104</v>
      </c>
      <c r="G1175" s="134">
        <v>1</v>
      </c>
    </row>
    <row r="1176" spans="1:7" ht="12.75" customHeight="1">
      <c r="A1176" s="157" t="s">
        <v>559</v>
      </c>
      <c r="B1176" s="156" t="s">
        <v>107</v>
      </c>
      <c r="C1176" s="155">
        <v>0.1</v>
      </c>
      <c r="D1176" s="136">
        <v>95700</v>
      </c>
      <c r="E1176" s="136">
        <f>+D1176*C1176</f>
        <v>9570</v>
      </c>
      <c r="F1176" s="135"/>
      <c r="G1176" s="134">
        <v>1</v>
      </c>
    </row>
    <row r="1177" spans="1:7" ht="12.75" customHeight="1">
      <c r="A1177" s="152"/>
      <c r="B1177" s="154">
        <v>47.547691775690197</v>
      </c>
      <c r="C1177" s="153"/>
      <c r="D1177" s="152" t="s">
        <v>105</v>
      </c>
      <c r="E1177" s="137">
        <v>8250</v>
      </c>
      <c r="F1177" s="151"/>
      <c r="G1177" s="134">
        <v>1</v>
      </c>
    </row>
    <row r="1178" spans="1:7" ht="12.75" customHeight="1">
      <c r="A1178" s="159" t="s">
        <v>108</v>
      </c>
      <c r="B1178" s="158" t="s">
        <v>5</v>
      </c>
      <c r="C1178" s="158" t="s">
        <v>4</v>
      </c>
      <c r="D1178" s="158" t="s">
        <v>103</v>
      </c>
      <c r="E1178" s="158" t="s">
        <v>104</v>
      </c>
      <c r="G1178" s="134">
        <v>1</v>
      </c>
    </row>
    <row r="1179" spans="1:7" ht="12.75" customHeight="1">
      <c r="A1179" s="157" t="s">
        <v>109</v>
      </c>
      <c r="B1179" s="156" t="s">
        <v>110</v>
      </c>
      <c r="C1179" s="155">
        <v>0.05</v>
      </c>
      <c r="D1179" s="136">
        <v>8250</v>
      </c>
      <c r="E1179" s="136">
        <f>+D1179*C1179</f>
        <v>412.5</v>
      </c>
      <c r="F1179" s="135"/>
      <c r="G1179" s="134">
        <v>1</v>
      </c>
    </row>
    <row r="1180" spans="1:7" ht="12.75" customHeight="1">
      <c r="A1180" s="152"/>
      <c r="B1180" s="154">
        <v>2.3802662670739401</v>
      </c>
      <c r="C1180" s="153"/>
      <c r="D1180" s="152" t="s">
        <v>105</v>
      </c>
      <c r="E1180" s="137">
        <v>413</v>
      </c>
      <c r="F1180" s="151"/>
      <c r="G1180" s="134">
        <v>1</v>
      </c>
    </row>
    <row r="1181" spans="1:7" ht="12.75" customHeight="1">
      <c r="A1181" s="159" t="s">
        <v>112</v>
      </c>
      <c r="B1181" s="158" t="s">
        <v>5</v>
      </c>
      <c r="C1181" s="158" t="s">
        <v>4</v>
      </c>
      <c r="D1181" s="158" t="s">
        <v>103</v>
      </c>
      <c r="E1181" s="158" t="s">
        <v>104</v>
      </c>
      <c r="G1181" s="134">
        <v>1</v>
      </c>
    </row>
    <row r="1182" spans="1:7" ht="12.75" customHeight="1">
      <c r="A1182" s="157" t="s">
        <v>153</v>
      </c>
      <c r="B1182" s="156" t="s">
        <v>149</v>
      </c>
      <c r="C1182" s="155">
        <v>0.13</v>
      </c>
      <c r="D1182" s="136">
        <v>49509</v>
      </c>
      <c r="E1182" s="136">
        <f>+D1182*C1182</f>
        <v>6436.17</v>
      </c>
      <c r="F1182" s="135"/>
      <c r="G1182" s="134">
        <v>1</v>
      </c>
    </row>
    <row r="1183" spans="1:7" ht="12.75" customHeight="1">
      <c r="A1183" s="157" t="s">
        <v>157</v>
      </c>
      <c r="B1183" s="156" t="s">
        <v>149</v>
      </c>
      <c r="C1183" s="155">
        <v>0.13</v>
      </c>
      <c r="D1183" s="136">
        <v>17325</v>
      </c>
      <c r="E1183" s="136">
        <f>+D1183*C1183</f>
        <v>2252.25</v>
      </c>
      <c r="F1183" s="135"/>
      <c r="G1183" s="134">
        <v>1</v>
      </c>
    </row>
    <row r="1184" spans="1:7" ht="12.75" customHeight="1">
      <c r="A1184" s="152"/>
      <c r="B1184" s="154">
        <v>50.072041957235903</v>
      </c>
      <c r="C1184" s="153"/>
      <c r="D1184" s="152" t="s">
        <v>105</v>
      </c>
      <c r="E1184" s="137">
        <v>8688</v>
      </c>
      <c r="F1184" s="151"/>
      <c r="G1184" s="134">
        <v>1</v>
      </c>
    </row>
    <row r="1185" spans="1:7" ht="12.75" customHeight="1">
      <c r="A1185" s="150" t="s">
        <v>114</v>
      </c>
      <c r="B1185" s="149" t="s">
        <v>115</v>
      </c>
      <c r="C1185" s="148"/>
      <c r="D1185" s="147"/>
      <c r="E1185" s="146">
        <v>17351</v>
      </c>
      <c r="G1185" s="134">
        <v>1</v>
      </c>
    </row>
    <row r="1186" spans="1:7" ht="15" customHeight="1">
      <c r="A1186" s="202" t="s">
        <v>116</v>
      </c>
      <c r="B1186" s="202"/>
      <c r="C1186" s="202"/>
      <c r="D1186" s="200">
        <v>17351</v>
      </c>
      <c r="E1186" s="200"/>
      <c r="G1186" s="134">
        <v>1</v>
      </c>
    </row>
    <row r="1187" spans="1:7" ht="12.75" customHeight="1">
      <c r="G1187" s="134">
        <v>1</v>
      </c>
    </row>
    <row r="1188" spans="1:7" ht="12.75" customHeight="1">
      <c r="G1188" s="134">
        <v>1</v>
      </c>
    </row>
    <row r="1189" spans="1:7" ht="20.25" customHeight="1">
      <c r="A1189" s="191" t="s">
        <v>99</v>
      </c>
      <c r="B1189" s="192"/>
      <c r="C1189" s="192"/>
      <c r="D1189" s="192"/>
      <c r="E1189" s="193"/>
      <c r="G1189" s="134">
        <v>1</v>
      </c>
    </row>
    <row r="1190" spans="1:7" ht="12.75" customHeight="1">
      <c r="A1190" s="194"/>
      <c r="B1190" s="194"/>
      <c r="C1190" s="194"/>
      <c r="D1190" s="162" t="s">
        <v>100</v>
      </c>
      <c r="E1190" s="162" t="s">
        <v>5</v>
      </c>
      <c r="G1190" s="134">
        <v>1</v>
      </c>
    </row>
    <row r="1191" spans="1:7" ht="55.5" customHeight="1">
      <c r="A1191" s="194" t="s">
        <v>461</v>
      </c>
      <c r="B1191" s="194"/>
      <c r="C1191" s="194"/>
      <c r="D1191" s="161" t="s">
        <v>289</v>
      </c>
      <c r="E1191" s="161" t="s">
        <v>2</v>
      </c>
      <c r="G1191" s="134">
        <v>1</v>
      </c>
    </row>
    <row r="1192" spans="1:7" ht="15.75" customHeight="1">
      <c r="A1192" s="201" t="s">
        <v>101</v>
      </c>
      <c r="B1192" s="201"/>
      <c r="C1192" s="201"/>
      <c r="D1192" s="201"/>
      <c r="E1192" s="201"/>
      <c r="F1192" s="160"/>
      <c r="G1192" s="134">
        <v>1</v>
      </c>
    </row>
    <row r="1193" spans="1:7" ht="200.1" customHeight="1">
      <c r="A1193" s="196" t="s">
        <v>227</v>
      </c>
      <c r="B1193" s="197"/>
      <c r="C1193" s="197"/>
      <c r="D1193" s="197"/>
      <c r="E1193" s="198"/>
      <c r="G1193" s="134">
        <v>2</v>
      </c>
    </row>
    <row r="1194" spans="1:7" ht="12.75" customHeight="1">
      <c r="A1194" s="159" t="s">
        <v>102</v>
      </c>
      <c r="B1194" s="158" t="s">
        <v>5</v>
      </c>
      <c r="C1194" s="158" t="s">
        <v>4</v>
      </c>
      <c r="D1194" s="158" t="s">
        <v>103</v>
      </c>
      <c r="E1194" s="158" t="s">
        <v>104</v>
      </c>
      <c r="G1194" s="134">
        <v>1</v>
      </c>
    </row>
    <row r="1195" spans="1:7" ht="12.75" customHeight="1">
      <c r="A1195" s="157" t="s">
        <v>595</v>
      </c>
      <c r="B1195" s="156" t="s">
        <v>168</v>
      </c>
      <c r="C1195" s="155">
        <v>1.4E-2</v>
      </c>
      <c r="D1195" s="136">
        <v>139300</v>
      </c>
      <c r="E1195" s="136">
        <f>+D1195*C1195</f>
        <v>1950.2</v>
      </c>
      <c r="F1195" s="135"/>
      <c r="G1195" s="134">
        <v>1</v>
      </c>
    </row>
    <row r="1196" spans="1:7" ht="12.75" customHeight="1">
      <c r="A1196" s="157" t="s">
        <v>594</v>
      </c>
      <c r="B1196" s="156" t="s">
        <v>168</v>
      </c>
      <c r="C1196" s="155">
        <v>1.4E-2</v>
      </c>
      <c r="D1196" s="136">
        <v>153623</v>
      </c>
      <c r="E1196" s="136">
        <f>+D1196*C1196</f>
        <v>2150.7220000000002</v>
      </c>
      <c r="F1196" s="135"/>
      <c r="G1196" s="134">
        <v>1</v>
      </c>
    </row>
    <row r="1197" spans="1:7" ht="12.75" customHeight="1">
      <c r="A1197" s="157" t="s">
        <v>179</v>
      </c>
      <c r="B1197" s="156" t="s">
        <v>123</v>
      </c>
      <c r="C1197" s="155">
        <v>0.05</v>
      </c>
      <c r="D1197" s="136">
        <v>5500</v>
      </c>
      <c r="E1197" s="136">
        <f>+D1197*C1197</f>
        <v>275</v>
      </c>
      <c r="F1197" s="135"/>
      <c r="G1197" s="134">
        <v>1</v>
      </c>
    </row>
    <row r="1198" spans="1:7" ht="12.75" customHeight="1">
      <c r="A1198" s="157" t="s">
        <v>466</v>
      </c>
      <c r="B1198" s="156" t="s">
        <v>3</v>
      </c>
      <c r="C1198" s="155">
        <v>0.1</v>
      </c>
      <c r="D1198" s="136">
        <v>1210</v>
      </c>
      <c r="E1198" s="136">
        <f>+D1198*C1198</f>
        <v>121</v>
      </c>
      <c r="F1198" s="135"/>
      <c r="G1198" s="134">
        <v>1</v>
      </c>
    </row>
    <row r="1199" spans="1:7" ht="12.75" customHeight="1">
      <c r="A1199" s="157" t="s">
        <v>465</v>
      </c>
      <c r="B1199" s="156" t="s">
        <v>98</v>
      </c>
      <c r="C1199" s="155">
        <v>8.3330000000000001E-2</v>
      </c>
      <c r="D1199" s="136">
        <v>2645</v>
      </c>
      <c r="E1199" s="136">
        <f>+D1199*C1199</f>
        <v>220.40785</v>
      </c>
      <c r="F1199" s="135"/>
      <c r="G1199" s="134">
        <v>1</v>
      </c>
    </row>
    <row r="1200" spans="1:7" ht="12.75" customHeight="1">
      <c r="A1200" s="152"/>
      <c r="B1200" s="154">
        <v>25.719738276990199</v>
      </c>
      <c r="C1200" s="153"/>
      <c r="D1200" s="152" t="s">
        <v>105</v>
      </c>
      <c r="E1200" s="137">
        <v>4717</v>
      </c>
      <c r="F1200" s="151"/>
      <c r="G1200" s="134">
        <v>1</v>
      </c>
    </row>
    <row r="1201" spans="1:7" ht="12.75" customHeight="1">
      <c r="A1201" s="159" t="s">
        <v>106</v>
      </c>
      <c r="B1201" s="158" t="s">
        <v>5</v>
      </c>
      <c r="C1201" s="158" t="s">
        <v>4</v>
      </c>
      <c r="D1201" s="158" t="s">
        <v>103</v>
      </c>
      <c r="E1201" s="158" t="s">
        <v>104</v>
      </c>
      <c r="G1201" s="134">
        <v>1</v>
      </c>
    </row>
    <row r="1202" spans="1:7" ht="12.75" customHeight="1">
      <c r="A1202" s="157" t="s">
        <v>181</v>
      </c>
      <c r="B1202" s="156" t="s">
        <v>107</v>
      </c>
      <c r="C1202" s="155">
        <v>5.1799999999999999E-2</v>
      </c>
      <c r="D1202" s="136">
        <v>282059</v>
      </c>
      <c r="E1202" s="136">
        <f>+D1202*C1202</f>
        <v>14610.656199999999</v>
      </c>
      <c r="F1202" s="135"/>
      <c r="G1202" s="134">
        <v>1</v>
      </c>
    </row>
    <row r="1203" spans="1:7" ht="12.75" customHeight="1">
      <c r="A1203" s="152"/>
      <c r="B1203" s="154">
        <v>68.675027262813501</v>
      </c>
      <c r="C1203" s="153"/>
      <c r="D1203" s="152" t="s">
        <v>105</v>
      </c>
      <c r="E1203" s="137">
        <v>12595</v>
      </c>
      <c r="F1203" s="151"/>
      <c r="G1203" s="134">
        <v>1</v>
      </c>
    </row>
    <row r="1204" spans="1:7" ht="12.75" customHeight="1">
      <c r="A1204" s="159" t="s">
        <v>108</v>
      </c>
      <c r="B1204" s="158" t="s">
        <v>5</v>
      </c>
      <c r="C1204" s="158" t="s">
        <v>4</v>
      </c>
      <c r="D1204" s="158" t="s">
        <v>103</v>
      </c>
      <c r="E1204" s="158" t="s">
        <v>104</v>
      </c>
      <c r="G1204" s="134">
        <v>1</v>
      </c>
    </row>
    <row r="1205" spans="1:7" ht="12.75" customHeight="1">
      <c r="A1205" s="157" t="s">
        <v>109</v>
      </c>
      <c r="B1205" s="156" t="s">
        <v>110</v>
      </c>
      <c r="C1205" s="155">
        <v>0.05</v>
      </c>
      <c r="D1205" s="136">
        <v>12595</v>
      </c>
      <c r="E1205" s="136">
        <f>+D1205*C1205</f>
        <v>629.75</v>
      </c>
      <c r="F1205" s="135"/>
      <c r="G1205" s="134">
        <v>1</v>
      </c>
    </row>
    <row r="1206" spans="1:7" ht="12.75" customHeight="1">
      <c r="A1206" s="152"/>
      <c r="B1206" s="154">
        <v>3.4351145038167901</v>
      </c>
      <c r="C1206" s="153"/>
      <c r="D1206" s="152" t="s">
        <v>105</v>
      </c>
      <c r="E1206" s="137">
        <v>630</v>
      </c>
      <c r="F1206" s="151"/>
      <c r="G1206" s="134">
        <v>1</v>
      </c>
    </row>
    <row r="1207" spans="1:7" ht="12.75" customHeight="1">
      <c r="A1207" s="159" t="s">
        <v>111</v>
      </c>
      <c r="B1207" s="158" t="s">
        <v>5</v>
      </c>
      <c r="C1207" s="158" t="s">
        <v>4</v>
      </c>
      <c r="D1207" s="158" t="s">
        <v>103</v>
      </c>
      <c r="E1207" s="158" t="s">
        <v>104</v>
      </c>
      <c r="G1207" s="134">
        <v>1</v>
      </c>
    </row>
    <row r="1208" spans="1:7" ht="12.75" customHeight="1">
      <c r="A1208" s="157" t="s">
        <v>593</v>
      </c>
      <c r="B1208" s="156" t="s">
        <v>142</v>
      </c>
      <c r="C1208" s="155">
        <v>1.7149999999999999E-2</v>
      </c>
      <c r="D1208" s="136">
        <v>23200</v>
      </c>
      <c r="E1208" s="136">
        <f>+D1208*C1208</f>
        <v>397.88</v>
      </c>
      <c r="F1208" s="135"/>
      <c r="G1208" s="134">
        <v>1</v>
      </c>
    </row>
    <row r="1209" spans="1:7" ht="12.75" customHeight="1">
      <c r="A1209" s="152"/>
      <c r="B1209" s="154">
        <v>2.1701199563795002</v>
      </c>
      <c r="C1209" s="153"/>
      <c r="D1209" s="152" t="s">
        <v>105</v>
      </c>
      <c r="E1209" s="137">
        <v>398</v>
      </c>
      <c r="F1209" s="151"/>
      <c r="G1209" s="134">
        <v>1</v>
      </c>
    </row>
    <row r="1210" spans="1:7" ht="12.75" customHeight="1">
      <c r="A1210" s="150" t="s">
        <v>114</v>
      </c>
      <c r="B1210" s="149" t="s">
        <v>115</v>
      </c>
      <c r="C1210" s="148"/>
      <c r="D1210" s="147"/>
      <c r="E1210" s="146">
        <v>18340</v>
      </c>
      <c r="G1210" s="134">
        <v>1</v>
      </c>
    </row>
    <row r="1211" spans="1:7" ht="15" customHeight="1">
      <c r="A1211" s="202" t="s">
        <v>116</v>
      </c>
      <c r="B1211" s="202"/>
      <c r="C1211" s="202"/>
      <c r="D1211" s="200">
        <v>18340</v>
      </c>
      <c r="E1211" s="200"/>
      <c r="G1211" s="134">
        <v>1</v>
      </c>
    </row>
    <row r="1212" spans="1:7" ht="12.75" customHeight="1">
      <c r="G1212" s="134">
        <v>1</v>
      </c>
    </row>
    <row r="1213" spans="1:7" ht="12.75" customHeight="1">
      <c r="G1213" s="134">
        <v>1</v>
      </c>
    </row>
    <row r="1214" spans="1:7" ht="20.25" customHeight="1">
      <c r="A1214" s="191" t="s">
        <v>99</v>
      </c>
      <c r="B1214" s="192"/>
      <c r="C1214" s="192"/>
      <c r="D1214" s="192"/>
      <c r="E1214" s="193"/>
      <c r="G1214" s="134">
        <v>1</v>
      </c>
    </row>
    <row r="1215" spans="1:7" ht="12.75" customHeight="1">
      <c r="A1215" s="194"/>
      <c r="B1215" s="194"/>
      <c r="C1215" s="194"/>
      <c r="D1215" s="162" t="s">
        <v>100</v>
      </c>
      <c r="E1215" s="162" t="s">
        <v>5</v>
      </c>
      <c r="G1215" s="134">
        <v>1</v>
      </c>
    </row>
    <row r="1216" spans="1:7" ht="55.5" customHeight="1">
      <c r="A1216" s="194" t="s">
        <v>461</v>
      </c>
      <c r="B1216" s="194"/>
      <c r="C1216" s="194"/>
      <c r="D1216" s="161" t="s">
        <v>290</v>
      </c>
      <c r="E1216" s="161" t="s">
        <v>2</v>
      </c>
      <c r="G1216" s="134">
        <v>1</v>
      </c>
    </row>
    <row r="1217" spans="1:7" ht="15.75" customHeight="1">
      <c r="A1217" s="201" t="s">
        <v>101</v>
      </c>
      <c r="B1217" s="201"/>
      <c r="C1217" s="201"/>
      <c r="D1217" s="201"/>
      <c r="E1217" s="201"/>
      <c r="F1217" s="160"/>
      <c r="G1217" s="134">
        <v>1</v>
      </c>
    </row>
    <row r="1218" spans="1:7" ht="200.1" customHeight="1">
      <c r="A1218" s="196" t="s">
        <v>229</v>
      </c>
      <c r="B1218" s="197"/>
      <c r="C1218" s="197"/>
      <c r="D1218" s="197"/>
      <c r="E1218" s="198"/>
      <c r="G1218" s="134">
        <v>2</v>
      </c>
    </row>
    <row r="1219" spans="1:7" ht="12.75" customHeight="1">
      <c r="A1219" s="159" t="s">
        <v>102</v>
      </c>
      <c r="B1219" s="158" t="s">
        <v>5</v>
      </c>
      <c r="C1219" s="158" t="s">
        <v>4</v>
      </c>
      <c r="D1219" s="158" t="s">
        <v>103</v>
      </c>
      <c r="E1219" s="158" t="s">
        <v>104</v>
      </c>
      <c r="G1219" s="134">
        <v>1</v>
      </c>
    </row>
    <row r="1220" spans="1:7" ht="12.75" customHeight="1">
      <c r="A1220" s="157" t="s">
        <v>602</v>
      </c>
      <c r="B1220" s="156" t="s">
        <v>3</v>
      </c>
      <c r="C1220" s="155">
        <v>0.36952000000000002</v>
      </c>
      <c r="D1220" s="136">
        <v>69900</v>
      </c>
      <c r="E1220" s="136">
        <f t="shared" ref="E1220:E1234" si="13">+D1220*C1220</f>
        <v>25829.448</v>
      </c>
      <c r="F1220" s="135"/>
      <c r="G1220" s="134">
        <v>1</v>
      </c>
    </row>
    <row r="1221" spans="1:7" ht="12.75" customHeight="1">
      <c r="A1221" s="157" t="s">
        <v>601</v>
      </c>
      <c r="B1221" s="156" t="s">
        <v>98</v>
      </c>
      <c r="C1221" s="155">
        <v>1.03</v>
      </c>
      <c r="D1221" s="136">
        <v>776</v>
      </c>
      <c r="E1221" s="136">
        <f t="shared" si="13"/>
        <v>799.28</v>
      </c>
      <c r="F1221" s="135"/>
      <c r="G1221" s="134">
        <v>1</v>
      </c>
    </row>
    <row r="1222" spans="1:7" ht="12.75" customHeight="1">
      <c r="A1222" s="157" t="s">
        <v>600</v>
      </c>
      <c r="B1222" s="156" t="s">
        <v>3</v>
      </c>
      <c r="C1222" s="155">
        <v>11</v>
      </c>
      <c r="D1222" s="136">
        <v>18</v>
      </c>
      <c r="E1222" s="136">
        <f t="shared" si="13"/>
        <v>198</v>
      </c>
      <c r="F1222" s="135"/>
      <c r="G1222" s="134">
        <v>1</v>
      </c>
    </row>
    <row r="1223" spans="1:7" ht="12.75" customHeight="1">
      <c r="A1223" s="157" t="s">
        <v>599</v>
      </c>
      <c r="B1223" s="156" t="s">
        <v>98</v>
      </c>
      <c r="C1223" s="155">
        <v>1.29098</v>
      </c>
      <c r="D1223" s="136">
        <v>2764</v>
      </c>
      <c r="E1223" s="136">
        <f t="shared" si="13"/>
        <v>3568.26872</v>
      </c>
      <c r="F1223" s="135"/>
      <c r="G1223" s="134">
        <v>1</v>
      </c>
    </row>
    <row r="1224" spans="1:7" ht="12.75" customHeight="1">
      <c r="A1224" s="157" t="s">
        <v>598</v>
      </c>
      <c r="B1224" s="156" t="s">
        <v>98</v>
      </c>
      <c r="C1224" s="155">
        <v>2.5819700000000001</v>
      </c>
      <c r="D1224" s="136">
        <v>3870</v>
      </c>
      <c r="E1224" s="136">
        <f t="shared" si="13"/>
        <v>9992.2239000000009</v>
      </c>
      <c r="F1224" s="135"/>
      <c r="G1224" s="134">
        <v>1</v>
      </c>
    </row>
    <row r="1225" spans="1:7" ht="12.75" customHeight="1">
      <c r="A1225" s="157" t="s">
        <v>184</v>
      </c>
      <c r="B1225" s="156" t="s">
        <v>98</v>
      </c>
      <c r="C1225" s="155">
        <v>3.15</v>
      </c>
      <c r="D1225" s="136">
        <v>79</v>
      </c>
      <c r="E1225" s="136">
        <f t="shared" si="13"/>
        <v>248.85</v>
      </c>
      <c r="F1225" s="135"/>
      <c r="G1225" s="134">
        <v>1</v>
      </c>
    </row>
    <row r="1226" spans="1:7" ht="12.75" customHeight="1">
      <c r="A1226" s="157" t="s">
        <v>185</v>
      </c>
      <c r="B1226" s="156" t="s">
        <v>3</v>
      </c>
      <c r="C1226" s="155">
        <v>30</v>
      </c>
      <c r="D1226" s="136">
        <v>16</v>
      </c>
      <c r="E1226" s="136">
        <f t="shared" si="13"/>
        <v>480</v>
      </c>
      <c r="F1226" s="135"/>
      <c r="G1226" s="134">
        <v>1</v>
      </c>
    </row>
    <row r="1227" spans="1:7" ht="12.75" customHeight="1">
      <c r="A1227" s="157" t="s">
        <v>187</v>
      </c>
      <c r="B1227" s="156" t="s">
        <v>3</v>
      </c>
      <c r="C1227" s="155">
        <v>10</v>
      </c>
      <c r="D1227" s="136">
        <v>20</v>
      </c>
      <c r="E1227" s="136">
        <f t="shared" si="13"/>
        <v>200</v>
      </c>
      <c r="F1227" s="135"/>
      <c r="G1227" s="134">
        <v>1</v>
      </c>
    </row>
    <row r="1228" spans="1:7" ht="12.75" customHeight="1">
      <c r="A1228" s="157" t="s">
        <v>184</v>
      </c>
      <c r="B1228" s="156" t="s">
        <v>98</v>
      </c>
      <c r="C1228" s="155">
        <v>3.15</v>
      </c>
      <c r="D1228" s="136">
        <v>79</v>
      </c>
      <c r="E1228" s="136">
        <f t="shared" si="13"/>
        <v>248.85</v>
      </c>
      <c r="F1228" s="135"/>
      <c r="G1228" s="134">
        <v>1</v>
      </c>
    </row>
    <row r="1229" spans="1:7" ht="12.75" customHeight="1">
      <c r="A1229" s="157" t="s">
        <v>188</v>
      </c>
      <c r="B1229" s="156" t="s">
        <v>3</v>
      </c>
      <c r="C1229" s="155">
        <v>5.1869999999999999E-2</v>
      </c>
      <c r="D1229" s="136">
        <v>41000</v>
      </c>
      <c r="E1229" s="136">
        <f t="shared" si="13"/>
        <v>2126.67</v>
      </c>
      <c r="F1229" s="135"/>
      <c r="G1229" s="134">
        <v>1</v>
      </c>
    </row>
    <row r="1230" spans="1:7" ht="12.75" customHeight="1">
      <c r="A1230" s="157" t="s">
        <v>597</v>
      </c>
      <c r="B1230" s="156" t="s">
        <v>98</v>
      </c>
      <c r="C1230" s="155">
        <v>0.3</v>
      </c>
      <c r="D1230" s="136">
        <v>797</v>
      </c>
      <c r="E1230" s="136">
        <f t="shared" si="13"/>
        <v>239.1</v>
      </c>
      <c r="F1230" s="135"/>
      <c r="G1230" s="134">
        <v>1</v>
      </c>
    </row>
    <row r="1231" spans="1:7" ht="12.75" customHeight="1">
      <c r="A1231" s="157" t="s">
        <v>187</v>
      </c>
      <c r="B1231" s="156" t="s">
        <v>3</v>
      </c>
      <c r="C1231" s="155">
        <v>10</v>
      </c>
      <c r="D1231" s="136">
        <v>20</v>
      </c>
      <c r="E1231" s="136">
        <f t="shared" si="13"/>
        <v>200</v>
      </c>
      <c r="F1231" s="135"/>
      <c r="G1231" s="134">
        <v>1</v>
      </c>
    </row>
    <row r="1232" spans="1:7" ht="12.75" customHeight="1">
      <c r="A1232" s="157" t="s">
        <v>596</v>
      </c>
      <c r="B1232" s="156" t="s">
        <v>98</v>
      </c>
      <c r="C1232" s="155">
        <v>0.28999999999999998</v>
      </c>
      <c r="D1232" s="136">
        <v>1624</v>
      </c>
      <c r="E1232" s="136">
        <f t="shared" si="13"/>
        <v>470.96</v>
      </c>
      <c r="F1232" s="135"/>
      <c r="G1232" s="134">
        <v>1</v>
      </c>
    </row>
    <row r="1233" spans="1:7" ht="12.75" customHeight="1">
      <c r="A1233" s="157" t="s">
        <v>190</v>
      </c>
      <c r="B1233" s="156" t="s">
        <v>3</v>
      </c>
      <c r="C1233" s="155">
        <v>0.2</v>
      </c>
      <c r="D1233" s="136">
        <v>1110</v>
      </c>
      <c r="E1233" s="136">
        <f t="shared" si="13"/>
        <v>222</v>
      </c>
      <c r="F1233" s="135"/>
      <c r="G1233" s="134">
        <v>1</v>
      </c>
    </row>
    <row r="1234" spans="1:7" ht="12.75" customHeight="1">
      <c r="A1234" s="157" t="s">
        <v>179</v>
      </c>
      <c r="B1234" s="156" t="s">
        <v>123</v>
      </c>
      <c r="C1234" s="155">
        <v>0.05</v>
      </c>
      <c r="D1234" s="136">
        <v>5500</v>
      </c>
      <c r="E1234" s="136">
        <f t="shared" si="13"/>
        <v>275</v>
      </c>
      <c r="F1234" s="135"/>
      <c r="G1234" s="134">
        <v>1</v>
      </c>
    </row>
    <row r="1235" spans="1:7" ht="12.75" customHeight="1">
      <c r="A1235" s="152"/>
      <c r="B1235" s="154">
        <v>55.717127290248499</v>
      </c>
      <c r="C1235" s="153"/>
      <c r="D1235" s="152" t="s">
        <v>105</v>
      </c>
      <c r="E1235" s="137">
        <v>45098</v>
      </c>
      <c r="F1235" s="151"/>
      <c r="G1235" s="134">
        <v>1</v>
      </c>
    </row>
    <row r="1236" spans="1:7" ht="12.75" customHeight="1">
      <c r="A1236" s="159" t="s">
        <v>106</v>
      </c>
      <c r="B1236" s="158" t="s">
        <v>5</v>
      </c>
      <c r="C1236" s="158" t="s">
        <v>4</v>
      </c>
      <c r="D1236" s="158" t="s">
        <v>103</v>
      </c>
      <c r="E1236" s="158" t="s">
        <v>104</v>
      </c>
      <c r="G1236" s="134">
        <v>1</v>
      </c>
    </row>
    <row r="1237" spans="1:7" ht="12.75" customHeight="1">
      <c r="A1237" s="157" t="s">
        <v>191</v>
      </c>
      <c r="B1237" s="156" t="s">
        <v>107</v>
      </c>
      <c r="C1237" s="155">
        <v>0.13</v>
      </c>
      <c r="D1237" s="136">
        <v>282059</v>
      </c>
      <c r="E1237" s="136">
        <f>+D1237*C1237</f>
        <v>36667.67</v>
      </c>
      <c r="F1237" s="135"/>
      <c r="G1237" s="134">
        <v>1</v>
      </c>
    </row>
    <row r="1238" spans="1:7" ht="12.75" customHeight="1">
      <c r="A1238" s="152"/>
      <c r="B1238" s="154">
        <v>39.053137470503202</v>
      </c>
      <c r="C1238" s="153"/>
      <c r="D1238" s="152" t="s">
        <v>105</v>
      </c>
      <c r="E1238" s="137">
        <v>31610</v>
      </c>
      <c r="F1238" s="151"/>
      <c r="G1238" s="134">
        <v>1</v>
      </c>
    </row>
    <row r="1239" spans="1:7" ht="12.75" customHeight="1">
      <c r="A1239" s="159" t="s">
        <v>108</v>
      </c>
      <c r="B1239" s="158" t="s">
        <v>5</v>
      </c>
      <c r="C1239" s="158" t="s">
        <v>4</v>
      </c>
      <c r="D1239" s="158" t="s">
        <v>103</v>
      </c>
      <c r="E1239" s="158" t="s">
        <v>104</v>
      </c>
      <c r="G1239" s="134">
        <v>1</v>
      </c>
    </row>
    <row r="1240" spans="1:7" ht="12.75" customHeight="1">
      <c r="A1240" s="157" t="s">
        <v>109</v>
      </c>
      <c r="B1240" s="156" t="s">
        <v>110</v>
      </c>
      <c r="C1240" s="155">
        <v>0.05</v>
      </c>
      <c r="D1240" s="136">
        <v>31610</v>
      </c>
      <c r="E1240" s="136">
        <f>+D1240*C1240</f>
        <v>1580.5</v>
      </c>
      <c r="F1240" s="135"/>
      <c r="G1240" s="134">
        <v>1</v>
      </c>
    </row>
    <row r="1241" spans="1:7" ht="12.75" customHeight="1">
      <c r="A1241" s="152"/>
      <c r="B1241" s="154">
        <v>1.9532746074301</v>
      </c>
      <c r="C1241" s="153"/>
      <c r="D1241" s="152" t="s">
        <v>105</v>
      </c>
      <c r="E1241" s="137">
        <v>1581</v>
      </c>
      <c r="F1241" s="151"/>
      <c r="G1241" s="134">
        <v>1</v>
      </c>
    </row>
    <row r="1242" spans="1:7" ht="12.75" customHeight="1">
      <c r="A1242" s="159" t="s">
        <v>111</v>
      </c>
      <c r="B1242" s="158" t="s">
        <v>5</v>
      </c>
      <c r="C1242" s="158" t="s">
        <v>4</v>
      </c>
      <c r="D1242" s="158" t="s">
        <v>103</v>
      </c>
      <c r="E1242" s="158" t="s">
        <v>104</v>
      </c>
      <c r="G1242" s="134">
        <v>1</v>
      </c>
    </row>
    <row r="1243" spans="1:7" ht="12.75" customHeight="1">
      <c r="A1243" s="157" t="s">
        <v>593</v>
      </c>
      <c r="B1243" s="156" t="s">
        <v>142</v>
      </c>
      <c r="C1243" s="155">
        <v>0.11429</v>
      </c>
      <c r="D1243" s="136">
        <v>23200</v>
      </c>
      <c r="E1243" s="136">
        <f>+D1243*C1243</f>
        <v>2651.5280000000002</v>
      </c>
      <c r="F1243" s="135"/>
      <c r="G1243" s="134">
        <v>1</v>
      </c>
    </row>
    <row r="1244" spans="1:7" ht="12.75" customHeight="1">
      <c r="A1244" s="152"/>
      <c r="B1244" s="154">
        <v>3.2764606318182401</v>
      </c>
      <c r="C1244" s="153"/>
      <c r="D1244" s="152" t="s">
        <v>105</v>
      </c>
      <c r="E1244" s="137">
        <v>2652</v>
      </c>
      <c r="F1244" s="151"/>
      <c r="G1244" s="134">
        <v>1</v>
      </c>
    </row>
    <row r="1245" spans="1:7" ht="12.75" customHeight="1">
      <c r="A1245" s="150" t="s">
        <v>114</v>
      </c>
      <c r="B1245" s="149" t="s">
        <v>115</v>
      </c>
      <c r="C1245" s="148"/>
      <c r="D1245" s="147"/>
      <c r="E1245" s="146">
        <v>80941</v>
      </c>
      <c r="G1245" s="134">
        <v>1</v>
      </c>
    </row>
    <row r="1246" spans="1:7" ht="15" customHeight="1">
      <c r="A1246" s="202" t="s">
        <v>116</v>
      </c>
      <c r="B1246" s="202"/>
      <c r="C1246" s="202"/>
      <c r="D1246" s="200">
        <v>80941</v>
      </c>
      <c r="E1246" s="200"/>
      <c r="G1246" s="134">
        <v>1</v>
      </c>
    </row>
    <row r="1247" spans="1:7" ht="12.75" customHeight="1">
      <c r="G1247" s="134">
        <v>1</v>
      </c>
    </row>
    <row r="1248" spans="1:7" ht="12.75" customHeight="1">
      <c r="G1248" s="134">
        <v>1</v>
      </c>
    </row>
    <row r="1249" spans="1:7" ht="20.25" customHeight="1">
      <c r="A1249" s="191" t="s">
        <v>99</v>
      </c>
      <c r="B1249" s="192"/>
      <c r="C1249" s="192"/>
      <c r="D1249" s="192"/>
      <c r="E1249" s="193"/>
      <c r="G1249" s="134">
        <v>1</v>
      </c>
    </row>
    <row r="1250" spans="1:7" ht="12.75" customHeight="1">
      <c r="A1250" s="194"/>
      <c r="B1250" s="194"/>
      <c r="C1250" s="194"/>
      <c r="D1250" s="162" t="s">
        <v>100</v>
      </c>
      <c r="E1250" s="162" t="s">
        <v>5</v>
      </c>
      <c r="G1250" s="134">
        <v>1</v>
      </c>
    </row>
    <row r="1251" spans="1:7" ht="55.5" customHeight="1">
      <c r="A1251" s="194" t="s">
        <v>461</v>
      </c>
      <c r="B1251" s="194"/>
      <c r="C1251" s="194"/>
      <c r="D1251" s="161" t="s">
        <v>291</v>
      </c>
      <c r="E1251" s="161" t="s">
        <v>2</v>
      </c>
      <c r="G1251" s="134">
        <v>1</v>
      </c>
    </row>
    <row r="1252" spans="1:7" ht="15.75" customHeight="1">
      <c r="A1252" s="201" t="s">
        <v>101</v>
      </c>
      <c r="B1252" s="201"/>
      <c r="C1252" s="201"/>
      <c r="D1252" s="201"/>
      <c r="E1252" s="201"/>
      <c r="F1252" s="160"/>
      <c r="G1252" s="134">
        <v>1</v>
      </c>
    </row>
    <row r="1253" spans="1:7" ht="200.1" customHeight="1">
      <c r="A1253" s="196" t="s">
        <v>231</v>
      </c>
      <c r="B1253" s="197"/>
      <c r="C1253" s="197"/>
      <c r="D1253" s="197"/>
      <c r="E1253" s="198"/>
      <c r="G1253" s="134">
        <v>2</v>
      </c>
    </row>
    <row r="1254" spans="1:7" ht="12.75" customHeight="1">
      <c r="A1254" s="159" t="s">
        <v>102</v>
      </c>
      <c r="B1254" s="158" t="s">
        <v>5</v>
      </c>
      <c r="C1254" s="158" t="s">
        <v>4</v>
      </c>
      <c r="D1254" s="158" t="s">
        <v>103</v>
      </c>
      <c r="E1254" s="158" t="s">
        <v>104</v>
      </c>
      <c r="G1254" s="134">
        <v>1</v>
      </c>
    </row>
    <row r="1255" spans="1:7" ht="12.75" customHeight="1">
      <c r="A1255" s="157" t="s">
        <v>148</v>
      </c>
      <c r="B1255" s="156" t="s">
        <v>149</v>
      </c>
      <c r="C1255" s="155">
        <v>5.2499999999999998E-2</v>
      </c>
      <c r="D1255" s="136">
        <v>418626</v>
      </c>
      <c r="E1255" s="136">
        <f>+D1255*C1255</f>
        <v>21977.864999999998</v>
      </c>
      <c r="F1255" s="135"/>
      <c r="G1255" s="134">
        <v>1</v>
      </c>
    </row>
    <row r="1256" spans="1:7" ht="12.75" customHeight="1">
      <c r="A1256" s="157" t="s">
        <v>557</v>
      </c>
      <c r="B1256" s="156" t="s">
        <v>3</v>
      </c>
      <c r="C1256" s="155">
        <v>0.04</v>
      </c>
      <c r="D1256" s="136">
        <v>5220</v>
      </c>
      <c r="E1256" s="136">
        <f>+D1256*C1256</f>
        <v>208.8</v>
      </c>
      <c r="F1256" s="135"/>
      <c r="G1256" s="134">
        <v>1</v>
      </c>
    </row>
    <row r="1257" spans="1:7" ht="12.75" customHeight="1">
      <c r="A1257" s="152"/>
      <c r="B1257" s="154">
        <v>35.336932804561499</v>
      </c>
      <c r="C1257" s="153"/>
      <c r="D1257" s="152" t="s">
        <v>105</v>
      </c>
      <c r="E1257" s="137">
        <v>22187</v>
      </c>
      <c r="F1257" s="151"/>
      <c r="G1257" s="134">
        <v>1</v>
      </c>
    </row>
    <row r="1258" spans="1:7" ht="12.75" customHeight="1">
      <c r="A1258" s="159" t="s">
        <v>106</v>
      </c>
      <c r="B1258" s="158" t="s">
        <v>5</v>
      </c>
      <c r="C1258" s="158" t="s">
        <v>4</v>
      </c>
      <c r="D1258" s="158" t="s">
        <v>103</v>
      </c>
      <c r="E1258" s="158" t="s">
        <v>104</v>
      </c>
      <c r="G1258" s="134">
        <v>1</v>
      </c>
    </row>
    <row r="1259" spans="1:7" ht="12.75" customHeight="1">
      <c r="A1259" s="157" t="s">
        <v>181</v>
      </c>
      <c r="B1259" s="156" t="s">
        <v>107</v>
      </c>
      <c r="C1259" s="155">
        <v>0.13433</v>
      </c>
      <c r="D1259" s="136">
        <v>282059</v>
      </c>
      <c r="E1259" s="136">
        <f>+D1259*C1259</f>
        <v>37888.98547</v>
      </c>
      <c r="F1259" s="135"/>
      <c r="G1259" s="134">
        <v>1</v>
      </c>
    </row>
    <row r="1260" spans="1:7" ht="12.75" customHeight="1">
      <c r="A1260" s="152"/>
      <c r="B1260" s="154">
        <v>52.021915364645501</v>
      </c>
      <c r="C1260" s="153"/>
      <c r="D1260" s="152" t="s">
        <v>105</v>
      </c>
      <c r="E1260" s="137">
        <v>32663</v>
      </c>
      <c r="F1260" s="151"/>
      <c r="G1260" s="134">
        <v>1</v>
      </c>
    </row>
    <row r="1261" spans="1:7" ht="12.75" customHeight="1">
      <c r="A1261" s="159" t="s">
        <v>108</v>
      </c>
      <c r="B1261" s="158" t="s">
        <v>5</v>
      </c>
      <c r="C1261" s="158" t="s">
        <v>4</v>
      </c>
      <c r="D1261" s="158" t="s">
        <v>103</v>
      </c>
      <c r="E1261" s="158" t="s">
        <v>104</v>
      </c>
      <c r="G1261" s="134">
        <v>1</v>
      </c>
    </row>
    <row r="1262" spans="1:7" ht="12.75" customHeight="1">
      <c r="A1262" s="157" t="s">
        <v>109</v>
      </c>
      <c r="B1262" s="156" t="s">
        <v>110</v>
      </c>
      <c r="C1262" s="155">
        <v>0.05</v>
      </c>
      <c r="D1262" s="136">
        <v>32663</v>
      </c>
      <c r="E1262" s="136">
        <f>+D1262*C1262</f>
        <v>1633.15</v>
      </c>
      <c r="F1262" s="135"/>
      <c r="G1262" s="134">
        <v>1</v>
      </c>
    </row>
    <row r="1263" spans="1:7" ht="12.75" customHeight="1">
      <c r="A1263" s="152"/>
      <c r="B1263" s="154">
        <v>2.6008568652746602</v>
      </c>
      <c r="C1263" s="153"/>
      <c r="D1263" s="152" t="s">
        <v>105</v>
      </c>
      <c r="E1263" s="137">
        <v>1633</v>
      </c>
      <c r="F1263" s="151"/>
      <c r="G1263" s="134">
        <v>1</v>
      </c>
    </row>
    <row r="1264" spans="1:7" ht="12.75" customHeight="1">
      <c r="A1264" s="159" t="s">
        <v>111</v>
      </c>
      <c r="B1264" s="158" t="s">
        <v>5</v>
      </c>
      <c r="C1264" s="158" t="s">
        <v>4</v>
      </c>
      <c r="D1264" s="158" t="s">
        <v>103</v>
      </c>
      <c r="E1264" s="158" t="s">
        <v>104</v>
      </c>
      <c r="G1264" s="134">
        <v>1</v>
      </c>
    </row>
    <row r="1265" spans="1:7" ht="12.75" customHeight="1">
      <c r="A1265" s="157" t="s">
        <v>176</v>
      </c>
      <c r="B1265" s="156" t="s">
        <v>142</v>
      </c>
      <c r="C1265" s="155">
        <v>3.3329999999999999E-2</v>
      </c>
      <c r="D1265" s="136">
        <v>26796</v>
      </c>
      <c r="E1265" s="136">
        <f>+D1265*C1265</f>
        <v>893.11068</v>
      </c>
      <c r="F1265" s="135"/>
      <c r="G1265" s="134">
        <v>1</v>
      </c>
    </row>
    <row r="1266" spans="1:7" ht="12.75" customHeight="1">
      <c r="A1266" s="157" t="s">
        <v>556</v>
      </c>
      <c r="B1266" s="156" t="s">
        <v>142</v>
      </c>
      <c r="C1266" s="155">
        <v>2.545E-2</v>
      </c>
      <c r="D1266" s="136">
        <v>149255</v>
      </c>
      <c r="E1266" s="136">
        <f>+D1266*C1266</f>
        <v>3798.5397499999999</v>
      </c>
      <c r="F1266" s="135"/>
      <c r="G1266" s="134">
        <v>1</v>
      </c>
    </row>
    <row r="1267" spans="1:7" ht="12.75" customHeight="1">
      <c r="A1267" s="157" t="s">
        <v>555</v>
      </c>
      <c r="B1267" s="156" t="s">
        <v>142</v>
      </c>
      <c r="C1267" s="155">
        <v>3.3329999999999999E-2</v>
      </c>
      <c r="D1267" s="136">
        <v>48360</v>
      </c>
      <c r="E1267" s="136">
        <f>+D1267*C1267</f>
        <v>1611.8388</v>
      </c>
      <c r="F1267" s="135"/>
      <c r="G1267" s="134">
        <v>1</v>
      </c>
    </row>
    <row r="1268" spans="1:7" ht="12.75" customHeight="1">
      <c r="A1268" s="152"/>
      <c r="B1268" s="154">
        <v>10.040294965518299</v>
      </c>
      <c r="C1268" s="153"/>
      <c r="D1268" s="152" t="s">
        <v>105</v>
      </c>
      <c r="E1268" s="137">
        <v>6304</v>
      </c>
      <c r="F1268" s="151"/>
      <c r="G1268" s="134">
        <v>1</v>
      </c>
    </row>
    <row r="1269" spans="1:7" ht="12.75" customHeight="1">
      <c r="A1269" s="150" t="s">
        <v>114</v>
      </c>
      <c r="B1269" s="149" t="s">
        <v>115</v>
      </c>
      <c r="C1269" s="148"/>
      <c r="D1269" s="147"/>
      <c r="E1269" s="146">
        <v>62787</v>
      </c>
      <c r="G1269" s="134">
        <v>1</v>
      </c>
    </row>
    <row r="1270" spans="1:7" ht="15" customHeight="1">
      <c r="A1270" s="202" t="s">
        <v>116</v>
      </c>
      <c r="B1270" s="202"/>
      <c r="C1270" s="202"/>
      <c r="D1270" s="200">
        <v>62787</v>
      </c>
      <c r="E1270" s="200"/>
      <c r="G1270" s="134">
        <v>1</v>
      </c>
    </row>
    <row r="1271" spans="1:7" ht="12.75" customHeight="1">
      <c r="G1271" s="134">
        <v>1</v>
      </c>
    </row>
    <row r="1272" spans="1:7" ht="12.75" customHeight="1">
      <c r="G1272" s="134">
        <v>1</v>
      </c>
    </row>
    <row r="1273" spans="1:7" ht="20.25" customHeight="1">
      <c r="A1273" s="191" t="s">
        <v>99</v>
      </c>
      <c r="B1273" s="192"/>
      <c r="C1273" s="192"/>
      <c r="D1273" s="192"/>
      <c r="E1273" s="193"/>
      <c r="G1273" s="134">
        <v>1</v>
      </c>
    </row>
    <row r="1274" spans="1:7" ht="12.75" customHeight="1">
      <c r="A1274" s="194"/>
      <c r="B1274" s="194"/>
      <c r="C1274" s="194"/>
      <c r="D1274" s="162" t="s">
        <v>100</v>
      </c>
      <c r="E1274" s="162" t="s">
        <v>5</v>
      </c>
      <c r="G1274" s="134">
        <v>1</v>
      </c>
    </row>
    <row r="1275" spans="1:7" ht="55.5" customHeight="1">
      <c r="A1275" s="194" t="s">
        <v>461</v>
      </c>
      <c r="B1275" s="194"/>
      <c r="C1275" s="194"/>
      <c r="D1275" s="161" t="s">
        <v>292</v>
      </c>
      <c r="E1275" s="161" t="s">
        <v>2</v>
      </c>
      <c r="G1275" s="134">
        <v>1</v>
      </c>
    </row>
    <row r="1276" spans="1:7" ht="15.75" customHeight="1">
      <c r="A1276" s="201" t="s">
        <v>101</v>
      </c>
      <c r="B1276" s="201"/>
      <c r="C1276" s="201"/>
      <c r="D1276" s="201"/>
      <c r="E1276" s="201"/>
      <c r="F1276" s="160"/>
      <c r="G1276" s="134">
        <v>1</v>
      </c>
    </row>
    <row r="1277" spans="1:7" ht="200.1" customHeight="1">
      <c r="A1277" s="196" t="s">
        <v>233</v>
      </c>
      <c r="B1277" s="197"/>
      <c r="C1277" s="197"/>
      <c r="D1277" s="197"/>
      <c r="E1277" s="198"/>
      <c r="G1277" s="134">
        <v>2</v>
      </c>
    </row>
    <row r="1278" spans="1:7" ht="12.75" customHeight="1">
      <c r="A1278" s="159" t="s">
        <v>102</v>
      </c>
      <c r="B1278" s="158" t="s">
        <v>5</v>
      </c>
      <c r="C1278" s="158" t="s">
        <v>4</v>
      </c>
      <c r="D1278" s="158" t="s">
        <v>103</v>
      </c>
      <c r="E1278" s="158" t="s">
        <v>104</v>
      </c>
      <c r="G1278" s="134">
        <v>1</v>
      </c>
    </row>
    <row r="1279" spans="1:7" ht="12.75" customHeight="1">
      <c r="A1279" s="157" t="s">
        <v>595</v>
      </c>
      <c r="B1279" s="156" t="s">
        <v>168</v>
      </c>
      <c r="C1279" s="155">
        <v>1.7999999999999999E-2</v>
      </c>
      <c r="D1279" s="136">
        <v>139300</v>
      </c>
      <c r="E1279" s="136">
        <f>+D1279*C1279</f>
        <v>2507.3999999999996</v>
      </c>
      <c r="F1279" s="135"/>
      <c r="G1279" s="134">
        <v>1</v>
      </c>
    </row>
    <row r="1280" spans="1:7" ht="12.75" customHeight="1">
      <c r="A1280" s="157" t="s">
        <v>594</v>
      </c>
      <c r="B1280" s="156" t="s">
        <v>168</v>
      </c>
      <c r="C1280" s="155">
        <v>1.7999999999999999E-2</v>
      </c>
      <c r="D1280" s="136">
        <v>153623</v>
      </c>
      <c r="E1280" s="136">
        <f>+D1280*C1280</f>
        <v>2765.2139999999999</v>
      </c>
      <c r="F1280" s="135"/>
      <c r="G1280" s="134">
        <v>1</v>
      </c>
    </row>
    <row r="1281" spans="1:7" ht="12.75" customHeight="1">
      <c r="A1281" s="157" t="s">
        <v>179</v>
      </c>
      <c r="B1281" s="156" t="s">
        <v>123</v>
      </c>
      <c r="C1281" s="155">
        <v>0.05</v>
      </c>
      <c r="D1281" s="136">
        <v>5500</v>
      </c>
      <c r="E1281" s="136">
        <f>+D1281*C1281</f>
        <v>275</v>
      </c>
      <c r="F1281" s="135"/>
      <c r="G1281" s="134">
        <v>1</v>
      </c>
    </row>
    <row r="1282" spans="1:7" ht="12.75" customHeight="1">
      <c r="A1282" s="157" t="s">
        <v>466</v>
      </c>
      <c r="B1282" s="156" t="s">
        <v>3</v>
      </c>
      <c r="C1282" s="155">
        <v>0.1</v>
      </c>
      <c r="D1282" s="136">
        <v>1210</v>
      </c>
      <c r="E1282" s="136">
        <f>+D1282*C1282</f>
        <v>121</v>
      </c>
      <c r="F1282" s="135"/>
      <c r="G1282" s="134">
        <v>1</v>
      </c>
    </row>
    <row r="1283" spans="1:7" ht="12.75" customHeight="1">
      <c r="A1283" s="157" t="s">
        <v>465</v>
      </c>
      <c r="B1283" s="156" t="s">
        <v>98</v>
      </c>
      <c r="C1283" s="155">
        <v>8.3330000000000001E-2</v>
      </c>
      <c r="D1283" s="136">
        <v>2645</v>
      </c>
      <c r="E1283" s="136">
        <f>+D1283*C1283</f>
        <v>220.40785</v>
      </c>
      <c r="F1283" s="135"/>
      <c r="G1283" s="134">
        <v>1</v>
      </c>
    </row>
    <row r="1284" spans="1:7" ht="12.75" customHeight="1">
      <c r="A1284" s="152"/>
      <c r="B1284" s="154">
        <v>27.254212182929098</v>
      </c>
      <c r="C1284" s="153"/>
      <c r="D1284" s="152" t="s">
        <v>105</v>
      </c>
      <c r="E1284" s="137">
        <v>5888</v>
      </c>
      <c r="F1284" s="151"/>
      <c r="G1284" s="134">
        <v>1</v>
      </c>
    </row>
    <row r="1285" spans="1:7" ht="12.75" customHeight="1">
      <c r="A1285" s="159" t="s">
        <v>106</v>
      </c>
      <c r="B1285" s="158" t="s">
        <v>5</v>
      </c>
      <c r="C1285" s="158" t="s">
        <v>4</v>
      </c>
      <c r="D1285" s="158" t="s">
        <v>103</v>
      </c>
      <c r="E1285" s="158" t="s">
        <v>104</v>
      </c>
      <c r="G1285" s="134">
        <v>1</v>
      </c>
    </row>
    <row r="1286" spans="1:7" ht="12.75" customHeight="1">
      <c r="A1286" s="157" t="s">
        <v>181</v>
      </c>
      <c r="B1286" s="156" t="s">
        <v>107</v>
      </c>
      <c r="C1286" s="155">
        <v>0.06</v>
      </c>
      <c r="D1286" s="136">
        <v>282059</v>
      </c>
      <c r="E1286" s="136">
        <f>+D1286*C1286</f>
        <v>16923.54</v>
      </c>
      <c r="F1286" s="135"/>
      <c r="G1286" s="134">
        <v>1</v>
      </c>
    </row>
    <row r="1287" spans="1:7" ht="12.75" customHeight="1">
      <c r="A1287" s="152"/>
      <c r="B1287" s="154">
        <v>67.529161266432098</v>
      </c>
      <c r="C1287" s="153"/>
      <c r="D1287" s="152" t="s">
        <v>105</v>
      </c>
      <c r="E1287" s="137">
        <v>14589</v>
      </c>
      <c r="F1287" s="151"/>
      <c r="G1287" s="134">
        <v>1</v>
      </c>
    </row>
    <row r="1288" spans="1:7" ht="12.75" customHeight="1">
      <c r="A1288" s="159" t="s">
        <v>108</v>
      </c>
      <c r="B1288" s="158" t="s">
        <v>5</v>
      </c>
      <c r="C1288" s="158" t="s">
        <v>4</v>
      </c>
      <c r="D1288" s="158" t="s">
        <v>103</v>
      </c>
      <c r="E1288" s="158" t="s">
        <v>104</v>
      </c>
      <c r="G1288" s="134">
        <v>1</v>
      </c>
    </row>
    <row r="1289" spans="1:7" ht="12.75" customHeight="1">
      <c r="A1289" s="157" t="s">
        <v>109</v>
      </c>
      <c r="B1289" s="156" t="s">
        <v>110</v>
      </c>
      <c r="C1289" s="155">
        <v>0.05</v>
      </c>
      <c r="D1289" s="136">
        <v>14589</v>
      </c>
      <c r="E1289" s="136">
        <f>+D1289*C1289</f>
        <v>729.45</v>
      </c>
      <c r="F1289" s="135"/>
      <c r="G1289" s="134">
        <v>1</v>
      </c>
    </row>
    <row r="1290" spans="1:7" ht="12.75" customHeight="1">
      <c r="A1290" s="152"/>
      <c r="B1290" s="154">
        <v>3.3743751157193098</v>
      </c>
      <c r="C1290" s="153"/>
      <c r="D1290" s="152" t="s">
        <v>105</v>
      </c>
      <c r="E1290" s="137">
        <v>729</v>
      </c>
      <c r="F1290" s="151"/>
      <c r="G1290" s="134">
        <v>1</v>
      </c>
    </row>
    <row r="1291" spans="1:7" ht="12.75" customHeight="1">
      <c r="A1291" s="159" t="s">
        <v>111</v>
      </c>
      <c r="B1291" s="158" t="s">
        <v>5</v>
      </c>
      <c r="C1291" s="158" t="s">
        <v>4</v>
      </c>
      <c r="D1291" s="158" t="s">
        <v>103</v>
      </c>
      <c r="E1291" s="158" t="s">
        <v>104</v>
      </c>
      <c r="G1291" s="134">
        <v>1</v>
      </c>
    </row>
    <row r="1292" spans="1:7" ht="12.75" customHeight="1">
      <c r="A1292" s="157" t="s">
        <v>593</v>
      </c>
      <c r="B1292" s="156" t="s">
        <v>142</v>
      </c>
      <c r="C1292" s="155">
        <v>1.7149999999999999E-2</v>
      </c>
      <c r="D1292" s="136">
        <v>23200</v>
      </c>
      <c r="E1292" s="136">
        <f>+D1292*C1292</f>
        <v>397.88</v>
      </c>
      <c r="F1292" s="135"/>
      <c r="G1292" s="134">
        <v>1</v>
      </c>
    </row>
    <row r="1293" spans="1:7" ht="12.75" customHeight="1">
      <c r="A1293" s="152"/>
      <c r="B1293" s="154">
        <v>1.8422514349194601</v>
      </c>
      <c r="C1293" s="153"/>
      <c r="D1293" s="152" t="s">
        <v>105</v>
      </c>
      <c r="E1293" s="137">
        <v>398</v>
      </c>
      <c r="F1293" s="151"/>
      <c r="G1293" s="134">
        <v>1</v>
      </c>
    </row>
    <row r="1294" spans="1:7" ht="12.75" customHeight="1">
      <c r="A1294" s="150" t="s">
        <v>114</v>
      </c>
      <c r="B1294" s="149" t="s">
        <v>115</v>
      </c>
      <c r="C1294" s="148"/>
      <c r="D1294" s="147"/>
      <c r="E1294" s="146">
        <v>21604</v>
      </c>
      <c r="G1294" s="134">
        <v>1</v>
      </c>
    </row>
    <row r="1295" spans="1:7" ht="15" customHeight="1">
      <c r="A1295" s="202" t="s">
        <v>116</v>
      </c>
      <c r="B1295" s="202"/>
      <c r="C1295" s="202"/>
      <c r="D1295" s="200">
        <v>21604</v>
      </c>
      <c r="E1295" s="200"/>
      <c r="G1295" s="134">
        <v>1</v>
      </c>
    </row>
    <row r="1296" spans="1:7" ht="12.75" customHeight="1">
      <c r="G1296" s="134">
        <v>1</v>
      </c>
    </row>
    <row r="1297" spans="1:7" ht="12.75" customHeight="1">
      <c r="G1297" s="134">
        <v>1</v>
      </c>
    </row>
    <row r="1298" spans="1:7" ht="20.25" customHeight="1">
      <c r="A1298" s="191" t="s">
        <v>99</v>
      </c>
      <c r="B1298" s="192"/>
      <c r="C1298" s="192"/>
      <c r="D1298" s="192"/>
      <c r="E1298" s="193"/>
      <c r="G1298" s="134">
        <v>1</v>
      </c>
    </row>
    <row r="1299" spans="1:7" ht="12.75" customHeight="1">
      <c r="A1299" s="194"/>
      <c r="B1299" s="194"/>
      <c r="C1299" s="194"/>
      <c r="D1299" s="162" t="s">
        <v>100</v>
      </c>
      <c r="E1299" s="162" t="s">
        <v>5</v>
      </c>
      <c r="G1299" s="134">
        <v>1</v>
      </c>
    </row>
    <row r="1300" spans="1:7" ht="55.5" customHeight="1">
      <c r="A1300" s="194" t="s">
        <v>461</v>
      </c>
      <c r="B1300" s="194"/>
      <c r="C1300" s="194"/>
      <c r="D1300" s="161" t="s">
        <v>293</v>
      </c>
      <c r="E1300" s="161" t="s">
        <v>3</v>
      </c>
      <c r="G1300" s="134">
        <v>1</v>
      </c>
    </row>
    <row r="1301" spans="1:7" ht="15.75" customHeight="1">
      <c r="A1301" s="201" t="s">
        <v>101</v>
      </c>
      <c r="B1301" s="201"/>
      <c r="C1301" s="201"/>
      <c r="D1301" s="201"/>
      <c r="E1301" s="201"/>
      <c r="F1301" s="160"/>
      <c r="G1301" s="134">
        <v>1</v>
      </c>
    </row>
    <row r="1302" spans="1:7" ht="200.1" customHeight="1">
      <c r="A1302" s="196" t="s">
        <v>235</v>
      </c>
      <c r="B1302" s="197"/>
      <c r="C1302" s="197"/>
      <c r="D1302" s="197"/>
      <c r="E1302" s="198"/>
      <c r="G1302" s="134">
        <v>2</v>
      </c>
    </row>
    <row r="1303" spans="1:7" ht="12.75" customHeight="1">
      <c r="A1303" s="159" t="s">
        <v>102</v>
      </c>
      <c r="B1303" s="158" t="s">
        <v>5</v>
      </c>
      <c r="C1303" s="158" t="s">
        <v>4</v>
      </c>
      <c r="D1303" s="158" t="s">
        <v>103</v>
      </c>
      <c r="E1303" s="158" t="s">
        <v>104</v>
      </c>
      <c r="G1303" s="134">
        <v>1</v>
      </c>
    </row>
    <row r="1304" spans="1:7" ht="12.75" customHeight="1">
      <c r="A1304" s="157" t="s">
        <v>592</v>
      </c>
      <c r="B1304" s="156" t="s">
        <v>3</v>
      </c>
      <c r="C1304" s="155">
        <v>2.2294999999999998</v>
      </c>
      <c r="D1304" s="136">
        <v>76673</v>
      </c>
      <c r="E1304" s="136">
        <f t="shared" ref="E1304:E1312" si="14">+D1304*C1304</f>
        <v>170942.45349999997</v>
      </c>
      <c r="F1304" s="135"/>
      <c r="G1304" s="134">
        <v>1</v>
      </c>
    </row>
    <row r="1305" spans="1:7" ht="12.75" customHeight="1">
      <c r="A1305" s="157" t="s">
        <v>591</v>
      </c>
      <c r="B1305" s="156" t="s">
        <v>3</v>
      </c>
      <c r="C1305" s="155">
        <v>2.31</v>
      </c>
      <c r="D1305" s="136">
        <v>5500</v>
      </c>
      <c r="E1305" s="136">
        <f t="shared" si="14"/>
        <v>12705</v>
      </c>
      <c r="F1305" s="135"/>
      <c r="G1305" s="134">
        <v>1</v>
      </c>
    </row>
    <row r="1306" spans="1:7" ht="12.75" customHeight="1">
      <c r="A1306" s="157" t="s">
        <v>550</v>
      </c>
      <c r="B1306" s="156" t="s">
        <v>3</v>
      </c>
      <c r="C1306" s="155">
        <v>1</v>
      </c>
      <c r="D1306" s="136">
        <v>108000</v>
      </c>
      <c r="E1306" s="136">
        <f t="shared" si="14"/>
        <v>108000</v>
      </c>
      <c r="F1306" s="135"/>
      <c r="G1306" s="134">
        <v>1</v>
      </c>
    </row>
    <row r="1307" spans="1:7" ht="12.75" customHeight="1">
      <c r="A1307" s="157" t="s">
        <v>590</v>
      </c>
      <c r="B1307" s="156" t="s">
        <v>98</v>
      </c>
      <c r="C1307" s="155">
        <v>13.125</v>
      </c>
      <c r="D1307" s="136">
        <v>6468</v>
      </c>
      <c r="E1307" s="136">
        <f t="shared" si="14"/>
        <v>84892.5</v>
      </c>
      <c r="F1307" s="135"/>
      <c r="G1307" s="134">
        <v>1</v>
      </c>
    </row>
    <row r="1308" spans="1:7" ht="12.75" customHeight="1">
      <c r="A1308" s="157" t="s">
        <v>589</v>
      </c>
      <c r="B1308" s="156" t="s">
        <v>123</v>
      </c>
      <c r="C1308" s="155">
        <v>1.7</v>
      </c>
      <c r="D1308" s="136">
        <v>8300</v>
      </c>
      <c r="E1308" s="136">
        <f t="shared" si="14"/>
        <v>14110</v>
      </c>
      <c r="F1308" s="135"/>
      <c r="G1308" s="134">
        <v>1</v>
      </c>
    </row>
    <row r="1309" spans="1:7" ht="12.75" customHeight="1">
      <c r="A1309" s="157" t="s">
        <v>588</v>
      </c>
      <c r="B1309" s="156" t="s">
        <v>3</v>
      </c>
      <c r="C1309" s="155">
        <v>4</v>
      </c>
      <c r="D1309" s="136">
        <v>6070</v>
      </c>
      <c r="E1309" s="136">
        <f t="shared" si="14"/>
        <v>24280</v>
      </c>
      <c r="F1309" s="135"/>
      <c r="G1309" s="134">
        <v>1</v>
      </c>
    </row>
    <row r="1310" spans="1:7" ht="12.75" customHeight="1">
      <c r="A1310" s="157" t="s">
        <v>548</v>
      </c>
      <c r="B1310" s="156" t="s">
        <v>3</v>
      </c>
      <c r="C1310" s="155">
        <v>0.41099999999999998</v>
      </c>
      <c r="D1310" s="136">
        <v>12450</v>
      </c>
      <c r="E1310" s="136">
        <f t="shared" si="14"/>
        <v>5116.95</v>
      </c>
      <c r="F1310" s="135"/>
      <c r="G1310" s="134">
        <v>1</v>
      </c>
    </row>
    <row r="1311" spans="1:7" ht="12.75" customHeight="1">
      <c r="A1311" s="157" t="s">
        <v>167</v>
      </c>
      <c r="B1311" s="156" t="s">
        <v>168</v>
      </c>
      <c r="C1311" s="155">
        <v>0.41099999999999998</v>
      </c>
      <c r="D1311" s="136">
        <v>36400</v>
      </c>
      <c r="E1311" s="136">
        <f t="shared" si="14"/>
        <v>14960.4</v>
      </c>
      <c r="F1311" s="135"/>
      <c r="G1311" s="134">
        <v>1</v>
      </c>
    </row>
    <row r="1312" spans="1:7" ht="12.75" customHeight="1">
      <c r="A1312" s="157" t="s">
        <v>587</v>
      </c>
      <c r="B1312" s="156" t="s">
        <v>168</v>
      </c>
      <c r="C1312" s="155">
        <v>0.41099999999999998</v>
      </c>
      <c r="D1312" s="136">
        <v>40900</v>
      </c>
      <c r="E1312" s="136">
        <f t="shared" si="14"/>
        <v>16809.899999999998</v>
      </c>
      <c r="F1312" s="135"/>
      <c r="G1312" s="134">
        <v>1</v>
      </c>
    </row>
    <row r="1313" spans="1:7" ht="12.75" customHeight="1">
      <c r="A1313" s="152"/>
      <c r="B1313" s="154">
        <v>44.9765619011688</v>
      </c>
      <c r="C1313" s="153"/>
      <c r="D1313" s="152" t="s">
        <v>105</v>
      </c>
      <c r="E1313" s="137">
        <v>451817</v>
      </c>
      <c r="F1313" s="151"/>
      <c r="G1313" s="134">
        <v>1</v>
      </c>
    </row>
    <row r="1314" spans="1:7" ht="12.75" customHeight="1">
      <c r="A1314" s="159" t="s">
        <v>106</v>
      </c>
      <c r="B1314" s="158" t="s">
        <v>5</v>
      </c>
      <c r="C1314" s="158" t="s">
        <v>4</v>
      </c>
      <c r="D1314" s="158" t="s">
        <v>103</v>
      </c>
      <c r="E1314" s="158" t="s">
        <v>104</v>
      </c>
      <c r="G1314" s="134">
        <v>1</v>
      </c>
    </row>
    <row r="1315" spans="1:7" ht="12.75" customHeight="1">
      <c r="A1315" s="157" t="s">
        <v>196</v>
      </c>
      <c r="B1315" s="156" t="s">
        <v>107</v>
      </c>
      <c r="C1315" s="155">
        <v>1.7</v>
      </c>
      <c r="D1315" s="136">
        <v>282059</v>
      </c>
      <c r="E1315" s="136">
        <f>+D1315*C1315</f>
        <v>479500.3</v>
      </c>
      <c r="F1315" s="135"/>
      <c r="G1315" s="134">
        <v>1</v>
      </c>
    </row>
    <row r="1316" spans="1:7" ht="12.75" customHeight="1">
      <c r="A1316" s="157" t="s">
        <v>191</v>
      </c>
      <c r="B1316" s="156" t="s">
        <v>107</v>
      </c>
      <c r="C1316" s="155">
        <v>0.2</v>
      </c>
      <c r="D1316" s="136">
        <v>282059</v>
      </c>
      <c r="E1316" s="136">
        <f>+D1316*C1316</f>
        <v>56411.8</v>
      </c>
      <c r="F1316" s="135"/>
      <c r="G1316" s="134">
        <v>1</v>
      </c>
    </row>
    <row r="1317" spans="1:7" ht="12.75" customHeight="1">
      <c r="A1317" s="157" t="s">
        <v>547</v>
      </c>
      <c r="B1317" s="156" t="s">
        <v>107</v>
      </c>
      <c r="C1317" s="155">
        <v>0.23</v>
      </c>
      <c r="D1317" s="136">
        <v>160654</v>
      </c>
      <c r="E1317" s="136">
        <f>+D1317*C1317</f>
        <v>36950.42</v>
      </c>
      <c r="F1317" s="135"/>
      <c r="G1317" s="134">
        <v>1</v>
      </c>
    </row>
    <row r="1318" spans="1:7" ht="12.75" customHeight="1">
      <c r="A1318" s="152"/>
      <c r="B1318" s="154">
        <v>49.667765322364701</v>
      </c>
      <c r="C1318" s="153"/>
      <c r="D1318" s="152" t="s">
        <v>105</v>
      </c>
      <c r="E1318" s="137">
        <v>498943</v>
      </c>
      <c r="F1318" s="151"/>
      <c r="G1318" s="134">
        <v>1</v>
      </c>
    </row>
    <row r="1319" spans="1:7" ht="12.75" customHeight="1">
      <c r="A1319" s="159" t="s">
        <v>108</v>
      </c>
      <c r="B1319" s="158" t="s">
        <v>5</v>
      </c>
      <c r="C1319" s="158" t="s">
        <v>4</v>
      </c>
      <c r="D1319" s="158" t="s">
        <v>103</v>
      </c>
      <c r="E1319" s="158" t="s">
        <v>104</v>
      </c>
      <c r="G1319" s="134">
        <v>1</v>
      </c>
    </row>
    <row r="1320" spans="1:7" ht="12.75" customHeight="1">
      <c r="A1320" s="157" t="s">
        <v>109</v>
      </c>
      <c r="B1320" s="156" t="s">
        <v>110</v>
      </c>
      <c r="C1320" s="155">
        <v>0.05</v>
      </c>
      <c r="D1320" s="136">
        <v>498943</v>
      </c>
      <c r="E1320" s="136">
        <f>+D1320*C1320</f>
        <v>24947.15</v>
      </c>
      <c r="F1320" s="135"/>
      <c r="G1320" s="134">
        <v>1</v>
      </c>
    </row>
    <row r="1321" spans="1:7" ht="12.75" customHeight="1">
      <c r="A1321" s="152"/>
      <c r="B1321" s="154">
        <v>2.4833733342226099</v>
      </c>
      <c r="C1321" s="153"/>
      <c r="D1321" s="152" t="s">
        <v>105</v>
      </c>
      <c r="E1321" s="137">
        <v>24947</v>
      </c>
      <c r="F1321" s="151"/>
      <c r="G1321" s="134">
        <v>1</v>
      </c>
    </row>
    <row r="1322" spans="1:7" ht="12.75" customHeight="1">
      <c r="A1322" s="159" t="s">
        <v>111</v>
      </c>
      <c r="B1322" s="158" t="s">
        <v>5</v>
      </c>
      <c r="C1322" s="158" t="s">
        <v>4</v>
      </c>
      <c r="D1322" s="158" t="s">
        <v>103</v>
      </c>
      <c r="E1322" s="158" t="s">
        <v>104</v>
      </c>
      <c r="G1322" s="134">
        <v>1</v>
      </c>
    </row>
    <row r="1323" spans="1:7" ht="12.75" customHeight="1">
      <c r="A1323" s="157" t="s">
        <v>568</v>
      </c>
      <c r="B1323" s="156" t="s">
        <v>142</v>
      </c>
      <c r="C1323" s="155">
        <v>0.5</v>
      </c>
      <c r="D1323" s="136">
        <v>23072</v>
      </c>
      <c r="E1323" s="136">
        <f>+D1323*C1323</f>
        <v>11536</v>
      </c>
      <c r="F1323" s="135"/>
      <c r="G1323" s="134">
        <v>1</v>
      </c>
    </row>
    <row r="1324" spans="1:7" ht="12.75" customHeight="1">
      <c r="A1324" s="157" t="s">
        <v>586</v>
      </c>
      <c r="B1324" s="156" t="s">
        <v>142</v>
      </c>
      <c r="C1324" s="155">
        <v>1</v>
      </c>
      <c r="D1324" s="136">
        <v>17318</v>
      </c>
      <c r="E1324" s="136">
        <f>+D1324*C1324</f>
        <v>17318</v>
      </c>
      <c r="F1324" s="135"/>
      <c r="G1324" s="134">
        <v>1</v>
      </c>
    </row>
    <row r="1325" spans="1:7" ht="12.75" customHeight="1">
      <c r="A1325" s="152"/>
      <c r="B1325" s="154">
        <v>2.8722994422439299</v>
      </c>
      <c r="C1325" s="153"/>
      <c r="D1325" s="152" t="s">
        <v>105</v>
      </c>
      <c r="E1325" s="137">
        <v>28854</v>
      </c>
      <c r="F1325" s="151"/>
      <c r="G1325" s="134">
        <v>1</v>
      </c>
    </row>
    <row r="1326" spans="1:7" ht="12.75" customHeight="1">
      <c r="A1326" s="150" t="s">
        <v>114</v>
      </c>
      <c r="B1326" s="149" t="s">
        <v>115</v>
      </c>
      <c r="C1326" s="148"/>
      <c r="D1326" s="147"/>
      <c r="E1326" s="146">
        <v>1004561</v>
      </c>
      <c r="G1326" s="134">
        <v>1</v>
      </c>
    </row>
    <row r="1327" spans="1:7" ht="15" customHeight="1">
      <c r="A1327" s="202" t="s">
        <v>116</v>
      </c>
      <c r="B1327" s="202"/>
      <c r="C1327" s="202"/>
      <c r="D1327" s="200">
        <v>1004561</v>
      </c>
      <c r="E1327" s="200"/>
      <c r="G1327" s="134">
        <v>1</v>
      </c>
    </row>
    <row r="1328" spans="1:7" ht="12.75" customHeight="1">
      <c r="G1328" s="134">
        <v>1</v>
      </c>
    </row>
    <row r="1329" spans="1:7" ht="12.75" customHeight="1">
      <c r="G1329" s="134">
        <v>1</v>
      </c>
    </row>
    <row r="1330" spans="1:7" ht="20.25" customHeight="1">
      <c r="A1330" s="191" t="s">
        <v>99</v>
      </c>
      <c r="B1330" s="192"/>
      <c r="C1330" s="192"/>
      <c r="D1330" s="192"/>
      <c r="E1330" s="193"/>
      <c r="G1330" s="134">
        <v>1</v>
      </c>
    </row>
    <row r="1331" spans="1:7" ht="12.75" customHeight="1">
      <c r="A1331" s="194"/>
      <c r="B1331" s="194"/>
      <c r="C1331" s="194"/>
      <c r="D1331" s="162" t="s">
        <v>100</v>
      </c>
      <c r="E1331" s="162" t="s">
        <v>5</v>
      </c>
      <c r="G1331" s="134">
        <v>1</v>
      </c>
    </row>
    <row r="1332" spans="1:7" ht="55.5" customHeight="1">
      <c r="A1332" s="194" t="s">
        <v>461</v>
      </c>
      <c r="B1332" s="194"/>
      <c r="C1332" s="194"/>
      <c r="D1332" s="161" t="s">
        <v>294</v>
      </c>
      <c r="E1332" s="161" t="s">
        <v>3</v>
      </c>
      <c r="G1332" s="134">
        <v>1</v>
      </c>
    </row>
    <row r="1333" spans="1:7" ht="15.75" customHeight="1">
      <c r="A1333" s="201" t="s">
        <v>101</v>
      </c>
      <c r="B1333" s="201"/>
      <c r="C1333" s="201"/>
      <c r="D1333" s="201"/>
      <c r="E1333" s="201"/>
      <c r="F1333" s="160"/>
      <c r="G1333" s="134">
        <v>1</v>
      </c>
    </row>
    <row r="1334" spans="1:7" ht="78" customHeight="1">
      <c r="A1334" s="203" t="s">
        <v>295</v>
      </c>
      <c r="B1334" s="204"/>
      <c r="C1334" s="204"/>
      <c r="D1334" s="204"/>
      <c r="E1334" s="205"/>
      <c r="G1334" s="134">
        <v>2</v>
      </c>
    </row>
    <row r="1335" spans="1:7" ht="12.75" customHeight="1">
      <c r="A1335" s="159" t="s">
        <v>102</v>
      </c>
      <c r="B1335" s="158" t="s">
        <v>5</v>
      </c>
      <c r="C1335" s="158" t="s">
        <v>4</v>
      </c>
      <c r="D1335" s="158" t="s">
        <v>103</v>
      </c>
      <c r="E1335" s="158" t="s">
        <v>104</v>
      </c>
      <c r="G1335" s="134">
        <v>1</v>
      </c>
    </row>
    <row r="1336" spans="1:7" ht="12.75" customHeight="1">
      <c r="A1336" s="157" t="s">
        <v>505</v>
      </c>
      <c r="B1336" s="156" t="s">
        <v>149</v>
      </c>
      <c r="C1336" s="155">
        <v>6.3E-2</v>
      </c>
      <c r="D1336" s="136">
        <v>392677</v>
      </c>
      <c r="E1336" s="136">
        <f>+D1336*C1336</f>
        <v>24738.651000000002</v>
      </c>
      <c r="F1336" s="135"/>
      <c r="G1336" s="134">
        <v>1</v>
      </c>
    </row>
    <row r="1337" spans="1:7" ht="12.75" customHeight="1">
      <c r="A1337" s="157" t="s">
        <v>504</v>
      </c>
      <c r="B1337" s="156" t="s">
        <v>3</v>
      </c>
      <c r="C1337" s="155">
        <v>1</v>
      </c>
      <c r="D1337" s="136">
        <v>26157</v>
      </c>
      <c r="E1337" s="136">
        <f>+D1337*C1337</f>
        <v>26157</v>
      </c>
      <c r="F1337" s="135"/>
      <c r="G1337" s="134">
        <v>1</v>
      </c>
    </row>
    <row r="1338" spans="1:7" ht="12.75" customHeight="1">
      <c r="A1338" s="157" t="s">
        <v>617</v>
      </c>
      <c r="B1338" s="156" t="s">
        <v>3</v>
      </c>
      <c r="C1338" s="155">
        <v>1</v>
      </c>
      <c r="D1338" s="136">
        <v>3552376</v>
      </c>
      <c r="E1338" s="136">
        <f>+D1338*C1338</f>
        <v>3552376</v>
      </c>
      <c r="F1338" s="135"/>
      <c r="G1338" s="134">
        <v>1</v>
      </c>
    </row>
    <row r="1339" spans="1:7" ht="12.75" customHeight="1">
      <c r="A1339" s="157" t="s">
        <v>616</v>
      </c>
      <c r="B1339" s="156" t="s">
        <v>3</v>
      </c>
      <c r="C1339" s="155">
        <v>1</v>
      </c>
      <c r="D1339" s="136">
        <v>3625000</v>
      </c>
      <c r="E1339" s="136">
        <f>+D1339*C1339</f>
        <v>3625000</v>
      </c>
      <c r="F1339" s="135"/>
      <c r="G1339" s="134">
        <v>1</v>
      </c>
    </row>
    <row r="1340" spans="1:7" ht="12.75" customHeight="1">
      <c r="A1340" s="152"/>
      <c r="B1340" s="154">
        <v>99.016217473512995</v>
      </c>
      <c r="C1340" s="153"/>
      <c r="D1340" s="152" t="s">
        <v>105</v>
      </c>
      <c r="E1340" s="137">
        <f>SUM(E1336:E1339)</f>
        <v>7228271.6510000005</v>
      </c>
      <c r="F1340" s="151"/>
      <c r="G1340" s="134">
        <v>1</v>
      </c>
    </row>
    <row r="1341" spans="1:7" ht="12.75" customHeight="1">
      <c r="A1341" s="159" t="s">
        <v>106</v>
      </c>
      <c r="B1341" s="158" t="s">
        <v>5</v>
      </c>
      <c r="C1341" s="158" t="s">
        <v>4</v>
      </c>
      <c r="D1341" s="158" t="s">
        <v>103</v>
      </c>
      <c r="E1341" s="158" t="s">
        <v>104</v>
      </c>
      <c r="G1341" s="134">
        <v>1</v>
      </c>
    </row>
    <row r="1342" spans="1:7" ht="12.75" customHeight="1">
      <c r="A1342" s="157" t="s">
        <v>150</v>
      </c>
      <c r="B1342" s="156" t="s">
        <v>107</v>
      </c>
      <c r="C1342" s="155">
        <v>0.28128999999999998</v>
      </c>
      <c r="D1342" s="136">
        <v>282059</v>
      </c>
      <c r="E1342" s="136">
        <f>+D1342*C1342</f>
        <v>79340.376109999997</v>
      </c>
      <c r="F1342" s="135"/>
      <c r="G1342" s="134">
        <v>1</v>
      </c>
    </row>
    <row r="1343" spans="1:7" ht="12.75" customHeight="1">
      <c r="A1343" s="152"/>
      <c r="B1343" s="154">
        <v>0.93693378258812998</v>
      </c>
      <c r="C1343" s="153"/>
      <c r="D1343" s="152" t="s">
        <v>105</v>
      </c>
      <c r="E1343" s="137">
        <f>E1342</f>
        <v>79340.376109999997</v>
      </c>
      <c r="F1343" s="151"/>
      <c r="G1343" s="134">
        <v>1</v>
      </c>
    </row>
    <row r="1344" spans="1:7" ht="12.75" customHeight="1">
      <c r="A1344" s="159" t="s">
        <v>108</v>
      </c>
      <c r="B1344" s="158" t="s">
        <v>5</v>
      </c>
      <c r="C1344" s="158" t="s">
        <v>4</v>
      </c>
      <c r="D1344" s="158" t="s">
        <v>103</v>
      </c>
      <c r="E1344" s="158" t="s">
        <v>104</v>
      </c>
      <c r="G1344" s="134">
        <v>1</v>
      </c>
    </row>
    <row r="1345" spans="1:7" ht="12.75" customHeight="1">
      <c r="A1345" s="157" t="s">
        <v>109</v>
      </c>
      <c r="B1345" s="156" t="s">
        <v>110</v>
      </c>
      <c r="C1345" s="155">
        <v>0.05</v>
      </c>
      <c r="D1345" s="136">
        <v>68397</v>
      </c>
      <c r="E1345" s="136">
        <f>+D1345*C1345</f>
        <v>3419.8500000000004</v>
      </c>
      <c r="F1345" s="135"/>
      <c r="G1345" s="134">
        <v>1</v>
      </c>
    </row>
    <row r="1346" spans="1:7" ht="12.75" customHeight="1">
      <c r="A1346" s="152"/>
      <c r="B1346" s="154">
        <v>4.6848743898875798E-2</v>
      </c>
      <c r="C1346" s="153"/>
      <c r="D1346" s="152" t="s">
        <v>105</v>
      </c>
      <c r="E1346" s="137">
        <f>E1345</f>
        <v>3419.8500000000004</v>
      </c>
      <c r="F1346" s="151"/>
      <c r="G1346" s="134">
        <v>1</v>
      </c>
    </row>
    <row r="1347" spans="1:7" ht="12.75" customHeight="1">
      <c r="A1347" s="150" t="s">
        <v>114</v>
      </c>
      <c r="B1347" s="149" t="s">
        <v>115</v>
      </c>
      <c r="C1347" s="148"/>
      <c r="D1347" s="147"/>
      <c r="E1347" s="146">
        <f>E1346+E1343+E1340</f>
        <v>7311031.8771100007</v>
      </c>
      <c r="G1347" s="134">
        <v>1</v>
      </c>
    </row>
    <row r="1348" spans="1:7" ht="15" customHeight="1">
      <c r="A1348" s="202" t="s">
        <v>116</v>
      </c>
      <c r="B1348" s="202"/>
      <c r="C1348" s="202"/>
      <c r="D1348" s="200">
        <f>E1347</f>
        <v>7311031.8771100007</v>
      </c>
      <c r="E1348" s="200"/>
      <c r="G1348" s="134">
        <v>1</v>
      </c>
    </row>
    <row r="1349" spans="1:7" ht="12.75" customHeight="1">
      <c r="G1349" s="134">
        <v>1</v>
      </c>
    </row>
    <row r="1350" spans="1:7" ht="12.75" customHeight="1">
      <c r="G1350" s="134">
        <v>1</v>
      </c>
    </row>
    <row r="1351" spans="1:7" ht="20.25" customHeight="1">
      <c r="A1351" s="191" t="s">
        <v>99</v>
      </c>
      <c r="B1351" s="192"/>
      <c r="C1351" s="192"/>
      <c r="D1351" s="192"/>
      <c r="E1351" s="193"/>
      <c r="G1351" s="134">
        <v>1</v>
      </c>
    </row>
    <row r="1352" spans="1:7" ht="12.75" customHeight="1">
      <c r="A1352" s="194"/>
      <c r="B1352" s="194"/>
      <c r="C1352" s="194"/>
      <c r="D1352" s="162" t="s">
        <v>100</v>
      </c>
      <c r="E1352" s="162" t="s">
        <v>5</v>
      </c>
      <c r="G1352" s="134">
        <v>1</v>
      </c>
    </row>
    <row r="1353" spans="1:7" ht="55.5" customHeight="1">
      <c r="A1353" s="194" t="s">
        <v>461</v>
      </c>
      <c r="B1353" s="194"/>
      <c r="C1353" s="194"/>
      <c r="D1353" s="161" t="s">
        <v>296</v>
      </c>
      <c r="E1353" s="161" t="s">
        <v>2</v>
      </c>
      <c r="G1353" s="134">
        <v>1</v>
      </c>
    </row>
    <row r="1354" spans="1:7" ht="15.75" customHeight="1">
      <c r="A1354" s="201" t="s">
        <v>101</v>
      </c>
      <c r="B1354" s="201"/>
      <c r="C1354" s="201"/>
      <c r="D1354" s="201"/>
      <c r="E1354" s="201"/>
      <c r="F1354" s="160"/>
      <c r="G1354" s="134">
        <v>1</v>
      </c>
    </row>
    <row r="1355" spans="1:7" ht="109.5" customHeight="1">
      <c r="A1355" s="203" t="s">
        <v>297</v>
      </c>
      <c r="B1355" s="204"/>
      <c r="C1355" s="204"/>
      <c r="D1355" s="204"/>
      <c r="E1355" s="205"/>
      <c r="G1355" s="134">
        <v>2</v>
      </c>
    </row>
    <row r="1356" spans="1:7" ht="12.75" customHeight="1">
      <c r="A1356" s="159" t="s">
        <v>102</v>
      </c>
      <c r="B1356" s="158" t="s">
        <v>5</v>
      </c>
      <c r="C1356" s="158" t="s">
        <v>4</v>
      </c>
      <c r="D1356" s="158" t="s">
        <v>103</v>
      </c>
      <c r="E1356" s="158" t="s">
        <v>104</v>
      </c>
      <c r="G1356" s="134">
        <v>1</v>
      </c>
    </row>
    <row r="1357" spans="1:7" ht="12.75" customHeight="1">
      <c r="A1357" s="157" t="s">
        <v>192</v>
      </c>
      <c r="B1357" s="156" t="s">
        <v>2</v>
      </c>
      <c r="C1357" s="155">
        <v>0.77700000000000002</v>
      </c>
      <c r="D1357" s="136">
        <v>162600</v>
      </c>
      <c r="E1357" s="136">
        <f t="shared" ref="E1357:E1370" si="15">+D1357*C1357</f>
        <v>126340.2</v>
      </c>
      <c r="F1357" s="135"/>
      <c r="G1357" s="134">
        <v>1</v>
      </c>
    </row>
    <row r="1358" spans="1:7" ht="12.75" customHeight="1">
      <c r="A1358" s="157" t="s">
        <v>615</v>
      </c>
      <c r="B1358" s="156" t="s">
        <v>98</v>
      </c>
      <c r="C1358" s="155">
        <v>0.81899999999999995</v>
      </c>
      <c r="D1358" s="136">
        <v>14078</v>
      </c>
      <c r="E1358" s="136">
        <f t="shared" si="15"/>
        <v>11529.882</v>
      </c>
      <c r="F1358" s="135"/>
      <c r="G1358" s="134">
        <v>1</v>
      </c>
    </row>
    <row r="1359" spans="1:7" ht="12.75" customHeight="1">
      <c r="A1359" s="157" t="s">
        <v>614</v>
      </c>
      <c r="B1359" s="156" t="s">
        <v>98</v>
      </c>
      <c r="C1359" s="155">
        <v>1.232</v>
      </c>
      <c r="D1359" s="136">
        <v>14078</v>
      </c>
      <c r="E1359" s="136">
        <f t="shared" si="15"/>
        <v>17344.096000000001</v>
      </c>
      <c r="F1359" s="135"/>
      <c r="G1359" s="134">
        <v>1</v>
      </c>
    </row>
    <row r="1360" spans="1:7" ht="12.75" customHeight="1">
      <c r="A1360" s="157" t="s">
        <v>197</v>
      </c>
      <c r="B1360" s="156" t="s">
        <v>98</v>
      </c>
      <c r="C1360" s="155">
        <v>1.8919999999999999</v>
      </c>
      <c r="D1360" s="136">
        <v>3561</v>
      </c>
      <c r="E1360" s="136">
        <f t="shared" si="15"/>
        <v>6737.4119999999994</v>
      </c>
      <c r="F1360" s="135"/>
      <c r="G1360" s="134">
        <v>1</v>
      </c>
    </row>
    <row r="1361" spans="1:7" ht="12.75" customHeight="1">
      <c r="A1361" s="157" t="s">
        <v>198</v>
      </c>
      <c r="B1361" s="156" t="s">
        <v>98</v>
      </c>
      <c r="C1361" s="155">
        <v>2.0129999999999999</v>
      </c>
      <c r="D1361" s="136">
        <v>4472</v>
      </c>
      <c r="E1361" s="136">
        <f t="shared" si="15"/>
        <v>9002.1360000000004</v>
      </c>
      <c r="F1361" s="135"/>
      <c r="G1361" s="134">
        <v>1</v>
      </c>
    </row>
    <row r="1362" spans="1:7" ht="12.75" customHeight="1">
      <c r="A1362" s="157" t="s">
        <v>613</v>
      </c>
      <c r="B1362" s="156" t="s">
        <v>98</v>
      </c>
      <c r="C1362" s="155">
        <v>3.9049999999999998</v>
      </c>
      <c r="D1362" s="136">
        <v>2079</v>
      </c>
      <c r="E1362" s="136">
        <f t="shared" si="15"/>
        <v>8118.4949999999999</v>
      </c>
      <c r="F1362" s="135"/>
      <c r="G1362" s="134">
        <v>1</v>
      </c>
    </row>
    <row r="1363" spans="1:7" ht="12.75" customHeight="1">
      <c r="A1363" s="157" t="s">
        <v>612</v>
      </c>
      <c r="B1363" s="156" t="s">
        <v>98</v>
      </c>
      <c r="C1363" s="155">
        <v>0.47299999999999998</v>
      </c>
      <c r="D1363" s="136">
        <v>7004</v>
      </c>
      <c r="E1363" s="136">
        <f t="shared" si="15"/>
        <v>3312.8919999999998</v>
      </c>
      <c r="F1363" s="135"/>
      <c r="G1363" s="134">
        <v>1</v>
      </c>
    </row>
    <row r="1364" spans="1:7" ht="12.75" customHeight="1">
      <c r="A1364" s="157" t="s">
        <v>200</v>
      </c>
      <c r="B1364" s="156" t="s">
        <v>98</v>
      </c>
      <c r="C1364" s="155">
        <v>4.5149999999999997</v>
      </c>
      <c r="D1364" s="136">
        <v>4293</v>
      </c>
      <c r="E1364" s="136">
        <f t="shared" si="15"/>
        <v>19382.895</v>
      </c>
      <c r="F1364" s="135"/>
      <c r="G1364" s="134">
        <v>1</v>
      </c>
    </row>
    <row r="1365" spans="1:7" ht="12.75" customHeight="1">
      <c r="A1365" s="157" t="s">
        <v>611</v>
      </c>
      <c r="B1365" s="156" t="s">
        <v>98</v>
      </c>
      <c r="C1365" s="155">
        <v>8.58</v>
      </c>
      <c r="D1365" s="136">
        <v>800</v>
      </c>
      <c r="E1365" s="136">
        <f t="shared" si="15"/>
        <v>6864</v>
      </c>
      <c r="F1365" s="135"/>
      <c r="G1365" s="134">
        <v>1</v>
      </c>
    </row>
    <row r="1366" spans="1:7" ht="12.75" customHeight="1">
      <c r="A1366" s="157" t="s">
        <v>610</v>
      </c>
      <c r="B1366" s="156" t="s">
        <v>609</v>
      </c>
      <c r="C1366" s="155">
        <v>0.4</v>
      </c>
      <c r="D1366" s="136">
        <v>8000</v>
      </c>
      <c r="E1366" s="136">
        <f t="shared" si="15"/>
        <v>3200</v>
      </c>
      <c r="F1366" s="135"/>
      <c r="G1366" s="134">
        <v>1</v>
      </c>
    </row>
    <row r="1367" spans="1:7" ht="12.75" customHeight="1">
      <c r="A1367" s="157" t="s">
        <v>608</v>
      </c>
      <c r="B1367" s="156" t="s">
        <v>3</v>
      </c>
      <c r="C1367" s="155">
        <v>0.4</v>
      </c>
      <c r="D1367" s="136">
        <v>2500</v>
      </c>
      <c r="E1367" s="136">
        <f t="shared" si="15"/>
        <v>1000</v>
      </c>
      <c r="F1367" s="135"/>
      <c r="G1367" s="134">
        <v>1</v>
      </c>
    </row>
    <row r="1368" spans="1:7" ht="12.75" customHeight="1">
      <c r="A1368" s="157" t="s">
        <v>193</v>
      </c>
      <c r="B1368" s="156" t="s">
        <v>3</v>
      </c>
      <c r="C1368" s="155">
        <v>20</v>
      </c>
      <c r="D1368" s="136">
        <v>36</v>
      </c>
      <c r="E1368" s="136">
        <f t="shared" si="15"/>
        <v>720</v>
      </c>
      <c r="F1368" s="135"/>
      <c r="G1368" s="134">
        <v>1</v>
      </c>
    </row>
    <row r="1369" spans="1:7" ht="12.75" customHeight="1">
      <c r="A1369" s="157" t="s">
        <v>194</v>
      </c>
      <c r="B1369" s="156" t="s">
        <v>3</v>
      </c>
      <c r="C1369" s="155">
        <v>0.29082999999999998</v>
      </c>
      <c r="D1369" s="136">
        <v>41756</v>
      </c>
      <c r="E1369" s="136">
        <f t="shared" si="15"/>
        <v>12143.89748</v>
      </c>
      <c r="F1369" s="135"/>
      <c r="G1369" s="134">
        <v>1</v>
      </c>
    </row>
    <row r="1370" spans="1:7" ht="12.75" customHeight="1">
      <c r="A1370" s="157" t="s">
        <v>195</v>
      </c>
      <c r="B1370" s="156" t="s">
        <v>98</v>
      </c>
      <c r="C1370" s="155">
        <v>2.464</v>
      </c>
      <c r="D1370" s="136">
        <v>8110</v>
      </c>
      <c r="E1370" s="136">
        <f t="shared" si="15"/>
        <v>19983.04</v>
      </c>
      <c r="F1370" s="135"/>
      <c r="G1370" s="134">
        <v>1</v>
      </c>
    </row>
    <row r="1371" spans="1:7" ht="12.75" customHeight="1">
      <c r="A1371" s="152"/>
      <c r="B1371" s="154">
        <v>51.166181061611098</v>
      </c>
      <c r="C1371" s="153"/>
      <c r="D1371" s="152" t="s">
        <v>105</v>
      </c>
      <c r="E1371" s="137">
        <f>SUM(E1357:E1370)</f>
        <v>245678.94547999997</v>
      </c>
      <c r="F1371" s="151"/>
      <c r="G1371" s="134">
        <v>1</v>
      </c>
    </row>
    <row r="1372" spans="1:7" ht="12.75" customHeight="1">
      <c r="A1372" s="159" t="s">
        <v>106</v>
      </c>
      <c r="B1372" s="158" t="s">
        <v>5</v>
      </c>
      <c r="C1372" s="158" t="s">
        <v>4</v>
      </c>
      <c r="D1372" s="158" t="s">
        <v>103</v>
      </c>
      <c r="E1372" s="158" t="s">
        <v>104</v>
      </c>
      <c r="G1372" s="134">
        <v>1</v>
      </c>
    </row>
    <row r="1373" spans="1:7" ht="12.75" customHeight="1">
      <c r="A1373" s="157" t="s">
        <v>196</v>
      </c>
      <c r="B1373" s="156" t="s">
        <v>107</v>
      </c>
      <c r="C1373" s="155">
        <v>0.77980000000000005</v>
      </c>
      <c r="D1373" s="136">
        <v>282059</v>
      </c>
      <c r="E1373" s="136">
        <f>+D1373*C1373</f>
        <v>219949.60820000002</v>
      </c>
      <c r="F1373" s="135"/>
      <c r="G1373" s="134">
        <v>1</v>
      </c>
    </row>
    <row r="1374" spans="1:7" ht="12.75" customHeight="1">
      <c r="A1374" s="157" t="s">
        <v>191</v>
      </c>
      <c r="B1374" s="156" t="s">
        <v>107</v>
      </c>
      <c r="C1374" s="155">
        <v>0.12184</v>
      </c>
      <c r="D1374" s="136">
        <v>282059</v>
      </c>
      <c r="E1374" s="136">
        <f>+D1374*C1374</f>
        <v>34366.06856</v>
      </c>
      <c r="F1374" s="135"/>
      <c r="G1374" s="134">
        <v>1</v>
      </c>
    </row>
    <row r="1375" spans="1:7" ht="12.75" customHeight="1">
      <c r="A1375" s="152"/>
      <c r="B1375" s="154">
        <v>45.659440557984198</v>
      </c>
      <c r="C1375" s="153"/>
      <c r="D1375" s="152" t="s">
        <v>105</v>
      </c>
      <c r="E1375" s="137">
        <f>SUM(E1373:E1374)</f>
        <v>254315.67676</v>
      </c>
      <c r="F1375" s="151"/>
      <c r="G1375" s="134">
        <v>1</v>
      </c>
    </row>
    <row r="1376" spans="1:7" ht="12.75" customHeight="1">
      <c r="A1376" s="159" t="s">
        <v>108</v>
      </c>
      <c r="B1376" s="158" t="s">
        <v>5</v>
      </c>
      <c r="C1376" s="158" t="s">
        <v>4</v>
      </c>
      <c r="D1376" s="158" t="s">
        <v>103</v>
      </c>
      <c r="E1376" s="158" t="s">
        <v>104</v>
      </c>
      <c r="G1376" s="134">
        <v>1</v>
      </c>
    </row>
    <row r="1377" spans="1:7" ht="12.75" customHeight="1">
      <c r="A1377" s="157" t="s">
        <v>109</v>
      </c>
      <c r="B1377" s="156" t="s">
        <v>110</v>
      </c>
      <c r="C1377" s="155">
        <v>0.05</v>
      </c>
      <c r="D1377" s="136">
        <v>219237</v>
      </c>
      <c r="E1377" s="136">
        <f>+D1377*C1377</f>
        <v>10961.85</v>
      </c>
      <c r="F1377" s="135"/>
      <c r="G1377" s="134">
        <v>1</v>
      </c>
    </row>
    <row r="1378" spans="1:7" ht="12.75" customHeight="1">
      <c r="A1378" s="152"/>
      <c r="B1378" s="154">
        <v>2.2830032676812002</v>
      </c>
      <c r="C1378" s="153"/>
      <c r="D1378" s="152" t="s">
        <v>105</v>
      </c>
      <c r="E1378" s="137">
        <f>E1377</f>
        <v>10961.85</v>
      </c>
      <c r="F1378" s="151"/>
      <c r="G1378" s="134">
        <v>1</v>
      </c>
    </row>
    <row r="1379" spans="1:7" ht="12.75" customHeight="1">
      <c r="A1379" s="159" t="s">
        <v>112</v>
      </c>
      <c r="B1379" s="158" t="s">
        <v>5</v>
      </c>
      <c r="C1379" s="158" t="s">
        <v>4</v>
      </c>
      <c r="D1379" s="158" t="s">
        <v>103</v>
      </c>
      <c r="E1379" s="158" t="s">
        <v>104</v>
      </c>
      <c r="G1379" s="134">
        <v>1</v>
      </c>
    </row>
    <row r="1380" spans="1:7" ht="12.75" customHeight="1">
      <c r="A1380" s="157" t="s">
        <v>113</v>
      </c>
      <c r="B1380" s="156" t="s">
        <v>3</v>
      </c>
      <c r="C1380" s="155">
        <v>2</v>
      </c>
      <c r="D1380" s="136">
        <v>2140</v>
      </c>
      <c r="E1380" s="136">
        <f>+D1380*C1380</f>
        <v>4280</v>
      </c>
      <c r="F1380" s="135"/>
      <c r="G1380" s="134">
        <v>1</v>
      </c>
    </row>
    <row r="1381" spans="1:7" ht="12.75" customHeight="1">
      <c r="A1381" s="152"/>
      <c r="B1381" s="154">
        <v>0.89137511272354697</v>
      </c>
      <c r="C1381" s="153"/>
      <c r="D1381" s="152" t="s">
        <v>105</v>
      </c>
      <c r="E1381" s="137">
        <f>E1380</f>
        <v>4280</v>
      </c>
      <c r="F1381" s="151"/>
      <c r="G1381" s="134">
        <v>1</v>
      </c>
    </row>
    <row r="1382" spans="1:7" ht="12.75" customHeight="1">
      <c r="A1382" s="150" t="s">
        <v>114</v>
      </c>
      <c r="B1382" s="149" t="s">
        <v>115</v>
      </c>
      <c r="C1382" s="148"/>
      <c r="D1382" s="147"/>
      <c r="E1382" s="146">
        <v>480157</v>
      </c>
      <c r="G1382" s="134">
        <v>1</v>
      </c>
    </row>
    <row r="1383" spans="1:7" ht="15" customHeight="1">
      <c r="A1383" s="202" t="s">
        <v>116</v>
      </c>
      <c r="B1383" s="202"/>
      <c r="C1383" s="202"/>
      <c r="D1383" s="200">
        <f>E1382</f>
        <v>480157</v>
      </c>
      <c r="E1383" s="200"/>
      <c r="G1383" s="134">
        <v>1</v>
      </c>
    </row>
    <row r="1384" spans="1:7" ht="12.75" customHeight="1">
      <c r="G1384" s="134">
        <v>1</v>
      </c>
    </row>
    <row r="1385" spans="1:7" ht="12.75" customHeight="1">
      <c r="G1385" s="134">
        <v>1</v>
      </c>
    </row>
    <row r="1386" spans="1:7" ht="20.25" customHeight="1">
      <c r="A1386" s="191" t="s">
        <v>99</v>
      </c>
      <c r="B1386" s="192"/>
      <c r="C1386" s="192"/>
      <c r="D1386" s="192"/>
      <c r="E1386" s="193"/>
      <c r="G1386" s="134">
        <v>1</v>
      </c>
    </row>
    <row r="1387" spans="1:7" ht="12.75" customHeight="1">
      <c r="A1387" s="194"/>
      <c r="B1387" s="194"/>
      <c r="C1387" s="194"/>
      <c r="D1387" s="162" t="s">
        <v>100</v>
      </c>
      <c r="E1387" s="162" t="s">
        <v>5</v>
      </c>
      <c r="G1387" s="134">
        <v>1</v>
      </c>
    </row>
    <row r="1388" spans="1:7" ht="55.5" customHeight="1">
      <c r="A1388" s="194" t="s">
        <v>461</v>
      </c>
      <c r="B1388" s="194"/>
      <c r="C1388" s="194"/>
      <c r="D1388" s="161" t="s">
        <v>298</v>
      </c>
      <c r="E1388" s="161" t="s">
        <v>2</v>
      </c>
      <c r="G1388" s="134">
        <v>1</v>
      </c>
    </row>
    <row r="1389" spans="1:7" ht="15.75" customHeight="1">
      <c r="A1389" s="201" t="s">
        <v>101</v>
      </c>
      <c r="B1389" s="201"/>
      <c r="C1389" s="201"/>
      <c r="D1389" s="201"/>
      <c r="E1389" s="201"/>
      <c r="F1389" s="160"/>
      <c r="G1389" s="134">
        <v>1</v>
      </c>
    </row>
    <row r="1390" spans="1:7" ht="66" customHeight="1">
      <c r="A1390" s="203" t="s">
        <v>133</v>
      </c>
      <c r="B1390" s="204"/>
      <c r="C1390" s="204"/>
      <c r="D1390" s="204"/>
      <c r="E1390" s="205"/>
      <c r="G1390" s="134">
        <v>2</v>
      </c>
    </row>
    <row r="1391" spans="1:7" ht="12.75" customHeight="1">
      <c r="A1391" s="159" t="s">
        <v>102</v>
      </c>
      <c r="B1391" s="158" t="s">
        <v>5</v>
      </c>
      <c r="C1391" s="158" t="s">
        <v>4</v>
      </c>
      <c r="D1391" s="158" t="s">
        <v>103</v>
      </c>
      <c r="E1391" s="158" t="s">
        <v>104</v>
      </c>
      <c r="G1391" s="134">
        <v>1</v>
      </c>
    </row>
    <row r="1392" spans="1:7" ht="12.75" customHeight="1">
      <c r="A1392" s="157" t="s">
        <v>197</v>
      </c>
      <c r="B1392" s="156" t="s">
        <v>98</v>
      </c>
      <c r="C1392" s="155">
        <v>3.52</v>
      </c>
      <c r="D1392" s="136">
        <v>3561</v>
      </c>
      <c r="E1392" s="136">
        <f t="shared" ref="E1392:E1399" si="16">+D1392*C1392</f>
        <v>12534.72</v>
      </c>
      <c r="F1392" s="135"/>
      <c r="G1392" s="134">
        <v>1</v>
      </c>
    </row>
    <row r="1393" spans="1:7" ht="12.75" customHeight="1">
      <c r="A1393" s="157" t="s">
        <v>198</v>
      </c>
      <c r="B1393" s="156" t="s">
        <v>98</v>
      </c>
      <c r="C1393" s="155">
        <v>1.254</v>
      </c>
      <c r="D1393" s="136">
        <v>4472</v>
      </c>
      <c r="E1393" s="136">
        <f t="shared" si="16"/>
        <v>5607.8879999999999</v>
      </c>
      <c r="F1393" s="135"/>
      <c r="G1393" s="134">
        <v>1</v>
      </c>
    </row>
    <row r="1394" spans="1:7" ht="12.75" customHeight="1">
      <c r="A1394" s="157" t="s">
        <v>199</v>
      </c>
      <c r="B1394" s="156" t="s">
        <v>98</v>
      </c>
      <c r="C1394" s="155">
        <v>0.83599999999999997</v>
      </c>
      <c r="D1394" s="136">
        <v>3059</v>
      </c>
      <c r="E1394" s="136">
        <f t="shared" si="16"/>
        <v>2557.3240000000001</v>
      </c>
      <c r="F1394" s="135"/>
      <c r="G1394" s="134">
        <v>1</v>
      </c>
    </row>
    <row r="1395" spans="1:7" ht="12.75" customHeight="1">
      <c r="A1395" s="157" t="s">
        <v>200</v>
      </c>
      <c r="B1395" s="156" t="s">
        <v>98</v>
      </c>
      <c r="C1395" s="155">
        <v>16.695</v>
      </c>
      <c r="D1395" s="136">
        <v>4293</v>
      </c>
      <c r="E1395" s="136">
        <f t="shared" si="16"/>
        <v>71671.634999999995</v>
      </c>
      <c r="F1395" s="135"/>
      <c r="G1395" s="134">
        <v>1</v>
      </c>
    </row>
    <row r="1396" spans="1:7" ht="12.75" customHeight="1">
      <c r="A1396" s="157" t="s">
        <v>193</v>
      </c>
      <c r="B1396" s="156" t="s">
        <v>3</v>
      </c>
      <c r="C1396" s="155">
        <v>77</v>
      </c>
      <c r="D1396" s="136">
        <v>36</v>
      </c>
      <c r="E1396" s="136">
        <f t="shared" si="16"/>
        <v>2772</v>
      </c>
      <c r="F1396" s="135"/>
      <c r="G1396" s="134">
        <v>1</v>
      </c>
    </row>
    <row r="1397" spans="1:7" ht="12.75" customHeight="1">
      <c r="A1397" s="157" t="s">
        <v>194</v>
      </c>
      <c r="B1397" s="156" t="s">
        <v>3</v>
      </c>
      <c r="C1397" s="155">
        <v>0.93481999999999998</v>
      </c>
      <c r="D1397" s="136">
        <v>41756</v>
      </c>
      <c r="E1397" s="136">
        <f t="shared" si="16"/>
        <v>39034.343919999999</v>
      </c>
      <c r="F1397" s="135"/>
      <c r="G1397" s="134">
        <v>1</v>
      </c>
    </row>
    <row r="1398" spans="1:7" ht="12.75" customHeight="1">
      <c r="A1398" s="157" t="s">
        <v>195</v>
      </c>
      <c r="B1398" s="156" t="s">
        <v>98</v>
      </c>
      <c r="C1398" s="155">
        <v>7.92</v>
      </c>
      <c r="D1398" s="136">
        <v>8110</v>
      </c>
      <c r="E1398" s="136">
        <f t="shared" si="16"/>
        <v>64231.199999999997</v>
      </c>
      <c r="F1398" s="135"/>
      <c r="G1398" s="134">
        <v>1</v>
      </c>
    </row>
    <row r="1399" spans="1:7" ht="12.75" customHeight="1">
      <c r="A1399" s="157" t="s">
        <v>194</v>
      </c>
      <c r="B1399" s="156" t="s">
        <v>3</v>
      </c>
      <c r="C1399" s="155">
        <v>0.93481999999999998</v>
      </c>
      <c r="D1399" s="136">
        <v>41756</v>
      </c>
      <c r="E1399" s="136">
        <f t="shared" si="16"/>
        <v>39034.343919999999</v>
      </c>
      <c r="F1399" s="135"/>
      <c r="G1399" s="134">
        <v>1</v>
      </c>
    </row>
    <row r="1400" spans="1:7" ht="12.75" customHeight="1">
      <c r="A1400" s="152"/>
      <c r="B1400" s="154">
        <v>59.827855985607599</v>
      </c>
      <c r="C1400" s="153"/>
      <c r="D1400" s="152" t="s">
        <v>105</v>
      </c>
      <c r="E1400" s="137">
        <f>SUM(E1392:E1399)</f>
        <v>237443.45484000002</v>
      </c>
      <c r="F1400" s="151"/>
      <c r="G1400" s="134">
        <v>1</v>
      </c>
    </row>
    <row r="1401" spans="1:7" ht="12.75" customHeight="1">
      <c r="A1401" s="159" t="s">
        <v>106</v>
      </c>
      <c r="B1401" s="158" t="s">
        <v>5</v>
      </c>
      <c r="C1401" s="158" t="s">
        <v>4</v>
      </c>
      <c r="D1401" s="158" t="s">
        <v>103</v>
      </c>
      <c r="E1401" s="158" t="s">
        <v>104</v>
      </c>
      <c r="G1401" s="134">
        <v>1</v>
      </c>
    </row>
    <row r="1402" spans="1:7" ht="12.75" customHeight="1">
      <c r="A1402" s="157" t="s">
        <v>196</v>
      </c>
      <c r="B1402" s="156" t="s">
        <v>107</v>
      </c>
      <c r="C1402" s="155">
        <v>0.48737999999999998</v>
      </c>
      <c r="D1402" s="136">
        <v>282059</v>
      </c>
      <c r="E1402" s="136">
        <f>+D1402*C1402</f>
        <v>137469.91542</v>
      </c>
      <c r="F1402" s="135"/>
      <c r="G1402" s="134">
        <v>1</v>
      </c>
    </row>
    <row r="1403" spans="1:7" ht="12.75" customHeight="1">
      <c r="A1403" s="157" t="s">
        <v>191</v>
      </c>
      <c r="B1403" s="156" t="s">
        <v>107</v>
      </c>
      <c r="C1403" s="155">
        <v>0.11697</v>
      </c>
      <c r="D1403" s="136">
        <v>282059</v>
      </c>
      <c r="E1403" s="136">
        <f>+D1403*C1403</f>
        <v>32992.441230000004</v>
      </c>
      <c r="F1403" s="135"/>
      <c r="G1403" s="134">
        <v>1</v>
      </c>
    </row>
    <row r="1404" spans="1:7" ht="12.75" customHeight="1">
      <c r="A1404" s="152"/>
      <c r="B1404" s="154">
        <v>37.026585062878397</v>
      </c>
      <c r="C1404" s="153"/>
      <c r="D1404" s="152" t="s">
        <v>105</v>
      </c>
      <c r="E1404" s="137">
        <f>SUM(E1402:E1403)</f>
        <v>170462.35665</v>
      </c>
      <c r="F1404" s="151"/>
      <c r="G1404" s="134">
        <v>1</v>
      </c>
    </row>
    <row r="1405" spans="1:7" ht="12.75" customHeight="1">
      <c r="A1405" s="159" t="s">
        <v>108</v>
      </c>
      <c r="B1405" s="158" t="s">
        <v>5</v>
      </c>
      <c r="C1405" s="158" t="s">
        <v>4</v>
      </c>
      <c r="D1405" s="158" t="s">
        <v>103</v>
      </c>
      <c r="E1405" s="158" t="s">
        <v>104</v>
      </c>
      <c r="G1405" s="134">
        <v>1</v>
      </c>
    </row>
    <row r="1406" spans="1:7" ht="12.75" customHeight="1">
      <c r="A1406" s="157" t="s">
        <v>109</v>
      </c>
      <c r="B1406" s="156" t="s">
        <v>110</v>
      </c>
      <c r="C1406" s="155">
        <v>0.05</v>
      </c>
      <c r="D1406" s="136">
        <v>146950</v>
      </c>
      <c r="E1406" s="136">
        <f>+D1406*C1406</f>
        <v>7347.5</v>
      </c>
      <c r="F1406" s="135"/>
      <c r="G1406" s="134">
        <v>1</v>
      </c>
    </row>
    <row r="1407" spans="1:7" ht="12.75" customHeight="1">
      <c r="A1407" s="152"/>
      <c r="B1407" s="154">
        <v>1.85145523676101</v>
      </c>
      <c r="C1407" s="153"/>
      <c r="D1407" s="152" t="s">
        <v>105</v>
      </c>
      <c r="E1407" s="137">
        <f>E1406</f>
        <v>7347.5</v>
      </c>
      <c r="F1407" s="151"/>
      <c r="G1407" s="134">
        <v>1</v>
      </c>
    </row>
    <row r="1408" spans="1:7" ht="12.75" customHeight="1">
      <c r="A1408" s="159" t="s">
        <v>112</v>
      </c>
      <c r="B1408" s="158" t="s">
        <v>5</v>
      </c>
      <c r="C1408" s="158" t="s">
        <v>4</v>
      </c>
      <c r="D1408" s="158" t="s">
        <v>103</v>
      </c>
      <c r="E1408" s="158" t="s">
        <v>104</v>
      </c>
      <c r="G1408" s="134">
        <v>1</v>
      </c>
    </row>
    <row r="1409" spans="1:7" ht="12.75" customHeight="1">
      <c r="A1409" s="157" t="s">
        <v>113</v>
      </c>
      <c r="B1409" s="156" t="s">
        <v>3</v>
      </c>
      <c r="C1409" s="155">
        <v>1.2</v>
      </c>
      <c r="D1409" s="136">
        <v>2140</v>
      </c>
      <c r="E1409" s="136">
        <f>+D1409*C1409</f>
        <v>2568</v>
      </c>
      <c r="F1409" s="135"/>
      <c r="G1409" s="134">
        <v>1</v>
      </c>
    </row>
    <row r="1410" spans="1:7" ht="12.75" customHeight="1">
      <c r="A1410" s="157" t="s">
        <v>113</v>
      </c>
      <c r="B1410" s="156" t="s">
        <v>3</v>
      </c>
      <c r="C1410" s="155">
        <v>1.2</v>
      </c>
      <c r="D1410" s="136">
        <v>2140</v>
      </c>
      <c r="E1410" s="136">
        <f>+D1410*C1410</f>
        <v>2568</v>
      </c>
      <c r="F1410" s="135"/>
      <c r="G1410" s="134">
        <v>1</v>
      </c>
    </row>
    <row r="1411" spans="1:7" ht="12.75" customHeight="1">
      <c r="A1411" s="152"/>
      <c r="B1411" s="154">
        <v>1.29410371475293</v>
      </c>
      <c r="C1411" s="153"/>
      <c r="D1411" s="152" t="s">
        <v>105</v>
      </c>
      <c r="E1411" s="137">
        <f>SUM(E1409:E1410)</f>
        <v>5136</v>
      </c>
      <c r="F1411" s="151"/>
      <c r="G1411" s="134">
        <v>1</v>
      </c>
    </row>
    <row r="1412" spans="1:7" ht="12.75" customHeight="1">
      <c r="A1412" s="150" t="s">
        <v>114</v>
      </c>
      <c r="B1412" s="149" t="s">
        <v>115</v>
      </c>
      <c r="C1412" s="148"/>
      <c r="D1412" s="147"/>
      <c r="E1412" s="146">
        <f>E1411+E1407+E1404+E1400</f>
        <v>420389.31148999999</v>
      </c>
      <c r="G1412" s="134">
        <v>1</v>
      </c>
    </row>
    <row r="1413" spans="1:7" ht="15" customHeight="1">
      <c r="A1413" s="202" t="s">
        <v>116</v>
      </c>
      <c r="B1413" s="202"/>
      <c r="C1413" s="202"/>
      <c r="D1413" s="200">
        <f>E1412</f>
        <v>420389.31148999999</v>
      </c>
      <c r="E1413" s="200"/>
      <c r="G1413" s="134">
        <v>1</v>
      </c>
    </row>
    <row r="1414" spans="1:7" ht="12.75" customHeight="1">
      <c r="G1414" s="134">
        <v>1</v>
      </c>
    </row>
    <row r="1415" spans="1:7" ht="12.75" customHeight="1">
      <c r="G1415" s="134">
        <v>1</v>
      </c>
    </row>
    <row r="1416" spans="1:7" ht="20.25" customHeight="1">
      <c r="A1416" s="191" t="s">
        <v>99</v>
      </c>
      <c r="B1416" s="192"/>
      <c r="C1416" s="192"/>
      <c r="D1416" s="192"/>
      <c r="E1416" s="193"/>
      <c r="G1416" s="134">
        <v>1</v>
      </c>
    </row>
    <row r="1417" spans="1:7" ht="12.75" customHeight="1">
      <c r="A1417" s="194"/>
      <c r="B1417" s="194"/>
      <c r="C1417" s="194"/>
      <c r="D1417" s="162" t="s">
        <v>100</v>
      </c>
      <c r="E1417" s="162" t="s">
        <v>5</v>
      </c>
      <c r="G1417" s="134">
        <v>1</v>
      </c>
    </row>
    <row r="1418" spans="1:7" ht="55.5" customHeight="1">
      <c r="A1418" s="194" t="s">
        <v>461</v>
      </c>
      <c r="B1418" s="194"/>
      <c r="C1418" s="194"/>
      <c r="D1418" s="161" t="s">
        <v>299</v>
      </c>
      <c r="E1418" s="161" t="s">
        <v>2</v>
      </c>
      <c r="G1418" s="134">
        <v>1</v>
      </c>
    </row>
    <row r="1419" spans="1:7" ht="15.75" customHeight="1">
      <c r="A1419" s="201" t="s">
        <v>101</v>
      </c>
      <c r="B1419" s="201"/>
      <c r="C1419" s="201"/>
      <c r="D1419" s="201"/>
      <c r="E1419" s="201"/>
      <c r="F1419" s="160"/>
      <c r="G1419" s="134">
        <v>1</v>
      </c>
    </row>
    <row r="1420" spans="1:7" ht="200.1" customHeight="1">
      <c r="A1420" s="196" t="s">
        <v>245</v>
      </c>
      <c r="B1420" s="197"/>
      <c r="C1420" s="197"/>
      <c r="D1420" s="197"/>
      <c r="E1420" s="198"/>
      <c r="G1420" s="134">
        <v>2</v>
      </c>
    </row>
    <row r="1421" spans="1:7" ht="12.75" customHeight="1">
      <c r="A1421" s="159" t="s">
        <v>102</v>
      </c>
      <c r="B1421" s="158" t="s">
        <v>5</v>
      </c>
      <c r="C1421" s="158" t="s">
        <v>4</v>
      </c>
      <c r="D1421" s="158" t="s">
        <v>103</v>
      </c>
      <c r="E1421" s="158" t="s">
        <v>104</v>
      </c>
      <c r="G1421" s="134">
        <v>1</v>
      </c>
    </row>
    <row r="1422" spans="1:7" ht="12.75" customHeight="1">
      <c r="A1422" s="157" t="s">
        <v>469</v>
      </c>
      <c r="B1422" s="156" t="s">
        <v>168</v>
      </c>
      <c r="C1422" s="155">
        <v>7.0000000000000007E-2</v>
      </c>
      <c r="D1422" s="136">
        <v>19326</v>
      </c>
      <c r="E1422" s="136">
        <f>+D1422*C1422</f>
        <v>1352.8200000000002</v>
      </c>
      <c r="F1422" s="135"/>
      <c r="G1422" s="134">
        <v>1</v>
      </c>
    </row>
    <row r="1423" spans="1:7" ht="12.75" customHeight="1">
      <c r="A1423" s="157" t="s">
        <v>466</v>
      </c>
      <c r="B1423" s="156" t="s">
        <v>3</v>
      </c>
      <c r="C1423" s="155">
        <v>0.11</v>
      </c>
      <c r="D1423" s="136">
        <v>1210</v>
      </c>
      <c r="E1423" s="136">
        <f>+D1423*C1423</f>
        <v>133.1</v>
      </c>
      <c r="F1423" s="135"/>
      <c r="G1423" s="134">
        <v>1</v>
      </c>
    </row>
    <row r="1424" spans="1:7" ht="12.75" customHeight="1">
      <c r="A1424" s="157" t="s">
        <v>179</v>
      </c>
      <c r="B1424" s="156" t="s">
        <v>123</v>
      </c>
      <c r="C1424" s="155">
        <v>5.5E-2</v>
      </c>
      <c r="D1424" s="136">
        <v>5500</v>
      </c>
      <c r="E1424" s="136">
        <f>+D1424*C1424</f>
        <v>302.5</v>
      </c>
      <c r="F1424" s="135"/>
      <c r="G1424" s="134">
        <v>1</v>
      </c>
    </row>
    <row r="1425" spans="1:7" ht="12.75" customHeight="1">
      <c r="A1425" s="152"/>
      <c r="B1425" s="154">
        <v>19.313397387455499</v>
      </c>
      <c r="C1425" s="153"/>
      <c r="D1425" s="152" t="s">
        <v>105</v>
      </c>
      <c r="E1425" s="137">
        <v>1789</v>
      </c>
      <c r="F1425" s="151"/>
      <c r="G1425" s="134">
        <v>1</v>
      </c>
    </row>
    <row r="1426" spans="1:7" ht="12.75" customHeight="1">
      <c r="A1426" s="159" t="s">
        <v>106</v>
      </c>
      <c r="B1426" s="158" t="s">
        <v>5</v>
      </c>
      <c r="C1426" s="158" t="s">
        <v>4</v>
      </c>
      <c r="D1426" s="158" t="s">
        <v>103</v>
      </c>
      <c r="E1426" s="158" t="s">
        <v>104</v>
      </c>
      <c r="G1426" s="134">
        <v>1</v>
      </c>
    </row>
    <row r="1427" spans="1:7" ht="12.75" customHeight="1">
      <c r="A1427" s="157" t="s">
        <v>181</v>
      </c>
      <c r="B1427" s="156" t="s">
        <v>107</v>
      </c>
      <c r="C1427" s="155">
        <v>2.8570000000000002E-2</v>
      </c>
      <c r="D1427" s="136">
        <v>282059</v>
      </c>
      <c r="E1427" s="136">
        <f>+D1427*C1427</f>
        <v>8058.4256300000006</v>
      </c>
      <c r="F1427" s="135"/>
      <c r="G1427" s="134">
        <v>1</v>
      </c>
    </row>
    <row r="1428" spans="1:7" ht="12.75" customHeight="1">
      <c r="A1428" s="152"/>
      <c r="B1428" s="154">
        <v>74.9973010903595</v>
      </c>
      <c r="C1428" s="153"/>
      <c r="D1428" s="152" t="s">
        <v>105</v>
      </c>
      <c r="E1428" s="137">
        <v>6947</v>
      </c>
      <c r="F1428" s="151"/>
      <c r="G1428" s="134">
        <v>1</v>
      </c>
    </row>
    <row r="1429" spans="1:7" ht="12.75" customHeight="1">
      <c r="A1429" s="159" t="s">
        <v>108</v>
      </c>
      <c r="B1429" s="158" t="s">
        <v>5</v>
      </c>
      <c r="C1429" s="158" t="s">
        <v>4</v>
      </c>
      <c r="D1429" s="158" t="s">
        <v>103</v>
      </c>
      <c r="E1429" s="158" t="s">
        <v>104</v>
      </c>
      <c r="G1429" s="134">
        <v>1</v>
      </c>
    </row>
    <row r="1430" spans="1:7" ht="12.75" customHeight="1">
      <c r="A1430" s="157" t="s">
        <v>109</v>
      </c>
      <c r="B1430" s="156" t="s">
        <v>110</v>
      </c>
      <c r="C1430" s="155">
        <v>0.05</v>
      </c>
      <c r="D1430" s="136">
        <v>6947</v>
      </c>
      <c r="E1430" s="136">
        <f>+D1430*C1430</f>
        <v>347.35</v>
      </c>
      <c r="F1430" s="135"/>
      <c r="G1430" s="134">
        <v>1</v>
      </c>
    </row>
    <row r="1431" spans="1:7" ht="12.75" customHeight="1">
      <c r="A1431" s="152"/>
      <c r="B1431" s="154">
        <v>3.7460865810212698</v>
      </c>
      <c r="C1431" s="153"/>
      <c r="D1431" s="152" t="s">
        <v>105</v>
      </c>
      <c r="E1431" s="137">
        <v>347</v>
      </c>
      <c r="F1431" s="151"/>
      <c r="G1431" s="134">
        <v>1</v>
      </c>
    </row>
    <row r="1432" spans="1:7" ht="12.75" customHeight="1">
      <c r="A1432" s="159" t="s">
        <v>111</v>
      </c>
      <c r="B1432" s="158" t="s">
        <v>5</v>
      </c>
      <c r="C1432" s="158" t="s">
        <v>4</v>
      </c>
      <c r="D1432" s="158" t="s">
        <v>103</v>
      </c>
      <c r="E1432" s="158" t="s">
        <v>104</v>
      </c>
      <c r="G1432" s="134">
        <v>1</v>
      </c>
    </row>
    <row r="1433" spans="1:7" ht="12.75" customHeight="1">
      <c r="A1433" s="157" t="s">
        <v>155</v>
      </c>
      <c r="B1433" s="156" t="s">
        <v>142</v>
      </c>
      <c r="C1433" s="155">
        <v>0.05</v>
      </c>
      <c r="D1433" s="136">
        <v>3482</v>
      </c>
      <c r="E1433" s="136">
        <f>+D1433*C1433</f>
        <v>174.10000000000002</v>
      </c>
      <c r="F1433" s="135"/>
      <c r="G1433" s="134">
        <v>1</v>
      </c>
    </row>
    <row r="1434" spans="1:7" ht="12.75" customHeight="1">
      <c r="A1434" s="157" t="s">
        <v>156</v>
      </c>
      <c r="B1434" s="156" t="s">
        <v>142</v>
      </c>
      <c r="C1434" s="155">
        <v>2.5000000000000001E-2</v>
      </c>
      <c r="D1434" s="136">
        <v>248</v>
      </c>
      <c r="E1434" s="136">
        <f>+D1434*C1434</f>
        <v>6.2</v>
      </c>
      <c r="F1434" s="135"/>
      <c r="G1434" s="134">
        <v>1</v>
      </c>
    </row>
    <row r="1435" spans="1:7" ht="12.75" customHeight="1">
      <c r="A1435" s="152"/>
      <c r="B1435" s="154">
        <v>1.94321494116377</v>
      </c>
      <c r="C1435" s="153"/>
      <c r="D1435" s="152" t="s">
        <v>105</v>
      </c>
      <c r="E1435" s="137">
        <v>180</v>
      </c>
      <c r="F1435" s="151"/>
      <c r="G1435" s="134">
        <v>1</v>
      </c>
    </row>
    <row r="1436" spans="1:7" ht="12.75" customHeight="1">
      <c r="A1436" s="150" t="s">
        <v>114</v>
      </c>
      <c r="B1436" s="149" t="s">
        <v>115</v>
      </c>
      <c r="C1436" s="148"/>
      <c r="D1436" s="147"/>
      <c r="E1436" s="146">
        <v>9263</v>
      </c>
      <c r="G1436" s="134">
        <v>1</v>
      </c>
    </row>
    <row r="1437" spans="1:7" ht="15" customHeight="1">
      <c r="A1437" s="202" t="s">
        <v>116</v>
      </c>
      <c r="B1437" s="202"/>
      <c r="C1437" s="202"/>
      <c r="D1437" s="200">
        <v>9263</v>
      </c>
      <c r="E1437" s="200"/>
      <c r="G1437" s="134">
        <v>1</v>
      </c>
    </row>
    <row r="1438" spans="1:7" ht="12.75" customHeight="1">
      <c r="G1438" s="134">
        <v>1</v>
      </c>
    </row>
    <row r="1439" spans="1:7" ht="12.75" customHeight="1">
      <c r="G1439" s="134">
        <v>1</v>
      </c>
    </row>
    <row r="1440" spans="1:7" ht="20.25" customHeight="1">
      <c r="A1440" s="191" t="s">
        <v>99</v>
      </c>
      <c r="B1440" s="192"/>
      <c r="C1440" s="192"/>
      <c r="D1440" s="192"/>
      <c r="E1440" s="193"/>
      <c r="G1440" s="134">
        <v>1</v>
      </c>
    </row>
    <row r="1441" spans="1:7" ht="12.75" customHeight="1">
      <c r="A1441" s="194"/>
      <c r="B1441" s="194"/>
      <c r="C1441" s="194"/>
      <c r="D1441" s="162" t="s">
        <v>100</v>
      </c>
      <c r="E1441" s="162" t="s">
        <v>5</v>
      </c>
      <c r="G1441" s="134">
        <v>1</v>
      </c>
    </row>
    <row r="1442" spans="1:7" ht="55.5" customHeight="1">
      <c r="A1442" s="194" t="s">
        <v>461</v>
      </c>
      <c r="B1442" s="194"/>
      <c r="C1442" s="194"/>
      <c r="D1442" s="161" t="s">
        <v>300</v>
      </c>
      <c r="E1442" s="161" t="s">
        <v>2</v>
      </c>
      <c r="G1442" s="134">
        <v>1</v>
      </c>
    </row>
    <row r="1443" spans="1:7" ht="15.75" customHeight="1">
      <c r="A1443" s="201" t="s">
        <v>101</v>
      </c>
      <c r="B1443" s="201"/>
      <c r="C1443" s="201"/>
      <c r="D1443" s="201"/>
      <c r="E1443" s="201"/>
      <c r="F1443" s="160"/>
      <c r="G1443" s="134">
        <v>1</v>
      </c>
    </row>
    <row r="1444" spans="1:7" ht="200.1" customHeight="1">
      <c r="A1444" s="196" t="s">
        <v>243</v>
      </c>
      <c r="B1444" s="197"/>
      <c r="C1444" s="197"/>
      <c r="D1444" s="197"/>
      <c r="E1444" s="198"/>
      <c r="G1444" s="134">
        <v>2</v>
      </c>
    </row>
    <row r="1445" spans="1:7" ht="12.75" customHeight="1">
      <c r="A1445" s="159" t="s">
        <v>102</v>
      </c>
      <c r="B1445" s="158" t="s">
        <v>5</v>
      </c>
      <c r="C1445" s="158" t="s">
        <v>4</v>
      </c>
      <c r="D1445" s="158" t="s">
        <v>103</v>
      </c>
      <c r="E1445" s="158" t="s">
        <v>104</v>
      </c>
      <c r="G1445" s="134">
        <v>1</v>
      </c>
    </row>
    <row r="1446" spans="1:7" ht="12.75" customHeight="1">
      <c r="A1446" s="157" t="s">
        <v>468</v>
      </c>
      <c r="B1446" s="156" t="s">
        <v>149</v>
      </c>
      <c r="C1446" s="155">
        <v>2.5999999999999999E-2</v>
      </c>
      <c r="D1446" s="136">
        <v>388866</v>
      </c>
      <c r="E1446" s="136">
        <f>+D1446*C1446</f>
        <v>10110.516</v>
      </c>
      <c r="F1446" s="135"/>
      <c r="G1446" s="134">
        <v>1</v>
      </c>
    </row>
    <row r="1447" spans="1:7" ht="12.75" customHeight="1">
      <c r="A1447" s="152"/>
      <c r="B1447" s="154">
        <v>32.330370275628297</v>
      </c>
      <c r="C1447" s="153"/>
      <c r="D1447" s="152" t="s">
        <v>105</v>
      </c>
      <c r="E1447" s="137">
        <v>10111</v>
      </c>
      <c r="F1447" s="151"/>
      <c r="G1447" s="134">
        <v>1</v>
      </c>
    </row>
    <row r="1448" spans="1:7" ht="12.75" customHeight="1">
      <c r="A1448" s="159" t="s">
        <v>106</v>
      </c>
      <c r="B1448" s="158" t="s">
        <v>5</v>
      </c>
      <c r="C1448" s="158" t="s">
        <v>4</v>
      </c>
      <c r="D1448" s="158" t="s">
        <v>103</v>
      </c>
      <c r="E1448" s="158" t="s">
        <v>104</v>
      </c>
      <c r="G1448" s="134">
        <v>1</v>
      </c>
    </row>
    <row r="1449" spans="1:7" ht="12.75" customHeight="1">
      <c r="A1449" s="157" t="s">
        <v>163</v>
      </c>
      <c r="B1449" s="156" t="s">
        <v>107</v>
      </c>
      <c r="C1449" s="155">
        <v>7.5829999999999995E-2</v>
      </c>
      <c r="D1449" s="136">
        <v>282059</v>
      </c>
      <c r="E1449" s="136">
        <f>+D1449*C1449</f>
        <v>21388.533969999997</v>
      </c>
      <c r="F1449" s="135"/>
      <c r="G1449" s="134">
        <v>1</v>
      </c>
    </row>
    <row r="1450" spans="1:7" ht="12.75" customHeight="1">
      <c r="A1450" s="152"/>
      <c r="B1450" s="154">
        <v>58.956321545053399</v>
      </c>
      <c r="C1450" s="153"/>
      <c r="D1450" s="152" t="s">
        <v>105</v>
      </c>
      <c r="E1450" s="137">
        <v>18438</v>
      </c>
      <c r="F1450" s="151"/>
      <c r="G1450" s="134">
        <v>1</v>
      </c>
    </row>
    <row r="1451" spans="1:7" ht="12.75" customHeight="1">
      <c r="A1451" s="159" t="s">
        <v>108</v>
      </c>
      <c r="B1451" s="158" t="s">
        <v>5</v>
      </c>
      <c r="C1451" s="158" t="s">
        <v>4</v>
      </c>
      <c r="D1451" s="158" t="s">
        <v>103</v>
      </c>
      <c r="E1451" s="158" t="s">
        <v>104</v>
      </c>
      <c r="G1451" s="134">
        <v>1</v>
      </c>
    </row>
    <row r="1452" spans="1:7" ht="12.75" customHeight="1">
      <c r="A1452" s="157" t="s">
        <v>109</v>
      </c>
      <c r="B1452" s="156" t="s">
        <v>110</v>
      </c>
      <c r="C1452" s="155">
        <v>0.05</v>
      </c>
      <c r="D1452" s="136">
        <v>18438</v>
      </c>
      <c r="E1452" s="136">
        <f>+D1452*C1452</f>
        <v>921.90000000000009</v>
      </c>
      <c r="F1452" s="135"/>
      <c r="G1452" s="134">
        <v>1</v>
      </c>
    </row>
    <row r="1453" spans="1:7" ht="12.75" customHeight="1">
      <c r="A1453" s="152"/>
      <c r="B1453" s="154">
        <v>2.9481358316812698</v>
      </c>
      <c r="C1453" s="153"/>
      <c r="D1453" s="152" t="s">
        <v>105</v>
      </c>
      <c r="E1453" s="137">
        <v>922</v>
      </c>
      <c r="F1453" s="151"/>
      <c r="G1453" s="134">
        <v>1</v>
      </c>
    </row>
    <row r="1454" spans="1:7" ht="12.75" customHeight="1">
      <c r="A1454" s="159" t="s">
        <v>111</v>
      </c>
      <c r="B1454" s="158" t="s">
        <v>5</v>
      </c>
      <c r="C1454" s="158" t="s">
        <v>4</v>
      </c>
      <c r="D1454" s="158" t="s">
        <v>103</v>
      </c>
      <c r="E1454" s="158" t="s">
        <v>104</v>
      </c>
      <c r="G1454" s="134">
        <v>1</v>
      </c>
    </row>
    <row r="1455" spans="1:7" ht="12.75" customHeight="1">
      <c r="A1455" s="157" t="s">
        <v>155</v>
      </c>
      <c r="B1455" s="156" t="s">
        <v>142</v>
      </c>
      <c r="C1455" s="155">
        <v>0.5</v>
      </c>
      <c r="D1455" s="136">
        <v>3482</v>
      </c>
      <c r="E1455" s="136">
        <f>+D1455*C1455</f>
        <v>1741</v>
      </c>
      <c r="F1455" s="135"/>
      <c r="G1455" s="134">
        <v>1</v>
      </c>
    </row>
    <row r="1456" spans="1:7" ht="12.75" customHeight="1">
      <c r="A1456" s="157" t="s">
        <v>156</v>
      </c>
      <c r="B1456" s="156" t="s">
        <v>142</v>
      </c>
      <c r="C1456" s="155">
        <v>0.25</v>
      </c>
      <c r="D1456" s="136">
        <v>248</v>
      </c>
      <c r="E1456" s="136">
        <f>+D1456*C1456</f>
        <v>62</v>
      </c>
      <c r="F1456" s="135"/>
      <c r="G1456" s="134">
        <v>1</v>
      </c>
    </row>
    <row r="1457" spans="1:7" ht="12.75" customHeight="1">
      <c r="A1457" s="152"/>
      <c r="B1457" s="154">
        <v>5.7651723476370096</v>
      </c>
      <c r="C1457" s="153"/>
      <c r="D1457" s="152" t="s">
        <v>105</v>
      </c>
      <c r="E1457" s="137">
        <v>1803</v>
      </c>
      <c r="F1457" s="151"/>
      <c r="G1457" s="134">
        <v>1</v>
      </c>
    </row>
    <row r="1458" spans="1:7" ht="12.75" customHeight="1">
      <c r="A1458" s="150" t="s">
        <v>114</v>
      </c>
      <c r="B1458" s="149" t="s">
        <v>115</v>
      </c>
      <c r="C1458" s="148"/>
      <c r="D1458" s="147"/>
      <c r="E1458" s="146">
        <v>31274</v>
      </c>
      <c r="G1458" s="134">
        <v>1</v>
      </c>
    </row>
    <row r="1459" spans="1:7" ht="15" customHeight="1">
      <c r="A1459" s="202" t="s">
        <v>116</v>
      </c>
      <c r="B1459" s="202"/>
      <c r="C1459" s="202"/>
      <c r="D1459" s="200">
        <v>31274</v>
      </c>
      <c r="E1459" s="200"/>
      <c r="G1459" s="134">
        <v>1</v>
      </c>
    </row>
    <row r="1460" spans="1:7" ht="12.75" customHeight="1">
      <c r="G1460" s="134">
        <v>1</v>
      </c>
    </row>
    <row r="1461" spans="1:7" ht="12.75" customHeight="1">
      <c r="G1461" s="134">
        <v>1</v>
      </c>
    </row>
    <row r="1462" spans="1:7" ht="20.25" customHeight="1">
      <c r="A1462" s="191" t="s">
        <v>99</v>
      </c>
      <c r="B1462" s="192"/>
      <c r="C1462" s="192"/>
      <c r="D1462" s="192"/>
      <c r="E1462" s="193"/>
      <c r="G1462" s="134">
        <v>1</v>
      </c>
    </row>
    <row r="1463" spans="1:7" ht="12.75" customHeight="1">
      <c r="A1463" s="194"/>
      <c r="B1463" s="194"/>
      <c r="C1463" s="194"/>
      <c r="D1463" s="162" t="s">
        <v>100</v>
      </c>
      <c r="E1463" s="162" t="s">
        <v>5</v>
      </c>
      <c r="G1463" s="134">
        <v>1</v>
      </c>
    </row>
    <row r="1464" spans="1:7" ht="55.5" customHeight="1">
      <c r="A1464" s="194" t="s">
        <v>461</v>
      </c>
      <c r="B1464" s="194"/>
      <c r="C1464" s="194"/>
      <c r="D1464" s="161" t="s">
        <v>301</v>
      </c>
      <c r="E1464" s="161" t="s">
        <v>3</v>
      </c>
      <c r="G1464" s="134">
        <v>1</v>
      </c>
    </row>
    <row r="1465" spans="1:7" ht="15.75" customHeight="1">
      <c r="A1465" s="201" t="s">
        <v>101</v>
      </c>
      <c r="B1465" s="201"/>
      <c r="C1465" s="201"/>
      <c r="D1465" s="201"/>
      <c r="E1465" s="201"/>
      <c r="F1465" s="160"/>
      <c r="G1465" s="134">
        <v>1</v>
      </c>
    </row>
    <row r="1466" spans="1:7" ht="200.1" customHeight="1">
      <c r="A1466" s="196" t="s">
        <v>239</v>
      </c>
      <c r="B1466" s="197"/>
      <c r="C1466" s="197"/>
      <c r="D1466" s="197"/>
      <c r="E1466" s="198"/>
      <c r="G1466" s="134">
        <v>2</v>
      </c>
    </row>
    <row r="1467" spans="1:7" ht="12.75" customHeight="1">
      <c r="A1467" s="159" t="s">
        <v>102</v>
      </c>
      <c r="B1467" s="158" t="s">
        <v>5</v>
      </c>
      <c r="C1467" s="158" t="s">
        <v>4</v>
      </c>
      <c r="D1467" s="158" t="s">
        <v>103</v>
      </c>
      <c r="E1467" s="158" t="s">
        <v>104</v>
      </c>
      <c r="G1467" s="134">
        <v>1</v>
      </c>
    </row>
    <row r="1468" spans="1:7" ht="12.75" customHeight="1">
      <c r="A1468" s="157" t="s">
        <v>507</v>
      </c>
      <c r="B1468" s="156" t="s">
        <v>3</v>
      </c>
      <c r="C1468" s="155">
        <v>1</v>
      </c>
      <c r="D1468" s="136">
        <v>906000</v>
      </c>
      <c r="E1468" s="136">
        <f>+D1468*C1468</f>
        <v>906000</v>
      </c>
      <c r="F1468" s="135"/>
      <c r="G1468" s="134">
        <v>1</v>
      </c>
    </row>
    <row r="1469" spans="1:7" ht="12.75" customHeight="1">
      <c r="A1469" s="152"/>
      <c r="B1469" s="154">
        <v>92.655374165104504</v>
      </c>
      <c r="C1469" s="153"/>
      <c r="D1469" s="152" t="s">
        <v>105</v>
      </c>
      <c r="E1469" s="137">
        <v>906000</v>
      </c>
      <c r="F1469" s="151"/>
      <c r="G1469" s="134">
        <v>1</v>
      </c>
    </row>
    <row r="1470" spans="1:7" ht="12.75" customHeight="1">
      <c r="A1470" s="159" t="s">
        <v>106</v>
      </c>
      <c r="B1470" s="158" t="s">
        <v>5</v>
      </c>
      <c r="C1470" s="158" t="s">
        <v>4</v>
      </c>
      <c r="D1470" s="158" t="s">
        <v>103</v>
      </c>
      <c r="E1470" s="158" t="s">
        <v>104</v>
      </c>
      <c r="G1470" s="134">
        <v>1</v>
      </c>
    </row>
    <row r="1471" spans="1:7" ht="12.75" customHeight="1">
      <c r="A1471" s="157" t="s">
        <v>150</v>
      </c>
      <c r="B1471" s="156" t="s">
        <v>107</v>
      </c>
      <c r="C1471" s="155">
        <v>0.28128999999999998</v>
      </c>
      <c r="D1471" s="136">
        <v>282059</v>
      </c>
      <c r="E1471" s="136">
        <f>+D1471*C1471</f>
        <v>79340.376109999997</v>
      </c>
      <c r="F1471" s="135"/>
      <c r="G1471" s="134">
        <v>1</v>
      </c>
    </row>
    <row r="1472" spans="1:7" ht="12.75" customHeight="1">
      <c r="A1472" s="152"/>
      <c r="B1472" s="154">
        <v>6.9948671377159499</v>
      </c>
      <c r="C1472" s="153"/>
      <c r="D1472" s="152" t="s">
        <v>105</v>
      </c>
      <c r="E1472" s="137">
        <v>68397</v>
      </c>
      <c r="F1472" s="151"/>
      <c r="G1472" s="134">
        <v>1</v>
      </c>
    </row>
    <row r="1473" spans="1:7" ht="12.75" customHeight="1">
      <c r="A1473" s="159" t="s">
        <v>108</v>
      </c>
      <c r="B1473" s="158" t="s">
        <v>5</v>
      </c>
      <c r="C1473" s="158" t="s">
        <v>4</v>
      </c>
      <c r="D1473" s="158" t="s">
        <v>103</v>
      </c>
      <c r="E1473" s="158" t="s">
        <v>104</v>
      </c>
      <c r="G1473" s="134">
        <v>1</v>
      </c>
    </row>
    <row r="1474" spans="1:7" ht="12.75" customHeight="1">
      <c r="A1474" s="157" t="s">
        <v>109</v>
      </c>
      <c r="B1474" s="156" t="s">
        <v>110</v>
      </c>
      <c r="C1474" s="155">
        <v>0.05</v>
      </c>
      <c r="D1474" s="136">
        <v>68397</v>
      </c>
      <c r="E1474" s="136">
        <f>+D1474*C1474</f>
        <v>3419.8500000000004</v>
      </c>
      <c r="F1474" s="135"/>
      <c r="G1474" s="134">
        <v>1</v>
      </c>
    </row>
    <row r="1475" spans="1:7" ht="12.75" customHeight="1">
      <c r="A1475" s="152"/>
      <c r="B1475" s="154">
        <v>0.34975869717953401</v>
      </c>
      <c r="C1475" s="153"/>
      <c r="D1475" s="152" t="s">
        <v>105</v>
      </c>
      <c r="E1475" s="137">
        <v>3420</v>
      </c>
      <c r="F1475" s="151"/>
      <c r="G1475" s="134">
        <v>1</v>
      </c>
    </row>
    <row r="1476" spans="1:7" ht="12.75" customHeight="1">
      <c r="A1476" s="150" t="s">
        <v>114</v>
      </c>
      <c r="B1476" s="149" t="s">
        <v>115</v>
      </c>
      <c r="C1476" s="148"/>
      <c r="D1476" s="147"/>
      <c r="E1476" s="146">
        <v>977817</v>
      </c>
      <c r="G1476" s="134">
        <v>1</v>
      </c>
    </row>
    <row r="1477" spans="1:7" ht="15" customHeight="1">
      <c r="A1477" s="202" t="s">
        <v>116</v>
      </c>
      <c r="B1477" s="202"/>
      <c r="C1477" s="202"/>
      <c r="D1477" s="200">
        <v>977817</v>
      </c>
      <c r="E1477" s="200"/>
      <c r="G1477" s="134">
        <v>1</v>
      </c>
    </row>
    <row r="1478" spans="1:7" ht="12.75" customHeight="1">
      <c r="G1478" s="134">
        <v>1</v>
      </c>
    </row>
    <row r="1479" spans="1:7" ht="12.75" customHeight="1">
      <c r="G1479" s="134">
        <v>1</v>
      </c>
    </row>
    <row r="1480" spans="1:7" ht="20.25" customHeight="1">
      <c r="A1480" s="191" t="s">
        <v>99</v>
      </c>
      <c r="B1480" s="192"/>
      <c r="C1480" s="192"/>
      <c r="D1480" s="192"/>
      <c r="E1480" s="193"/>
      <c r="G1480" s="134">
        <v>1</v>
      </c>
    </row>
    <row r="1481" spans="1:7" ht="12.75" customHeight="1">
      <c r="A1481" s="194"/>
      <c r="B1481" s="194"/>
      <c r="C1481" s="194"/>
      <c r="D1481" s="162" t="s">
        <v>100</v>
      </c>
      <c r="E1481" s="162" t="s">
        <v>5</v>
      </c>
      <c r="G1481" s="134">
        <v>1</v>
      </c>
    </row>
    <row r="1482" spans="1:7" ht="55.5" customHeight="1">
      <c r="A1482" s="194" t="s">
        <v>461</v>
      </c>
      <c r="B1482" s="194"/>
      <c r="C1482" s="194"/>
      <c r="D1482" s="161" t="s">
        <v>302</v>
      </c>
      <c r="E1482" s="161" t="s">
        <v>3</v>
      </c>
      <c r="G1482" s="134">
        <v>1</v>
      </c>
    </row>
    <row r="1483" spans="1:7" ht="15.75" customHeight="1">
      <c r="A1483" s="201" t="s">
        <v>101</v>
      </c>
      <c r="B1483" s="201"/>
      <c r="C1483" s="201"/>
      <c r="D1483" s="201"/>
      <c r="E1483" s="201"/>
      <c r="F1483" s="160"/>
      <c r="G1483" s="134">
        <v>1</v>
      </c>
    </row>
    <row r="1484" spans="1:7" ht="200.1" customHeight="1">
      <c r="A1484" s="196" t="s">
        <v>241</v>
      </c>
      <c r="B1484" s="197"/>
      <c r="C1484" s="197"/>
      <c r="D1484" s="197"/>
      <c r="E1484" s="198"/>
      <c r="G1484" s="134">
        <v>2</v>
      </c>
    </row>
    <row r="1485" spans="1:7" ht="12.75" customHeight="1">
      <c r="A1485" s="159" t="s">
        <v>102</v>
      </c>
      <c r="B1485" s="158" t="s">
        <v>5</v>
      </c>
      <c r="C1485" s="158" t="s">
        <v>4</v>
      </c>
      <c r="D1485" s="158" t="s">
        <v>103</v>
      </c>
      <c r="E1485" s="158" t="s">
        <v>104</v>
      </c>
      <c r="G1485" s="134">
        <v>1</v>
      </c>
    </row>
    <row r="1486" spans="1:7" ht="12.75" customHeight="1">
      <c r="A1486" s="157" t="s">
        <v>505</v>
      </c>
      <c r="B1486" s="156" t="s">
        <v>149</v>
      </c>
      <c r="C1486" s="155">
        <v>6.3E-2</v>
      </c>
      <c r="D1486" s="136">
        <v>392677</v>
      </c>
      <c r="E1486" s="136">
        <f>+D1486*C1486</f>
        <v>24738.651000000002</v>
      </c>
      <c r="F1486" s="135"/>
      <c r="G1486" s="134">
        <v>1</v>
      </c>
    </row>
    <row r="1487" spans="1:7" ht="12.75" customHeight="1">
      <c r="A1487" s="157" t="s">
        <v>506</v>
      </c>
      <c r="B1487" s="156" t="s">
        <v>3</v>
      </c>
      <c r="C1487" s="155">
        <v>1</v>
      </c>
      <c r="D1487" s="136">
        <v>1750000</v>
      </c>
      <c r="E1487" s="136">
        <f>+D1487*C1487</f>
        <v>1750000</v>
      </c>
      <c r="F1487" s="135"/>
      <c r="G1487" s="134">
        <v>1</v>
      </c>
    </row>
    <row r="1488" spans="1:7" ht="12.75" customHeight="1">
      <c r="A1488" s="152"/>
      <c r="B1488" s="154">
        <v>91.599905031767904</v>
      </c>
      <c r="C1488" s="153"/>
      <c r="D1488" s="152" t="s">
        <v>105</v>
      </c>
      <c r="E1488" s="137">
        <v>1774739</v>
      </c>
      <c r="F1488" s="151"/>
      <c r="G1488" s="134">
        <v>1</v>
      </c>
    </row>
    <row r="1489" spans="1:7" ht="12.75" customHeight="1">
      <c r="A1489" s="159" t="s">
        <v>106</v>
      </c>
      <c r="B1489" s="158" t="s">
        <v>5</v>
      </c>
      <c r="C1489" s="158" t="s">
        <v>4</v>
      </c>
      <c r="D1489" s="158" t="s">
        <v>103</v>
      </c>
      <c r="E1489" s="158" t="s">
        <v>104</v>
      </c>
      <c r="G1489" s="134">
        <v>1</v>
      </c>
    </row>
    <row r="1490" spans="1:7" ht="12.75" customHeight="1">
      <c r="A1490" s="157" t="s">
        <v>150</v>
      </c>
      <c r="B1490" s="156" t="s">
        <v>107</v>
      </c>
      <c r="C1490" s="155">
        <v>0.63746000000000003</v>
      </c>
      <c r="D1490" s="136">
        <v>282059</v>
      </c>
      <c r="E1490" s="136">
        <f>+D1490*C1490</f>
        <v>179801.33014000001</v>
      </c>
      <c r="F1490" s="135"/>
      <c r="G1490" s="134">
        <v>1</v>
      </c>
    </row>
    <row r="1491" spans="1:7" ht="12.75" customHeight="1">
      <c r="A1491" s="152"/>
      <c r="B1491" s="154">
        <v>8.0000929037053101</v>
      </c>
      <c r="C1491" s="153"/>
      <c r="D1491" s="152" t="s">
        <v>105</v>
      </c>
      <c r="E1491" s="137">
        <v>155001</v>
      </c>
      <c r="F1491" s="151"/>
      <c r="G1491" s="134">
        <v>1</v>
      </c>
    </row>
    <row r="1492" spans="1:7" ht="12.75" customHeight="1">
      <c r="A1492" s="159" t="s">
        <v>108</v>
      </c>
      <c r="B1492" s="158" t="s">
        <v>5</v>
      </c>
      <c r="C1492" s="158" t="s">
        <v>4</v>
      </c>
      <c r="D1492" s="158" t="s">
        <v>103</v>
      </c>
      <c r="E1492" s="158" t="s">
        <v>104</v>
      </c>
      <c r="G1492" s="134">
        <v>1</v>
      </c>
    </row>
    <row r="1493" spans="1:7" ht="12.75" customHeight="1">
      <c r="A1493" s="157" t="s">
        <v>109</v>
      </c>
      <c r="B1493" s="156" t="s">
        <v>110</v>
      </c>
      <c r="C1493" s="155">
        <v>0.05</v>
      </c>
      <c r="D1493" s="136">
        <v>155001</v>
      </c>
      <c r="E1493" s="136">
        <f>+D1493*C1493</f>
        <v>7750.05</v>
      </c>
      <c r="F1493" s="135"/>
      <c r="G1493" s="134">
        <v>1</v>
      </c>
    </row>
    <row r="1494" spans="1:7" ht="12.75" customHeight="1">
      <c r="A1494" s="152"/>
      <c r="B1494" s="154">
        <v>0.400002064526785</v>
      </c>
      <c r="C1494" s="153"/>
      <c r="D1494" s="152" t="s">
        <v>105</v>
      </c>
      <c r="E1494" s="137">
        <v>7750</v>
      </c>
      <c r="F1494" s="151"/>
      <c r="G1494" s="134">
        <v>1</v>
      </c>
    </row>
    <row r="1495" spans="1:7" ht="12.75" customHeight="1">
      <c r="A1495" s="150" t="s">
        <v>114</v>
      </c>
      <c r="B1495" s="149" t="s">
        <v>115</v>
      </c>
      <c r="C1495" s="148"/>
      <c r="D1495" s="147"/>
      <c r="E1495" s="146">
        <v>1937490</v>
      </c>
      <c r="G1495" s="134">
        <v>1</v>
      </c>
    </row>
    <row r="1496" spans="1:7" ht="15" customHeight="1">
      <c r="A1496" s="202" t="s">
        <v>116</v>
      </c>
      <c r="B1496" s="202"/>
      <c r="C1496" s="202"/>
      <c r="D1496" s="200">
        <v>1937490</v>
      </c>
      <c r="E1496" s="200"/>
      <c r="G1496" s="134">
        <v>1</v>
      </c>
    </row>
    <row r="1497" spans="1:7" ht="12.75" customHeight="1">
      <c r="G1497" s="134">
        <v>1</v>
      </c>
    </row>
    <row r="1498" spans="1:7" ht="12.75" customHeight="1">
      <c r="G1498" s="134">
        <v>1</v>
      </c>
    </row>
    <row r="1499" spans="1:7" ht="20.25" customHeight="1">
      <c r="A1499" s="191" t="s">
        <v>99</v>
      </c>
      <c r="B1499" s="192"/>
      <c r="C1499" s="192"/>
      <c r="D1499" s="192"/>
      <c r="E1499" s="193"/>
      <c r="G1499" s="134">
        <v>1</v>
      </c>
    </row>
    <row r="1500" spans="1:7" ht="12.75" customHeight="1">
      <c r="A1500" s="194"/>
      <c r="B1500" s="194"/>
      <c r="C1500" s="194"/>
      <c r="D1500" s="162" t="s">
        <v>100</v>
      </c>
      <c r="E1500" s="162" t="s">
        <v>5</v>
      </c>
      <c r="G1500" s="134">
        <v>1</v>
      </c>
    </row>
    <row r="1501" spans="1:7" ht="55.5" customHeight="1">
      <c r="A1501" s="194" t="s">
        <v>461</v>
      </c>
      <c r="B1501" s="194"/>
      <c r="C1501" s="194"/>
      <c r="D1501" s="161" t="s">
        <v>304</v>
      </c>
      <c r="E1501" s="161" t="s">
        <v>3</v>
      </c>
      <c r="G1501" s="134">
        <v>1</v>
      </c>
    </row>
    <row r="1502" spans="1:7" ht="15.75" customHeight="1">
      <c r="A1502" s="201" t="s">
        <v>101</v>
      </c>
      <c r="B1502" s="201"/>
      <c r="C1502" s="201"/>
      <c r="D1502" s="201"/>
      <c r="E1502" s="201"/>
      <c r="F1502" s="160"/>
      <c r="G1502" s="134">
        <v>1</v>
      </c>
    </row>
    <row r="1503" spans="1:7" ht="200.1" customHeight="1">
      <c r="A1503" s="196" t="s">
        <v>249</v>
      </c>
      <c r="B1503" s="197"/>
      <c r="C1503" s="197"/>
      <c r="D1503" s="197"/>
      <c r="E1503" s="198"/>
      <c r="G1503" s="134">
        <v>2</v>
      </c>
    </row>
    <row r="1504" spans="1:7" ht="12.75" customHeight="1">
      <c r="A1504" s="159" t="s">
        <v>102</v>
      </c>
      <c r="B1504" s="158" t="s">
        <v>5</v>
      </c>
      <c r="C1504" s="158" t="s">
        <v>4</v>
      </c>
      <c r="D1504" s="158" t="s">
        <v>103</v>
      </c>
      <c r="E1504" s="158" t="s">
        <v>104</v>
      </c>
      <c r="G1504" s="134">
        <v>1</v>
      </c>
    </row>
    <row r="1505" spans="1:7" ht="12.75" customHeight="1">
      <c r="A1505" s="157" t="s">
        <v>487</v>
      </c>
      <c r="B1505" s="156" t="s">
        <v>3</v>
      </c>
      <c r="C1505" s="155">
        <v>1</v>
      </c>
      <c r="D1505" s="136">
        <v>3100</v>
      </c>
      <c r="E1505" s="136">
        <f t="shared" ref="E1505:E1514" si="17">+D1505*C1505</f>
        <v>3100</v>
      </c>
      <c r="F1505" s="135"/>
      <c r="G1505" s="134">
        <v>1</v>
      </c>
    </row>
    <row r="1506" spans="1:7" ht="12.75" customHeight="1">
      <c r="A1506" s="157" t="s">
        <v>577</v>
      </c>
      <c r="B1506" s="156" t="s">
        <v>98</v>
      </c>
      <c r="C1506" s="155">
        <v>10.5</v>
      </c>
      <c r="D1506" s="136">
        <v>1583</v>
      </c>
      <c r="E1506" s="136">
        <f t="shared" si="17"/>
        <v>16621.5</v>
      </c>
      <c r="F1506" s="135"/>
      <c r="G1506" s="134">
        <v>1</v>
      </c>
    </row>
    <row r="1507" spans="1:7" ht="12.75" customHeight="1">
      <c r="A1507" s="157" t="s">
        <v>582</v>
      </c>
      <c r="B1507" s="156" t="s">
        <v>98</v>
      </c>
      <c r="C1507" s="155">
        <v>3.03</v>
      </c>
      <c r="D1507" s="136">
        <v>880</v>
      </c>
      <c r="E1507" s="136">
        <f t="shared" si="17"/>
        <v>2666.3999999999996</v>
      </c>
      <c r="F1507" s="135"/>
      <c r="G1507" s="134">
        <v>1</v>
      </c>
    </row>
    <row r="1508" spans="1:7" ht="12.75" customHeight="1">
      <c r="A1508" s="157" t="s">
        <v>581</v>
      </c>
      <c r="B1508" s="156" t="s">
        <v>3</v>
      </c>
      <c r="C1508" s="155">
        <v>2</v>
      </c>
      <c r="D1508" s="136">
        <v>150</v>
      </c>
      <c r="E1508" s="136">
        <f t="shared" si="17"/>
        <v>300</v>
      </c>
      <c r="F1508" s="135"/>
      <c r="G1508" s="134">
        <v>1</v>
      </c>
    </row>
    <row r="1509" spans="1:7" ht="12.75" customHeight="1">
      <c r="A1509" s="157" t="s">
        <v>580</v>
      </c>
      <c r="B1509" s="156" t="s">
        <v>3</v>
      </c>
      <c r="C1509" s="155">
        <v>2</v>
      </c>
      <c r="D1509" s="136">
        <v>616</v>
      </c>
      <c r="E1509" s="136">
        <f t="shared" si="17"/>
        <v>1232</v>
      </c>
      <c r="F1509" s="135"/>
      <c r="G1509" s="134">
        <v>1</v>
      </c>
    </row>
    <row r="1510" spans="1:7" ht="12.75" customHeight="1">
      <c r="A1510" s="157" t="s">
        <v>579</v>
      </c>
      <c r="B1510" s="156" t="s">
        <v>3</v>
      </c>
      <c r="C1510" s="155">
        <v>6.0400000000000002E-3</v>
      </c>
      <c r="D1510" s="136">
        <v>101061</v>
      </c>
      <c r="E1510" s="136">
        <f t="shared" si="17"/>
        <v>610.40844000000004</v>
      </c>
      <c r="F1510" s="135"/>
      <c r="G1510" s="134">
        <v>1</v>
      </c>
    </row>
    <row r="1511" spans="1:7" ht="12.75" customHeight="1">
      <c r="A1511" s="157" t="s">
        <v>510</v>
      </c>
      <c r="B1511" s="156" t="s">
        <v>3</v>
      </c>
      <c r="C1511" s="155">
        <v>8.0599999999999995E-3</v>
      </c>
      <c r="D1511" s="136">
        <v>53173</v>
      </c>
      <c r="E1511" s="136">
        <f t="shared" si="17"/>
        <v>428.57437999999996</v>
      </c>
      <c r="F1511" s="135"/>
      <c r="G1511" s="134">
        <v>1</v>
      </c>
    </row>
    <row r="1512" spans="1:7" ht="12.75" customHeight="1">
      <c r="A1512" s="157" t="s">
        <v>480</v>
      </c>
      <c r="B1512" s="156" t="s">
        <v>3</v>
      </c>
      <c r="C1512" s="155">
        <v>3</v>
      </c>
      <c r="D1512" s="136">
        <v>300</v>
      </c>
      <c r="E1512" s="136">
        <f t="shared" si="17"/>
        <v>900</v>
      </c>
      <c r="F1512" s="135"/>
      <c r="G1512" s="134">
        <v>1</v>
      </c>
    </row>
    <row r="1513" spans="1:7" ht="12.75" customHeight="1">
      <c r="A1513" s="157" t="s">
        <v>576</v>
      </c>
      <c r="B1513" s="156" t="s">
        <v>3</v>
      </c>
      <c r="C1513" s="155">
        <v>1</v>
      </c>
      <c r="D1513" s="136">
        <v>3000</v>
      </c>
      <c r="E1513" s="136">
        <f t="shared" si="17"/>
        <v>3000</v>
      </c>
      <c r="F1513" s="135"/>
      <c r="G1513" s="134">
        <v>1</v>
      </c>
    </row>
    <row r="1514" spans="1:7" ht="12.75" customHeight="1">
      <c r="A1514" s="157" t="s">
        <v>578</v>
      </c>
      <c r="B1514" s="156" t="s">
        <v>98</v>
      </c>
      <c r="C1514" s="155">
        <v>3</v>
      </c>
      <c r="D1514" s="136">
        <v>500</v>
      </c>
      <c r="E1514" s="136">
        <f t="shared" si="17"/>
        <v>1500</v>
      </c>
      <c r="F1514" s="135"/>
      <c r="G1514" s="134">
        <v>1</v>
      </c>
    </row>
    <row r="1515" spans="1:7" ht="12.75" customHeight="1">
      <c r="A1515" s="152"/>
      <c r="B1515" s="154">
        <v>46.993901117612502</v>
      </c>
      <c r="C1515" s="153"/>
      <c r="D1515" s="152" t="s">
        <v>105</v>
      </c>
      <c r="E1515" s="137">
        <v>30359</v>
      </c>
      <c r="F1515" s="151"/>
      <c r="G1515" s="134">
        <v>1</v>
      </c>
    </row>
    <row r="1516" spans="1:7" ht="12.75" customHeight="1">
      <c r="A1516" s="159" t="s">
        <v>106</v>
      </c>
      <c r="B1516" s="158" t="s">
        <v>5</v>
      </c>
      <c r="C1516" s="158" t="s">
        <v>4</v>
      </c>
      <c r="D1516" s="158" t="s">
        <v>103</v>
      </c>
      <c r="E1516" s="158" t="s">
        <v>104</v>
      </c>
      <c r="G1516" s="134">
        <v>1</v>
      </c>
    </row>
    <row r="1517" spans="1:7" ht="12.75" customHeight="1">
      <c r="A1517" s="157" t="s">
        <v>471</v>
      </c>
      <c r="B1517" s="156" t="s">
        <v>107</v>
      </c>
      <c r="C1517" s="155">
        <v>0.13167000000000001</v>
      </c>
      <c r="D1517" s="136">
        <v>282059</v>
      </c>
      <c r="E1517" s="136">
        <f>+D1517*C1517</f>
        <v>37138.708530000004</v>
      </c>
      <c r="F1517" s="135"/>
      <c r="G1517" s="134">
        <v>1</v>
      </c>
    </row>
    <row r="1518" spans="1:7" ht="12.75" customHeight="1">
      <c r="A1518" s="152"/>
      <c r="B1518" s="154">
        <v>49.558837187703197</v>
      </c>
      <c r="C1518" s="153"/>
      <c r="D1518" s="152" t="s">
        <v>105</v>
      </c>
      <c r="E1518" s="137">
        <v>32016</v>
      </c>
      <c r="F1518" s="151"/>
      <c r="G1518" s="134">
        <v>1</v>
      </c>
    </row>
    <row r="1519" spans="1:7" ht="12.75" customHeight="1">
      <c r="A1519" s="159" t="s">
        <v>108</v>
      </c>
      <c r="B1519" s="158" t="s">
        <v>5</v>
      </c>
      <c r="C1519" s="158" t="s">
        <v>4</v>
      </c>
      <c r="D1519" s="158" t="s">
        <v>103</v>
      </c>
      <c r="E1519" s="158" t="s">
        <v>104</v>
      </c>
      <c r="G1519" s="134">
        <v>1</v>
      </c>
    </row>
    <row r="1520" spans="1:7" ht="12.75" customHeight="1">
      <c r="A1520" s="157" t="s">
        <v>109</v>
      </c>
      <c r="B1520" s="156" t="s">
        <v>110</v>
      </c>
      <c r="C1520" s="155">
        <v>0.05</v>
      </c>
      <c r="D1520" s="136">
        <v>32016</v>
      </c>
      <c r="E1520" s="136">
        <f>+D1520*C1520</f>
        <v>1600.8000000000002</v>
      </c>
      <c r="F1520" s="135"/>
      <c r="G1520" s="134">
        <v>1</v>
      </c>
    </row>
    <row r="1521" spans="1:7" ht="12.75" customHeight="1">
      <c r="A1521" s="152"/>
      <c r="B1521" s="154">
        <v>2.4782514473236099</v>
      </c>
      <c r="C1521" s="153"/>
      <c r="D1521" s="152" t="s">
        <v>105</v>
      </c>
      <c r="E1521" s="137">
        <v>1601</v>
      </c>
      <c r="F1521" s="151"/>
      <c r="G1521" s="134">
        <v>1</v>
      </c>
    </row>
    <row r="1522" spans="1:7" ht="12.75" customHeight="1">
      <c r="A1522" s="159" t="s">
        <v>112</v>
      </c>
      <c r="B1522" s="158" t="s">
        <v>5</v>
      </c>
      <c r="C1522" s="158" t="s">
        <v>4</v>
      </c>
      <c r="D1522" s="158" t="s">
        <v>103</v>
      </c>
      <c r="E1522" s="158" t="s">
        <v>104</v>
      </c>
      <c r="G1522" s="134">
        <v>1</v>
      </c>
    </row>
    <row r="1523" spans="1:7" ht="12.75" customHeight="1">
      <c r="A1523" s="157" t="s">
        <v>470</v>
      </c>
      <c r="B1523" s="156" t="s">
        <v>3</v>
      </c>
      <c r="C1523" s="155">
        <v>1.4290000000000001E-2</v>
      </c>
      <c r="D1523" s="136">
        <v>43800</v>
      </c>
      <c r="E1523" s="136">
        <f>+D1523*C1523</f>
        <v>625.90200000000004</v>
      </c>
      <c r="F1523" s="135"/>
      <c r="G1523" s="134">
        <v>1</v>
      </c>
    </row>
    <row r="1524" spans="1:7" ht="12.75" customHeight="1">
      <c r="A1524" s="152"/>
      <c r="B1524" s="154">
        <v>0.96901024736076302</v>
      </c>
      <c r="C1524" s="153"/>
      <c r="D1524" s="152" t="s">
        <v>105</v>
      </c>
      <c r="E1524" s="137">
        <v>626</v>
      </c>
      <c r="F1524" s="151"/>
      <c r="G1524" s="134">
        <v>1</v>
      </c>
    </row>
    <row r="1525" spans="1:7" ht="12.75" customHeight="1">
      <c r="A1525" s="150" t="s">
        <v>114</v>
      </c>
      <c r="B1525" s="149" t="s">
        <v>115</v>
      </c>
      <c r="C1525" s="148"/>
      <c r="D1525" s="147"/>
      <c r="E1525" s="146">
        <v>64602</v>
      </c>
      <c r="G1525" s="134">
        <v>1</v>
      </c>
    </row>
    <row r="1526" spans="1:7" ht="15" customHeight="1">
      <c r="A1526" s="202" t="s">
        <v>116</v>
      </c>
      <c r="B1526" s="202"/>
      <c r="C1526" s="202"/>
      <c r="D1526" s="200">
        <v>64602</v>
      </c>
      <c r="E1526" s="200"/>
      <c r="G1526" s="134">
        <v>1</v>
      </c>
    </row>
    <row r="1527" spans="1:7" ht="12.75" customHeight="1">
      <c r="G1527" s="134">
        <v>1</v>
      </c>
    </row>
    <row r="1528" spans="1:7" ht="12.75" customHeight="1">
      <c r="G1528" s="134">
        <v>1</v>
      </c>
    </row>
    <row r="1529" spans="1:7" ht="20.25" customHeight="1">
      <c r="A1529" s="191" t="s">
        <v>99</v>
      </c>
      <c r="B1529" s="192"/>
      <c r="C1529" s="192"/>
      <c r="D1529" s="192"/>
      <c r="E1529" s="193"/>
      <c r="G1529" s="134">
        <v>1</v>
      </c>
    </row>
    <row r="1530" spans="1:7" ht="12.75" customHeight="1">
      <c r="A1530" s="194"/>
      <c r="B1530" s="194"/>
      <c r="C1530" s="194"/>
      <c r="D1530" s="162" t="s">
        <v>100</v>
      </c>
      <c r="E1530" s="162" t="s">
        <v>5</v>
      </c>
      <c r="G1530" s="134">
        <v>1</v>
      </c>
    </row>
    <row r="1531" spans="1:7" ht="55.5" customHeight="1">
      <c r="A1531" s="194" t="s">
        <v>461</v>
      </c>
      <c r="B1531" s="194"/>
      <c r="C1531" s="194"/>
      <c r="D1531" s="161" t="s">
        <v>305</v>
      </c>
      <c r="E1531" s="161" t="s">
        <v>3</v>
      </c>
      <c r="G1531" s="134">
        <v>1</v>
      </c>
    </row>
    <row r="1532" spans="1:7" ht="15.75" customHeight="1">
      <c r="A1532" s="201" t="s">
        <v>101</v>
      </c>
      <c r="B1532" s="201"/>
      <c r="C1532" s="201"/>
      <c r="D1532" s="201"/>
      <c r="E1532" s="201"/>
      <c r="F1532" s="160"/>
      <c r="G1532" s="134">
        <v>1</v>
      </c>
    </row>
    <row r="1533" spans="1:7" ht="200.1" customHeight="1">
      <c r="A1533" s="196" t="s">
        <v>251</v>
      </c>
      <c r="B1533" s="197"/>
      <c r="C1533" s="197"/>
      <c r="D1533" s="197"/>
      <c r="E1533" s="198"/>
      <c r="G1533" s="134">
        <v>2</v>
      </c>
    </row>
    <row r="1534" spans="1:7" ht="12.75" customHeight="1">
      <c r="A1534" s="159" t="s">
        <v>102</v>
      </c>
      <c r="B1534" s="158" t="s">
        <v>5</v>
      </c>
      <c r="C1534" s="158" t="s">
        <v>4</v>
      </c>
      <c r="D1534" s="158" t="s">
        <v>103</v>
      </c>
      <c r="E1534" s="158" t="s">
        <v>104</v>
      </c>
      <c r="G1534" s="134">
        <v>1</v>
      </c>
    </row>
    <row r="1535" spans="1:7" ht="12.75" customHeight="1">
      <c r="A1535" s="157" t="s">
        <v>486</v>
      </c>
      <c r="B1535" s="156" t="s">
        <v>3</v>
      </c>
      <c r="C1535" s="155">
        <v>1</v>
      </c>
      <c r="D1535" s="136">
        <v>13332</v>
      </c>
      <c r="E1535" s="136">
        <f t="shared" ref="E1535:E1544" si="18">+D1535*C1535</f>
        <v>13332</v>
      </c>
      <c r="F1535" s="135"/>
      <c r="G1535" s="134">
        <v>1</v>
      </c>
    </row>
    <row r="1536" spans="1:7" ht="12.75" customHeight="1">
      <c r="A1536" s="157" t="s">
        <v>582</v>
      </c>
      <c r="B1536" s="156" t="s">
        <v>98</v>
      </c>
      <c r="C1536" s="155">
        <v>4.04</v>
      </c>
      <c r="D1536" s="136">
        <v>880</v>
      </c>
      <c r="E1536" s="136">
        <f t="shared" si="18"/>
        <v>3555.2</v>
      </c>
      <c r="F1536" s="135"/>
      <c r="G1536" s="134">
        <v>1</v>
      </c>
    </row>
    <row r="1537" spans="1:7" ht="12.75" customHeight="1">
      <c r="A1537" s="157" t="s">
        <v>581</v>
      </c>
      <c r="B1537" s="156" t="s">
        <v>3</v>
      </c>
      <c r="C1537" s="155">
        <v>2</v>
      </c>
      <c r="D1537" s="136">
        <v>150</v>
      </c>
      <c r="E1537" s="136">
        <f t="shared" si="18"/>
        <v>300</v>
      </c>
      <c r="F1537" s="135"/>
      <c r="G1537" s="134">
        <v>1</v>
      </c>
    </row>
    <row r="1538" spans="1:7" ht="12.75" customHeight="1">
      <c r="A1538" s="157" t="s">
        <v>580</v>
      </c>
      <c r="B1538" s="156" t="s">
        <v>3</v>
      </c>
      <c r="C1538" s="155">
        <v>2</v>
      </c>
      <c r="D1538" s="136">
        <v>616</v>
      </c>
      <c r="E1538" s="136">
        <f t="shared" si="18"/>
        <v>1232</v>
      </c>
      <c r="F1538" s="135"/>
      <c r="G1538" s="134">
        <v>1</v>
      </c>
    </row>
    <row r="1539" spans="1:7" ht="12.75" customHeight="1">
      <c r="A1539" s="157" t="s">
        <v>579</v>
      </c>
      <c r="B1539" s="156" t="s">
        <v>3</v>
      </c>
      <c r="C1539" s="155">
        <v>6.0400000000000002E-3</v>
      </c>
      <c r="D1539" s="136">
        <v>101061</v>
      </c>
      <c r="E1539" s="136">
        <f t="shared" si="18"/>
        <v>610.40844000000004</v>
      </c>
      <c r="F1539" s="135"/>
      <c r="G1539" s="134">
        <v>1</v>
      </c>
    </row>
    <row r="1540" spans="1:7" ht="12.75" customHeight="1">
      <c r="A1540" s="157" t="s">
        <v>510</v>
      </c>
      <c r="B1540" s="156" t="s">
        <v>3</v>
      </c>
      <c r="C1540" s="155">
        <v>8.0599999999999995E-3</v>
      </c>
      <c r="D1540" s="136">
        <v>53173</v>
      </c>
      <c r="E1540" s="136">
        <f t="shared" si="18"/>
        <v>428.57437999999996</v>
      </c>
      <c r="F1540" s="135"/>
      <c r="G1540" s="134">
        <v>1</v>
      </c>
    </row>
    <row r="1541" spans="1:7" ht="12.75" customHeight="1">
      <c r="A1541" s="157" t="s">
        <v>578</v>
      </c>
      <c r="B1541" s="156" t="s">
        <v>98</v>
      </c>
      <c r="C1541" s="155">
        <v>4</v>
      </c>
      <c r="D1541" s="136">
        <v>500</v>
      </c>
      <c r="E1541" s="136">
        <f t="shared" si="18"/>
        <v>2000</v>
      </c>
      <c r="F1541" s="135"/>
      <c r="G1541" s="134">
        <v>1</v>
      </c>
    </row>
    <row r="1542" spans="1:7" ht="12.75" customHeight="1">
      <c r="A1542" s="157" t="s">
        <v>577</v>
      </c>
      <c r="B1542" s="156" t="s">
        <v>98</v>
      </c>
      <c r="C1542" s="155">
        <v>17.5</v>
      </c>
      <c r="D1542" s="136">
        <v>1583</v>
      </c>
      <c r="E1542" s="136">
        <f t="shared" si="18"/>
        <v>27702.5</v>
      </c>
      <c r="F1542" s="135"/>
      <c r="G1542" s="134">
        <v>1</v>
      </c>
    </row>
    <row r="1543" spans="1:7" ht="12.75" customHeight="1">
      <c r="A1543" s="157" t="s">
        <v>576</v>
      </c>
      <c r="B1543" s="156" t="s">
        <v>3</v>
      </c>
      <c r="C1543" s="155">
        <v>1</v>
      </c>
      <c r="D1543" s="136">
        <v>3000</v>
      </c>
      <c r="E1543" s="136">
        <f t="shared" si="18"/>
        <v>3000</v>
      </c>
      <c r="F1543" s="135"/>
      <c r="G1543" s="134">
        <v>1</v>
      </c>
    </row>
    <row r="1544" spans="1:7" ht="12.75" customHeight="1">
      <c r="A1544" s="157" t="s">
        <v>480</v>
      </c>
      <c r="B1544" s="156" t="s">
        <v>3</v>
      </c>
      <c r="C1544" s="155">
        <v>3</v>
      </c>
      <c r="D1544" s="136">
        <v>300</v>
      </c>
      <c r="E1544" s="136">
        <f t="shared" si="18"/>
        <v>900</v>
      </c>
      <c r="F1544" s="135"/>
      <c r="G1544" s="134">
        <v>1</v>
      </c>
    </row>
    <row r="1545" spans="1:7" ht="12.75" customHeight="1">
      <c r="A1545" s="152"/>
      <c r="B1545" s="154">
        <v>61.624314782123903</v>
      </c>
      <c r="C1545" s="153"/>
      <c r="D1545" s="152" t="s">
        <v>105</v>
      </c>
      <c r="E1545" s="137">
        <v>53061</v>
      </c>
      <c r="F1545" s="151"/>
      <c r="G1545" s="134">
        <v>1</v>
      </c>
    </row>
    <row r="1546" spans="1:7" ht="12.75" customHeight="1">
      <c r="A1546" s="159" t="s">
        <v>106</v>
      </c>
      <c r="B1546" s="158" t="s">
        <v>5</v>
      </c>
      <c r="C1546" s="158" t="s">
        <v>4</v>
      </c>
      <c r="D1546" s="158" t="s">
        <v>103</v>
      </c>
      <c r="E1546" s="158" t="s">
        <v>104</v>
      </c>
      <c r="G1546" s="134">
        <v>1</v>
      </c>
    </row>
    <row r="1547" spans="1:7" ht="12.75" customHeight="1">
      <c r="A1547" s="157" t="s">
        <v>471</v>
      </c>
      <c r="B1547" s="156" t="s">
        <v>107</v>
      </c>
      <c r="C1547" s="155">
        <v>0.12697</v>
      </c>
      <c r="D1547" s="136">
        <v>282059</v>
      </c>
      <c r="E1547" s="136">
        <f>+D1547*C1547</f>
        <v>35813.031230000001</v>
      </c>
      <c r="F1547" s="135"/>
      <c r="G1547" s="134">
        <v>1</v>
      </c>
    </row>
    <row r="1548" spans="1:7" ht="12.75" customHeight="1">
      <c r="A1548" s="152"/>
      <c r="B1548" s="154">
        <v>35.855477097463499</v>
      </c>
      <c r="C1548" s="153"/>
      <c r="D1548" s="152" t="s">
        <v>105</v>
      </c>
      <c r="E1548" s="137">
        <v>30873</v>
      </c>
      <c r="F1548" s="151"/>
      <c r="G1548" s="134">
        <v>1</v>
      </c>
    </row>
    <row r="1549" spans="1:7" ht="12.75" customHeight="1">
      <c r="A1549" s="159" t="s">
        <v>108</v>
      </c>
      <c r="B1549" s="158" t="s">
        <v>5</v>
      </c>
      <c r="C1549" s="158" t="s">
        <v>4</v>
      </c>
      <c r="D1549" s="158" t="s">
        <v>103</v>
      </c>
      <c r="E1549" s="158" t="s">
        <v>104</v>
      </c>
      <c r="G1549" s="134">
        <v>1</v>
      </c>
    </row>
    <row r="1550" spans="1:7" ht="12.75" customHeight="1">
      <c r="A1550" s="157" t="s">
        <v>109</v>
      </c>
      <c r="B1550" s="156" t="s">
        <v>110</v>
      </c>
      <c r="C1550" s="155">
        <v>0.05</v>
      </c>
      <c r="D1550" s="136">
        <v>30873</v>
      </c>
      <c r="E1550" s="136">
        <f>+D1550*C1550</f>
        <v>1543.65</v>
      </c>
      <c r="F1550" s="135"/>
      <c r="G1550" s="134">
        <v>1</v>
      </c>
    </row>
    <row r="1551" spans="1:7" ht="12.75" customHeight="1">
      <c r="A1551" s="152"/>
      <c r="B1551" s="154">
        <v>1.7931803400538899</v>
      </c>
      <c r="C1551" s="153"/>
      <c r="D1551" s="152" t="s">
        <v>105</v>
      </c>
      <c r="E1551" s="137">
        <v>1544</v>
      </c>
      <c r="F1551" s="151"/>
      <c r="G1551" s="134">
        <v>1</v>
      </c>
    </row>
    <row r="1552" spans="1:7" ht="12.75" customHeight="1">
      <c r="A1552" s="159" t="s">
        <v>112</v>
      </c>
      <c r="B1552" s="158" t="s">
        <v>5</v>
      </c>
      <c r="C1552" s="158" t="s">
        <v>4</v>
      </c>
      <c r="D1552" s="158" t="s">
        <v>103</v>
      </c>
      <c r="E1552" s="158" t="s">
        <v>104</v>
      </c>
      <c r="G1552" s="134">
        <v>1</v>
      </c>
    </row>
    <row r="1553" spans="1:7" ht="12.75" customHeight="1">
      <c r="A1553" s="157" t="s">
        <v>470</v>
      </c>
      <c r="B1553" s="156" t="s">
        <v>3</v>
      </c>
      <c r="C1553" s="155">
        <v>1.4290000000000001E-2</v>
      </c>
      <c r="D1553" s="136">
        <v>43800</v>
      </c>
      <c r="E1553" s="136">
        <f>+D1553*C1553</f>
        <v>625.90200000000004</v>
      </c>
      <c r="F1553" s="135"/>
      <c r="G1553" s="134">
        <v>1</v>
      </c>
    </row>
    <row r="1554" spans="1:7" ht="12.75" customHeight="1">
      <c r="A1554" s="152"/>
      <c r="B1554" s="154">
        <v>0.72702778035863602</v>
      </c>
      <c r="C1554" s="153"/>
      <c r="D1554" s="152" t="s">
        <v>105</v>
      </c>
      <c r="E1554" s="137">
        <v>626</v>
      </c>
      <c r="F1554" s="151"/>
      <c r="G1554" s="134">
        <v>1</v>
      </c>
    </row>
    <row r="1555" spans="1:7" ht="12.75" customHeight="1">
      <c r="A1555" s="150" t="s">
        <v>114</v>
      </c>
      <c r="B1555" s="149" t="s">
        <v>115</v>
      </c>
      <c r="C1555" s="148"/>
      <c r="D1555" s="147"/>
      <c r="E1555" s="146">
        <v>86104</v>
      </c>
      <c r="G1555" s="134">
        <v>1</v>
      </c>
    </row>
    <row r="1556" spans="1:7" ht="15" customHeight="1">
      <c r="A1556" s="202" t="s">
        <v>116</v>
      </c>
      <c r="B1556" s="202"/>
      <c r="C1556" s="202"/>
      <c r="D1556" s="200">
        <v>86104</v>
      </c>
      <c r="E1556" s="200"/>
      <c r="G1556" s="134">
        <v>1</v>
      </c>
    </row>
    <row r="1557" spans="1:7" ht="12.75" customHeight="1">
      <c r="G1557" s="134">
        <v>1</v>
      </c>
    </row>
    <row r="1558" spans="1:7" ht="12.75" customHeight="1">
      <c r="G1558" s="134">
        <v>1</v>
      </c>
    </row>
    <row r="1559" spans="1:7" ht="20.25" customHeight="1">
      <c r="A1559" s="191" t="s">
        <v>99</v>
      </c>
      <c r="B1559" s="192"/>
      <c r="C1559" s="192"/>
      <c r="D1559" s="192"/>
      <c r="E1559" s="193"/>
      <c r="G1559" s="134">
        <v>1</v>
      </c>
    </row>
    <row r="1560" spans="1:7" ht="12.75" customHeight="1">
      <c r="A1560" s="194"/>
      <c r="B1560" s="194"/>
      <c r="C1560" s="194"/>
      <c r="D1560" s="162" t="s">
        <v>100</v>
      </c>
      <c r="E1560" s="162" t="s">
        <v>5</v>
      </c>
      <c r="G1560" s="134">
        <v>1</v>
      </c>
    </row>
    <row r="1561" spans="1:7" ht="55.5" customHeight="1">
      <c r="A1561" s="194" t="s">
        <v>461</v>
      </c>
      <c r="B1561" s="194"/>
      <c r="C1561" s="194"/>
      <c r="D1561" s="161" t="s">
        <v>306</v>
      </c>
      <c r="E1561" s="161" t="s">
        <v>3</v>
      </c>
      <c r="G1561" s="134">
        <v>1</v>
      </c>
    </row>
    <row r="1562" spans="1:7" ht="15.75" customHeight="1">
      <c r="A1562" s="201" t="s">
        <v>101</v>
      </c>
      <c r="B1562" s="201"/>
      <c r="C1562" s="201"/>
      <c r="D1562" s="201"/>
      <c r="E1562" s="201"/>
      <c r="F1562" s="160"/>
      <c r="G1562" s="134">
        <v>1</v>
      </c>
    </row>
    <row r="1563" spans="1:7" ht="200.1" customHeight="1">
      <c r="A1563" s="196" t="s">
        <v>253</v>
      </c>
      <c r="B1563" s="197"/>
      <c r="C1563" s="197"/>
      <c r="D1563" s="197"/>
      <c r="E1563" s="198"/>
      <c r="G1563" s="134">
        <v>2</v>
      </c>
    </row>
    <row r="1564" spans="1:7" ht="12.75" customHeight="1">
      <c r="A1564" s="159" t="s">
        <v>102</v>
      </c>
      <c r="B1564" s="158" t="s">
        <v>5</v>
      </c>
      <c r="C1564" s="158" t="s">
        <v>4</v>
      </c>
      <c r="D1564" s="158" t="s">
        <v>103</v>
      </c>
      <c r="E1564" s="158" t="s">
        <v>104</v>
      </c>
      <c r="G1564" s="134">
        <v>1</v>
      </c>
    </row>
    <row r="1565" spans="1:7" ht="12.75" customHeight="1">
      <c r="A1565" s="157" t="s">
        <v>575</v>
      </c>
      <c r="B1565" s="156" t="s">
        <v>3</v>
      </c>
      <c r="C1565" s="155">
        <v>1</v>
      </c>
      <c r="D1565" s="136">
        <v>30000</v>
      </c>
      <c r="E1565" s="136">
        <f>+D1565*C1565</f>
        <v>30000</v>
      </c>
      <c r="F1565" s="135"/>
      <c r="G1565" s="134">
        <v>1</v>
      </c>
    </row>
    <row r="1566" spans="1:7" ht="12.75" customHeight="1">
      <c r="A1566" s="157" t="s">
        <v>574</v>
      </c>
      <c r="B1566" s="156" t="s">
        <v>3</v>
      </c>
      <c r="C1566" s="155">
        <v>1</v>
      </c>
      <c r="D1566" s="136">
        <v>2100</v>
      </c>
      <c r="E1566" s="136">
        <f>+D1566*C1566</f>
        <v>2100</v>
      </c>
      <c r="F1566" s="135"/>
      <c r="G1566" s="134">
        <v>1</v>
      </c>
    </row>
    <row r="1567" spans="1:7" ht="12.75" customHeight="1">
      <c r="A1567" s="157" t="s">
        <v>573</v>
      </c>
      <c r="B1567" s="156" t="s">
        <v>3</v>
      </c>
      <c r="C1567" s="155">
        <v>1</v>
      </c>
      <c r="D1567" s="136">
        <v>3900</v>
      </c>
      <c r="E1567" s="136">
        <f>+D1567*C1567</f>
        <v>3900</v>
      </c>
      <c r="F1567" s="135"/>
      <c r="G1567" s="134">
        <v>1</v>
      </c>
    </row>
    <row r="1568" spans="1:7" ht="12.75" customHeight="1">
      <c r="A1568" s="152"/>
      <c r="B1568" s="154">
        <v>74.022288933667795</v>
      </c>
      <c r="C1568" s="153"/>
      <c r="D1568" s="152" t="s">
        <v>105</v>
      </c>
      <c r="E1568" s="137">
        <v>36000</v>
      </c>
      <c r="F1568" s="151"/>
      <c r="G1568" s="134">
        <v>1</v>
      </c>
    </row>
    <row r="1569" spans="1:7" ht="12.75" customHeight="1">
      <c r="A1569" s="159" t="s">
        <v>106</v>
      </c>
      <c r="B1569" s="158" t="s">
        <v>5</v>
      </c>
      <c r="C1569" s="158" t="s">
        <v>4</v>
      </c>
      <c r="D1569" s="158" t="s">
        <v>103</v>
      </c>
      <c r="E1569" s="158" t="s">
        <v>104</v>
      </c>
      <c r="G1569" s="134">
        <v>1</v>
      </c>
    </row>
    <row r="1570" spans="1:7" ht="12.75" customHeight="1">
      <c r="A1570" s="157" t="s">
        <v>471</v>
      </c>
      <c r="B1570" s="156" t="s">
        <v>107</v>
      </c>
      <c r="C1570" s="155">
        <v>4.7030000000000002E-2</v>
      </c>
      <c r="D1570" s="136">
        <v>282059</v>
      </c>
      <c r="E1570" s="136">
        <f>+D1570*C1570</f>
        <v>13265.234770000001</v>
      </c>
      <c r="F1570" s="135"/>
      <c r="G1570" s="134">
        <v>1</v>
      </c>
    </row>
    <row r="1571" spans="1:7" ht="12.75" customHeight="1">
      <c r="A1571" s="152"/>
      <c r="B1571" s="154">
        <v>23.514413784595099</v>
      </c>
      <c r="C1571" s="153"/>
      <c r="D1571" s="152" t="s">
        <v>105</v>
      </c>
      <c r="E1571" s="137">
        <v>11436</v>
      </c>
      <c r="F1571" s="151"/>
      <c r="G1571" s="134">
        <v>1</v>
      </c>
    </row>
    <row r="1572" spans="1:7" ht="12.75" customHeight="1">
      <c r="A1572" s="159" t="s">
        <v>108</v>
      </c>
      <c r="B1572" s="158" t="s">
        <v>5</v>
      </c>
      <c r="C1572" s="158" t="s">
        <v>4</v>
      </c>
      <c r="D1572" s="158" t="s">
        <v>103</v>
      </c>
      <c r="E1572" s="158" t="s">
        <v>104</v>
      </c>
      <c r="G1572" s="134">
        <v>1</v>
      </c>
    </row>
    <row r="1573" spans="1:7" ht="12.75" customHeight="1">
      <c r="A1573" s="157" t="s">
        <v>109</v>
      </c>
      <c r="B1573" s="156" t="s">
        <v>110</v>
      </c>
      <c r="C1573" s="155">
        <v>0.05</v>
      </c>
      <c r="D1573" s="136">
        <v>11436</v>
      </c>
      <c r="E1573" s="136">
        <f>+D1573*C1573</f>
        <v>571.80000000000007</v>
      </c>
      <c r="F1573" s="135"/>
      <c r="G1573" s="134">
        <v>1</v>
      </c>
    </row>
    <row r="1574" spans="1:7" ht="12.75" customHeight="1">
      <c r="A1574" s="152"/>
      <c r="B1574" s="154">
        <v>1.1761319241682799</v>
      </c>
      <c r="C1574" s="153"/>
      <c r="D1574" s="152" t="s">
        <v>105</v>
      </c>
      <c r="E1574" s="137">
        <v>572</v>
      </c>
      <c r="F1574" s="151"/>
      <c r="G1574" s="134">
        <v>1</v>
      </c>
    </row>
    <row r="1575" spans="1:7" ht="12.75" customHeight="1">
      <c r="A1575" s="159" t="s">
        <v>112</v>
      </c>
      <c r="B1575" s="158" t="s">
        <v>5</v>
      </c>
      <c r="C1575" s="158" t="s">
        <v>4</v>
      </c>
      <c r="D1575" s="158" t="s">
        <v>103</v>
      </c>
      <c r="E1575" s="158" t="s">
        <v>104</v>
      </c>
      <c r="G1575" s="134">
        <v>1</v>
      </c>
    </row>
    <row r="1576" spans="1:7" ht="12.75" customHeight="1">
      <c r="A1576" s="157" t="s">
        <v>470</v>
      </c>
      <c r="B1576" s="156" t="s">
        <v>3</v>
      </c>
      <c r="C1576" s="155">
        <v>1.4290000000000001E-2</v>
      </c>
      <c r="D1576" s="136">
        <v>43800</v>
      </c>
      <c r="E1576" s="136">
        <f>+D1576*C1576</f>
        <v>625.90200000000004</v>
      </c>
      <c r="F1576" s="135"/>
      <c r="G1576" s="134">
        <v>1</v>
      </c>
    </row>
    <row r="1577" spans="1:7" ht="12.75" customHeight="1">
      <c r="A1577" s="152"/>
      <c r="B1577" s="154">
        <v>1.28716535756878</v>
      </c>
      <c r="C1577" s="153"/>
      <c r="D1577" s="152" t="s">
        <v>105</v>
      </c>
      <c r="E1577" s="137">
        <v>626</v>
      </c>
      <c r="F1577" s="151"/>
      <c r="G1577" s="134">
        <v>1</v>
      </c>
    </row>
    <row r="1578" spans="1:7" ht="12.75" customHeight="1">
      <c r="A1578" s="150" t="s">
        <v>114</v>
      </c>
      <c r="B1578" s="149" t="s">
        <v>115</v>
      </c>
      <c r="C1578" s="148"/>
      <c r="D1578" s="147"/>
      <c r="E1578" s="146">
        <v>48634</v>
      </c>
      <c r="G1578" s="134">
        <v>1</v>
      </c>
    </row>
    <row r="1579" spans="1:7" ht="15" customHeight="1">
      <c r="A1579" s="202" t="s">
        <v>116</v>
      </c>
      <c r="B1579" s="202"/>
      <c r="C1579" s="202"/>
      <c r="D1579" s="200">
        <v>48634</v>
      </c>
      <c r="E1579" s="200"/>
      <c r="G1579" s="134">
        <v>1</v>
      </c>
    </row>
    <row r="1580" spans="1:7" ht="12.75" customHeight="1">
      <c r="G1580" s="134">
        <v>1</v>
      </c>
    </row>
    <row r="1581" spans="1:7" ht="12.75" customHeight="1">
      <c r="G1581" s="134">
        <v>1</v>
      </c>
    </row>
    <row r="1582" spans="1:7" ht="20.25" customHeight="1">
      <c r="A1582" s="191" t="s">
        <v>99</v>
      </c>
      <c r="B1582" s="192"/>
      <c r="C1582" s="192"/>
      <c r="D1582" s="192"/>
      <c r="E1582" s="193"/>
      <c r="G1582" s="134">
        <v>1</v>
      </c>
    </row>
    <row r="1583" spans="1:7" ht="12.75" customHeight="1">
      <c r="A1583" s="194"/>
      <c r="B1583" s="194"/>
      <c r="C1583" s="194"/>
      <c r="D1583" s="162" t="s">
        <v>100</v>
      </c>
      <c r="E1583" s="162" t="s">
        <v>5</v>
      </c>
      <c r="G1583" s="134">
        <v>1</v>
      </c>
    </row>
    <row r="1584" spans="1:7" ht="55.5" customHeight="1">
      <c r="A1584" s="194" t="s">
        <v>461</v>
      </c>
      <c r="B1584" s="194"/>
      <c r="C1584" s="194"/>
      <c r="D1584" s="161" t="s">
        <v>307</v>
      </c>
      <c r="E1584" s="161" t="s">
        <v>3</v>
      </c>
      <c r="G1584" s="134">
        <v>1</v>
      </c>
    </row>
    <row r="1585" spans="1:7" ht="15.75" customHeight="1">
      <c r="A1585" s="201" t="s">
        <v>101</v>
      </c>
      <c r="B1585" s="201"/>
      <c r="C1585" s="201"/>
      <c r="D1585" s="201"/>
      <c r="E1585" s="201"/>
      <c r="F1585" s="160"/>
      <c r="G1585" s="134">
        <v>1</v>
      </c>
    </row>
    <row r="1586" spans="1:7" ht="200.1" customHeight="1">
      <c r="A1586" s="196" t="s">
        <v>255</v>
      </c>
      <c r="B1586" s="197"/>
      <c r="C1586" s="197"/>
      <c r="D1586" s="197"/>
      <c r="E1586" s="198"/>
      <c r="G1586" s="134">
        <v>2</v>
      </c>
    </row>
    <row r="1587" spans="1:7" ht="12.75" customHeight="1">
      <c r="A1587" s="159" t="s">
        <v>102</v>
      </c>
      <c r="B1587" s="158" t="s">
        <v>5</v>
      </c>
      <c r="C1587" s="158" t="s">
        <v>4</v>
      </c>
      <c r="D1587" s="158" t="s">
        <v>103</v>
      </c>
      <c r="E1587" s="158" t="s">
        <v>104</v>
      </c>
      <c r="G1587" s="134">
        <v>1</v>
      </c>
    </row>
    <row r="1588" spans="1:7" ht="12.75" customHeight="1">
      <c r="A1588" s="157" t="s">
        <v>475</v>
      </c>
      <c r="B1588" s="156" t="s">
        <v>3</v>
      </c>
      <c r="C1588" s="155">
        <v>1</v>
      </c>
      <c r="D1588" s="136">
        <v>121000</v>
      </c>
      <c r="E1588" s="136">
        <f>+D1588*C1588</f>
        <v>121000</v>
      </c>
      <c r="F1588" s="135"/>
      <c r="G1588" s="134">
        <v>1</v>
      </c>
    </row>
    <row r="1589" spans="1:7" ht="12.75" customHeight="1">
      <c r="A1589" s="157" t="s">
        <v>474</v>
      </c>
      <c r="B1589" s="156" t="s">
        <v>3</v>
      </c>
      <c r="C1589" s="155">
        <v>1</v>
      </c>
      <c r="D1589" s="136">
        <v>4000</v>
      </c>
      <c r="E1589" s="136">
        <f>+D1589*C1589</f>
        <v>4000</v>
      </c>
      <c r="F1589" s="135"/>
      <c r="G1589" s="134">
        <v>1</v>
      </c>
    </row>
    <row r="1590" spans="1:7" ht="12.75" customHeight="1">
      <c r="A1590" s="157" t="s">
        <v>473</v>
      </c>
      <c r="B1590" s="156" t="s">
        <v>98</v>
      </c>
      <c r="C1590" s="155">
        <v>1</v>
      </c>
      <c r="D1590" s="136">
        <v>3550</v>
      </c>
      <c r="E1590" s="136">
        <f>+D1590*C1590</f>
        <v>3550</v>
      </c>
      <c r="F1590" s="135"/>
      <c r="G1590" s="134">
        <v>1</v>
      </c>
    </row>
    <row r="1591" spans="1:7" ht="12.75" customHeight="1">
      <c r="A1591" s="157" t="s">
        <v>472</v>
      </c>
      <c r="B1591" s="156" t="s">
        <v>3</v>
      </c>
      <c r="C1591" s="155">
        <v>1</v>
      </c>
      <c r="D1591" s="136">
        <v>1945</v>
      </c>
      <c r="E1591" s="136">
        <f>+D1591*C1591</f>
        <v>1945</v>
      </c>
      <c r="F1591" s="135"/>
      <c r="G1591" s="134">
        <v>1</v>
      </c>
    </row>
    <row r="1592" spans="1:7" ht="12.75" customHeight="1">
      <c r="A1592" s="152"/>
      <c r="B1592" s="154">
        <v>80.540040117265903</v>
      </c>
      <c r="C1592" s="153"/>
      <c r="D1592" s="152" t="s">
        <v>105</v>
      </c>
      <c r="E1592" s="137">
        <v>130495</v>
      </c>
      <c r="F1592" s="151"/>
      <c r="G1592" s="134">
        <v>1</v>
      </c>
    </row>
    <row r="1593" spans="1:7" ht="12.75" customHeight="1">
      <c r="A1593" s="159" t="s">
        <v>106</v>
      </c>
      <c r="B1593" s="158" t="s">
        <v>5</v>
      </c>
      <c r="C1593" s="158" t="s">
        <v>4</v>
      </c>
      <c r="D1593" s="158" t="s">
        <v>103</v>
      </c>
      <c r="E1593" s="158" t="s">
        <v>104</v>
      </c>
      <c r="G1593" s="134">
        <v>1</v>
      </c>
    </row>
    <row r="1594" spans="1:7" ht="12.75" customHeight="1">
      <c r="A1594" s="157" t="s">
        <v>471</v>
      </c>
      <c r="B1594" s="156" t="s">
        <v>107</v>
      </c>
      <c r="C1594" s="155">
        <v>0.11576</v>
      </c>
      <c r="D1594" s="136">
        <v>282059</v>
      </c>
      <c r="E1594" s="136">
        <f>+D1594*C1594</f>
        <v>32651.149840000002</v>
      </c>
      <c r="F1594" s="135"/>
      <c r="G1594" s="134">
        <v>1</v>
      </c>
    </row>
    <row r="1595" spans="1:7" ht="12.75" customHeight="1">
      <c r="A1595" s="152"/>
      <c r="B1595" s="154">
        <v>17.3726276809134</v>
      </c>
      <c r="C1595" s="153"/>
      <c r="D1595" s="152" t="s">
        <v>105</v>
      </c>
      <c r="E1595" s="137">
        <v>28148</v>
      </c>
      <c r="F1595" s="151"/>
      <c r="G1595" s="134">
        <v>1</v>
      </c>
    </row>
    <row r="1596" spans="1:7" ht="12.75" customHeight="1">
      <c r="A1596" s="159" t="s">
        <v>108</v>
      </c>
      <c r="B1596" s="158" t="s">
        <v>5</v>
      </c>
      <c r="C1596" s="158" t="s">
        <v>4</v>
      </c>
      <c r="D1596" s="158" t="s">
        <v>103</v>
      </c>
      <c r="E1596" s="158" t="s">
        <v>104</v>
      </c>
      <c r="G1596" s="134">
        <v>1</v>
      </c>
    </row>
    <row r="1597" spans="1:7" ht="12.75" customHeight="1">
      <c r="A1597" s="157" t="s">
        <v>109</v>
      </c>
      <c r="B1597" s="156" t="s">
        <v>110</v>
      </c>
      <c r="C1597" s="155">
        <v>0.05</v>
      </c>
      <c r="D1597" s="136">
        <v>28148</v>
      </c>
      <c r="E1597" s="136">
        <f>+D1597*C1597</f>
        <v>1407.4</v>
      </c>
      <c r="F1597" s="135"/>
      <c r="G1597" s="134">
        <v>1</v>
      </c>
    </row>
    <row r="1598" spans="1:7" ht="12.75" customHeight="1">
      <c r="A1598" s="152"/>
      <c r="B1598" s="154">
        <v>0.86838450856349303</v>
      </c>
      <c r="C1598" s="153"/>
      <c r="D1598" s="152" t="s">
        <v>105</v>
      </c>
      <c r="E1598" s="137">
        <v>1407</v>
      </c>
      <c r="F1598" s="151"/>
      <c r="G1598" s="134">
        <v>1</v>
      </c>
    </row>
    <row r="1599" spans="1:7" ht="12.75" customHeight="1">
      <c r="A1599" s="159" t="s">
        <v>111</v>
      </c>
      <c r="B1599" s="158" t="s">
        <v>5</v>
      </c>
      <c r="C1599" s="158" t="s">
        <v>4</v>
      </c>
      <c r="D1599" s="158" t="s">
        <v>103</v>
      </c>
      <c r="E1599" s="158" t="s">
        <v>104</v>
      </c>
      <c r="G1599" s="134">
        <v>1</v>
      </c>
    </row>
    <row r="1600" spans="1:7" ht="12.75" customHeight="1">
      <c r="A1600" s="157" t="s">
        <v>155</v>
      </c>
      <c r="B1600" s="156" t="s">
        <v>142</v>
      </c>
      <c r="C1600" s="155">
        <v>0.20780999999999999</v>
      </c>
      <c r="D1600" s="136">
        <v>3482</v>
      </c>
      <c r="E1600" s="136">
        <f>+D1600*C1600</f>
        <v>723.59442000000001</v>
      </c>
      <c r="F1600" s="135"/>
      <c r="G1600" s="134">
        <v>1</v>
      </c>
    </row>
    <row r="1601" spans="1:7" ht="12.75" customHeight="1">
      <c r="A1601" s="152"/>
      <c r="B1601" s="154">
        <v>0.44684462274340397</v>
      </c>
      <c r="C1601" s="153"/>
      <c r="D1601" s="152" t="s">
        <v>105</v>
      </c>
      <c r="E1601" s="137">
        <v>724</v>
      </c>
      <c r="F1601" s="151"/>
      <c r="G1601" s="134">
        <v>1</v>
      </c>
    </row>
    <row r="1602" spans="1:7" ht="12.75" customHeight="1">
      <c r="A1602" s="159" t="s">
        <v>112</v>
      </c>
      <c r="B1602" s="158" t="s">
        <v>5</v>
      </c>
      <c r="C1602" s="158" t="s">
        <v>4</v>
      </c>
      <c r="D1602" s="158" t="s">
        <v>103</v>
      </c>
      <c r="E1602" s="158" t="s">
        <v>104</v>
      </c>
      <c r="G1602" s="134">
        <v>1</v>
      </c>
    </row>
    <row r="1603" spans="1:7" ht="12.75" customHeight="1">
      <c r="A1603" s="157" t="s">
        <v>470</v>
      </c>
      <c r="B1603" s="156" t="s">
        <v>3</v>
      </c>
      <c r="C1603" s="155">
        <v>2.8570000000000002E-2</v>
      </c>
      <c r="D1603" s="136">
        <v>43800</v>
      </c>
      <c r="E1603" s="136">
        <f>+D1603*C1603</f>
        <v>1251.366</v>
      </c>
      <c r="F1603" s="135"/>
      <c r="G1603" s="134">
        <v>1</v>
      </c>
    </row>
    <row r="1604" spans="1:7" ht="12.75" customHeight="1">
      <c r="A1604" s="152"/>
      <c r="B1604" s="154">
        <v>0.77210307051381</v>
      </c>
      <c r="C1604" s="153"/>
      <c r="D1604" s="152" t="s">
        <v>105</v>
      </c>
      <c r="E1604" s="137">
        <v>1251</v>
      </c>
      <c r="F1604" s="151"/>
      <c r="G1604" s="134">
        <v>1</v>
      </c>
    </row>
    <row r="1605" spans="1:7" ht="12.75" customHeight="1">
      <c r="A1605" s="150" t="s">
        <v>114</v>
      </c>
      <c r="B1605" s="149" t="s">
        <v>115</v>
      </c>
      <c r="C1605" s="148"/>
      <c r="D1605" s="147"/>
      <c r="E1605" s="146">
        <v>162025</v>
      </c>
      <c r="G1605" s="134">
        <v>1</v>
      </c>
    </row>
    <row r="1606" spans="1:7" ht="15" customHeight="1">
      <c r="A1606" s="202" t="s">
        <v>116</v>
      </c>
      <c r="B1606" s="202"/>
      <c r="C1606" s="202"/>
      <c r="D1606" s="200">
        <v>162025</v>
      </c>
      <c r="E1606" s="200"/>
      <c r="G1606" s="134">
        <v>1</v>
      </c>
    </row>
    <row r="1607" spans="1:7" ht="12.75" customHeight="1">
      <c r="G1607" s="134">
        <v>1</v>
      </c>
    </row>
    <row r="1608" spans="1:7" ht="12.75" customHeight="1">
      <c r="G1608" s="134">
        <v>1</v>
      </c>
    </row>
    <row r="1609" spans="1:7" ht="20.25" customHeight="1">
      <c r="A1609" s="191" t="s">
        <v>99</v>
      </c>
      <c r="B1609" s="192"/>
      <c r="C1609" s="192"/>
      <c r="D1609" s="192"/>
      <c r="E1609" s="193"/>
      <c r="G1609" s="134">
        <v>1</v>
      </c>
    </row>
    <row r="1610" spans="1:7" ht="12.75" customHeight="1">
      <c r="A1610" s="194"/>
      <c r="B1610" s="194"/>
      <c r="C1610" s="194"/>
      <c r="D1610" s="162" t="s">
        <v>100</v>
      </c>
      <c r="E1610" s="162" t="s">
        <v>5</v>
      </c>
      <c r="G1610" s="134">
        <v>1</v>
      </c>
    </row>
    <row r="1611" spans="1:7" ht="55.5" customHeight="1">
      <c r="A1611" s="194" t="s">
        <v>461</v>
      </c>
      <c r="B1611" s="194"/>
      <c r="C1611" s="194"/>
      <c r="D1611" s="161" t="s">
        <v>308</v>
      </c>
      <c r="E1611" s="161" t="s">
        <v>98</v>
      </c>
      <c r="G1611" s="134">
        <v>1</v>
      </c>
    </row>
    <row r="1612" spans="1:7" ht="15.75" customHeight="1">
      <c r="A1612" s="201" t="s">
        <v>101</v>
      </c>
      <c r="B1612" s="201"/>
      <c r="C1612" s="201"/>
      <c r="D1612" s="201"/>
      <c r="E1612" s="201"/>
      <c r="F1612" s="160"/>
      <c r="G1612" s="134">
        <v>1</v>
      </c>
    </row>
    <row r="1613" spans="1:7" ht="200.1" customHeight="1">
      <c r="A1613" s="196" t="s">
        <v>257</v>
      </c>
      <c r="B1613" s="197"/>
      <c r="C1613" s="197"/>
      <c r="D1613" s="197"/>
      <c r="E1613" s="198"/>
      <c r="G1613" s="134">
        <v>2</v>
      </c>
    </row>
    <row r="1614" spans="1:7" ht="12.75" customHeight="1">
      <c r="A1614" s="159" t="s">
        <v>102</v>
      </c>
      <c r="B1614" s="158" t="s">
        <v>5</v>
      </c>
      <c r="C1614" s="158" t="s">
        <v>4</v>
      </c>
      <c r="D1614" s="158" t="s">
        <v>103</v>
      </c>
      <c r="E1614" s="158" t="s">
        <v>104</v>
      </c>
      <c r="G1614" s="134">
        <v>1</v>
      </c>
    </row>
    <row r="1615" spans="1:7" ht="12.75" customHeight="1">
      <c r="A1615" s="157" t="s">
        <v>501</v>
      </c>
      <c r="B1615" s="156" t="s">
        <v>98</v>
      </c>
      <c r="C1615" s="155">
        <v>1</v>
      </c>
      <c r="D1615" s="136">
        <v>5050</v>
      </c>
      <c r="E1615" s="136">
        <f t="shared" ref="E1615:E1620" si="19">+D1615*C1615</f>
        <v>5050</v>
      </c>
      <c r="F1615" s="135"/>
      <c r="G1615" s="134">
        <v>1</v>
      </c>
    </row>
    <row r="1616" spans="1:7" ht="12.75" customHeight="1">
      <c r="A1616" s="157" t="s">
        <v>500</v>
      </c>
      <c r="B1616" s="156" t="s">
        <v>3</v>
      </c>
      <c r="C1616" s="155">
        <v>0.16667000000000001</v>
      </c>
      <c r="D1616" s="136">
        <v>1986</v>
      </c>
      <c r="E1616" s="136">
        <f t="shared" si="19"/>
        <v>331.00662</v>
      </c>
      <c r="F1616" s="135"/>
      <c r="G1616" s="134">
        <v>1</v>
      </c>
    </row>
    <row r="1617" spans="1:7" ht="12.75" customHeight="1">
      <c r="A1617" s="157" t="s">
        <v>499</v>
      </c>
      <c r="B1617" s="156" t="s">
        <v>3</v>
      </c>
      <c r="C1617" s="155">
        <v>0.1</v>
      </c>
      <c r="D1617" s="136">
        <v>955</v>
      </c>
      <c r="E1617" s="136">
        <f t="shared" si="19"/>
        <v>95.5</v>
      </c>
      <c r="F1617" s="135"/>
      <c r="G1617" s="134">
        <v>1</v>
      </c>
    </row>
    <row r="1618" spans="1:7" ht="12.75" customHeight="1">
      <c r="A1618" s="157" t="s">
        <v>498</v>
      </c>
      <c r="B1618" s="156" t="s">
        <v>3</v>
      </c>
      <c r="C1618" s="155">
        <v>0.1</v>
      </c>
      <c r="D1618" s="136">
        <v>1105</v>
      </c>
      <c r="E1618" s="136">
        <f t="shared" si="19"/>
        <v>110.5</v>
      </c>
      <c r="F1618" s="135"/>
      <c r="G1618" s="134">
        <v>1</v>
      </c>
    </row>
    <row r="1619" spans="1:7" ht="12.75" customHeight="1">
      <c r="A1619" s="157" t="s">
        <v>497</v>
      </c>
      <c r="B1619" s="156" t="s">
        <v>3</v>
      </c>
      <c r="C1619" s="155">
        <v>1</v>
      </c>
      <c r="D1619" s="136">
        <v>1500</v>
      </c>
      <c r="E1619" s="136">
        <f t="shared" si="19"/>
        <v>1500</v>
      </c>
      <c r="F1619" s="135"/>
      <c r="G1619" s="134">
        <v>1</v>
      </c>
    </row>
    <row r="1620" spans="1:7" ht="12.75" customHeight="1">
      <c r="A1620" s="157" t="s">
        <v>491</v>
      </c>
      <c r="B1620" s="156" t="s">
        <v>149</v>
      </c>
      <c r="C1620" s="155">
        <v>2.4599999999999999E-3</v>
      </c>
      <c r="D1620" s="136">
        <v>327682</v>
      </c>
      <c r="E1620" s="136">
        <f t="shared" si="19"/>
        <v>806.09771999999998</v>
      </c>
      <c r="F1620" s="135"/>
      <c r="G1620" s="134">
        <v>1</v>
      </c>
    </row>
    <row r="1621" spans="1:7" ht="12.75" customHeight="1">
      <c r="A1621" s="152"/>
      <c r="B1621" s="154">
        <v>51.814899901542503</v>
      </c>
      <c r="C1621" s="153"/>
      <c r="D1621" s="152" t="s">
        <v>105</v>
      </c>
      <c r="E1621" s="137">
        <v>7894</v>
      </c>
      <c r="F1621" s="151"/>
      <c r="G1621" s="134">
        <v>1</v>
      </c>
    </row>
    <row r="1622" spans="1:7" ht="12.75" customHeight="1">
      <c r="A1622" s="159" t="s">
        <v>106</v>
      </c>
      <c r="B1622" s="158" t="s">
        <v>5</v>
      </c>
      <c r="C1622" s="158" t="s">
        <v>4</v>
      </c>
      <c r="D1622" s="158" t="s">
        <v>103</v>
      </c>
      <c r="E1622" s="158" t="s">
        <v>104</v>
      </c>
      <c r="G1622" s="134">
        <v>1</v>
      </c>
    </row>
    <row r="1623" spans="1:7" ht="12.75" customHeight="1">
      <c r="A1623" s="157" t="s">
        <v>471</v>
      </c>
      <c r="B1623" s="156" t="s">
        <v>107</v>
      </c>
      <c r="C1623" s="155">
        <v>2.5319999999999999E-2</v>
      </c>
      <c r="D1623" s="136">
        <v>282059</v>
      </c>
      <c r="E1623" s="136">
        <f>+D1623*C1623</f>
        <v>7141.7338799999998</v>
      </c>
      <c r="F1623" s="135"/>
      <c r="G1623" s="134">
        <v>1</v>
      </c>
    </row>
    <row r="1624" spans="1:7" ht="12.75" customHeight="1">
      <c r="A1624" s="152"/>
      <c r="B1624" s="154">
        <v>40.413521496553997</v>
      </c>
      <c r="C1624" s="153"/>
      <c r="D1624" s="152" t="s">
        <v>105</v>
      </c>
      <c r="E1624" s="137">
        <v>6157</v>
      </c>
      <c r="F1624" s="151"/>
      <c r="G1624" s="134">
        <v>1</v>
      </c>
    </row>
    <row r="1625" spans="1:7" ht="12.75" customHeight="1">
      <c r="A1625" s="159" t="s">
        <v>108</v>
      </c>
      <c r="B1625" s="158" t="s">
        <v>5</v>
      </c>
      <c r="C1625" s="158" t="s">
        <v>4</v>
      </c>
      <c r="D1625" s="158" t="s">
        <v>103</v>
      </c>
      <c r="E1625" s="158" t="s">
        <v>104</v>
      </c>
      <c r="G1625" s="134">
        <v>1</v>
      </c>
    </row>
    <row r="1626" spans="1:7" ht="12.75" customHeight="1">
      <c r="A1626" s="157" t="s">
        <v>109</v>
      </c>
      <c r="B1626" s="156" t="s">
        <v>110</v>
      </c>
      <c r="C1626" s="155">
        <v>0.05</v>
      </c>
      <c r="D1626" s="136">
        <v>6157</v>
      </c>
      <c r="E1626" s="136">
        <f>+D1626*C1626</f>
        <v>307.85000000000002</v>
      </c>
      <c r="F1626" s="135"/>
      <c r="G1626" s="134">
        <v>1</v>
      </c>
    </row>
    <row r="1627" spans="1:7" ht="12.75" customHeight="1">
      <c r="A1627" s="152"/>
      <c r="B1627" s="154">
        <v>2.02166064981949</v>
      </c>
      <c r="C1627" s="153"/>
      <c r="D1627" s="152" t="s">
        <v>105</v>
      </c>
      <c r="E1627" s="137">
        <v>308</v>
      </c>
      <c r="F1627" s="151"/>
      <c r="G1627" s="134">
        <v>1</v>
      </c>
    </row>
    <row r="1628" spans="1:7" ht="12.75" customHeight="1">
      <c r="A1628" s="159" t="s">
        <v>112</v>
      </c>
      <c r="B1628" s="158" t="s">
        <v>5</v>
      </c>
      <c r="C1628" s="158" t="s">
        <v>4</v>
      </c>
      <c r="D1628" s="158" t="s">
        <v>103</v>
      </c>
      <c r="E1628" s="158" t="s">
        <v>104</v>
      </c>
      <c r="G1628" s="134">
        <v>1</v>
      </c>
    </row>
    <row r="1629" spans="1:7" ht="12.75" customHeight="1">
      <c r="A1629" s="157" t="s">
        <v>470</v>
      </c>
      <c r="B1629" s="156" t="s">
        <v>3</v>
      </c>
      <c r="C1629" s="155">
        <v>0.02</v>
      </c>
      <c r="D1629" s="136">
        <v>43800</v>
      </c>
      <c r="E1629" s="136">
        <f>+D1629*C1629</f>
        <v>876</v>
      </c>
      <c r="F1629" s="135"/>
      <c r="G1629" s="134">
        <v>1</v>
      </c>
    </row>
    <row r="1630" spans="1:7" ht="12.75" customHeight="1">
      <c r="A1630" s="152"/>
      <c r="B1630" s="154">
        <v>5.7499179520840196</v>
      </c>
      <c r="C1630" s="153"/>
      <c r="D1630" s="152" t="s">
        <v>105</v>
      </c>
      <c r="E1630" s="137">
        <v>876</v>
      </c>
      <c r="F1630" s="151"/>
      <c r="G1630" s="134">
        <v>1</v>
      </c>
    </row>
    <row r="1631" spans="1:7" ht="12.75" customHeight="1">
      <c r="A1631" s="150" t="s">
        <v>114</v>
      </c>
      <c r="B1631" s="149" t="s">
        <v>115</v>
      </c>
      <c r="C1631" s="148"/>
      <c r="D1631" s="147"/>
      <c r="E1631" s="146">
        <v>15235</v>
      </c>
      <c r="G1631" s="134">
        <v>1</v>
      </c>
    </row>
    <row r="1632" spans="1:7" ht="15" customHeight="1">
      <c r="A1632" s="202" t="s">
        <v>116</v>
      </c>
      <c r="B1632" s="202"/>
      <c r="C1632" s="202"/>
      <c r="D1632" s="200">
        <v>15235</v>
      </c>
      <c r="E1632" s="200"/>
      <c r="G1632" s="134">
        <v>1</v>
      </c>
    </row>
    <row r="1633" spans="1:7" ht="12.75" customHeight="1">
      <c r="G1633" s="134">
        <v>1</v>
      </c>
    </row>
    <row r="1634" spans="1:7" ht="12.75" customHeight="1">
      <c r="G1634" s="134">
        <v>1</v>
      </c>
    </row>
    <row r="1635" spans="1:7" ht="20.25" customHeight="1">
      <c r="A1635" s="191" t="s">
        <v>99</v>
      </c>
      <c r="B1635" s="192"/>
      <c r="C1635" s="192"/>
      <c r="D1635" s="192"/>
      <c r="E1635" s="193"/>
      <c r="G1635" s="134">
        <v>1</v>
      </c>
    </row>
    <row r="1636" spans="1:7" ht="12.75" customHeight="1">
      <c r="A1636" s="194"/>
      <c r="B1636" s="194"/>
      <c r="C1636" s="194"/>
      <c r="D1636" s="162" t="s">
        <v>100</v>
      </c>
      <c r="E1636" s="162" t="s">
        <v>5</v>
      </c>
      <c r="G1636" s="134">
        <v>1</v>
      </c>
    </row>
    <row r="1637" spans="1:7" ht="55.5" customHeight="1">
      <c r="A1637" s="194" t="s">
        <v>461</v>
      </c>
      <c r="B1637" s="194"/>
      <c r="C1637" s="194"/>
      <c r="D1637" s="161" t="s">
        <v>309</v>
      </c>
      <c r="E1637" s="161" t="s">
        <v>98</v>
      </c>
      <c r="G1637" s="134">
        <v>1</v>
      </c>
    </row>
    <row r="1638" spans="1:7" ht="15.75" customHeight="1">
      <c r="A1638" s="201" t="s">
        <v>101</v>
      </c>
      <c r="B1638" s="201"/>
      <c r="C1638" s="201"/>
      <c r="D1638" s="201"/>
      <c r="E1638" s="201"/>
      <c r="F1638" s="160"/>
      <c r="G1638" s="134">
        <v>1</v>
      </c>
    </row>
    <row r="1639" spans="1:7" ht="200.1" customHeight="1">
      <c r="A1639" s="196" t="s">
        <v>259</v>
      </c>
      <c r="B1639" s="197"/>
      <c r="C1639" s="197"/>
      <c r="D1639" s="197"/>
      <c r="E1639" s="198"/>
      <c r="G1639" s="134">
        <v>2</v>
      </c>
    </row>
    <row r="1640" spans="1:7" ht="12.75" customHeight="1">
      <c r="A1640" s="159" t="s">
        <v>102</v>
      </c>
      <c r="B1640" s="158" t="s">
        <v>5</v>
      </c>
      <c r="C1640" s="158" t="s">
        <v>4</v>
      </c>
      <c r="D1640" s="158" t="s">
        <v>103</v>
      </c>
      <c r="E1640" s="158" t="s">
        <v>104</v>
      </c>
      <c r="G1640" s="134">
        <v>1</v>
      </c>
    </row>
    <row r="1641" spans="1:7" ht="12.75" customHeight="1">
      <c r="A1641" s="157" t="s">
        <v>496</v>
      </c>
      <c r="B1641" s="156" t="s">
        <v>98</v>
      </c>
      <c r="C1641" s="155">
        <v>1</v>
      </c>
      <c r="D1641" s="136">
        <v>7062</v>
      </c>
      <c r="E1641" s="136">
        <f t="shared" ref="E1641:E1646" si="20">+D1641*C1641</f>
        <v>7062</v>
      </c>
      <c r="F1641" s="135"/>
      <c r="G1641" s="134">
        <v>1</v>
      </c>
    </row>
    <row r="1642" spans="1:7" ht="12.75" customHeight="1">
      <c r="A1642" s="157" t="s">
        <v>495</v>
      </c>
      <c r="B1642" s="156" t="s">
        <v>3</v>
      </c>
      <c r="C1642" s="155">
        <v>0.16667000000000001</v>
      </c>
      <c r="D1642" s="136">
        <v>2370</v>
      </c>
      <c r="E1642" s="136">
        <f t="shared" si="20"/>
        <v>395.00790000000001</v>
      </c>
      <c r="F1642" s="135"/>
      <c r="G1642" s="134">
        <v>1</v>
      </c>
    </row>
    <row r="1643" spans="1:7" ht="12.75" customHeight="1">
      <c r="A1643" s="157" t="s">
        <v>494</v>
      </c>
      <c r="B1643" s="156" t="s">
        <v>3</v>
      </c>
      <c r="C1643" s="155">
        <v>0.1</v>
      </c>
      <c r="D1643" s="136">
        <v>1412</v>
      </c>
      <c r="E1643" s="136">
        <f t="shared" si="20"/>
        <v>141.20000000000002</v>
      </c>
      <c r="F1643" s="135"/>
      <c r="G1643" s="134">
        <v>1</v>
      </c>
    </row>
    <row r="1644" spans="1:7" ht="12.75" customHeight="1">
      <c r="A1644" s="157" t="s">
        <v>493</v>
      </c>
      <c r="B1644" s="156" t="s">
        <v>3</v>
      </c>
      <c r="C1644" s="155">
        <v>0.1</v>
      </c>
      <c r="D1644" s="136">
        <v>1129</v>
      </c>
      <c r="E1644" s="136">
        <f t="shared" si="20"/>
        <v>112.9</v>
      </c>
      <c r="F1644" s="135"/>
      <c r="G1644" s="134">
        <v>1</v>
      </c>
    </row>
    <row r="1645" spans="1:7" ht="12.75" customHeight="1">
      <c r="A1645" s="157" t="s">
        <v>492</v>
      </c>
      <c r="B1645" s="156" t="s">
        <v>3</v>
      </c>
      <c r="C1645" s="155">
        <v>1</v>
      </c>
      <c r="D1645" s="136">
        <v>1600</v>
      </c>
      <c r="E1645" s="136">
        <f t="shared" si="20"/>
        <v>1600</v>
      </c>
      <c r="F1645" s="135"/>
      <c r="G1645" s="134">
        <v>1</v>
      </c>
    </row>
    <row r="1646" spans="1:7" ht="12.75" customHeight="1">
      <c r="A1646" s="157" t="s">
        <v>491</v>
      </c>
      <c r="B1646" s="156" t="s">
        <v>149</v>
      </c>
      <c r="C1646" s="155">
        <v>2.4599999999999999E-3</v>
      </c>
      <c r="D1646" s="136">
        <v>327682</v>
      </c>
      <c r="E1646" s="136">
        <f t="shared" si="20"/>
        <v>806.09771999999998</v>
      </c>
      <c r="F1646" s="135"/>
      <c r="G1646" s="134">
        <v>1</v>
      </c>
    </row>
    <row r="1647" spans="1:7" ht="12.75" customHeight="1">
      <c r="A1647" s="152"/>
      <c r="B1647" s="154">
        <v>55.037536720704999</v>
      </c>
      <c r="C1647" s="153"/>
      <c r="D1647" s="152" t="s">
        <v>105</v>
      </c>
      <c r="E1647" s="137">
        <v>10117</v>
      </c>
      <c r="F1647" s="151"/>
      <c r="G1647" s="134">
        <v>1</v>
      </c>
    </row>
    <row r="1648" spans="1:7" ht="12.75" customHeight="1">
      <c r="A1648" s="159" t="s">
        <v>106</v>
      </c>
      <c r="B1648" s="158" t="s">
        <v>5</v>
      </c>
      <c r="C1648" s="158" t="s">
        <v>4</v>
      </c>
      <c r="D1648" s="158" t="s">
        <v>103</v>
      </c>
      <c r="E1648" s="158" t="s">
        <v>104</v>
      </c>
      <c r="G1648" s="134">
        <v>1</v>
      </c>
    </row>
    <row r="1649" spans="1:7" ht="12.75" customHeight="1">
      <c r="A1649" s="157" t="s">
        <v>471</v>
      </c>
      <c r="B1649" s="156" t="s">
        <v>107</v>
      </c>
      <c r="C1649" s="155">
        <v>2.894E-2</v>
      </c>
      <c r="D1649" s="136">
        <v>282059</v>
      </c>
      <c r="E1649" s="136">
        <f>+D1649*C1649</f>
        <v>8162.7874600000005</v>
      </c>
      <c r="F1649" s="135"/>
      <c r="G1649" s="134">
        <v>1</v>
      </c>
    </row>
    <row r="1650" spans="1:7" ht="12.75" customHeight="1">
      <c r="A1650" s="152"/>
      <c r="B1650" s="154">
        <v>38.282015014688298</v>
      </c>
      <c r="C1650" s="153"/>
      <c r="D1650" s="152" t="s">
        <v>105</v>
      </c>
      <c r="E1650" s="137">
        <v>7037</v>
      </c>
      <c r="F1650" s="151"/>
      <c r="G1650" s="134">
        <v>1</v>
      </c>
    </row>
    <row r="1651" spans="1:7" ht="12.75" customHeight="1">
      <c r="A1651" s="159" t="s">
        <v>108</v>
      </c>
      <c r="B1651" s="158" t="s">
        <v>5</v>
      </c>
      <c r="C1651" s="158" t="s">
        <v>4</v>
      </c>
      <c r="D1651" s="158" t="s">
        <v>103</v>
      </c>
      <c r="E1651" s="158" t="s">
        <v>104</v>
      </c>
      <c r="G1651" s="134">
        <v>1</v>
      </c>
    </row>
    <row r="1652" spans="1:7" ht="12.75" customHeight="1">
      <c r="A1652" s="157" t="s">
        <v>109</v>
      </c>
      <c r="B1652" s="156" t="s">
        <v>110</v>
      </c>
      <c r="C1652" s="155">
        <v>0.05</v>
      </c>
      <c r="D1652" s="136">
        <v>7037</v>
      </c>
      <c r="E1652" s="136">
        <f>+D1652*C1652</f>
        <v>351.85</v>
      </c>
      <c r="F1652" s="135"/>
      <c r="G1652" s="134">
        <v>1</v>
      </c>
    </row>
    <row r="1653" spans="1:7" ht="12.75" customHeight="1">
      <c r="A1653" s="152"/>
      <c r="B1653" s="154">
        <v>1.91491676640191</v>
      </c>
      <c r="C1653" s="153"/>
      <c r="D1653" s="152" t="s">
        <v>105</v>
      </c>
      <c r="E1653" s="137">
        <v>352</v>
      </c>
      <c r="F1653" s="151"/>
      <c r="G1653" s="134">
        <v>1</v>
      </c>
    </row>
    <row r="1654" spans="1:7" ht="12.75" customHeight="1">
      <c r="A1654" s="159" t="s">
        <v>112</v>
      </c>
      <c r="B1654" s="158" t="s">
        <v>5</v>
      </c>
      <c r="C1654" s="158" t="s">
        <v>4</v>
      </c>
      <c r="D1654" s="158" t="s">
        <v>103</v>
      </c>
      <c r="E1654" s="158" t="s">
        <v>104</v>
      </c>
      <c r="G1654" s="134">
        <v>1</v>
      </c>
    </row>
    <row r="1655" spans="1:7" ht="12.75" customHeight="1">
      <c r="A1655" s="157" t="s">
        <v>470</v>
      </c>
      <c r="B1655" s="156" t="s">
        <v>3</v>
      </c>
      <c r="C1655" s="155">
        <v>0.02</v>
      </c>
      <c r="D1655" s="136">
        <v>43800</v>
      </c>
      <c r="E1655" s="136">
        <f>+D1655*C1655</f>
        <v>876</v>
      </c>
      <c r="F1655" s="135"/>
      <c r="G1655" s="134">
        <v>1</v>
      </c>
    </row>
    <row r="1656" spans="1:7" ht="12.75" customHeight="1">
      <c r="A1656" s="152"/>
      <c r="B1656" s="154">
        <v>4.7655314982047701</v>
      </c>
      <c r="C1656" s="153"/>
      <c r="D1656" s="152" t="s">
        <v>105</v>
      </c>
      <c r="E1656" s="137">
        <v>876</v>
      </c>
      <c r="F1656" s="151"/>
      <c r="G1656" s="134">
        <v>1</v>
      </c>
    </row>
    <row r="1657" spans="1:7" ht="12.75" customHeight="1">
      <c r="A1657" s="150" t="s">
        <v>114</v>
      </c>
      <c r="B1657" s="149" t="s">
        <v>115</v>
      </c>
      <c r="C1657" s="148"/>
      <c r="D1657" s="147"/>
      <c r="E1657" s="146">
        <v>18382</v>
      </c>
      <c r="G1657" s="134">
        <v>1</v>
      </c>
    </row>
    <row r="1658" spans="1:7" ht="15" customHeight="1">
      <c r="A1658" s="202" t="s">
        <v>116</v>
      </c>
      <c r="B1658" s="202"/>
      <c r="C1658" s="202"/>
      <c r="D1658" s="200">
        <v>18382</v>
      </c>
      <c r="E1658" s="200"/>
      <c r="G1658" s="134">
        <v>1</v>
      </c>
    </row>
    <row r="1659" spans="1:7" ht="12.75" customHeight="1">
      <c r="G1659" s="134">
        <v>1</v>
      </c>
    </row>
    <row r="1660" spans="1:7" ht="12.75" customHeight="1">
      <c r="G1660" s="134">
        <v>1</v>
      </c>
    </row>
    <row r="1661" spans="1:7" ht="20.25" customHeight="1">
      <c r="A1661" s="191" t="s">
        <v>99</v>
      </c>
      <c r="B1661" s="192"/>
      <c r="C1661" s="192"/>
      <c r="D1661" s="192"/>
      <c r="E1661" s="193"/>
      <c r="G1661" s="134">
        <v>1</v>
      </c>
    </row>
    <row r="1662" spans="1:7" ht="12.75" customHeight="1">
      <c r="A1662" s="194"/>
      <c r="B1662" s="194"/>
      <c r="C1662" s="194"/>
      <c r="D1662" s="162" t="s">
        <v>100</v>
      </c>
      <c r="E1662" s="162" t="s">
        <v>5</v>
      </c>
      <c r="G1662" s="134">
        <v>1</v>
      </c>
    </row>
    <row r="1663" spans="1:7" ht="55.5" customHeight="1">
      <c r="A1663" s="194" t="s">
        <v>461</v>
      </c>
      <c r="B1663" s="194"/>
      <c r="C1663" s="194"/>
      <c r="D1663" s="161" t="s">
        <v>310</v>
      </c>
      <c r="E1663" s="161" t="s">
        <v>3</v>
      </c>
      <c r="G1663" s="134">
        <v>1</v>
      </c>
    </row>
    <row r="1664" spans="1:7" ht="15.75" customHeight="1">
      <c r="A1664" s="201" t="s">
        <v>101</v>
      </c>
      <c r="B1664" s="201"/>
      <c r="C1664" s="201"/>
      <c r="D1664" s="201"/>
      <c r="E1664" s="201"/>
      <c r="F1664" s="160"/>
      <c r="G1664" s="134">
        <v>1</v>
      </c>
    </row>
    <row r="1665" spans="1:7" ht="200.1" customHeight="1">
      <c r="A1665" s="196" t="s">
        <v>216</v>
      </c>
      <c r="B1665" s="197"/>
      <c r="C1665" s="197"/>
      <c r="D1665" s="197"/>
      <c r="E1665" s="198"/>
      <c r="G1665" s="134">
        <v>2</v>
      </c>
    </row>
    <row r="1666" spans="1:7" ht="12.75" customHeight="1">
      <c r="A1666" s="159" t="s">
        <v>106</v>
      </c>
      <c r="B1666" s="158" t="s">
        <v>5</v>
      </c>
      <c r="C1666" s="158" t="s">
        <v>4</v>
      </c>
      <c r="D1666" s="158" t="s">
        <v>103</v>
      </c>
      <c r="E1666" s="158" t="s">
        <v>104</v>
      </c>
      <c r="G1666" s="134">
        <v>1</v>
      </c>
    </row>
    <row r="1667" spans="1:7" ht="12.75" customHeight="1">
      <c r="A1667" s="157" t="s">
        <v>471</v>
      </c>
      <c r="B1667" s="156" t="s">
        <v>107</v>
      </c>
      <c r="C1667" s="155">
        <v>3.125E-2</v>
      </c>
      <c r="D1667" s="136">
        <v>282059</v>
      </c>
      <c r="E1667" s="136">
        <f>+D1667*C1667</f>
        <v>8814.34375</v>
      </c>
      <c r="F1667" s="135"/>
      <c r="G1667" s="134">
        <v>1</v>
      </c>
    </row>
    <row r="1668" spans="1:7" ht="12.75" customHeight="1">
      <c r="A1668" s="152"/>
      <c r="B1668" s="154">
        <v>77.938461538461496</v>
      </c>
      <c r="C1668" s="153"/>
      <c r="D1668" s="152" t="s">
        <v>105</v>
      </c>
      <c r="E1668" s="137">
        <v>7599</v>
      </c>
      <c r="F1668" s="151"/>
      <c r="G1668" s="134">
        <v>1</v>
      </c>
    </row>
    <row r="1669" spans="1:7" ht="12.75" customHeight="1">
      <c r="A1669" s="159" t="s">
        <v>108</v>
      </c>
      <c r="B1669" s="158" t="s">
        <v>5</v>
      </c>
      <c r="C1669" s="158" t="s">
        <v>4</v>
      </c>
      <c r="D1669" s="158" t="s">
        <v>103</v>
      </c>
      <c r="E1669" s="158" t="s">
        <v>104</v>
      </c>
      <c r="G1669" s="134">
        <v>1</v>
      </c>
    </row>
    <row r="1670" spans="1:7" ht="12.75" customHeight="1">
      <c r="A1670" s="157" t="s">
        <v>109</v>
      </c>
      <c r="B1670" s="156" t="s">
        <v>110</v>
      </c>
      <c r="C1670" s="155">
        <v>0.05</v>
      </c>
      <c r="D1670" s="136">
        <v>7599</v>
      </c>
      <c r="E1670" s="136">
        <f>+D1670*C1670</f>
        <v>379.95000000000005</v>
      </c>
      <c r="F1670" s="135"/>
      <c r="G1670" s="134">
        <v>1</v>
      </c>
    </row>
    <row r="1671" spans="1:7" ht="12.75" customHeight="1">
      <c r="A1671" s="152"/>
      <c r="B1671" s="154">
        <v>3.8974358974359</v>
      </c>
      <c r="C1671" s="153"/>
      <c r="D1671" s="152" t="s">
        <v>105</v>
      </c>
      <c r="E1671" s="137">
        <v>380</v>
      </c>
      <c r="F1671" s="151"/>
      <c r="G1671" s="134">
        <v>1</v>
      </c>
    </row>
    <row r="1672" spans="1:7" ht="12.75" customHeight="1">
      <c r="A1672" s="159" t="s">
        <v>111</v>
      </c>
      <c r="B1672" s="158" t="s">
        <v>5</v>
      </c>
      <c r="C1672" s="158" t="s">
        <v>4</v>
      </c>
      <c r="D1672" s="158" t="s">
        <v>103</v>
      </c>
      <c r="E1672" s="158" t="s">
        <v>104</v>
      </c>
      <c r="G1672" s="134">
        <v>1</v>
      </c>
    </row>
    <row r="1673" spans="1:7" ht="12.75" customHeight="1">
      <c r="A1673" s="157" t="s">
        <v>155</v>
      </c>
      <c r="B1673" s="156" t="s">
        <v>142</v>
      </c>
      <c r="C1673" s="155">
        <v>3.125E-2</v>
      </c>
      <c r="D1673" s="136">
        <v>3482</v>
      </c>
      <c r="E1673" s="136">
        <f>+D1673*C1673</f>
        <v>108.8125</v>
      </c>
      <c r="F1673" s="135"/>
      <c r="G1673" s="134">
        <v>1</v>
      </c>
    </row>
    <row r="1674" spans="1:7" ht="12.75" customHeight="1">
      <c r="A1674" s="157" t="s">
        <v>156</v>
      </c>
      <c r="B1674" s="156" t="s">
        <v>142</v>
      </c>
      <c r="C1674" s="155">
        <v>6.25E-2</v>
      </c>
      <c r="D1674" s="136">
        <v>248</v>
      </c>
      <c r="E1674" s="136">
        <f>+D1674*C1674</f>
        <v>15.5</v>
      </c>
      <c r="F1674" s="135"/>
      <c r="G1674" s="134">
        <v>1</v>
      </c>
    </row>
    <row r="1675" spans="1:7" ht="12.75" customHeight="1">
      <c r="A1675" s="152"/>
      <c r="B1675" s="154">
        <v>1.2820512820512799</v>
      </c>
      <c r="C1675" s="153"/>
      <c r="D1675" s="152" t="s">
        <v>105</v>
      </c>
      <c r="E1675" s="137">
        <v>125</v>
      </c>
      <c r="F1675" s="151"/>
      <c r="G1675" s="134">
        <v>1</v>
      </c>
    </row>
    <row r="1676" spans="1:7" ht="12.75" customHeight="1">
      <c r="A1676" s="159" t="s">
        <v>112</v>
      </c>
      <c r="B1676" s="158" t="s">
        <v>5</v>
      </c>
      <c r="C1676" s="158" t="s">
        <v>4</v>
      </c>
      <c r="D1676" s="158" t="s">
        <v>103</v>
      </c>
      <c r="E1676" s="158" t="s">
        <v>104</v>
      </c>
      <c r="G1676" s="134">
        <v>1</v>
      </c>
    </row>
    <row r="1677" spans="1:7" ht="12.75" customHeight="1">
      <c r="A1677" s="157" t="s">
        <v>153</v>
      </c>
      <c r="B1677" s="156" t="s">
        <v>149</v>
      </c>
      <c r="C1677" s="155">
        <v>3.3250000000000002E-2</v>
      </c>
      <c r="D1677" s="136">
        <v>49509</v>
      </c>
      <c r="E1677" s="136">
        <f>+D1677*C1677</f>
        <v>1646.17425</v>
      </c>
      <c r="F1677" s="135"/>
      <c r="G1677" s="134">
        <v>1</v>
      </c>
    </row>
    <row r="1678" spans="1:7" ht="12.75" customHeight="1">
      <c r="A1678" s="152"/>
      <c r="B1678" s="154">
        <v>16.8820512820513</v>
      </c>
      <c r="C1678" s="153"/>
      <c r="D1678" s="152" t="s">
        <v>105</v>
      </c>
      <c r="E1678" s="137">
        <v>1646</v>
      </c>
      <c r="F1678" s="151"/>
      <c r="G1678" s="134">
        <v>1</v>
      </c>
    </row>
    <row r="1679" spans="1:7" ht="12.75" customHeight="1">
      <c r="A1679" s="150" t="s">
        <v>114</v>
      </c>
      <c r="B1679" s="149" t="s">
        <v>115</v>
      </c>
      <c r="C1679" s="148"/>
      <c r="D1679" s="147"/>
      <c r="E1679" s="146">
        <v>9750</v>
      </c>
      <c r="G1679" s="134">
        <v>1</v>
      </c>
    </row>
    <row r="1680" spans="1:7" ht="15" customHeight="1">
      <c r="A1680" s="202" t="s">
        <v>116</v>
      </c>
      <c r="B1680" s="202"/>
      <c r="C1680" s="202"/>
      <c r="D1680" s="200">
        <v>9750</v>
      </c>
      <c r="E1680" s="200"/>
      <c r="G1680" s="134">
        <v>1</v>
      </c>
    </row>
    <row r="1681" spans="1:7" ht="12.75" customHeight="1">
      <c r="G1681" s="134">
        <v>1</v>
      </c>
    </row>
    <row r="1682" spans="1:7" ht="12.75" customHeight="1">
      <c r="G1682" s="134">
        <v>1</v>
      </c>
    </row>
    <row r="1683" spans="1:7" ht="20.25" customHeight="1">
      <c r="A1683" s="191" t="s">
        <v>99</v>
      </c>
      <c r="B1683" s="192"/>
      <c r="C1683" s="192"/>
      <c r="D1683" s="192"/>
      <c r="E1683" s="193"/>
      <c r="G1683" s="134">
        <v>1</v>
      </c>
    </row>
    <row r="1684" spans="1:7" ht="12.75" customHeight="1">
      <c r="A1684" s="194"/>
      <c r="B1684" s="194"/>
      <c r="C1684" s="194"/>
      <c r="D1684" s="162" t="s">
        <v>100</v>
      </c>
      <c r="E1684" s="162" t="s">
        <v>5</v>
      </c>
      <c r="G1684" s="134">
        <v>1</v>
      </c>
    </row>
    <row r="1685" spans="1:7" ht="55.5" customHeight="1">
      <c r="A1685" s="194" t="s">
        <v>461</v>
      </c>
      <c r="B1685" s="194"/>
      <c r="C1685" s="194"/>
      <c r="D1685" s="161" t="s">
        <v>311</v>
      </c>
      <c r="E1685" s="161" t="s">
        <v>98</v>
      </c>
      <c r="G1685" s="134">
        <v>1</v>
      </c>
    </row>
    <row r="1686" spans="1:7" ht="15.75" customHeight="1">
      <c r="A1686" s="201" t="s">
        <v>101</v>
      </c>
      <c r="B1686" s="201"/>
      <c r="C1686" s="201"/>
      <c r="D1686" s="201"/>
      <c r="E1686" s="201"/>
      <c r="F1686" s="160"/>
      <c r="G1686" s="134">
        <v>1</v>
      </c>
    </row>
    <row r="1687" spans="1:7" ht="200.1" customHeight="1">
      <c r="A1687" s="196" t="s">
        <v>218</v>
      </c>
      <c r="B1687" s="197"/>
      <c r="C1687" s="197"/>
      <c r="D1687" s="197"/>
      <c r="E1687" s="198"/>
      <c r="G1687" s="134">
        <v>2</v>
      </c>
    </row>
    <row r="1688" spans="1:7" ht="12.75" customHeight="1">
      <c r="A1688" s="159" t="s">
        <v>106</v>
      </c>
      <c r="B1688" s="158" t="s">
        <v>5</v>
      </c>
      <c r="C1688" s="158" t="s">
        <v>4</v>
      </c>
      <c r="D1688" s="158" t="s">
        <v>103</v>
      </c>
      <c r="E1688" s="158" t="s">
        <v>104</v>
      </c>
      <c r="G1688" s="134">
        <v>1</v>
      </c>
    </row>
    <row r="1689" spans="1:7" ht="12.75" customHeight="1">
      <c r="A1689" s="157" t="s">
        <v>154</v>
      </c>
      <c r="B1689" s="156" t="s">
        <v>107</v>
      </c>
      <c r="C1689" s="155">
        <v>0.1</v>
      </c>
      <c r="D1689" s="136">
        <v>377759</v>
      </c>
      <c r="E1689" s="136">
        <f>+D1689*C1689</f>
        <v>37775.9</v>
      </c>
      <c r="F1689" s="135"/>
      <c r="G1689" s="134">
        <v>1</v>
      </c>
    </row>
    <row r="1690" spans="1:7" ht="12.75" customHeight="1">
      <c r="A1690" s="152"/>
      <c r="B1690" s="154">
        <v>84.617383396128403</v>
      </c>
      <c r="C1690" s="153"/>
      <c r="D1690" s="152" t="s">
        <v>105</v>
      </c>
      <c r="E1690" s="137">
        <v>32565</v>
      </c>
      <c r="F1690" s="151"/>
      <c r="G1690" s="134">
        <v>1</v>
      </c>
    </row>
    <row r="1691" spans="1:7" ht="12.75" customHeight="1">
      <c r="A1691" s="159" t="s">
        <v>108</v>
      </c>
      <c r="B1691" s="158" t="s">
        <v>5</v>
      </c>
      <c r="C1691" s="158" t="s">
        <v>4</v>
      </c>
      <c r="D1691" s="158" t="s">
        <v>103</v>
      </c>
      <c r="E1691" s="158" t="s">
        <v>104</v>
      </c>
      <c r="G1691" s="134">
        <v>1</v>
      </c>
    </row>
    <row r="1692" spans="1:7" ht="12.75" customHeight="1">
      <c r="A1692" s="157" t="s">
        <v>109</v>
      </c>
      <c r="B1692" s="156" t="s">
        <v>110</v>
      </c>
      <c r="C1692" s="155">
        <v>0.05</v>
      </c>
      <c r="D1692" s="136">
        <v>32565</v>
      </c>
      <c r="E1692" s="136">
        <f>+D1692*C1692</f>
        <v>1628.25</v>
      </c>
      <c r="F1692" s="135"/>
      <c r="G1692" s="134">
        <v>1</v>
      </c>
    </row>
    <row r="1693" spans="1:7" ht="12.75" customHeight="1">
      <c r="A1693" s="152"/>
      <c r="B1693" s="154">
        <v>4.2302195660647</v>
      </c>
      <c r="C1693" s="153"/>
      <c r="D1693" s="152" t="s">
        <v>105</v>
      </c>
      <c r="E1693" s="137">
        <v>1628</v>
      </c>
      <c r="F1693" s="151"/>
      <c r="G1693" s="134">
        <v>1</v>
      </c>
    </row>
    <row r="1694" spans="1:7" ht="12.75" customHeight="1">
      <c r="A1694" s="159" t="s">
        <v>112</v>
      </c>
      <c r="B1694" s="158" t="s">
        <v>5</v>
      </c>
      <c r="C1694" s="158" t="s">
        <v>4</v>
      </c>
      <c r="D1694" s="158" t="s">
        <v>103</v>
      </c>
      <c r="E1694" s="158" t="s">
        <v>104</v>
      </c>
      <c r="G1694" s="134">
        <v>1</v>
      </c>
    </row>
    <row r="1695" spans="1:7" ht="12.75" customHeight="1">
      <c r="A1695" s="157" t="s">
        <v>153</v>
      </c>
      <c r="B1695" s="156" t="s">
        <v>149</v>
      </c>
      <c r="C1695" s="155">
        <v>6.5000000000000002E-2</v>
      </c>
      <c r="D1695" s="136">
        <v>49509</v>
      </c>
      <c r="E1695" s="136">
        <f>+D1695*C1695</f>
        <v>3218.085</v>
      </c>
      <c r="F1695" s="135"/>
      <c r="G1695" s="134">
        <v>1</v>
      </c>
    </row>
    <row r="1696" spans="1:7" ht="12.75" customHeight="1">
      <c r="A1696" s="157" t="s">
        <v>157</v>
      </c>
      <c r="B1696" s="156" t="s">
        <v>149</v>
      </c>
      <c r="C1696" s="155">
        <v>6.2E-2</v>
      </c>
      <c r="D1696" s="136">
        <v>17325</v>
      </c>
      <c r="E1696" s="136">
        <f>+D1696*C1696</f>
        <v>1074.1500000000001</v>
      </c>
      <c r="F1696" s="135"/>
      <c r="G1696" s="134">
        <v>1</v>
      </c>
    </row>
    <row r="1697" spans="1:7" ht="12.75" customHeight="1">
      <c r="A1697" s="152"/>
      <c r="B1697" s="154">
        <v>11.1523970378069</v>
      </c>
      <c r="C1697" s="153"/>
      <c r="D1697" s="152" t="s">
        <v>105</v>
      </c>
      <c r="E1697" s="137">
        <v>4292</v>
      </c>
      <c r="F1697" s="151"/>
      <c r="G1697" s="134">
        <v>1</v>
      </c>
    </row>
    <row r="1698" spans="1:7" ht="12.75" customHeight="1">
      <c r="A1698" s="150" t="s">
        <v>114</v>
      </c>
      <c r="B1698" s="149" t="s">
        <v>115</v>
      </c>
      <c r="C1698" s="148"/>
      <c r="D1698" s="147"/>
      <c r="E1698" s="146">
        <v>38485</v>
      </c>
      <c r="G1698" s="134">
        <v>1</v>
      </c>
    </row>
    <row r="1699" spans="1:7" ht="15" customHeight="1">
      <c r="A1699" s="202" t="s">
        <v>116</v>
      </c>
      <c r="B1699" s="202"/>
      <c r="C1699" s="202"/>
      <c r="D1699" s="200">
        <v>38485</v>
      </c>
      <c r="E1699" s="200"/>
      <c r="G1699" s="134">
        <v>1</v>
      </c>
    </row>
    <row r="1700" spans="1:7" ht="12.75" customHeight="1">
      <c r="G1700" s="134">
        <v>1</v>
      </c>
    </row>
    <row r="1701" spans="1:7" ht="12.75" customHeight="1">
      <c r="G1701" s="134">
        <v>1</v>
      </c>
    </row>
    <row r="1702" spans="1:7" ht="20.25" customHeight="1">
      <c r="A1702" s="191" t="s">
        <v>99</v>
      </c>
      <c r="B1702" s="192"/>
      <c r="C1702" s="192"/>
      <c r="D1702" s="192"/>
      <c r="E1702" s="193"/>
      <c r="G1702" s="134">
        <v>1</v>
      </c>
    </row>
    <row r="1703" spans="1:7" ht="12.75" customHeight="1">
      <c r="A1703" s="194"/>
      <c r="B1703" s="194"/>
      <c r="C1703" s="194"/>
      <c r="D1703" s="162" t="s">
        <v>100</v>
      </c>
      <c r="E1703" s="162" t="s">
        <v>5</v>
      </c>
      <c r="G1703" s="134">
        <v>1</v>
      </c>
    </row>
    <row r="1704" spans="1:7" ht="55.5" customHeight="1">
      <c r="A1704" s="194" t="s">
        <v>461</v>
      </c>
      <c r="B1704" s="194"/>
      <c r="C1704" s="194"/>
      <c r="D1704" s="161" t="s">
        <v>312</v>
      </c>
      <c r="E1704" s="161" t="s">
        <v>2</v>
      </c>
      <c r="G1704" s="134">
        <v>1</v>
      </c>
    </row>
    <row r="1705" spans="1:7" ht="15.75" customHeight="1">
      <c r="A1705" s="201" t="s">
        <v>101</v>
      </c>
      <c r="B1705" s="201"/>
      <c r="C1705" s="201"/>
      <c r="D1705" s="201"/>
      <c r="E1705" s="201"/>
      <c r="F1705" s="160"/>
      <c r="G1705" s="134">
        <v>1</v>
      </c>
    </row>
    <row r="1706" spans="1:7" ht="200.1" customHeight="1">
      <c r="A1706" s="196" t="s">
        <v>220</v>
      </c>
      <c r="B1706" s="197"/>
      <c r="C1706" s="197"/>
      <c r="D1706" s="197"/>
      <c r="E1706" s="198"/>
      <c r="G1706" s="134">
        <v>2</v>
      </c>
    </row>
    <row r="1707" spans="1:7" ht="12.75" customHeight="1">
      <c r="A1707" s="159" t="s">
        <v>106</v>
      </c>
      <c r="B1707" s="158" t="s">
        <v>5</v>
      </c>
      <c r="C1707" s="158" t="s">
        <v>4</v>
      </c>
      <c r="D1707" s="158" t="s">
        <v>103</v>
      </c>
      <c r="E1707" s="158" t="s">
        <v>104</v>
      </c>
      <c r="G1707" s="134">
        <v>1</v>
      </c>
    </row>
    <row r="1708" spans="1:7" ht="12.75" customHeight="1">
      <c r="A1708" s="157" t="s">
        <v>154</v>
      </c>
      <c r="B1708" s="156" t="s">
        <v>107</v>
      </c>
      <c r="C1708" s="155">
        <v>4.546E-2</v>
      </c>
      <c r="D1708" s="136">
        <v>377759</v>
      </c>
      <c r="E1708" s="136">
        <f>+D1708*C1708</f>
        <v>17172.924139999999</v>
      </c>
      <c r="F1708" s="135"/>
      <c r="G1708" s="134">
        <v>1</v>
      </c>
    </row>
    <row r="1709" spans="1:7" ht="12.75" customHeight="1">
      <c r="A1709" s="152"/>
      <c r="B1709" s="154">
        <v>75.960798399096902</v>
      </c>
      <c r="C1709" s="153"/>
      <c r="D1709" s="152" t="s">
        <v>105</v>
      </c>
      <c r="E1709" s="137">
        <v>14804</v>
      </c>
      <c r="F1709" s="151"/>
      <c r="G1709" s="134">
        <v>1</v>
      </c>
    </row>
    <row r="1710" spans="1:7" ht="12.75" customHeight="1">
      <c r="A1710" s="159" t="s">
        <v>108</v>
      </c>
      <c r="B1710" s="158" t="s">
        <v>5</v>
      </c>
      <c r="C1710" s="158" t="s">
        <v>4</v>
      </c>
      <c r="D1710" s="158" t="s">
        <v>103</v>
      </c>
      <c r="E1710" s="158" t="s">
        <v>104</v>
      </c>
      <c r="G1710" s="134">
        <v>1</v>
      </c>
    </row>
    <row r="1711" spans="1:7" ht="12.75" customHeight="1">
      <c r="A1711" s="157" t="s">
        <v>109</v>
      </c>
      <c r="B1711" s="156" t="s">
        <v>110</v>
      </c>
      <c r="C1711" s="155">
        <v>0.05</v>
      </c>
      <c r="D1711" s="136">
        <v>14804</v>
      </c>
      <c r="E1711" s="136">
        <f>+D1711*C1711</f>
        <v>740.2</v>
      </c>
      <c r="F1711" s="135"/>
      <c r="G1711" s="134">
        <v>1</v>
      </c>
    </row>
    <row r="1712" spans="1:7" ht="12.75" customHeight="1">
      <c r="A1712" s="152"/>
      <c r="B1712" s="154">
        <v>3.7970137000359201</v>
      </c>
      <c r="C1712" s="153"/>
      <c r="D1712" s="152" t="s">
        <v>105</v>
      </c>
      <c r="E1712" s="137">
        <v>740</v>
      </c>
      <c r="F1712" s="151"/>
      <c r="G1712" s="134">
        <v>1</v>
      </c>
    </row>
    <row r="1713" spans="1:7" ht="12.75" customHeight="1">
      <c r="A1713" s="159" t="s">
        <v>111</v>
      </c>
      <c r="B1713" s="158" t="s">
        <v>5</v>
      </c>
      <c r="C1713" s="158" t="s">
        <v>4</v>
      </c>
      <c r="D1713" s="158" t="s">
        <v>103</v>
      </c>
      <c r="E1713" s="158" t="s">
        <v>104</v>
      </c>
      <c r="G1713" s="134">
        <v>1</v>
      </c>
    </row>
    <row r="1714" spans="1:7" ht="12.75" customHeight="1">
      <c r="A1714" s="157" t="s">
        <v>155</v>
      </c>
      <c r="B1714" s="156" t="s">
        <v>142</v>
      </c>
      <c r="C1714" s="155">
        <v>0.11111</v>
      </c>
      <c r="D1714" s="136">
        <v>3482</v>
      </c>
      <c r="E1714" s="136">
        <f>+D1714*C1714</f>
        <v>386.88502</v>
      </c>
      <c r="F1714" s="135"/>
      <c r="G1714" s="134">
        <v>1</v>
      </c>
    </row>
    <row r="1715" spans="1:7" ht="12.75" customHeight="1">
      <c r="A1715" s="157" t="s">
        <v>156</v>
      </c>
      <c r="B1715" s="156" t="s">
        <v>142</v>
      </c>
      <c r="C1715" s="155">
        <v>0.33333000000000002</v>
      </c>
      <c r="D1715" s="136">
        <v>248</v>
      </c>
      <c r="E1715" s="136">
        <f>+D1715*C1715</f>
        <v>82.665840000000003</v>
      </c>
      <c r="F1715" s="135"/>
      <c r="G1715" s="134">
        <v>1</v>
      </c>
    </row>
    <row r="1716" spans="1:7" ht="12.75" customHeight="1">
      <c r="A1716" s="152"/>
      <c r="B1716" s="154">
        <v>2.4116168094822701</v>
      </c>
      <c r="C1716" s="153"/>
      <c r="D1716" s="152" t="s">
        <v>105</v>
      </c>
      <c r="E1716" s="137">
        <v>470</v>
      </c>
      <c r="F1716" s="151"/>
      <c r="G1716" s="134">
        <v>1</v>
      </c>
    </row>
    <row r="1717" spans="1:7" ht="12.75" customHeight="1">
      <c r="A1717" s="159" t="s">
        <v>112</v>
      </c>
      <c r="B1717" s="158" t="s">
        <v>5</v>
      </c>
      <c r="C1717" s="158" t="s">
        <v>4</v>
      </c>
      <c r="D1717" s="158" t="s">
        <v>103</v>
      </c>
      <c r="E1717" s="158" t="s">
        <v>104</v>
      </c>
      <c r="G1717" s="134">
        <v>1</v>
      </c>
    </row>
    <row r="1718" spans="1:7" ht="12.75" customHeight="1">
      <c r="A1718" s="157" t="s">
        <v>153</v>
      </c>
      <c r="B1718" s="156" t="s">
        <v>149</v>
      </c>
      <c r="C1718" s="155">
        <v>5.1999999999999998E-2</v>
      </c>
      <c r="D1718" s="136">
        <v>49509</v>
      </c>
      <c r="E1718" s="136">
        <f>+D1718*C1718</f>
        <v>2574.4679999999998</v>
      </c>
      <c r="F1718" s="135"/>
      <c r="G1718" s="134">
        <v>1</v>
      </c>
    </row>
    <row r="1719" spans="1:7" ht="12.75" customHeight="1">
      <c r="A1719" s="157" t="s">
        <v>157</v>
      </c>
      <c r="B1719" s="156" t="s">
        <v>149</v>
      </c>
      <c r="C1719" s="155">
        <v>5.1999999999999998E-2</v>
      </c>
      <c r="D1719" s="136">
        <v>17325</v>
      </c>
      <c r="E1719" s="136">
        <f>+D1719*C1719</f>
        <v>900.9</v>
      </c>
      <c r="F1719" s="135"/>
      <c r="G1719" s="134">
        <v>1</v>
      </c>
    </row>
    <row r="1720" spans="1:7" ht="12.75" customHeight="1">
      <c r="A1720" s="152"/>
      <c r="B1720" s="154">
        <v>17.8305710913849</v>
      </c>
      <c r="C1720" s="153"/>
      <c r="D1720" s="152" t="s">
        <v>105</v>
      </c>
      <c r="E1720" s="137">
        <v>3475</v>
      </c>
      <c r="F1720" s="151"/>
      <c r="G1720" s="134">
        <v>1</v>
      </c>
    </row>
    <row r="1721" spans="1:7" ht="12.75" customHeight="1">
      <c r="A1721" s="150" t="s">
        <v>114</v>
      </c>
      <c r="B1721" s="149" t="s">
        <v>115</v>
      </c>
      <c r="C1721" s="148"/>
      <c r="D1721" s="147"/>
      <c r="E1721" s="146">
        <v>19489</v>
      </c>
      <c r="G1721" s="134">
        <v>1</v>
      </c>
    </row>
    <row r="1722" spans="1:7" ht="15" customHeight="1">
      <c r="A1722" s="202" t="s">
        <v>116</v>
      </c>
      <c r="B1722" s="202"/>
      <c r="C1722" s="202"/>
      <c r="D1722" s="200">
        <v>19489</v>
      </c>
      <c r="E1722" s="200"/>
      <c r="G1722" s="134">
        <v>1</v>
      </c>
    </row>
    <row r="1723" spans="1:7" ht="12.75" customHeight="1">
      <c r="G1723" s="134">
        <v>1</v>
      </c>
    </row>
    <row r="1724" spans="1:7" ht="12.75" customHeight="1">
      <c r="G1724" s="134">
        <v>1</v>
      </c>
    </row>
    <row r="1725" spans="1:7" ht="20.25" customHeight="1">
      <c r="A1725" s="191" t="s">
        <v>99</v>
      </c>
      <c r="B1725" s="192"/>
      <c r="C1725" s="192"/>
      <c r="D1725" s="192"/>
      <c r="E1725" s="193"/>
      <c r="G1725" s="134">
        <v>1</v>
      </c>
    </row>
    <row r="1726" spans="1:7" ht="12.75" customHeight="1">
      <c r="A1726" s="194"/>
      <c r="B1726" s="194"/>
      <c r="C1726" s="194"/>
      <c r="D1726" s="162" t="s">
        <v>100</v>
      </c>
      <c r="E1726" s="162" t="s">
        <v>5</v>
      </c>
      <c r="G1726" s="134">
        <v>1</v>
      </c>
    </row>
    <row r="1727" spans="1:7" ht="55.5" customHeight="1">
      <c r="A1727" s="194" t="s">
        <v>461</v>
      </c>
      <c r="B1727" s="194"/>
      <c r="C1727" s="194"/>
      <c r="D1727" s="161" t="s">
        <v>313</v>
      </c>
      <c r="E1727" s="161" t="s">
        <v>2</v>
      </c>
      <c r="G1727" s="134">
        <v>1</v>
      </c>
    </row>
    <row r="1728" spans="1:7" ht="15.75" customHeight="1">
      <c r="A1728" s="201" t="s">
        <v>101</v>
      </c>
      <c r="B1728" s="201"/>
      <c r="C1728" s="201"/>
      <c r="D1728" s="201"/>
      <c r="E1728" s="201"/>
      <c r="F1728" s="160"/>
      <c r="G1728" s="134">
        <v>1</v>
      </c>
    </row>
    <row r="1729" spans="1:7" ht="200.1" customHeight="1">
      <c r="A1729" s="196" t="s">
        <v>222</v>
      </c>
      <c r="B1729" s="197"/>
      <c r="C1729" s="197"/>
      <c r="D1729" s="197"/>
      <c r="E1729" s="198"/>
      <c r="G1729" s="134">
        <v>2</v>
      </c>
    </row>
    <row r="1730" spans="1:7" ht="12.75" customHeight="1">
      <c r="A1730" s="159" t="s">
        <v>106</v>
      </c>
      <c r="B1730" s="158" t="s">
        <v>5</v>
      </c>
      <c r="C1730" s="158" t="s">
        <v>4</v>
      </c>
      <c r="D1730" s="158" t="s">
        <v>103</v>
      </c>
      <c r="E1730" s="158" t="s">
        <v>104</v>
      </c>
      <c r="G1730" s="134">
        <v>1</v>
      </c>
    </row>
    <row r="1731" spans="1:7" ht="12.75" customHeight="1">
      <c r="A1731" s="157" t="s">
        <v>559</v>
      </c>
      <c r="B1731" s="156" t="s">
        <v>107</v>
      </c>
      <c r="C1731" s="155">
        <v>0.1</v>
      </c>
      <c r="D1731" s="136">
        <v>95700</v>
      </c>
      <c r="E1731" s="136">
        <f>+D1731*C1731</f>
        <v>9570</v>
      </c>
      <c r="F1731" s="135"/>
      <c r="G1731" s="134">
        <v>1</v>
      </c>
    </row>
    <row r="1732" spans="1:7" ht="12.75" customHeight="1">
      <c r="A1732" s="152"/>
      <c r="B1732" s="154">
        <v>47.547691775690197</v>
      </c>
      <c r="C1732" s="153"/>
      <c r="D1732" s="152" t="s">
        <v>105</v>
      </c>
      <c r="E1732" s="137">
        <v>8250</v>
      </c>
      <c r="F1732" s="151"/>
      <c r="G1732" s="134">
        <v>1</v>
      </c>
    </row>
    <row r="1733" spans="1:7" ht="12.75" customHeight="1">
      <c r="A1733" s="159" t="s">
        <v>108</v>
      </c>
      <c r="B1733" s="158" t="s">
        <v>5</v>
      </c>
      <c r="C1733" s="158" t="s">
        <v>4</v>
      </c>
      <c r="D1733" s="158" t="s">
        <v>103</v>
      </c>
      <c r="E1733" s="158" t="s">
        <v>104</v>
      </c>
      <c r="G1733" s="134">
        <v>1</v>
      </c>
    </row>
    <row r="1734" spans="1:7" ht="12.75" customHeight="1">
      <c r="A1734" s="157" t="s">
        <v>109</v>
      </c>
      <c r="B1734" s="156" t="s">
        <v>110</v>
      </c>
      <c r="C1734" s="155">
        <v>0.05</v>
      </c>
      <c r="D1734" s="136">
        <v>8250</v>
      </c>
      <c r="E1734" s="136">
        <f>+D1734*C1734</f>
        <v>412.5</v>
      </c>
      <c r="F1734" s="135"/>
      <c r="G1734" s="134">
        <v>1</v>
      </c>
    </row>
    <row r="1735" spans="1:7" ht="12.75" customHeight="1">
      <c r="A1735" s="152"/>
      <c r="B1735" s="154">
        <v>2.3802662670739401</v>
      </c>
      <c r="C1735" s="153"/>
      <c r="D1735" s="152" t="s">
        <v>105</v>
      </c>
      <c r="E1735" s="137">
        <v>413</v>
      </c>
      <c r="F1735" s="151"/>
      <c r="G1735" s="134">
        <v>1</v>
      </c>
    </row>
    <row r="1736" spans="1:7" ht="12.75" customHeight="1">
      <c r="A1736" s="159" t="s">
        <v>112</v>
      </c>
      <c r="B1736" s="158" t="s">
        <v>5</v>
      </c>
      <c r="C1736" s="158" t="s">
        <v>4</v>
      </c>
      <c r="D1736" s="158" t="s">
        <v>103</v>
      </c>
      <c r="E1736" s="158" t="s">
        <v>104</v>
      </c>
      <c r="G1736" s="134">
        <v>1</v>
      </c>
    </row>
    <row r="1737" spans="1:7" ht="12.75" customHeight="1">
      <c r="A1737" s="157" t="s">
        <v>153</v>
      </c>
      <c r="B1737" s="156" t="s">
        <v>149</v>
      </c>
      <c r="C1737" s="155">
        <v>0.13</v>
      </c>
      <c r="D1737" s="136">
        <v>49509</v>
      </c>
      <c r="E1737" s="136">
        <f>+D1737*C1737</f>
        <v>6436.17</v>
      </c>
      <c r="F1737" s="135"/>
      <c r="G1737" s="134">
        <v>1</v>
      </c>
    </row>
    <row r="1738" spans="1:7" ht="12.75" customHeight="1">
      <c r="A1738" s="157" t="s">
        <v>157</v>
      </c>
      <c r="B1738" s="156" t="s">
        <v>149</v>
      </c>
      <c r="C1738" s="155">
        <v>0.13</v>
      </c>
      <c r="D1738" s="136">
        <v>17325</v>
      </c>
      <c r="E1738" s="136">
        <f>+D1738*C1738</f>
        <v>2252.25</v>
      </c>
      <c r="F1738" s="135"/>
      <c r="G1738" s="134">
        <v>1</v>
      </c>
    </row>
    <row r="1739" spans="1:7" ht="12.75" customHeight="1">
      <c r="A1739" s="152"/>
      <c r="B1739" s="154">
        <v>50.072041957235903</v>
      </c>
      <c r="C1739" s="153"/>
      <c r="D1739" s="152" t="s">
        <v>105</v>
      </c>
      <c r="E1739" s="137">
        <v>8688</v>
      </c>
      <c r="F1739" s="151"/>
      <c r="G1739" s="134">
        <v>1</v>
      </c>
    </row>
    <row r="1740" spans="1:7" ht="12.75" customHeight="1">
      <c r="A1740" s="150" t="s">
        <v>114</v>
      </c>
      <c r="B1740" s="149" t="s">
        <v>115</v>
      </c>
      <c r="C1740" s="148"/>
      <c r="D1740" s="147"/>
      <c r="E1740" s="146">
        <v>17351</v>
      </c>
      <c r="G1740" s="134">
        <v>1</v>
      </c>
    </row>
    <row r="1741" spans="1:7" ht="15" customHeight="1">
      <c r="A1741" s="202" t="s">
        <v>116</v>
      </c>
      <c r="B1741" s="202"/>
      <c r="C1741" s="202"/>
      <c r="D1741" s="200">
        <v>17351</v>
      </c>
      <c r="E1741" s="200"/>
      <c r="G1741" s="134">
        <v>1</v>
      </c>
    </row>
    <row r="1742" spans="1:7" ht="12.75" customHeight="1">
      <c r="G1742" s="134">
        <v>1</v>
      </c>
    </row>
    <row r="1743" spans="1:7" ht="12.75" customHeight="1">
      <c r="G1743" s="134">
        <v>1</v>
      </c>
    </row>
    <row r="1744" spans="1:7" ht="20.25" customHeight="1">
      <c r="A1744" s="191" t="s">
        <v>99</v>
      </c>
      <c r="B1744" s="192"/>
      <c r="C1744" s="192"/>
      <c r="D1744" s="192"/>
      <c r="E1744" s="193"/>
      <c r="G1744" s="134">
        <v>1</v>
      </c>
    </row>
    <row r="1745" spans="1:7" ht="12.75" customHeight="1">
      <c r="A1745" s="194"/>
      <c r="B1745" s="194"/>
      <c r="C1745" s="194"/>
      <c r="D1745" s="162" t="s">
        <v>100</v>
      </c>
      <c r="E1745" s="162" t="s">
        <v>5</v>
      </c>
      <c r="G1745" s="134">
        <v>1</v>
      </c>
    </row>
    <row r="1746" spans="1:7" ht="55.5" customHeight="1">
      <c r="A1746" s="194" t="s">
        <v>461</v>
      </c>
      <c r="B1746" s="194"/>
      <c r="C1746" s="194"/>
      <c r="D1746" s="161" t="s">
        <v>314</v>
      </c>
      <c r="E1746" s="161" t="s">
        <v>2</v>
      </c>
      <c r="G1746" s="134">
        <v>1</v>
      </c>
    </row>
    <row r="1747" spans="1:7" ht="15.75" customHeight="1">
      <c r="A1747" s="201" t="s">
        <v>101</v>
      </c>
      <c r="B1747" s="201"/>
      <c r="C1747" s="201"/>
      <c r="D1747" s="201"/>
      <c r="E1747" s="201"/>
      <c r="F1747" s="160"/>
      <c r="G1747" s="134">
        <v>1</v>
      </c>
    </row>
    <row r="1748" spans="1:7" ht="200.1" customHeight="1">
      <c r="A1748" s="196" t="s">
        <v>315</v>
      </c>
      <c r="B1748" s="197"/>
      <c r="C1748" s="197"/>
      <c r="D1748" s="197"/>
      <c r="E1748" s="198"/>
      <c r="G1748" s="134">
        <v>2</v>
      </c>
    </row>
    <row r="1749" spans="1:7" ht="12.75" customHeight="1">
      <c r="A1749" s="159" t="s">
        <v>102</v>
      </c>
      <c r="B1749" s="158" t="s">
        <v>5</v>
      </c>
      <c r="C1749" s="158" t="s">
        <v>4</v>
      </c>
      <c r="D1749" s="158" t="s">
        <v>103</v>
      </c>
      <c r="E1749" s="158" t="s">
        <v>104</v>
      </c>
      <c r="G1749" s="134">
        <v>1</v>
      </c>
    </row>
    <row r="1750" spans="1:7" ht="12.75" customHeight="1">
      <c r="A1750" s="157" t="s">
        <v>618</v>
      </c>
      <c r="B1750" s="156" t="s">
        <v>149</v>
      </c>
      <c r="C1750" s="155">
        <v>2.1999999999999999E-2</v>
      </c>
      <c r="D1750" s="136">
        <v>365357</v>
      </c>
      <c r="E1750" s="136">
        <f>+D1750*C1750</f>
        <v>8037.8539999999994</v>
      </c>
      <c r="F1750" s="135"/>
      <c r="G1750" s="134">
        <v>1</v>
      </c>
    </row>
    <row r="1751" spans="1:7" ht="12.75" customHeight="1">
      <c r="A1751" s="152"/>
      <c r="B1751" s="154">
        <v>32.620429365691301</v>
      </c>
      <c r="C1751" s="153"/>
      <c r="D1751" s="152" t="s">
        <v>105</v>
      </c>
      <c r="E1751" s="137">
        <v>8038</v>
      </c>
      <c r="F1751" s="151"/>
      <c r="G1751" s="134">
        <v>1</v>
      </c>
    </row>
    <row r="1752" spans="1:7" ht="12.75" customHeight="1">
      <c r="A1752" s="159" t="s">
        <v>106</v>
      </c>
      <c r="B1752" s="158" t="s">
        <v>5</v>
      </c>
      <c r="C1752" s="158" t="s">
        <v>4</v>
      </c>
      <c r="D1752" s="158" t="s">
        <v>103</v>
      </c>
      <c r="E1752" s="158" t="s">
        <v>104</v>
      </c>
      <c r="G1752" s="134">
        <v>1</v>
      </c>
    </row>
    <row r="1753" spans="1:7" ht="12.75" customHeight="1">
      <c r="A1753" s="157" t="s">
        <v>163</v>
      </c>
      <c r="B1753" s="156" t="s">
        <v>107</v>
      </c>
      <c r="C1753" s="155">
        <v>6.25E-2</v>
      </c>
      <c r="D1753" s="136">
        <v>282059</v>
      </c>
      <c r="E1753" s="136">
        <f>+D1753*C1753</f>
        <v>17628.6875</v>
      </c>
      <c r="F1753" s="135"/>
      <c r="G1753" s="134">
        <v>1</v>
      </c>
    </row>
    <row r="1754" spans="1:7" ht="12.75" customHeight="1">
      <c r="A1754" s="152"/>
      <c r="B1754" s="154">
        <v>61.673633375268899</v>
      </c>
      <c r="C1754" s="153"/>
      <c r="D1754" s="152" t="s">
        <v>105</v>
      </c>
      <c r="E1754" s="137">
        <v>15197</v>
      </c>
      <c r="F1754" s="151"/>
      <c r="G1754" s="134">
        <v>1</v>
      </c>
    </row>
    <row r="1755" spans="1:7" ht="12.75" customHeight="1">
      <c r="A1755" s="159" t="s">
        <v>108</v>
      </c>
      <c r="B1755" s="158" t="s">
        <v>5</v>
      </c>
      <c r="C1755" s="158" t="s">
        <v>4</v>
      </c>
      <c r="D1755" s="158" t="s">
        <v>103</v>
      </c>
      <c r="E1755" s="158" t="s">
        <v>104</v>
      </c>
      <c r="G1755" s="134">
        <v>1</v>
      </c>
    </row>
    <row r="1756" spans="1:7" ht="12.75" customHeight="1">
      <c r="A1756" s="157" t="s">
        <v>109</v>
      </c>
      <c r="B1756" s="156" t="s">
        <v>110</v>
      </c>
      <c r="C1756" s="155">
        <v>0.05</v>
      </c>
      <c r="D1756" s="136">
        <v>15197</v>
      </c>
      <c r="E1756" s="136">
        <f>+D1756*C1756</f>
        <v>759.85</v>
      </c>
      <c r="F1756" s="135"/>
      <c r="G1756" s="134">
        <v>1</v>
      </c>
    </row>
    <row r="1757" spans="1:7" ht="12.75" customHeight="1">
      <c r="A1757" s="152"/>
      <c r="B1757" s="154">
        <v>3.0842904102917901</v>
      </c>
      <c r="C1757" s="153"/>
      <c r="D1757" s="152" t="s">
        <v>105</v>
      </c>
      <c r="E1757" s="137">
        <v>760</v>
      </c>
      <c r="F1757" s="151"/>
      <c r="G1757" s="134">
        <v>1</v>
      </c>
    </row>
    <row r="1758" spans="1:7" ht="12.75" customHeight="1">
      <c r="A1758" s="159" t="s">
        <v>111</v>
      </c>
      <c r="B1758" s="158" t="s">
        <v>5</v>
      </c>
      <c r="C1758" s="158" t="s">
        <v>4</v>
      </c>
      <c r="D1758" s="158" t="s">
        <v>103</v>
      </c>
      <c r="E1758" s="158" t="s">
        <v>104</v>
      </c>
      <c r="G1758" s="134">
        <v>1</v>
      </c>
    </row>
    <row r="1759" spans="1:7" ht="12.75" customHeight="1">
      <c r="A1759" s="157" t="s">
        <v>155</v>
      </c>
      <c r="B1759" s="156" t="s">
        <v>142</v>
      </c>
      <c r="C1759" s="155">
        <v>6.25E-2</v>
      </c>
      <c r="D1759" s="136">
        <v>3482</v>
      </c>
      <c r="E1759" s="136">
        <f>+D1759*C1759</f>
        <v>217.625</v>
      </c>
      <c r="F1759" s="135"/>
      <c r="G1759" s="134">
        <v>1</v>
      </c>
    </row>
    <row r="1760" spans="1:7" ht="12.75" customHeight="1">
      <c r="A1760" s="157" t="s">
        <v>156</v>
      </c>
      <c r="B1760" s="156" t="s">
        <v>142</v>
      </c>
      <c r="C1760" s="155">
        <v>0.1875</v>
      </c>
      <c r="D1760" s="136">
        <v>248</v>
      </c>
      <c r="E1760" s="136">
        <f>+D1760*C1760</f>
        <v>46.5</v>
      </c>
      <c r="F1760" s="135"/>
      <c r="G1760" s="134">
        <v>1</v>
      </c>
    </row>
    <row r="1761" spans="1:7" ht="12.75" customHeight="1">
      <c r="A1761" s="152"/>
      <c r="B1761" s="154">
        <v>1.07544336674648</v>
      </c>
      <c r="C1761" s="153"/>
      <c r="D1761" s="152" t="s">
        <v>105</v>
      </c>
      <c r="E1761" s="137">
        <v>265</v>
      </c>
      <c r="F1761" s="151"/>
      <c r="G1761" s="134">
        <v>1</v>
      </c>
    </row>
    <row r="1762" spans="1:7" ht="12.75" customHeight="1">
      <c r="A1762" s="159" t="s">
        <v>112</v>
      </c>
      <c r="B1762" s="158" t="s">
        <v>5</v>
      </c>
      <c r="C1762" s="158" t="s">
        <v>4</v>
      </c>
      <c r="D1762" s="158" t="s">
        <v>103</v>
      </c>
      <c r="E1762" s="158" t="s">
        <v>104</v>
      </c>
      <c r="G1762" s="134">
        <v>1</v>
      </c>
    </row>
    <row r="1763" spans="1:7" ht="12.75" customHeight="1">
      <c r="A1763" s="157" t="s">
        <v>157</v>
      </c>
      <c r="B1763" s="156" t="s">
        <v>149</v>
      </c>
      <c r="C1763" s="155">
        <v>2.1999999999999999E-2</v>
      </c>
      <c r="D1763" s="136">
        <v>17325</v>
      </c>
      <c r="E1763" s="136">
        <f>+D1763*C1763</f>
        <v>381.15</v>
      </c>
      <c r="F1763" s="135"/>
      <c r="G1763" s="134">
        <v>1</v>
      </c>
    </row>
    <row r="1764" spans="1:7" ht="12.75" customHeight="1">
      <c r="A1764" s="152"/>
      <c r="B1764" s="154">
        <v>1.54620348200154</v>
      </c>
      <c r="C1764" s="153"/>
      <c r="D1764" s="152" t="s">
        <v>105</v>
      </c>
      <c r="E1764" s="137">
        <v>381</v>
      </c>
      <c r="F1764" s="151"/>
      <c r="G1764" s="134">
        <v>1</v>
      </c>
    </row>
    <row r="1765" spans="1:7" ht="12.75" customHeight="1">
      <c r="A1765" s="150" t="s">
        <v>114</v>
      </c>
      <c r="B1765" s="149" t="s">
        <v>115</v>
      </c>
      <c r="C1765" s="148"/>
      <c r="D1765" s="147"/>
      <c r="E1765" s="146">
        <v>24641</v>
      </c>
      <c r="G1765" s="134">
        <v>1</v>
      </c>
    </row>
    <row r="1766" spans="1:7" ht="15" customHeight="1">
      <c r="A1766" s="202" t="s">
        <v>116</v>
      </c>
      <c r="B1766" s="202"/>
      <c r="C1766" s="202"/>
      <c r="D1766" s="200">
        <v>24641</v>
      </c>
      <c r="E1766" s="200"/>
      <c r="G1766" s="134">
        <v>1</v>
      </c>
    </row>
    <row r="1767" spans="1:7" ht="12.75" customHeight="1">
      <c r="G1767" s="134">
        <v>1</v>
      </c>
    </row>
    <row r="1768" spans="1:7" ht="12.75" customHeight="1">
      <c r="G1768" s="134">
        <v>1</v>
      </c>
    </row>
    <row r="1769" spans="1:7" ht="20.25" customHeight="1">
      <c r="A1769" s="191" t="s">
        <v>99</v>
      </c>
      <c r="B1769" s="192"/>
      <c r="C1769" s="192"/>
      <c r="D1769" s="192"/>
      <c r="E1769" s="193"/>
      <c r="G1769" s="134">
        <v>1</v>
      </c>
    </row>
    <row r="1770" spans="1:7" ht="12.75" customHeight="1">
      <c r="A1770" s="194"/>
      <c r="B1770" s="194"/>
      <c r="C1770" s="194"/>
      <c r="D1770" s="162" t="s">
        <v>100</v>
      </c>
      <c r="E1770" s="162" t="s">
        <v>5</v>
      </c>
      <c r="G1770" s="134">
        <v>1</v>
      </c>
    </row>
    <row r="1771" spans="1:7" ht="55.5" customHeight="1">
      <c r="A1771" s="194" t="s">
        <v>461</v>
      </c>
      <c r="B1771" s="194"/>
      <c r="C1771" s="194"/>
      <c r="D1771" s="161" t="s">
        <v>316</v>
      </c>
      <c r="E1771" s="161" t="s">
        <v>2</v>
      </c>
      <c r="G1771" s="134">
        <v>1</v>
      </c>
    </row>
    <row r="1772" spans="1:7" ht="15.75" customHeight="1">
      <c r="A1772" s="201" t="s">
        <v>101</v>
      </c>
      <c r="B1772" s="201"/>
      <c r="C1772" s="201"/>
      <c r="D1772" s="201"/>
      <c r="E1772" s="201"/>
      <c r="F1772" s="160"/>
      <c r="G1772" s="134">
        <v>1</v>
      </c>
    </row>
    <row r="1773" spans="1:7" ht="200.1" customHeight="1">
      <c r="A1773" s="196" t="s">
        <v>227</v>
      </c>
      <c r="B1773" s="197"/>
      <c r="C1773" s="197"/>
      <c r="D1773" s="197"/>
      <c r="E1773" s="198"/>
      <c r="G1773" s="134">
        <v>2</v>
      </c>
    </row>
    <row r="1774" spans="1:7" ht="12.75" customHeight="1">
      <c r="A1774" s="159" t="s">
        <v>102</v>
      </c>
      <c r="B1774" s="158" t="s">
        <v>5</v>
      </c>
      <c r="C1774" s="158" t="s">
        <v>4</v>
      </c>
      <c r="D1774" s="158" t="s">
        <v>103</v>
      </c>
      <c r="E1774" s="158" t="s">
        <v>104</v>
      </c>
      <c r="G1774" s="134">
        <v>1</v>
      </c>
    </row>
    <row r="1775" spans="1:7" ht="12.75" customHeight="1">
      <c r="A1775" s="157" t="s">
        <v>595</v>
      </c>
      <c r="B1775" s="156" t="s">
        <v>168</v>
      </c>
      <c r="C1775" s="155">
        <v>1.4E-2</v>
      </c>
      <c r="D1775" s="136">
        <v>139300</v>
      </c>
      <c r="E1775" s="136">
        <f>+D1775*C1775</f>
        <v>1950.2</v>
      </c>
      <c r="F1775" s="135"/>
      <c r="G1775" s="134">
        <v>1</v>
      </c>
    </row>
    <row r="1776" spans="1:7" ht="12.75" customHeight="1">
      <c r="A1776" s="157" t="s">
        <v>594</v>
      </c>
      <c r="B1776" s="156" t="s">
        <v>168</v>
      </c>
      <c r="C1776" s="155">
        <v>1.4E-2</v>
      </c>
      <c r="D1776" s="136">
        <v>153623</v>
      </c>
      <c r="E1776" s="136">
        <f>+D1776*C1776</f>
        <v>2150.7220000000002</v>
      </c>
      <c r="F1776" s="135"/>
      <c r="G1776" s="134">
        <v>1</v>
      </c>
    </row>
    <row r="1777" spans="1:7" ht="12.75" customHeight="1">
      <c r="A1777" s="157" t="s">
        <v>179</v>
      </c>
      <c r="B1777" s="156" t="s">
        <v>123</v>
      </c>
      <c r="C1777" s="155">
        <v>0.05</v>
      </c>
      <c r="D1777" s="136">
        <v>5500</v>
      </c>
      <c r="E1777" s="136">
        <f>+D1777*C1777</f>
        <v>275</v>
      </c>
      <c r="F1777" s="135"/>
      <c r="G1777" s="134">
        <v>1</v>
      </c>
    </row>
    <row r="1778" spans="1:7" ht="12.75" customHeight="1">
      <c r="A1778" s="157" t="s">
        <v>466</v>
      </c>
      <c r="B1778" s="156" t="s">
        <v>3</v>
      </c>
      <c r="C1778" s="155">
        <v>0.1</v>
      </c>
      <c r="D1778" s="136">
        <v>1210</v>
      </c>
      <c r="E1778" s="136">
        <f>+D1778*C1778</f>
        <v>121</v>
      </c>
      <c r="F1778" s="135"/>
      <c r="G1778" s="134">
        <v>1</v>
      </c>
    </row>
    <row r="1779" spans="1:7" ht="12.75" customHeight="1">
      <c r="A1779" s="157" t="s">
        <v>465</v>
      </c>
      <c r="B1779" s="156" t="s">
        <v>98</v>
      </c>
      <c r="C1779" s="155">
        <v>8.3330000000000001E-2</v>
      </c>
      <c r="D1779" s="136">
        <v>2645</v>
      </c>
      <c r="E1779" s="136">
        <f>+D1779*C1779</f>
        <v>220.40785</v>
      </c>
      <c r="F1779" s="135"/>
      <c r="G1779" s="134">
        <v>1</v>
      </c>
    </row>
    <row r="1780" spans="1:7" ht="12.75" customHeight="1">
      <c r="A1780" s="152"/>
      <c r="B1780" s="154">
        <v>25.719738276990199</v>
      </c>
      <c r="C1780" s="153"/>
      <c r="D1780" s="152" t="s">
        <v>105</v>
      </c>
      <c r="E1780" s="137">
        <v>4717</v>
      </c>
      <c r="F1780" s="151"/>
      <c r="G1780" s="134">
        <v>1</v>
      </c>
    </row>
    <row r="1781" spans="1:7" ht="12.75" customHeight="1">
      <c r="A1781" s="159" t="s">
        <v>106</v>
      </c>
      <c r="B1781" s="158" t="s">
        <v>5</v>
      </c>
      <c r="C1781" s="158" t="s">
        <v>4</v>
      </c>
      <c r="D1781" s="158" t="s">
        <v>103</v>
      </c>
      <c r="E1781" s="158" t="s">
        <v>104</v>
      </c>
      <c r="G1781" s="134">
        <v>1</v>
      </c>
    </row>
    <row r="1782" spans="1:7" ht="12.75" customHeight="1">
      <c r="A1782" s="157" t="s">
        <v>181</v>
      </c>
      <c r="B1782" s="156" t="s">
        <v>107</v>
      </c>
      <c r="C1782" s="155">
        <v>5.1799999999999999E-2</v>
      </c>
      <c r="D1782" s="136">
        <v>282059</v>
      </c>
      <c r="E1782" s="136">
        <f>+D1782*C1782</f>
        <v>14610.656199999999</v>
      </c>
      <c r="F1782" s="135"/>
      <c r="G1782" s="134">
        <v>1</v>
      </c>
    </row>
    <row r="1783" spans="1:7" ht="12.75" customHeight="1">
      <c r="A1783" s="152"/>
      <c r="B1783" s="154">
        <v>68.675027262813501</v>
      </c>
      <c r="C1783" s="153"/>
      <c r="D1783" s="152" t="s">
        <v>105</v>
      </c>
      <c r="E1783" s="137">
        <v>12595</v>
      </c>
      <c r="F1783" s="151"/>
      <c r="G1783" s="134">
        <v>1</v>
      </c>
    </row>
    <row r="1784" spans="1:7" ht="12.75" customHeight="1">
      <c r="A1784" s="159" t="s">
        <v>108</v>
      </c>
      <c r="B1784" s="158" t="s">
        <v>5</v>
      </c>
      <c r="C1784" s="158" t="s">
        <v>4</v>
      </c>
      <c r="D1784" s="158" t="s">
        <v>103</v>
      </c>
      <c r="E1784" s="158" t="s">
        <v>104</v>
      </c>
      <c r="G1784" s="134">
        <v>1</v>
      </c>
    </row>
    <row r="1785" spans="1:7" ht="12.75" customHeight="1">
      <c r="A1785" s="157" t="s">
        <v>109</v>
      </c>
      <c r="B1785" s="156" t="s">
        <v>110</v>
      </c>
      <c r="C1785" s="155">
        <v>0.05</v>
      </c>
      <c r="D1785" s="136">
        <v>12595</v>
      </c>
      <c r="E1785" s="136">
        <f>+D1785*C1785</f>
        <v>629.75</v>
      </c>
      <c r="F1785" s="135"/>
      <c r="G1785" s="134">
        <v>1</v>
      </c>
    </row>
    <row r="1786" spans="1:7" ht="12.75" customHeight="1">
      <c r="A1786" s="152"/>
      <c r="B1786" s="154">
        <v>3.4351145038167901</v>
      </c>
      <c r="C1786" s="153"/>
      <c r="D1786" s="152" t="s">
        <v>105</v>
      </c>
      <c r="E1786" s="137">
        <v>630</v>
      </c>
      <c r="F1786" s="151"/>
      <c r="G1786" s="134">
        <v>1</v>
      </c>
    </row>
    <row r="1787" spans="1:7" ht="12.75" customHeight="1">
      <c r="A1787" s="159" t="s">
        <v>111</v>
      </c>
      <c r="B1787" s="158" t="s">
        <v>5</v>
      </c>
      <c r="C1787" s="158" t="s">
        <v>4</v>
      </c>
      <c r="D1787" s="158" t="s">
        <v>103</v>
      </c>
      <c r="E1787" s="158" t="s">
        <v>104</v>
      </c>
      <c r="G1787" s="134">
        <v>1</v>
      </c>
    </row>
    <row r="1788" spans="1:7" ht="12.75" customHeight="1">
      <c r="A1788" s="157" t="s">
        <v>593</v>
      </c>
      <c r="B1788" s="156" t="s">
        <v>142</v>
      </c>
      <c r="C1788" s="155">
        <v>1.7149999999999999E-2</v>
      </c>
      <c r="D1788" s="136">
        <v>23200</v>
      </c>
      <c r="E1788" s="136">
        <f>+D1788*C1788</f>
        <v>397.88</v>
      </c>
      <c r="F1788" s="135"/>
      <c r="G1788" s="134">
        <v>1</v>
      </c>
    </row>
    <row r="1789" spans="1:7" ht="12.75" customHeight="1">
      <c r="A1789" s="152"/>
      <c r="B1789" s="154">
        <v>2.1701199563795002</v>
      </c>
      <c r="C1789" s="153"/>
      <c r="D1789" s="152" t="s">
        <v>105</v>
      </c>
      <c r="E1789" s="137">
        <v>398</v>
      </c>
      <c r="F1789" s="151"/>
      <c r="G1789" s="134">
        <v>1</v>
      </c>
    </row>
    <row r="1790" spans="1:7" ht="12.75" customHeight="1">
      <c r="A1790" s="150" t="s">
        <v>114</v>
      </c>
      <c r="B1790" s="149" t="s">
        <v>115</v>
      </c>
      <c r="C1790" s="148"/>
      <c r="D1790" s="147"/>
      <c r="E1790" s="146">
        <v>18340</v>
      </c>
      <c r="G1790" s="134">
        <v>1</v>
      </c>
    </row>
    <row r="1791" spans="1:7" ht="15" customHeight="1">
      <c r="A1791" s="202" t="s">
        <v>116</v>
      </c>
      <c r="B1791" s="202"/>
      <c r="C1791" s="202"/>
      <c r="D1791" s="200">
        <v>18340</v>
      </c>
      <c r="E1791" s="200"/>
      <c r="G1791" s="134">
        <v>1</v>
      </c>
    </row>
    <row r="1792" spans="1:7" ht="12.75" customHeight="1">
      <c r="G1792" s="134">
        <v>1</v>
      </c>
    </row>
    <row r="1793" spans="1:7" ht="12.75" customHeight="1">
      <c r="G1793" s="134">
        <v>1</v>
      </c>
    </row>
    <row r="1794" spans="1:7" ht="20.25" customHeight="1">
      <c r="A1794" s="191" t="s">
        <v>99</v>
      </c>
      <c r="B1794" s="192"/>
      <c r="C1794" s="192"/>
      <c r="D1794" s="192"/>
      <c r="E1794" s="193"/>
      <c r="G1794" s="134">
        <v>1</v>
      </c>
    </row>
    <row r="1795" spans="1:7" ht="12.75" customHeight="1">
      <c r="A1795" s="194"/>
      <c r="B1795" s="194"/>
      <c r="C1795" s="194"/>
      <c r="D1795" s="162" t="s">
        <v>100</v>
      </c>
      <c r="E1795" s="162" t="s">
        <v>5</v>
      </c>
      <c r="G1795" s="134">
        <v>1</v>
      </c>
    </row>
    <row r="1796" spans="1:7" ht="55.5" customHeight="1">
      <c r="A1796" s="194" t="s">
        <v>461</v>
      </c>
      <c r="B1796" s="194"/>
      <c r="C1796" s="194"/>
      <c r="D1796" s="161" t="s">
        <v>317</v>
      </c>
      <c r="E1796" s="161" t="s">
        <v>2</v>
      </c>
      <c r="G1796" s="134">
        <v>1</v>
      </c>
    </row>
    <row r="1797" spans="1:7" ht="15.75" customHeight="1">
      <c r="A1797" s="201" t="s">
        <v>101</v>
      </c>
      <c r="B1797" s="201"/>
      <c r="C1797" s="201"/>
      <c r="D1797" s="201"/>
      <c r="E1797" s="201"/>
      <c r="F1797" s="160"/>
      <c r="G1797" s="134">
        <v>1</v>
      </c>
    </row>
    <row r="1798" spans="1:7" ht="200.1" customHeight="1">
      <c r="A1798" s="196" t="s">
        <v>229</v>
      </c>
      <c r="B1798" s="197"/>
      <c r="C1798" s="197"/>
      <c r="D1798" s="197"/>
      <c r="E1798" s="198"/>
      <c r="G1798" s="134">
        <v>2</v>
      </c>
    </row>
    <row r="1799" spans="1:7" ht="12.75" customHeight="1">
      <c r="A1799" s="159" t="s">
        <v>102</v>
      </c>
      <c r="B1799" s="158" t="s">
        <v>5</v>
      </c>
      <c r="C1799" s="158" t="s">
        <v>4</v>
      </c>
      <c r="D1799" s="158" t="s">
        <v>103</v>
      </c>
      <c r="E1799" s="158" t="s">
        <v>104</v>
      </c>
      <c r="G1799" s="134">
        <v>1</v>
      </c>
    </row>
    <row r="1800" spans="1:7" ht="12.75" customHeight="1">
      <c r="A1800" s="157" t="s">
        <v>602</v>
      </c>
      <c r="B1800" s="156" t="s">
        <v>3</v>
      </c>
      <c r="C1800" s="155">
        <v>0.36952000000000002</v>
      </c>
      <c r="D1800" s="136">
        <v>69900</v>
      </c>
      <c r="E1800" s="136">
        <f t="shared" ref="E1800:E1814" si="21">+D1800*C1800</f>
        <v>25829.448</v>
      </c>
      <c r="F1800" s="135"/>
      <c r="G1800" s="134">
        <v>1</v>
      </c>
    </row>
    <row r="1801" spans="1:7" ht="12.75" customHeight="1">
      <c r="A1801" s="157" t="s">
        <v>601</v>
      </c>
      <c r="B1801" s="156" t="s">
        <v>98</v>
      </c>
      <c r="C1801" s="155">
        <v>1.03</v>
      </c>
      <c r="D1801" s="136">
        <v>776</v>
      </c>
      <c r="E1801" s="136">
        <f t="shared" si="21"/>
        <v>799.28</v>
      </c>
      <c r="F1801" s="135"/>
      <c r="G1801" s="134">
        <v>1</v>
      </c>
    </row>
    <row r="1802" spans="1:7" ht="12.75" customHeight="1">
      <c r="A1802" s="157" t="s">
        <v>600</v>
      </c>
      <c r="B1802" s="156" t="s">
        <v>3</v>
      </c>
      <c r="C1802" s="155">
        <v>11</v>
      </c>
      <c r="D1802" s="136">
        <v>18</v>
      </c>
      <c r="E1802" s="136">
        <f t="shared" si="21"/>
        <v>198</v>
      </c>
      <c r="F1802" s="135"/>
      <c r="G1802" s="134">
        <v>1</v>
      </c>
    </row>
    <row r="1803" spans="1:7" ht="12.75" customHeight="1">
      <c r="A1803" s="157" t="s">
        <v>599</v>
      </c>
      <c r="B1803" s="156" t="s">
        <v>98</v>
      </c>
      <c r="C1803" s="155">
        <v>1.29098</v>
      </c>
      <c r="D1803" s="136">
        <v>2764</v>
      </c>
      <c r="E1803" s="136">
        <f t="shared" si="21"/>
        <v>3568.26872</v>
      </c>
      <c r="F1803" s="135"/>
      <c r="G1803" s="134">
        <v>1</v>
      </c>
    </row>
    <row r="1804" spans="1:7" ht="12.75" customHeight="1">
      <c r="A1804" s="157" t="s">
        <v>598</v>
      </c>
      <c r="B1804" s="156" t="s">
        <v>98</v>
      </c>
      <c r="C1804" s="155">
        <v>2.5819700000000001</v>
      </c>
      <c r="D1804" s="136">
        <v>3870</v>
      </c>
      <c r="E1804" s="136">
        <f t="shared" si="21"/>
        <v>9992.2239000000009</v>
      </c>
      <c r="F1804" s="135"/>
      <c r="G1804" s="134">
        <v>1</v>
      </c>
    </row>
    <row r="1805" spans="1:7" ht="12.75" customHeight="1">
      <c r="A1805" s="157" t="s">
        <v>184</v>
      </c>
      <c r="B1805" s="156" t="s">
        <v>98</v>
      </c>
      <c r="C1805" s="155">
        <v>3.15</v>
      </c>
      <c r="D1805" s="136">
        <v>79</v>
      </c>
      <c r="E1805" s="136">
        <f t="shared" si="21"/>
        <v>248.85</v>
      </c>
      <c r="F1805" s="135"/>
      <c r="G1805" s="134">
        <v>1</v>
      </c>
    </row>
    <row r="1806" spans="1:7" ht="12.75" customHeight="1">
      <c r="A1806" s="157" t="s">
        <v>185</v>
      </c>
      <c r="B1806" s="156" t="s">
        <v>3</v>
      </c>
      <c r="C1806" s="155">
        <v>30</v>
      </c>
      <c r="D1806" s="136">
        <v>16</v>
      </c>
      <c r="E1806" s="136">
        <f t="shared" si="21"/>
        <v>480</v>
      </c>
      <c r="F1806" s="135"/>
      <c r="G1806" s="134">
        <v>1</v>
      </c>
    </row>
    <row r="1807" spans="1:7" ht="12.75" customHeight="1">
      <c r="A1807" s="157" t="s">
        <v>187</v>
      </c>
      <c r="B1807" s="156" t="s">
        <v>3</v>
      </c>
      <c r="C1807" s="155">
        <v>10</v>
      </c>
      <c r="D1807" s="136">
        <v>20</v>
      </c>
      <c r="E1807" s="136">
        <f t="shared" si="21"/>
        <v>200</v>
      </c>
      <c r="F1807" s="135"/>
      <c r="G1807" s="134">
        <v>1</v>
      </c>
    </row>
    <row r="1808" spans="1:7" ht="12.75" customHeight="1">
      <c r="A1808" s="157" t="s">
        <v>184</v>
      </c>
      <c r="B1808" s="156" t="s">
        <v>98</v>
      </c>
      <c r="C1808" s="155">
        <v>3.15</v>
      </c>
      <c r="D1808" s="136">
        <v>79</v>
      </c>
      <c r="E1808" s="136">
        <f t="shared" si="21"/>
        <v>248.85</v>
      </c>
      <c r="F1808" s="135"/>
      <c r="G1808" s="134">
        <v>1</v>
      </c>
    </row>
    <row r="1809" spans="1:7" ht="12.75" customHeight="1">
      <c r="A1809" s="157" t="s">
        <v>188</v>
      </c>
      <c r="B1809" s="156" t="s">
        <v>3</v>
      </c>
      <c r="C1809" s="155">
        <v>5.1869999999999999E-2</v>
      </c>
      <c r="D1809" s="136">
        <v>41000</v>
      </c>
      <c r="E1809" s="136">
        <f t="shared" si="21"/>
        <v>2126.67</v>
      </c>
      <c r="F1809" s="135"/>
      <c r="G1809" s="134">
        <v>1</v>
      </c>
    </row>
    <row r="1810" spans="1:7" ht="12.75" customHeight="1">
      <c r="A1810" s="157" t="s">
        <v>597</v>
      </c>
      <c r="B1810" s="156" t="s">
        <v>98</v>
      </c>
      <c r="C1810" s="155">
        <v>0.3</v>
      </c>
      <c r="D1810" s="136">
        <v>797</v>
      </c>
      <c r="E1810" s="136">
        <f t="shared" si="21"/>
        <v>239.1</v>
      </c>
      <c r="F1810" s="135"/>
      <c r="G1810" s="134">
        <v>1</v>
      </c>
    </row>
    <row r="1811" spans="1:7" ht="12.75" customHeight="1">
      <c r="A1811" s="157" t="s">
        <v>187</v>
      </c>
      <c r="B1811" s="156" t="s">
        <v>3</v>
      </c>
      <c r="C1811" s="155">
        <v>10</v>
      </c>
      <c r="D1811" s="136">
        <v>20</v>
      </c>
      <c r="E1811" s="136">
        <f t="shared" si="21"/>
        <v>200</v>
      </c>
      <c r="F1811" s="135"/>
      <c r="G1811" s="134">
        <v>1</v>
      </c>
    </row>
    <row r="1812" spans="1:7" ht="12.75" customHeight="1">
      <c r="A1812" s="157" t="s">
        <v>596</v>
      </c>
      <c r="B1812" s="156" t="s">
        <v>98</v>
      </c>
      <c r="C1812" s="155">
        <v>0.28999999999999998</v>
      </c>
      <c r="D1812" s="136">
        <v>1624</v>
      </c>
      <c r="E1812" s="136">
        <f t="shared" si="21"/>
        <v>470.96</v>
      </c>
      <c r="F1812" s="135"/>
      <c r="G1812" s="134">
        <v>1</v>
      </c>
    </row>
    <row r="1813" spans="1:7" ht="12.75" customHeight="1">
      <c r="A1813" s="157" t="s">
        <v>190</v>
      </c>
      <c r="B1813" s="156" t="s">
        <v>3</v>
      </c>
      <c r="C1813" s="155">
        <v>0.2</v>
      </c>
      <c r="D1813" s="136">
        <v>1110</v>
      </c>
      <c r="E1813" s="136">
        <f t="shared" si="21"/>
        <v>222</v>
      </c>
      <c r="F1813" s="135"/>
      <c r="G1813" s="134">
        <v>1</v>
      </c>
    </row>
    <row r="1814" spans="1:7" ht="12.75" customHeight="1">
      <c r="A1814" s="157" t="s">
        <v>179</v>
      </c>
      <c r="B1814" s="156" t="s">
        <v>123</v>
      </c>
      <c r="C1814" s="155">
        <v>0.05</v>
      </c>
      <c r="D1814" s="136">
        <v>5500</v>
      </c>
      <c r="E1814" s="136">
        <f t="shared" si="21"/>
        <v>275</v>
      </c>
      <c r="F1814" s="135"/>
      <c r="G1814" s="134">
        <v>1</v>
      </c>
    </row>
    <row r="1815" spans="1:7" ht="12.75" customHeight="1">
      <c r="A1815" s="152"/>
      <c r="B1815" s="154">
        <v>55.717127290248499</v>
      </c>
      <c r="C1815" s="153"/>
      <c r="D1815" s="152" t="s">
        <v>105</v>
      </c>
      <c r="E1815" s="137">
        <v>45098</v>
      </c>
      <c r="F1815" s="151"/>
      <c r="G1815" s="134">
        <v>1</v>
      </c>
    </row>
    <row r="1816" spans="1:7" ht="12.75" customHeight="1">
      <c r="A1816" s="159" t="s">
        <v>106</v>
      </c>
      <c r="B1816" s="158" t="s">
        <v>5</v>
      </c>
      <c r="C1816" s="158" t="s">
        <v>4</v>
      </c>
      <c r="D1816" s="158" t="s">
        <v>103</v>
      </c>
      <c r="E1816" s="158" t="s">
        <v>104</v>
      </c>
      <c r="G1816" s="134">
        <v>1</v>
      </c>
    </row>
    <row r="1817" spans="1:7" ht="12.75" customHeight="1">
      <c r="A1817" s="157" t="s">
        <v>191</v>
      </c>
      <c r="B1817" s="156" t="s">
        <v>107</v>
      </c>
      <c r="C1817" s="155">
        <v>0.13</v>
      </c>
      <c r="D1817" s="136">
        <v>282059</v>
      </c>
      <c r="E1817" s="136">
        <f>+D1817*C1817</f>
        <v>36667.67</v>
      </c>
      <c r="F1817" s="135"/>
      <c r="G1817" s="134">
        <v>1</v>
      </c>
    </row>
    <row r="1818" spans="1:7" ht="12.75" customHeight="1">
      <c r="A1818" s="152"/>
      <c r="B1818" s="154">
        <v>39.053137470503202</v>
      </c>
      <c r="C1818" s="153"/>
      <c r="D1818" s="152" t="s">
        <v>105</v>
      </c>
      <c r="E1818" s="137">
        <v>31610</v>
      </c>
      <c r="F1818" s="151"/>
      <c r="G1818" s="134">
        <v>1</v>
      </c>
    </row>
    <row r="1819" spans="1:7" ht="12.75" customHeight="1">
      <c r="A1819" s="159" t="s">
        <v>108</v>
      </c>
      <c r="B1819" s="158" t="s">
        <v>5</v>
      </c>
      <c r="C1819" s="158" t="s">
        <v>4</v>
      </c>
      <c r="D1819" s="158" t="s">
        <v>103</v>
      </c>
      <c r="E1819" s="158" t="s">
        <v>104</v>
      </c>
      <c r="G1819" s="134">
        <v>1</v>
      </c>
    </row>
    <row r="1820" spans="1:7" ht="12.75" customHeight="1">
      <c r="A1820" s="157" t="s">
        <v>109</v>
      </c>
      <c r="B1820" s="156" t="s">
        <v>110</v>
      </c>
      <c r="C1820" s="155">
        <v>0.05</v>
      </c>
      <c r="D1820" s="136">
        <v>31610</v>
      </c>
      <c r="E1820" s="136">
        <f>+D1820*C1820</f>
        <v>1580.5</v>
      </c>
      <c r="F1820" s="135"/>
      <c r="G1820" s="134">
        <v>1</v>
      </c>
    </row>
    <row r="1821" spans="1:7" ht="12.75" customHeight="1">
      <c r="A1821" s="152"/>
      <c r="B1821" s="154">
        <v>1.9532746074301</v>
      </c>
      <c r="C1821" s="153"/>
      <c r="D1821" s="152" t="s">
        <v>105</v>
      </c>
      <c r="E1821" s="137">
        <v>1581</v>
      </c>
      <c r="F1821" s="151"/>
      <c r="G1821" s="134">
        <v>1</v>
      </c>
    </row>
    <row r="1822" spans="1:7" ht="12.75" customHeight="1">
      <c r="A1822" s="159" t="s">
        <v>111</v>
      </c>
      <c r="B1822" s="158" t="s">
        <v>5</v>
      </c>
      <c r="C1822" s="158" t="s">
        <v>4</v>
      </c>
      <c r="D1822" s="158" t="s">
        <v>103</v>
      </c>
      <c r="E1822" s="158" t="s">
        <v>104</v>
      </c>
      <c r="G1822" s="134">
        <v>1</v>
      </c>
    </row>
    <row r="1823" spans="1:7" ht="12.75" customHeight="1">
      <c r="A1823" s="157" t="s">
        <v>593</v>
      </c>
      <c r="B1823" s="156" t="s">
        <v>142</v>
      </c>
      <c r="C1823" s="155">
        <v>0.11429</v>
      </c>
      <c r="D1823" s="136">
        <v>23200</v>
      </c>
      <c r="E1823" s="136">
        <f>+D1823*C1823</f>
        <v>2651.5280000000002</v>
      </c>
      <c r="F1823" s="135"/>
      <c r="G1823" s="134">
        <v>1</v>
      </c>
    </row>
    <row r="1824" spans="1:7" ht="12.75" customHeight="1">
      <c r="A1824" s="152"/>
      <c r="B1824" s="154">
        <v>3.2764606318182401</v>
      </c>
      <c r="C1824" s="153"/>
      <c r="D1824" s="152" t="s">
        <v>105</v>
      </c>
      <c r="E1824" s="137">
        <v>2652</v>
      </c>
      <c r="F1824" s="151"/>
      <c r="G1824" s="134">
        <v>1</v>
      </c>
    </row>
    <row r="1825" spans="1:7" ht="12.75" customHeight="1">
      <c r="A1825" s="150" t="s">
        <v>114</v>
      </c>
      <c r="B1825" s="149" t="s">
        <v>115</v>
      </c>
      <c r="C1825" s="148"/>
      <c r="D1825" s="147"/>
      <c r="E1825" s="146">
        <v>80941</v>
      </c>
      <c r="G1825" s="134">
        <v>1</v>
      </c>
    </row>
    <row r="1826" spans="1:7" ht="15" customHeight="1">
      <c r="A1826" s="202" t="s">
        <v>116</v>
      </c>
      <c r="B1826" s="202"/>
      <c r="C1826" s="202"/>
      <c r="D1826" s="200">
        <v>80941</v>
      </c>
      <c r="E1826" s="200"/>
      <c r="G1826" s="134">
        <v>1</v>
      </c>
    </row>
    <row r="1827" spans="1:7" ht="12.75" customHeight="1">
      <c r="G1827" s="134">
        <v>1</v>
      </c>
    </row>
    <row r="1828" spans="1:7" ht="12.75" customHeight="1">
      <c r="G1828" s="134">
        <v>1</v>
      </c>
    </row>
    <row r="1829" spans="1:7" ht="20.25" customHeight="1">
      <c r="A1829" s="191" t="s">
        <v>99</v>
      </c>
      <c r="B1829" s="192"/>
      <c r="C1829" s="192"/>
      <c r="D1829" s="192"/>
      <c r="E1829" s="193"/>
      <c r="G1829" s="134">
        <v>1</v>
      </c>
    </row>
    <row r="1830" spans="1:7" ht="12.75" customHeight="1">
      <c r="A1830" s="194"/>
      <c r="B1830" s="194"/>
      <c r="C1830" s="194"/>
      <c r="D1830" s="162" t="s">
        <v>100</v>
      </c>
      <c r="E1830" s="162" t="s">
        <v>5</v>
      </c>
      <c r="G1830" s="134">
        <v>1</v>
      </c>
    </row>
    <row r="1831" spans="1:7" ht="55.5" customHeight="1">
      <c r="A1831" s="194" t="s">
        <v>461</v>
      </c>
      <c r="B1831" s="194"/>
      <c r="C1831" s="194"/>
      <c r="D1831" s="161" t="s">
        <v>318</v>
      </c>
      <c r="E1831" s="161" t="s">
        <v>2</v>
      </c>
      <c r="G1831" s="134">
        <v>1</v>
      </c>
    </row>
    <row r="1832" spans="1:7" ht="15.75" customHeight="1">
      <c r="A1832" s="201" t="s">
        <v>101</v>
      </c>
      <c r="B1832" s="201"/>
      <c r="C1832" s="201"/>
      <c r="D1832" s="201"/>
      <c r="E1832" s="201"/>
      <c r="F1832" s="160"/>
      <c r="G1832" s="134">
        <v>1</v>
      </c>
    </row>
    <row r="1833" spans="1:7" ht="200.1" customHeight="1">
      <c r="A1833" s="196" t="s">
        <v>231</v>
      </c>
      <c r="B1833" s="197"/>
      <c r="C1833" s="197"/>
      <c r="D1833" s="197"/>
      <c r="E1833" s="198"/>
      <c r="G1833" s="134">
        <v>2</v>
      </c>
    </row>
    <row r="1834" spans="1:7" ht="12.75" customHeight="1">
      <c r="A1834" s="159" t="s">
        <v>102</v>
      </c>
      <c r="B1834" s="158" t="s">
        <v>5</v>
      </c>
      <c r="C1834" s="158" t="s">
        <v>4</v>
      </c>
      <c r="D1834" s="158" t="s">
        <v>103</v>
      </c>
      <c r="E1834" s="158" t="s">
        <v>104</v>
      </c>
      <c r="G1834" s="134">
        <v>1</v>
      </c>
    </row>
    <row r="1835" spans="1:7" ht="12.75" customHeight="1">
      <c r="A1835" s="157" t="s">
        <v>148</v>
      </c>
      <c r="B1835" s="156" t="s">
        <v>149</v>
      </c>
      <c r="C1835" s="155">
        <v>5.2499999999999998E-2</v>
      </c>
      <c r="D1835" s="136">
        <v>418626</v>
      </c>
      <c r="E1835" s="136">
        <f>+D1835*C1835</f>
        <v>21977.864999999998</v>
      </c>
      <c r="F1835" s="135"/>
      <c r="G1835" s="134">
        <v>1</v>
      </c>
    </row>
    <row r="1836" spans="1:7" ht="12.75" customHeight="1">
      <c r="A1836" s="157" t="s">
        <v>557</v>
      </c>
      <c r="B1836" s="156" t="s">
        <v>3</v>
      </c>
      <c r="C1836" s="155">
        <v>0.04</v>
      </c>
      <c r="D1836" s="136">
        <v>5220</v>
      </c>
      <c r="E1836" s="136">
        <f>+D1836*C1836</f>
        <v>208.8</v>
      </c>
      <c r="F1836" s="135"/>
      <c r="G1836" s="134">
        <v>1</v>
      </c>
    </row>
    <row r="1837" spans="1:7" ht="12.75" customHeight="1">
      <c r="A1837" s="152"/>
      <c r="B1837" s="154">
        <v>35.336932804561499</v>
      </c>
      <c r="C1837" s="153"/>
      <c r="D1837" s="152" t="s">
        <v>105</v>
      </c>
      <c r="E1837" s="137">
        <v>22187</v>
      </c>
      <c r="F1837" s="151"/>
      <c r="G1837" s="134">
        <v>1</v>
      </c>
    </row>
    <row r="1838" spans="1:7" ht="12.75" customHeight="1">
      <c r="A1838" s="159" t="s">
        <v>106</v>
      </c>
      <c r="B1838" s="158" t="s">
        <v>5</v>
      </c>
      <c r="C1838" s="158" t="s">
        <v>4</v>
      </c>
      <c r="D1838" s="158" t="s">
        <v>103</v>
      </c>
      <c r="E1838" s="158" t="s">
        <v>104</v>
      </c>
      <c r="G1838" s="134">
        <v>1</v>
      </c>
    </row>
    <row r="1839" spans="1:7" ht="12.75" customHeight="1">
      <c r="A1839" s="157" t="s">
        <v>181</v>
      </c>
      <c r="B1839" s="156" t="s">
        <v>107</v>
      </c>
      <c r="C1839" s="155">
        <v>0.13433</v>
      </c>
      <c r="D1839" s="136">
        <v>282059</v>
      </c>
      <c r="E1839" s="136">
        <f>+D1839*C1839</f>
        <v>37888.98547</v>
      </c>
      <c r="F1839" s="135"/>
      <c r="G1839" s="134">
        <v>1</v>
      </c>
    </row>
    <row r="1840" spans="1:7" ht="12.75" customHeight="1">
      <c r="A1840" s="152"/>
      <c r="B1840" s="154">
        <v>52.021915364645501</v>
      </c>
      <c r="C1840" s="153"/>
      <c r="D1840" s="152" t="s">
        <v>105</v>
      </c>
      <c r="E1840" s="137">
        <v>32663</v>
      </c>
      <c r="F1840" s="151"/>
      <c r="G1840" s="134">
        <v>1</v>
      </c>
    </row>
    <row r="1841" spans="1:7" ht="12.75" customHeight="1">
      <c r="A1841" s="159" t="s">
        <v>108</v>
      </c>
      <c r="B1841" s="158" t="s">
        <v>5</v>
      </c>
      <c r="C1841" s="158" t="s">
        <v>4</v>
      </c>
      <c r="D1841" s="158" t="s">
        <v>103</v>
      </c>
      <c r="E1841" s="158" t="s">
        <v>104</v>
      </c>
      <c r="G1841" s="134">
        <v>1</v>
      </c>
    </row>
    <row r="1842" spans="1:7" ht="12.75" customHeight="1">
      <c r="A1842" s="157" t="s">
        <v>109</v>
      </c>
      <c r="B1842" s="156" t="s">
        <v>110</v>
      </c>
      <c r="C1842" s="155">
        <v>0.05</v>
      </c>
      <c r="D1842" s="136">
        <v>32663</v>
      </c>
      <c r="E1842" s="136">
        <f>+D1842*C1842</f>
        <v>1633.15</v>
      </c>
      <c r="F1842" s="135"/>
      <c r="G1842" s="134">
        <v>1</v>
      </c>
    </row>
    <row r="1843" spans="1:7" ht="12.75" customHeight="1">
      <c r="A1843" s="152"/>
      <c r="B1843" s="154">
        <v>2.6008568652746602</v>
      </c>
      <c r="C1843" s="153"/>
      <c r="D1843" s="152" t="s">
        <v>105</v>
      </c>
      <c r="E1843" s="137">
        <v>1633</v>
      </c>
      <c r="F1843" s="151"/>
      <c r="G1843" s="134">
        <v>1</v>
      </c>
    </row>
    <row r="1844" spans="1:7" ht="12.75" customHeight="1">
      <c r="A1844" s="159" t="s">
        <v>111</v>
      </c>
      <c r="B1844" s="158" t="s">
        <v>5</v>
      </c>
      <c r="C1844" s="158" t="s">
        <v>4</v>
      </c>
      <c r="D1844" s="158" t="s">
        <v>103</v>
      </c>
      <c r="E1844" s="158" t="s">
        <v>104</v>
      </c>
      <c r="G1844" s="134">
        <v>1</v>
      </c>
    </row>
    <row r="1845" spans="1:7" ht="12.75" customHeight="1">
      <c r="A1845" s="157" t="s">
        <v>176</v>
      </c>
      <c r="B1845" s="156" t="s">
        <v>142</v>
      </c>
      <c r="C1845" s="155">
        <v>3.3329999999999999E-2</v>
      </c>
      <c r="D1845" s="136">
        <v>26796</v>
      </c>
      <c r="E1845" s="136">
        <f>+D1845*C1845</f>
        <v>893.11068</v>
      </c>
      <c r="F1845" s="135"/>
      <c r="G1845" s="134">
        <v>1</v>
      </c>
    </row>
    <row r="1846" spans="1:7" ht="12.75" customHeight="1">
      <c r="A1846" s="157" t="s">
        <v>556</v>
      </c>
      <c r="B1846" s="156" t="s">
        <v>142</v>
      </c>
      <c r="C1846" s="155">
        <v>2.545E-2</v>
      </c>
      <c r="D1846" s="136">
        <v>149255</v>
      </c>
      <c r="E1846" s="136">
        <f>+D1846*C1846</f>
        <v>3798.5397499999999</v>
      </c>
      <c r="F1846" s="135"/>
      <c r="G1846" s="134">
        <v>1</v>
      </c>
    </row>
    <row r="1847" spans="1:7" ht="12.75" customHeight="1">
      <c r="A1847" s="157" t="s">
        <v>555</v>
      </c>
      <c r="B1847" s="156" t="s">
        <v>142</v>
      </c>
      <c r="C1847" s="155">
        <v>3.3329999999999999E-2</v>
      </c>
      <c r="D1847" s="136">
        <v>48360</v>
      </c>
      <c r="E1847" s="136">
        <f>+D1847*C1847</f>
        <v>1611.8388</v>
      </c>
      <c r="F1847" s="135"/>
      <c r="G1847" s="134">
        <v>1</v>
      </c>
    </row>
    <row r="1848" spans="1:7" ht="12.75" customHeight="1">
      <c r="A1848" s="152"/>
      <c r="B1848" s="154">
        <v>10.040294965518299</v>
      </c>
      <c r="C1848" s="153"/>
      <c r="D1848" s="152" t="s">
        <v>105</v>
      </c>
      <c r="E1848" s="137">
        <v>6304</v>
      </c>
      <c r="F1848" s="151"/>
      <c r="G1848" s="134">
        <v>1</v>
      </c>
    </row>
    <row r="1849" spans="1:7" ht="12.75" customHeight="1">
      <c r="A1849" s="150" t="s">
        <v>114</v>
      </c>
      <c r="B1849" s="149" t="s">
        <v>115</v>
      </c>
      <c r="C1849" s="148"/>
      <c r="D1849" s="147"/>
      <c r="E1849" s="146">
        <v>62787</v>
      </c>
      <c r="G1849" s="134">
        <v>1</v>
      </c>
    </row>
    <row r="1850" spans="1:7" ht="15" customHeight="1">
      <c r="A1850" s="202" t="s">
        <v>116</v>
      </c>
      <c r="B1850" s="202"/>
      <c r="C1850" s="202"/>
      <c r="D1850" s="200">
        <v>62787</v>
      </c>
      <c r="E1850" s="200"/>
      <c r="G1850" s="134">
        <v>1</v>
      </c>
    </row>
    <row r="1851" spans="1:7" ht="12.75" customHeight="1">
      <c r="G1851" s="134">
        <v>1</v>
      </c>
    </row>
    <row r="1852" spans="1:7" ht="12.75" customHeight="1">
      <c r="G1852" s="134">
        <v>1</v>
      </c>
    </row>
    <row r="1853" spans="1:7" ht="20.25" customHeight="1">
      <c r="A1853" s="191" t="s">
        <v>99</v>
      </c>
      <c r="B1853" s="192"/>
      <c r="C1853" s="192"/>
      <c r="D1853" s="192"/>
      <c r="E1853" s="193"/>
      <c r="G1853" s="134">
        <v>1</v>
      </c>
    </row>
    <row r="1854" spans="1:7" ht="12.75" customHeight="1">
      <c r="A1854" s="194"/>
      <c r="B1854" s="194"/>
      <c r="C1854" s="194"/>
      <c r="D1854" s="162" t="s">
        <v>100</v>
      </c>
      <c r="E1854" s="162" t="s">
        <v>5</v>
      </c>
      <c r="G1854" s="134">
        <v>1</v>
      </c>
    </row>
    <row r="1855" spans="1:7" ht="55.5" customHeight="1">
      <c r="A1855" s="194" t="s">
        <v>461</v>
      </c>
      <c r="B1855" s="194"/>
      <c r="C1855" s="194"/>
      <c r="D1855" s="161" t="s">
        <v>319</v>
      </c>
      <c r="E1855" s="161" t="s">
        <v>2</v>
      </c>
      <c r="G1855" s="134">
        <v>1</v>
      </c>
    </row>
    <row r="1856" spans="1:7" ht="15.75" customHeight="1">
      <c r="A1856" s="201" t="s">
        <v>101</v>
      </c>
      <c r="B1856" s="201"/>
      <c r="C1856" s="201"/>
      <c r="D1856" s="201"/>
      <c r="E1856" s="201"/>
      <c r="F1856" s="160"/>
      <c r="G1856" s="134">
        <v>1</v>
      </c>
    </row>
    <row r="1857" spans="1:7" ht="200.1" customHeight="1">
      <c r="A1857" s="196" t="s">
        <v>233</v>
      </c>
      <c r="B1857" s="197"/>
      <c r="C1857" s="197"/>
      <c r="D1857" s="197"/>
      <c r="E1857" s="198"/>
      <c r="G1857" s="134">
        <v>2</v>
      </c>
    </row>
    <row r="1858" spans="1:7" ht="12.75" customHeight="1">
      <c r="A1858" s="159" t="s">
        <v>102</v>
      </c>
      <c r="B1858" s="158" t="s">
        <v>5</v>
      </c>
      <c r="C1858" s="158" t="s">
        <v>4</v>
      </c>
      <c r="D1858" s="158" t="s">
        <v>103</v>
      </c>
      <c r="E1858" s="158" t="s">
        <v>104</v>
      </c>
      <c r="G1858" s="134">
        <v>1</v>
      </c>
    </row>
    <row r="1859" spans="1:7" ht="12.75" customHeight="1">
      <c r="A1859" s="157" t="s">
        <v>595</v>
      </c>
      <c r="B1859" s="156" t="s">
        <v>168</v>
      </c>
      <c r="C1859" s="155">
        <v>1.7999999999999999E-2</v>
      </c>
      <c r="D1859" s="136">
        <v>139300</v>
      </c>
      <c r="E1859" s="136">
        <f>+D1859*C1859</f>
        <v>2507.3999999999996</v>
      </c>
      <c r="F1859" s="135"/>
      <c r="G1859" s="134">
        <v>1</v>
      </c>
    </row>
    <row r="1860" spans="1:7" ht="12.75" customHeight="1">
      <c r="A1860" s="157" t="s">
        <v>594</v>
      </c>
      <c r="B1860" s="156" t="s">
        <v>168</v>
      </c>
      <c r="C1860" s="155">
        <v>1.7999999999999999E-2</v>
      </c>
      <c r="D1860" s="136">
        <v>153623</v>
      </c>
      <c r="E1860" s="136">
        <f>+D1860*C1860</f>
        <v>2765.2139999999999</v>
      </c>
      <c r="F1860" s="135"/>
      <c r="G1860" s="134">
        <v>1</v>
      </c>
    </row>
    <row r="1861" spans="1:7" ht="12.75" customHeight="1">
      <c r="A1861" s="157" t="s">
        <v>179</v>
      </c>
      <c r="B1861" s="156" t="s">
        <v>123</v>
      </c>
      <c r="C1861" s="155">
        <v>0.05</v>
      </c>
      <c r="D1861" s="136">
        <v>5500</v>
      </c>
      <c r="E1861" s="136">
        <f>+D1861*C1861</f>
        <v>275</v>
      </c>
      <c r="F1861" s="135"/>
      <c r="G1861" s="134">
        <v>1</v>
      </c>
    </row>
    <row r="1862" spans="1:7" ht="12.75" customHeight="1">
      <c r="A1862" s="157" t="s">
        <v>466</v>
      </c>
      <c r="B1862" s="156" t="s">
        <v>3</v>
      </c>
      <c r="C1862" s="155">
        <v>0.1</v>
      </c>
      <c r="D1862" s="136">
        <v>1210</v>
      </c>
      <c r="E1862" s="136">
        <f>+D1862*C1862</f>
        <v>121</v>
      </c>
      <c r="F1862" s="135"/>
      <c r="G1862" s="134">
        <v>1</v>
      </c>
    </row>
    <row r="1863" spans="1:7" ht="12.75" customHeight="1">
      <c r="A1863" s="157" t="s">
        <v>465</v>
      </c>
      <c r="B1863" s="156" t="s">
        <v>98</v>
      </c>
      <c r="C1863" s="155">
        <v>8.3330000000000001E-2</v>
      </c>
      <c r="D1863" s="136">
        <v>2645</v>
      </c>
      <c r="E1863" s="136">
        <f>+D1863*C1863</f>
        <v>220.40785</v>
      </c>
      <c r="F1863" s="135"/>
      <c r="G1863" s="134">
        <v>1</v>
      </c>
    </row>
    <row r="1864" spans="1:7" ht="12.75" customHeight="1">
      <c r="A1864" s="152"/>
      <c r="B1864" s="154">
        <v>27.254212182929098</v>
      </c>
      <c r="C1864" s="153"/>
      <c r="D1864" s="152" t="s">
        <v>105</v>
      </c>
      <c r="E1864" s="137">
        <v>5888</v>
      </c>
      <c r="F1864" s="151"/>
      <c r="G1864" s="134">
        <v>1</v>
      </c>
    </row>
    <row r="1865" spans="1:7" ht="12.75" customHeight="1">
      <c r="A1865" s="159" t="s">
        <v>106</v>
      </c>
      <c r="B1865" s="158" t="s">
        <v>5</v>
      </c>
      <c r="C1865" s="158" t="s">
        <v>4</v>
      </c>
      <c r="D1865" s="158" t="s">
        <v>103</v>
      </c>
      <c r="E1865" s="158" t="s">
        <v>104</v>
      </c>
      <c r="G1865" s="134">
        <v>1</v>
      </c>
    </row>
    <row r="1866" spans="1:7" ht="12.75" customHeight="1">
      <c r="A1866" s="157" t="s">
        <v>181</v>
      </c>
      <c r="B1866" s="156" t="s">
        <v>107</v>
      </c>
      <c r="C1866" s="155">
        <v>0.06</v>
      </c>
      <c r="D1866" s="136">
        <v>282059</v>
      </c>
      <c r="E1866" s="136">
        <f>+D1866*C1866</f>
        <v>16923.54</v>
      </c>
      <c r="F1866" s="135"/>
      <c r="G1866" s="134">
        <v>1</v>
      </c>
    </row>
    <row r="1867" spans="1:7" ht="12.75" customHeight="1">
      <c r="A1867" s="152"/>
      <c r="B1867" s="154">
        <v>67.529161266432098</v>
      </c>
      <c r="C1867" s="153"/>
      <c r="D1867" s="152" t="s">
        <v>105</v>
      </c>
      <c r="E1867" s="137">
        <v>14589</v>
      </c>
      <c r="F1867" s="151"/>
      <c r="G1867" s="134">
        <v>1</v>
      </c>
    </row>
    <row r="1868" spans="1:7" ht="12.75" customHeight="1">
      <c r="A1868" s="159" t="s">
        <v>108</v>
      </c>
      <c r="B1868" s="158" t="s">
        <v>5</v>
      </c>
      <c r="C1868" s="158" t="s">
        <v>4</v>
      </c>
      <c r="D1868" s="158" t="s">
        <v>103</v>
      </c>
      <c r="E1868" s="158" t="s">
        <v>104</v>
      </c>
      <c r="G1868" s="134">
        <v>1</v>
      </c>
    </row>
    <row r="1869" spans="1:7" ht="12.75" customHeight="1">
      <c r="A1869" s="157" t="s">
        <v>109</v>
      </c>
      <c r="B1869" s="156" t="s">
        <v>110</v>
      </c>
      <c r="C1869" s="155">
        <v>0.05</v>
      </c>
      <c r="D1869" s="136">
        <v>14589</v>
      </c>
      <c r="E1869" s="136">
        <f>+D1869*C1869</f>
        <v>729.45</v>
      </c>
      <c r="F1869" s="135"/>
      <c r="G1869" s="134">
        <v>1</v>
      </c>
    </row>
    <row r="1870" spans="1:7" ht="12.75" customHeight="1">
      <c r="A1870" s="152"/>
      <c r="B1870" s="154">
        <v>3.3743751157193098</v>
      </c>
      <c r="C1870" s="153"/>
      <c r="D1870" s="152" t="s">
        <v>105</v>
      </c>
      <c r="E1870" s="137">
        <v>729</v>
      </c>
      <c r="F1870" s="151"/>
      <c r="G1870" s="134">
        <v>1</v>
      </c>
    </row>
    <row r="1871" spans="1:7" ht="12.75" customHeight="1">
      <c r="A1871" s="159" t="s">
        <v>111</v>
      </c>
      <c r="B1871" s="158" t="s">
        <v>5</v>
      </c>
      <c r="C1871" s="158" t="s">
        <v>4</v>
      </c>
      <c r="D1871" s="158" t="s">
        <v>103</v>
      </c>
      <c r="E1871" s="158" t="s">
        <v>104</v>
      </c>
      <c r="G1871" s="134">
        <v>1</v>
      </c>
    </row>
    <row r="1872" spans="1:7" ht="12.75" customHeight="1">
      <c r="A1872" s="157" t="s">
        <v>593</v>
      </c>
      <c r="B1872" s="156" t="s">
        <v>142</v>
      </c>
      <c r="C1872" s="155">
        <v>1.7149999999999999E-2</v>
      </c>
      <c r="D1872" s="136">
        <v>23200</v>
      </c>
      <c r="E1872" s="136">
        <f>+D1872*C1872</f>
        <v>397.88</v>
      </c>
      <c r="F1872" s="135"/>
      <c r="G1872" s="134">
        <v>1</v>
      </c>
    </row>
    <row r="1873" spans="1:7" ht="12.75" customHeight="1">
      <c r="A1873" s="152"/>
      <c r="B1873" s="154">
        <v>1.8422514349194601</v>
      </c>
      <c r="C1873" s="153"/>
      <c r="D1873" s="152" t="s">
        <v>105</v>
      </c>
      <c r="E1873" s="137">
        <v>398</v>
      </c>
      <c r="F1873" s="151"/>
      <c r="G1873" s="134">
        <v>1</v>
      </c>
    </row>
    <row r="1874" spans="1:7" ht="12.75" customHeight="1">
      <c r="A1874" s="150" t="s">
        <v>114</v>
      </c>
      <c r="B1874" s="149" t="s">
        <v>115</v>
      </c>
      <c r="C1874" s="148"/>
      <c r="D1874" s="147"/>
      <c r="E1874" s="146">
        <v>21604</v>
      </c>
      <c r="G1874" s="134">
        <v>1</v>
      </c>
    </row>
    <row r="1875" spans="1:7" ht="15" customHeight="1">
      <c r="A1875" s="202" t="s">
        <v>116</v>
      </c>
      <c r="B1875" s="202"/>
      <c r="C1875" s="202"/>
      <c r="D1875" s="200">
        <v>21604</v>
      </c>
      <c r="E1875" s="200"/>
      <c r="G1875" s="134">
        <v>1</v>
      </c>
    </row>
    <row r="1876" spans="1:7" ht="12.75" customHeight="1">
      <c r="G1876" s="134">
        <v>1</v>
      </c>
    </row>
    <row r="1877" spans="1:7" ht="12.75" customHeight="1">
      <c r="G1877" s="134">
        <v>1</v>
      </c>
    </row>
    <row r="1878" spans="1:7" ht="20.25" customHeight="1">
      <c r="A1878" s="191" t="s">
        <v>99</v>
      </c>
      <c r="B1878" s="192"/>
      <c r="C1878" s="192"/>
      <c r="D1878" s="192"/>
      <c r="E1878" s="193"/>
      <c r="G1878" s="134">
        <v>1</v>
      </c>
    </row>
    <row r="1879" spans="1:7" ht="12.75" customHeight="1">
      <c r="A1879" s="194"/>
      <c r="B1879" s="194"/>
      <c r="C1879" s="194"/>
      <c r="D1879" s="162" t="s">
        <v>100</v>
      </c>
      <c r="E1879" s="162" t="s">
        <v>5</v>
      </c>
      <c r="G1879" s="134">
        <v>1</v>
      </c>
    </row>
    <row r="1880" spans="1:7" ht="55.5" customHeight="1">
      <c r="A1880" s="194" t="s">
        <v>461</v>
      </c>
      <c r="B1880" s="194"/>
      <c r="C1880" s="194"/>
      <c r="D1880" s="161" t="s">
        <v>320</v>
      </c>
      <c r="E1880" s="161" t="s">
        <v>3</v>
      </c>
      <c r="G1880" s="134">
        <v>1</v>
      </c>
    </row>
    <row r="1881" spans="1:7" ht="15.75" customHeight="1">
      <c r="A1881" s="201" t="s">
        <v>101</v>
      </c>
      <c r="B1881" s="201"/>
      <c r="C1881" s="201"/>
      <c r="D1881" s="201"/>
      <c r="E1881" s="201"/>
      <c r="F1881" s="160"/>
      <c r="G1881" s="134">
        <v>1</v>
      </c>
    </row>
    <row r="1882" spans="1:7" ht="200.1" customHeight="1">
      <c r="A1882" s="196" t="s">
        <v>235</v>
      </c>
      <c r="B1882" s="197"/>
      <c r="C1882" s="197"/>
      <c r="D1882" s="197"/>
      <c r="E1882" s="198"/>
      <c r="G1882" s="134">
        <v>2</v>
      </c>
    </row>
    <row r="1883" spans="1:7" ht="12.75" customHeight="1">
      <c r="A1883" s="159" t="s">
        <v>102</v>
      </c>
      <c r="B1883" s="158" t="s">
        <v>5</v>
      </c>
      <c r="C1883" s="158" t="s">
        <v>4</v>
      </c>
      <c r="D1883" s="158" t="s">
        <v>103</v>
      </c>
      <c r="E1883" s="158" t="s">
        <v>104</v>
      </c>
      <c r="G1883" s="134">
        <v>1</v>
      </c>
    </row>
    <row r="1884" spans="1:7" ht="12.75" customHeight="1">
      <c r="A1884" s="157" t="s">
        <v>592</v>
      </c>
      <c r="B1884" s="156" t="s">
        <v>3</v>
      </c>
      <c r="C1884" s="155">
        <v>2.2294999999999998</v>
      </c>
      <c r="D1884" s="136">
        <v>76673</v>
      </c>
      <c r="E1884" s="136">
        <f t="shared" ref="E1884:E1892" si="22">+D1884*C1884</f>
        <v>170942.45349999997</v>
      </c>
      <c r="F1884" s="135"/>
      <c r="G1884" s="134">
        <v>1</v>
      </c>
    </row>
    <row r="1885" spans="1:7" ht="12.75" customHeight="1">
      <c r="A1885" s="157" t="s">
        <v>591</v>
      </c>
      <c r="B1885" s="156" t="s">
        <v>3</v>
      </c>
      <c r="C1885" s="155">
        <v>2.31</v>
      </c>
      <c r="D1885" s="136">
        <v>5500</v>
      </c>
      <c r="E1885" s="136">
        <f t="shared" si="22"/>
        <v>12705</v>
      </c>
      <c r="F1885" s="135"/>
      <c r="G1885" s="134">
        <v>1</v>
      </c>
    </row>
    <row r="1886" spans="1:7" ht="12.75" customHeight="1">
      <c r="A1886" s="157" t="s">
        <v>550</v>
      </c>
      <c r="B1886" s="156" t="s">
        <v>3</v>
      </c>
      <c r="C1886" s="155">
        <v>1</v>
      </c>
      <c r="D1886" s="136">
        <v>108000</v>
      </c>
      <c r="E1886" s="136">
        <f t="shared" si="22"/>
        <v>108000</v>
      </c>
      <c r="F1886" s="135"/>
      <c r="G1886" s="134">
        <v>1</v>
      </c>
    </row>
    <row r="1887" spans="1:7" ht="12.75" customHeight="1">
      <c r="A1887" s="157" t="s">
        <v>590</v>
      </c>
      <c r="B1887" s="156" t="s">
        <v>98</v>
      </c>
      <c r="C1887" s="155">
        <v>13.125</v>
      </c>
      <c r="D1887" s="136">
        <v>6468</v>
      </c>
      <c r="E1887" s="136">
        <f t="shared" si="22"/>
        <v>84892.5</v>
      </c>
      <c r="F1887" s="135"/>
      <c r="G1887" s="134">
        <v>1</v>
      </c>
    </row>
    <row r="1888" spans="1:7" ht="12.75" customHeight="1">
      <c r="A1888" s="157" t="s">
        <v>589</v>
      </c>
      <c r="B1888" s="156" t="s">
        <v>123</v>
      </c>
      <c r="C1888" s="155">
        <v>1.7</v>
      </c>
      <c r="D1888" s="136">
        <v>8300</v>
      </c>
      <c r="E1888" s="136">
        <f t="shared" si="22"/>
        <v>14110</v>
      </c>
      <c r="F1888" s="135"/>
      <c r="G1888" s="134">
        <v>1</v>
      </c>
    </row>
    <row r="1889" spans="1:7" ht="12.75" customHeight="1">
      <c r="A1889" s="157" t="s">
        <v>588</v>
      </c>
      <c r="B1889" s="156" t="s">
        <v>3</v>
      </c>
      <c r="C1889" s="155">
        <v>4</v>
      </c>
      <c r="D1889" s="136">
        <v>6070</v>
      </c>
      <c r="E1889" s="136">
        <f t="shared" si="22"/>
        <v>24280</v>
      </c>
      <c r="F1889" s="135"/>
      <c r="G1889" s="134">
        <v>1</v>
      </c>
    </row>
    <row r="1890" spans="1:7" ht="12.75" customHeight="1">
      <c r="A1890" s="157" t="s">
        <v>548</v>
      </c>
      <c r="B1890" s="156" t="s">
        <v>3</v>
      </c>
      <c r="C1890" s="155">
        <v>0.41099999999999998</v>
      </c>
      <c r="D1890" s="136">
        <v>12450</v>
      </c>
      <c r="E1890" s="136">
        <f t="shared" si="22"/>
        <v>5116.95</v>
      </c>
      <c r="F1890" s="135"/>
      <c r="G1890" s="134">
        <v>1</v>
      </c>
    </row>
    <row r="1891" spans="1:7" ht="12.75" customHeight="1">
      <c r="A1891" s="157" t="s">
        <v>167</v>
      </c>
      <c r="B1891" s="156" t="s">
        <v>168</v>
      </c>
      <c r="C1891" s="155">
        <v>0.41099999999999998</v>
      </c>
      <c r="D1891" s="136">
        <v>36400</v>
      </c>
      <c r="E1891" s="136">
        <f t="shared" si="22"/>
        <v>14960.4</v>
      </c>
      <c r="F1891" s="135"/>
      <c r="G1891" s="134">
        <v>1</v>
      </c>
    </row>
    <row r="1892" spans="1:7" ht="12.75" customHeight="1">
      <c r="A1892" s="157" t="s">
        <v>587</v>
      </c>
      <c r="B1892" s="156" t="s">
        <v>168</v>
      </c>
      <c r="C1892" s="155">
        <v>0.41099999999999998</v>
      </c>
      <c r="D1892" s="136">
        <v>40900</v>
      </c>
      <c r="E1892" s="136">
        <f t="shared" si="22"/>
        <v>16809.899999999998</v>
      </c>
      <c r="F1892" s="135"/>
      <c r="G1892" s="134">
        <v>1</v>
      </c>
    </row>
    <row r="1893" spans="1:7" ht="12.75" customHeight="1">
      <c r="A1893" s="152"/>
      <c r="B1893" s="154">
        <v>44.9765619011688</v>
      </c>
      <c r="C1893" s="153"/>
      <c r="D1893" s="152" t="s">
        <v>105</v>
      </c>
      <c r="E1893" s="137">
        <v>451817</v>
      </c>
      <c r="F1893" s="151"/>
      <c r="G1893" s="134">
        <v>1</v>
      </c>
    </row>
    <row r="1894" spans="1:7" ht="12.75" customHeight="1">
      <c r="A1894" s="159" t="s">
        <v>106</v>
      </c>
      <c r="B1894" s="158" t="s">
        <v>5</v>
      </c>
      <c r="C1894" s="158" t="s">
        <v>4</v>
      </c>
      <c r="D1894" s="158" t="s">
        <v>103</v>
      </c>
      <c r="E1894" s="158" t="s">
        <v>104</v>
      </c>
      <c r="G1894" s="134">
        <v>1</v>
      </c>
    </row>
    <row r="1895" spans="1:7" ht="12.75" customHeight="1">
      <c r="A1895" s="157" t="s">
        <v>196</v>
      </c>
      <c r="B1895" s="156" t="s">
        <v>107</v>
      </c>
      <c r="C1895" s="155">
        <v>1.7</v>
      </c>
      <c r="D1895" s="136">
        <v>282059</v>
      </c>
      <c r="E1895" s="136">
        <f>+D1895*C1895</f>
        <v>479500.3</v>
      </c>
      <c r="F1895" s="135"/>
      <c r="G1895" s="134">
        <v>1</v>
      </c>
    </row>
    <row r="1896" spans="1:7" ht="12.75" customHeight="1">
      <c r="A1896" s="157" t="s">
        <v>191</v>
      </c>
      <c r="B1896" s="156" t="s">
        <v>107</v>
      </c>
      <c r="C1896" s="155">
        <v>0.2</v>
      </c>
      <c r="D1896" s="136">
        <v>282059</v>
      </c>
      <c r="E1896" s="136">
        <f>+D1896*C1896</f>
        <v>56411.8</v>
      </c>
      <c r="F1896" s="135"/>
      <c r="G1896" s="134">
        <v>1</v>
      </c>
    </row>
    <row r="1897" spans="1:7" ht="12.75" customHeight="1">
      <c r="A1897" s="157" t="s">
        <v>547</v>
      </c>
      <c r="B1897" s="156" t="s">
        <v>107</v>
      </c>
      <c r="C1897" s="155">
        <v>0.23</v>
      </c>
      <c r="D1897" s="136">
        <v>160654</v>
      </c>
      <c r="E1897" s="136">
        <f>+D1897*C1897</f>
        <v>36950.42</v>
      </c>
      <c r="F1897" s="135"/>
      <c r="G1897" s="134">
        <v>1</v>
      </c>
    </row>
    <row r="1898" spans="1:7" ht="12.75" customHeight="1">
      <c r="A1898" s="152"/>
      <c r="B1898" s="154">
        <v>49.667765322364701</v>
      </c>
      <c r="C1898" s="153"/>
      <c r="D1898" s="152" t="s">
        <v>105</v>
      </c>
      <c r="E1898" s="137">
        <v>498943</v>
      </c>
      <c r="F1898" s="151"/>
      <c r="G1898" s="134">
        <v>1</v>
      </c>
    </row>
    <row r="1899" spans="1:7" ht="12.75" customHeight="1">
      <c r="A1899" s="159" t="s">
        <v>108</v>
      </c>
      <c r="B1899" s="158" t="s">
        <v>5</v>
      </c>
      <c r="C1899" s="158" t="s">
        <v>4</v>
      </c>
      <c r="D1899" s="158" t="s">
        <v>103</v>
      </c>
      <c r="E1899" s="158" t="s">
        <v>104</v>
      </c>
      <c r="G1899" s="134">
        <v>1</v>
      </c>
    </row>
    <row r="1900" spans="1:7" ht="12.75" customHeight="1">
      <c r="A1900" s="157" t="s">
        <v>109</v>
      </c>
      <c r="B1900" s="156" t="s">
        <v>110</v>
      </c>
      <c r="C1900" s="155">
        <v>0.05</v>
      </c>
      <c r="D1900" s="136">
        <v>498943</v>
      </c>
      <c r="E1900" s="136">
        <f>+D1900*C1900</f>
        <v>24947.15</v>
      </c>
      <c r="F1900" s="135"/>
      <c r="G1900" s="134">
        <v>1</v>
      </c>
    </row>
    <row r="1901" spans="1:7" ht="12.75" customHeight="1">
      <c r="A1901" s="152"/>
      <c r="B1901" s="154">
        <v>2.4833733342226099</v>
      </c>
      <c r="C1901" s="153"/>
      <c r="D1901" s="152" t="s">
        <v>105</v>
      </c>
      <c r="E1901" s="137">
        <v>24947</v>
      </c>
      <c r="F1901" s="151"/>
      <c r="G1901" s="134">
        <v>1</v>
      </c>
    </row>
    <row r="1902" spans="1:7" ht="12.75" customHeight="1">
      <c r="A1902" s="159" t="s">
        <v>111</v>
      </c>
      <c r="B1902" s="158" t="s">
        <v>5</v>
      </c>
      <c r="C1902" s="158" t="s">
        <v>4</v>
      </c>
      <c r="D1902" s="158" t="s">
        <v>103</v>
      </c>
      <c r="E1902" s="158" t="s">
        <v>104</v>
      </c>
      <c r="G1902" s="134">
        <v>1</v>
      </c>
    </row>
    <row r="1903" spans="1:7" ht="12.75" customHeight="1">
      <c r="A1903" s="157" t="s">
        <v>568</v>
      </c>
      <c r="B1903" s="156" t="s">
        <v>142</v>
      </c>
      <c r="C1903" s="155">
        <v>0.5</v>
      </c>
      <c r="D1903" s="136">
        <v>23072</v>
      </c>
      <c r="E1903" s="136">
        <f>+D1903*C1903</f>
        <v>11536</v>
      </c>
      <c r="F1903" s="135"/>
      <c r="G1903" s="134">
        <v>1</v>
      </c>
    </row>
    <row r="1904" spans="1:7" ht="12.75" customHeight="1">
      <c r="A1904" s="157" t="s">
        <v>586</v>
      </c>
      <c r="B1904" s="156" t="s">
        <v>142</v>
      </c>
      <c r="C1904" s="155">
        <v>1</v>
      </c>
      <c r="D1904" s="136">
        <v>17318</v>
      </c>
      <c r="E1904" s="136">
        <f>+D1904*C1904</f>
        <v>17318</v>
      </c>
      <c r="F1904" s="135"/>
      <c r="G1904" s="134">
        <v>1</v>
      </c>
    </row>
    <row r="1905" spans="1:7" ht="12.75" customHeight="1">
      <c r="A1905" s="152"/>
      <c r="B1905" s="154">
        <v>2.8722994422439299</v>
      </c>
      <c r="C1905" s="153"/>
      <c r="D1905" s="152" t="s">
        <v>105</v>
      </c>
      <c r="E1905" s="137">
        <v>28854</v>
      </c>
      <c r="F1905" s="151"/>
      <c r="G1905" s="134">
        <v>1</v>
      </c>
    </row>
    <row r="1906" spans="1:7" ht="12.75" customHeight="1">
      <c r="A1906" s="150" t="s">
        <v>114</v>
      </c>
      <c r="B1906" s="149" t="s">
        <v>115</v>
      </c>
      <c r="C1906" s="148"/>
      <c r="D1906" s="147"/>
      <c r="E1906" s="146">
        <v>1004561</v>
      </c>
      <c r="G1906" s="134">
        <v>1</v>
      </c>
    </row>
    <row r="1907" spans="1:7" ht="15" customHeight="1">
      <c r="A1907" s="202" t="s">
        <v>116</v>
      </c>
      <c r="B1907" s="202"/>
      <c r="C1907" s="202"/>
      <c r="D1907" s="200">
        <v>1004561</v>
      </c>
      <c r="E1907" s="200"/>
      <c r="G1907" s="134">
        <v>1</v>
      </c>
    </row>
    <row r="1908" spans="1:7" ht="12.75" customHeight="1">
      <c r="G1908" s="134">
        <v>1</v>
      </c>
    </row>
    <row r="1909" spans="1:7" ht="12.75" customHeight="1">
      <c r="G1909" s="134">
        <v>1</v>
      </c>
    </row>
    <row r="1910" spans="1:7" ht="20.25" customHeight="1">
      <c r="A1910" s="191" t="s">
        <v>99</v>
      </c>
      <c r="B1910" s="192"/>
      <c r="C1910" s="192"/>
      <c r="D1910" s="192"/>
      <c r="E1910" s="193"/>
      <c r="G1910" s="134">
        <v>1</v>
      </c>
    </row>
    <row r="1911" spans="1:7" ht="12.75" customHeight="1">
      <c r="A1911" s="194"/>
      <c r="B1911" s="194"/>
      <c r="C1911" s="194"/>
      <c r="D1911" s="162" t="s">
        <v>100</v>
      </c>
      <c r="E1911" s="162" t="s">
        <v>5</v>
      </c>
      <c r="G1911" s="134">
        <v>1</v>
      </c>
    </row>
    <row r="1912" spans="1:7" ht="55.5" customHeight="1">
      <c r="A1912" s="194" t="s">
        <v>461</v>
      </c>
      <c r="B1912" s="194"/>
      <c r="C1912" s="194"/>
      <c r="D1912" s="161" t="s">
        <v>321</v>
      </c>
      <c r="E1912" s="161" t="s">
        <v>3</v>
      </c>
      <c r="G1912" s="134">
        <v>1</v>
      </c>
    </row>
    <row r="1913" spans="1:7" ht="15.75" customHeight="1">
      <c r="A1913" s="201" t="s">
        <v>101</v>
      </c>
      <c r="B1913" s="201"/>
      <c r="C1913" s="201"/>
      <c r="D1913" s="201"/>
      <c r="E1913" s="201"/>
      <c r="F1913" s="160"/>
      <c r="G1913" s="134">
        <v>1</v>
      </c>
    </row>
    <row r="1914" spans="1:7" ht="200.1" customHeight="1">
      <c r="A1914" s="196" t="s">
        <v>322</v>
      </c>
      <c r="B1914" s="197"/>
      <c r="C1914" s="197"/>
      <c r="D1914" s="197"/>
      <c r="E1914" s="198"/>
      <c r="G1914" s="134">
        <v>2</v>
      </c>
    </row>
    <row r="1915" spans="1:7" ht="12.75" customHeight="1">
      <c r="A1915" s="159" t="s">
        <v>102</v>
      </c>
      <c r="B1915" s="158" t="s">
        <v>5</v>
      </c>
      <c r="C1915" s="158" t="s">
        <v>4</v>
      </c>
      <c r="D1915" s="158" t="s">
        <v>103</v>
      </c>
      <c r="E1915" s="158" t="s">
        <v>104</v>
      </c>
      <c r="G1915" s="134">
        <v>1</v>
      </c>
    </row>
    <row r="1916" spans="1:7" ht="12.75" customHeight="1">
      <c r="A1916" s="157" t="s">
        <v>505</v>
      </c>
      <c r="B1916" s="156" t="s">
        <v>149</v>
      </c>
      <c r="C1916" s="155">
        <v>6.3E-2</v>
      </c>
      <c r="D1916" s="136">
        <v>392677</v>
      </c>
      <c r="E1916" s="136">
        <f>+D1916*C1916</f>
        <v>24738.651000000002</v>
      </c>
      <c r="F1916" s="135"/>
      <c r="G1916" s="134">
        <v>1</v>
      </c>
    </row>
    <row r="1917" spans="1:7" ht="12.75" customHeight="1">
      <c r="A1917" s="157" t="s">
        <v>504</v>
      </c>
      <c r="B1917" s="156" t="s">
        <v>3</v>
      </c>
      <c r="C1917" s="155">
        <v>1</v>
      </c>
      <c r="D1917" s="136">
        <v>26157</v>
      </c>
      <c r="E1917" s="136">
        <f>+D1917*C1917</f>
        <v>26157</v>
      </c>
      <c r="F1917" s="135"/>
      <c r="G1917" s="134">
        <v>1</v>
      </c>
    </row>
    <row r="1918" spans="1:7" ht="12.75" customHeight="1">
      <c r="A1918" s="157" t="s">
        <v>617</v>
      </c>
      <c r="B1918" s="156" t="s">
        <v>3</v>
      </c>
      <c r="C1918" s="155">
        <v>1</v>
      </c>
      <c r="D1918" s="136">
        <v>3552376</v>
      </c>
      <c r="E1918" s="136">
        <f>+D1918*C1918</f>
        <v>3552376</v>
      </c>
      <c r="F1918" s="135"/>
      <c r="G1918" s="134">
        <v>1</v>
      </c>
    </row>
    <row r="1919" spans="1:7" ht="12.75" customHeight="1">
      <c r="A1919" s="157" t="s">
        <v>616</v>
      </c>
      <c r="B1919" s="156" t="s">
        <v>3</v>
      </c>
      <c r="C1919" s="155">
        <v>1</v>
      </c>
      <c r="D1919" s="136">
        <v>3625000</v>
      </c>
      <c r="E1919" s="136">
        <f>+D1919*C1919</f>
        <v>3625000</v>
      </c>
      <c r="F1919" s="135"/>
      <c r="G1919" s="134">
        <v>1</v>
      </c>
    </row>
    <row r="1920" spans="1:7" ht="12.75" customHeight="1">
      <c r="A1920" s="152"/>
      <c r="B1920" s="154">
        <v>99.016217473512995</v>
      </c>
      <c r="C1920" s="153"/>
      <c r="D1920" s="152" t="s">
        <v>105</v>
      </c>
      <c r="E1920" s="137">
        <v>7228272</v>
      </c>
      <c r="F1920" s="151"/>
      <c r="G1920" s="134">
        <v>1</v>
      </c>
    </row>
    <row r="1921" spans="1:7" ht="12.75" customHeight="1">
      <c r="A1921" s="159" t="s">
        <v>106</v>
      </c>
      <c r="B1921" s="158" t="s">
        <v>5</v>
      </c>
      <c r="C1921" s="158" t="s">
        <v>4</v>
      </c>
      <c r="D1921" s="158" t="s">
        <v>103</v>
      </c>
      <c r="E1921" s="158" t="s">
        <v>104</v>
      </c>
      <c r="G1921" s="134">
        <v>1</v>
      </c>
    </row>
    <row r="1922" spans="1:7" ht="12.75" customHeight="1">
      <c r="A1922" s="157" t="s">
        <v>150</v>
      </c>
      <c r="B1922" s="156" t="s">
        <v>107</v>
      </c>
      <c r="C1922" s="155">
        <v>0.28128999999999998</v>
      </c>
      <c r="D1922" s="136">
        <v>282059</v>
      </c>
      <c r="E1922" s="136">
        <f>+D1922*C1922</f>
        <v>79340.376109999997</v>
      </c>
      <c r="F1922" s="135"/>
      <c r="G1922" s="134">
        <v>1</v>
      </c>
    </row>
    <row r="1923" spans="1:7" ht="12.75" customHeight="1">
      <c r="A1923" s="152"/>
      <c r="B1923" s="154">
        <v>0.93693378258812998</v>
      </c>
      <c r="C1923" s="153"/>
      <c r="D1923" s="152" t="s">
        <v>105</v>
      </c>
      <c r="E1923" s="137">
        <v>68397</v>
      </c>
      <c r="F1923" s="151"/>
      <c r="G1923" s="134">
        <v>1</v>
      </c>
    </row>
    <row r="1924" spans="1:7" ht="12.75" customHeight="1">
      <c r="A1924" s="159" t="s">
        <v>108</v>
      </c>
      <c r="B1924" s="158" t="s">
        <v>5</v>
      </c>
      <c r="C1924" s="158" t="s">
        <v>4</v>
      </c>
      <c r="D1924" s="158" t="s">
        <v>103</v>
      </c>
      <c r="E1924" s="158" t="s">
        <v>104</v>
      </c>
      <c r="G1924" s="134">
        <v>1</v>
      </c>
    </row>
    <row r="1925" spans="1:7" ht="12.75" customHeight="1">
      <c r="A1925" s="157" t="s">
        <v>109</v>
      </c>
      <c r="B1925" s="156" t="s">
        <v>110</v>
      </c>
      <c r="C1925" s="155">
        <v>0.05</v>
      </c>
      <c r="D1925" s="136">
        <v>68397</v>
      </c>
      <c r="E1925" s="136">
        <f>+D1925*C1925</f>
        <v>3419.8500000000004</v>
      </c>
      <c r="F1925" s="135"/>
      <c r="G1925" s="134">
        <v>1</v>
      </c>
    </row>
    <row r="1926" spans="1:7" ht="12.75" customHeight="1">
      <c r="A1926" s="152"/>
      <c r="B1926" s="154">
        <v>4.6848743898875798E-2</v>
      </c>
      <c r="C1926" s="153"/>
      <c r="D1926" s="152" t="s">
        <v>105</v>
      </c>
      <c r="E1926" s="137">
        <v>3420</v>
      </c>
      <c r="F1926" s="151"/>
      <c r="G1926" s="134">
        <v>1</v>
      </c>
    </row>
    <row r="1927" spans="1:7" ht="12.75" customHeight="1">
      <c r="A1927" s="150" t="s">
        <v>114</v>
      </c>
      <c r="B1927" s="149" t="s">
        <v>115</v>
      </c>
      <c r="C1927" s="148"/>
      <c r="D1927" s="147"/>
      <c r="E1927" s="146">
        <v>7300089</v>
      </c>
      <c r="G1927" s="134">
        <v>1</v>
      </c>
    </row>
    <row r="1928" spans="1:7" ht="15" customHeight="1">
      <c r="A1928" s="202" t="s">
        <v>116</v>
      </c>
      <c r="B1928" s="202"/>
      <c r="C1928" s="202"/>
      <c r="D1928" s="200">
        <v>7300089</v>
      </c>
      <c r="E1928" s="200"/>
      <c r="G1928" s="134">
        <v>1</v>
      </c>
    </row>
    <row r="1929" spans="1:7" ht="12.75" customHeight="1">
      <c r="G1929" s="134">
        <v>1</v>
      </c>
    </row>
    <row r="1930" spans="1:7" ht="12.75" customHeight="1">
      <c r="G1930" s="134">
        <v>1</v>
      </c>
    </row>
    <row r="1931" spans="1:7" ht="20.25" customHeight="1">
      <c r="A1931" s="191" t="s">
        <v>99</v>
      </c>
      <c r="B1931" s="192"/>
      <c r="C1931" s="192"/>
      <c r="D1931" s="192"/>
      <c r="E1931" s="193"/>
      <c r="G1931" s="134">
        <v>1</v>
      </c>
    </row>
    <row r="1932" spans="1:7" ht="12.75" customHeight="1">
      <c r="A1932" s="194"/>
      <c r="B1932" s="194"/>
      <c r="C1932" s="194"/>
      <c r="D1932" s="162" t="s">
        <v>100</v>
      </c>
      <c r="E1932" s="162" t="s">
        <v>5</v>
      </c>
      <c r="G1932" s="134">
        <v>1</v>
      </c>
    </row>
    <row r="1933" spans="1:7" ht="55.5" customHeight="1">
      <c r="A1933" s="194" t="s">
        <v>461</v>
      </c>
      <c r="B1933" s="194"/>
      <c r="C1933" s="194"/>
      <c r="D1933" s="161" t="s">
        <v>323</v>
      </c>
      <c r="E1933" s="161" t="s">
        <v>2</v>
      </c>
      <c r="G1933" s="134">
        <v>1</v>
      </c>
    </row>
    <row r="1934" spans="1:7" ht="15.75" customHeight="1">
      <c r="A1934" s="201" t="s">
        <v>101</v>
      </c>
      <c r="B1934" s="201"/>
      <c r="C1934" s="201"/>
      <c r="D1934" s="201"/>
      <c r="E1934" s="201"/>
      <c r="F1934" s="160"/>
      <c r="G1934" s="134">
        <v>1</v>
      </c>
    </row>
    <row r="1935" spans="1:7" ht="200.1" customHeight="1">
      <c r="A1935" s="196" t="s">
        <v>297</v>
      </c>
      <c r="B1935" s="197"/>
      <c r="C1935" s="197"/>
      <c r="D1935" s="197"/>
      <c r="E1935" s="198"/>
      <c r="G1935" s="134">
        <v>2</v>
      </c>
    </row>
    <row r="1936" spans="1:7" ht="12.75" customHeight="1">
      <c r="A1936" s="159" t="s">
        <v>102</v>
      </c>
      <c r="B1936" s="158" t="s">
        <v>5</v>
      </c>
      <c r="C1936" s="158" t="s">
        <v>4</v>
      </c>
      <c r="D1936" s="158" t="s">
        <v>103</v>
      </c>
      <c r="E1936" s="158" t="s">
        <v>104</v>
      </c>
      <c r="G1936" s="134">
        <v>1</v>
      </c>
    </row>
    <row r="1937" spans="1:7" ht="12.75" customHeight="1">
      <c r="A1937" s="157" t="s">
        <v>192</v>
      </c>
      <c r="B1937" s="156" t="s">
        <v>2</v>
      </c>
      <c r="C1937" s="155">
        <v>0.77700000000000002</v>
      </c>
      <c r="D1937" s="136">
        <v>162600</v>
      </c>
      <c r="E1937" s="136">
        <f t="shared" ref="E1937:E1950" si="23">+D1937*C1937</f>
        <v>126340.2</v>
      </c>
      <c r="F1937" s="135"/>
      <c r="G1937" s="134">
        <v>1</v>
      </c>
    </row>
    <row r="1938" spans="1:7" ht="12.75" customHeight="1">
      <c r="A1938" s="157" t="s">
        <v>615</v>
      </c>
      <c r="B1938" s="156" t="s">
        <v>98</v>
      </c>
      <c r="C1938" s="155">
        <v>0.81899999999999995</v>
      </c>
      <c r="D1938" s="136">
        <v>14078</v>
      </c>
      <c r="E1938" s="136">
        <f t="shared" si="23"/>
        <v>11529.882</v>
      </c>
      <c r="F1938" s="135"/>
      <c r="G1938" s="134">
        <v>1</v>
      </c>
    </row>
    <row r="1939" spans="1:7" ht="12.75" customHeight="1">
      <c r="A1939" s="157" t="s">
        <v>614</v>
      </c>
      <c r="B1939" s="156" t="s">
        <v>98</v>
      </c>
      <c r="C1939" s="155">
        <v>1.232</v>
      </c>
      <c r="D1939" s="136">
        <v>14078</v>
      </c>
      <c r="E1939" s="136">
        <f t="shared" si="23"/>
        <v>17344.096000000001</v>
      </c>
      <c r="F1939" s="135"/>
      <c r="G1939" s="134">
        <v>1</v>
      </c>
    </row>
    <row r="1940" spans="1:7" ht="12.75" customHeight="1">
      <c r="A1940" s="157" t="s">
        <v>197</v>
      </c>
      <c r="B1940" s="156" t="s">
        <v>98</v>
      </c>
      <c r="C1940" s="155">
        <v>1.8919999999999999</v>
      </c>
      <c r="D1940" s="136">
        <v>3561</v>
      </c>
      <c r="E1940" s="136">
        <f t="shared" si="23"/>
        <v>6737.4119999999994</v>
      </c>
      <c r="F1940" s="135"/>
      <c r="G1940" s="134">
        <v>1</v>
      </c>
    </row>
    <row r="1941" spans="1:7" ht="12.75" customHeight="1">
      <c r="A1941" s="157" t="s">
        <v>198</v>
      </c>
      <c r="B1941" s="156" t="s">
        <v>98</v>
      </c>
      <c r="C1941" s="155">
        <v>2.0129999999999999</v>
      </c>
      <c r="D1941" s="136">
        <v>4472</v>
      </c>
      <c r="E1941" s="136">
        <f t="shared" si="23"/>
        <v>9002.1360000000004</v>
      </c>
      <c r="F1941" s="135"/>
      <c r="G1941" s="134">
        <v>1</v>
      </c>
    </row>
    <row r="1942" spans="1:7" ht="12.75" customHeight="1">
      <c r="A1942" s="157" t="s">
        <v>613</v>
      </c>
      <c r="B1942" s="156" t="s">
        <v>98</v>
      </c>
      <c r="C1942" s="155">
        <v>3.9049999999999998</v>
      </c>
      <c r="D1942" s="136">
        <v>2079</v>
      </c>
      <c r="E1942" s="136">
        <f t="shared" si="23"/>
        <v>8118.4949999999999</v>
      </c>
      <c r="F1942" s="135"/>
      <c r="G1942" s="134">
        <v>1</v>
      </c>
    </row>
    <row r="1943" spans="1:7" ht="12.75" customHeight="1">
      <c r="A1943" s="157" t="s">
        <v>612</v>
      </c>
      <c r="B1943" s="156" t="s">
        <v>98</v>
      </c>
      <c r="C1943" s="155">
        <v>0.47299999999999998</v>
      </c>
      <c r="D1943" s="136">
        <v>7004</v>
      </c>
      <c r="E1943" s="136">
        <f t="shared" si="23"/>
        <v>3312.8919999999998</v>
      </c>
      <c r="F1943" s="135"/>
      <c r="G1943" s="134">
        <v>1</v>
      </c>
    </row>
    <row r="1944" spans="1:7" ht="12.75" customHeight="1">
      <c r="A1944" s="157" t="s">
        <v>200</v>
      </c>
      <c r="B1944" s="156" t="s">
        <v>98</v>
      </c>
      <c r="C1944" s="155">
        <v>4.5149999999999997</v>
      </c>
      <c r="D1944" s="136">
        <v>4293</v>
      </c>
      <c r="E1944" s="136">
        <f t="shared" si="23"/>
        <v>19382.895</v>
      </c>
      <c r="F1944" s="135"/>
      <c r="G1944" s="134">
        <v>1</v>
      </c>
    </row>
    <row r="1945" spans="1:7" ht="12.75" customHeight="1">
      <c r="A1945" s="157" t="s">
        <v>611</v>
      </c>
      <c r="B1945" s="156" t="s">
        <v>98</v>
      </c>
      <c r="C1945" s="155">
        <v>8.58</v>
      </c>
      <c r="D1945" s="136">
        <v>800</v>
      </c>
      <c r="E1945" s="136">
        <f t="shared" si="23"/>
        <v>6864</v>
      </c>
      <c r="F1945" s="135"/>
      <c r="G1945" s="134">
        <v>1</v>
      </c>
    </row>
    <row r="1946" spans="1:7" ht="12.75" customHeight="1">
      <c r="A1946" s="157" t="s">
        <v>610</v>
      </c>
      <c r="B1946" s="156" t="s">
        <v>609</v>
      </c>
      <c r="C1946" s="155">
        <v>0.4</v>
      </c>
      <c r="D1946" s="136">
        <v>8000</v>
      </c>
      <c r="E1946" s="136">
        <f t="shared" si="23"/>
        <v>3200</v>
      </c>
      <c r="F1946" s="135"/>
      <c r="G1946" s="134">
        <v>1</v>
      </c>
    </row>
    <row r="1947" spans="1:7" ht="12.75" customHeight="1">
      <c r="A1947" s="157" t="s">
        <v>608</v>
      </c>
      <c r="B1947" s="156" t="s">
        <v>3</v>
      </c>
      <c r="C1947" s="155">
        <v>0.4</v>
      </c>
      <c r="D1947" s="136">
        <v>2500</v>
      </c>
      <c r="E1947" s="136">
        <f t="shared" si="23"/>
        <v>1000</v>
      </c>
      <c r="F1947" s="135"/>
      <c r="G1947" s="134">
        <v>1</v>
      </c>
    </row>
    <row r="1948" spans="1:7" ht="12.75" customHeight="1">
      <c r="A1948" s="157" t="s">
        <v>193</v>
      </c>
      <c r="B1948" s="156" t="s">
        <v>3</v>
      </c>
      <c r="C1948" s="155">
        <v>20</v>
      </c>
      <c r="D1948" s="136">
        <v>36</v>
      </c>
      <c r="E1948" s="136">
        <f t="shared" si="23"/>
        <v>720</v>
      </c>
      <c r="F1948" s="135"/>
      <c r="G1948" s="134">
        <v>1</v>
      </c>
    </row>
    <row r="1949" spans="1:7" ht="12.75" customHeight="1">
      <c r="A1949" s="157" t="s">
        <v>194</v>
      </c>
      <c r="B1949" s="156" t="s">
        <v>3</v>
      </c>
      <c r="C1949" s="155">
        <v>0.29082999999999998</v>
      </c>
      <c r="D1949" s="136">
        <v>41756</v>
      </c>
      <c r="E1949" s="136">
        <f t="shared" si="23"/>
        <v>12143.89748</v>
      </c>
      <c r="F1949" s="135"/>
      <c r="G1949" s="134">
        <v>1</v>
      </c>
    </row>
    <row r="1950" spans="1:7" ht="12.75" customHeight="1">
      <c r="A1950" s="157" t="s">
        <v>195</v>
      </c>
      <c r="B1950" s="156" t="s">
        <v>98</v>
      </c>
      <c r="C1950" s="155">
        <v>2.464</v>
      </c>
      <c r="D1950" s="136">
        <v>8110</v>
      </c>
      <c r="E1950" s="136">
        <f t="shared" si="23"/>
        <v>19983.04</v>
      </c>
      <c r="F1950" s="135"/>
      <c r="G1950" s="134">
        <v>1</v>
      </c>
    </row>
    <row r="1951" spans="1:7" ht="12.75" customHeight="1">
      <c r="A1951" s="152"/>
      <c r="B1951" s="154">
        <v>51.166181061611098</v>
      </c>
      <c r="C1951" s="153"/>
      <c r="D1951" s="152" t="s">
        <v>105</v>
      </c>
      <c r="E1951" s="137">
        <v>245678</v>
      </c>
      <c r="F1951" s="151"/>
      <c r="G1951" s="134">
        <v>1</v>
      </c>
    </row>
    <row r="1952" spans="1:7" ht="12.75" customHeight="1">
      <c r="A1952" s="159" t="s">
        <v>106</v>
      </c>
      <c r="B1952" s="158" t="s">
        <v>5</v>
      </c>
      <c r="C1952" s="158" t="s">
        <v>4</v>
      </c>
      <c r="D1952" s="158" t="s">
        <v>103</v>
      </c>
      <c r="E1952" s="158" t="s">
        <v>104</v>
      </c>
      <c r="G1952" s="134">
        <v>1</v>
      </c>
    </row>
    <row r="1953" spans="1:7" ht="12.75" customHeight="1">
      <c r="A1953" s="157" t="s">
        <v>196</v>
      </c>
      <c r="B1953" s="156" t="s">
        <v>107</v>
      </c>
      <c r="C1953" s="155">
        <v>0.77980000000000005</v>
      </c>
      <c r="D1953" s="136">
        <v>282059</v>
      </c>
      <c r="E1953" s="136">
        <f>+D1953*C1953</f>
        <v>219949.60820000002</v>
      </c>
      <c r="F1953" s="135"/>
      <c r="G1953" s="134">
        <v>1</v>
      </c>
    </row>
    <row r="1954" spans="1:7" ht="12.75" customHeight="1">
      <c r="A1954" s="157" t="s">
        <v>191</v>
      </c>
      <c r="B1954" s="156" t="s">
        <v>107</v>
      </c>
      <c r="C1954" s="155">
        <v>0.12184</v>
      </c>
      <c r="D1954" s="136">
        <v>282059</v>
      </c>
      <c r="E1954" s="136">
        <f>+D1954*C1954</f>
        <v>34366.06856</v>
      </c>
      <c r="F1954" s="135"/>
      <c r="G1954" s="134">
        <v>1</v>
      </c>
    </row>
    <row r="1955" spans="1:7" ht="12.75" customHeight="1">
      <c r="A1955" s="152"/>
      <c r="B1955" s="154">
        <v>45.659440557984198</v>
      </c>
      <c r="C1955" s="153"/>
      <c r="D1955" s="152" t="s">
        <v>105</v>
      </c>
      <c r="E1955" s="137">
        <v>219237</v>
      </c>
      <c r="F1955" s="151"/>
      <c r="G1955" s="134">
        <v>1</v>
      </c>
    </row>
    <row r="1956" spans="1:7" ht="12.75" customHeight="1">
      <c r="A1956" s="159" t="s">
        <v>108</v>
      </c>
      <c r="B1956" s="158" t="s">
        <v>5</v>
      </c>
      <c r="C1956" s="158" t="s">
        <v>4</v>
      </c>
      <c r="D1956" s="158" t="s">
        <v>103</v>
      </c>
      <c r="E1956" s="158" t="s">
        <v>104</v>
      </c>
      <c r="G1956" s="134">
        <v>1</v>
      </c>
    </row>
    <row r="1957" spans="1:7" ht="12.75" customHeight="1">
      <c r="A1957" s="157" t="s">
        <v>109</v>
      </c>
      <c r="B1957" s="156" t="s">
        <v>110</v>
      </c>
      <c r="C1957" s="155">
        <v>0.05</v>
      </c>
      <c r="D1957" s="136">
        <v>219237</v>
      </c>
      <c r="E1957" s="136">
        <f>+D1957*C1957</f>
        <v>10961.85</v>
      </c>
      <c r="F1957" s="135"/>
      <c r="G1957" s="134">
        <v>1</v>
      </c>
    </row>
    <row r="1958" spans="1:7" ht="12.75" customHeight="1">
      <c r="A1958" s="152"/>
      <c r="B1958" s="154">
        <v>2.2830032676812002</v>
      </c>
      <c r="C1958" s="153"/>
      <c r="D1958" s="152" t="s">
        <v>105</v>
      </c>
      <c r="E1958" s="137">
        <v>10962</v>
      </c>
      <c r="F1958" s="151"/>
      <c r="G1958" s="134">
        <v>1</v>
      </c>
    </row>
    <row r="1959" spans="1:7" ht="12.75" customHeight="1">
      <c r="A1959" s="159" t="s">
        <v>112</v>
      </c>
      <c r="B1959" s="158" t="s">
        <v>5</v>
      </c>
      <c r="C1959" s="158" t="s">
        <v>4</v>
      </c>
      <c r="D1959" s="158" t="s">
        <v>103</v>
      </c>
      <c r="E1959" s="158" t="s">
        <v>104</v>
      </c>
      <c r="G1959" s="134">
        <v>1</v>
      </c>
    </row>
    <row r="1960" spans="1:7" ht="12.75" customHeight="1">
      <c r="A1960" s="157" t="s">
        <v>113</v>
      </c>
      <c r="B1960" s="156" t="s">
        <v>3</v>
      </c>
      <c r="C1960" s="155">
        <v>2</v>
      </c>
      <c r="D1960" s="136">
        <v>2140</v>
      </c>
      <c r="E1960" s="136">
        <f>+D1960*C1960</f>
        <v>4280</v>
      </c>
      <c r="F1960" s="135"/>
      <c r="G1960" s="134">
        <v>1</v>
      </c>
    </row>
    <row r="1961" spans="1:7" ht="12.75" customHeight="1">
      <c r="A1961" s="152"/>
      <c r="B1961" s="154">
        <v>0.89137511272354697</v>
      </c>
      <c r="C1961" s="153"/>
      <c r="D1961" s="152" t="s">
        <v>105</v>
      </c>
      <c r="E1961" s="137">
        <v>4280</v>
      </c>
      <c r="F1961" s="151"/>
      <c r="G1961" s="134">
        <v>1</v>
      </c>
    </row>
    <row r="1962" spans="1:7" ht="12.75" customHeight="1">
      <c r="A1962" s="150" t="s">
        <v>114</v>
      </c>
      <c r="B1962" s="149" t="s">
        <v>115</v>
      </c>
      <c r="C1962" s="148"/>
      <c r="D1962" s="147"/>
      <c r="E1962" s="146">
        <v>480157</v>
      </c>
      <c r="G1962" s="134">
        <v>1</v>
      </c>
    </row>
    <row r="1963" spans="1:7" ht="15" customHeight="1">
      <c r="A1963" s="202" t="s">
        <v>116</v>
      </c>
      <c r="B1963" s="202"/>
      <c r="C1963" s="202"/>
      <c r="D1963" s="200">
        <v>480157</v>
      </c>
      <c r="E1963" s="200"/>
      <c r="G1963" s="134">
        <v>1</v>
      </c>
    </row>
    <row r="1964" spans="1:7" ht="12.75" customHeight="1">
      <c r="G1964" s="134">
        <v>1</v>
      </c>
    </row>
    <row r="1965" spans="1:7" ht="12.75" customHeight="1">
      <c r="G1965" s="134">
        <v>1</v>
      </c>
    </row>
    <row r="1966" spans="1:7" ht="20.25" customHeight="1">
      <c r="A1966" s="191" t="s">
        <v>99</v>
      </c>
      <c r="B1966" s="192"/>
      <c r="C1966" s="192"/>
      <c r="D1966" s="192"/>
      <c r="E1966" s="193"/>
      <c r="G1966" s="134">
        <v>1</v>
      </c>
    </row>
    <row r="1967" spans="1:7" ht="12.75" customHeight="1">
      <c r="A1967" s="194"/>
      <c r="B1967" s="194"/>
      <c r="C1967" s="194"/>
      <c r="D1967" s="162" t="s">
        <v>100</v>
      </c>
      <c r="E1967" s="162" t="s">
        <v>5</v>
      </c>
      <c r="G1967" s="134">
        <v>1</v>
      </c>
    </row>
    <row r="1968" spans="1:7" ht="55.5" customHeight="1">
      <c r="A1968" s="194" t="s">
        <v>461</v>
      </c>
      <c r="B1968" s="194"/>
      <c r="C1968" s="194"/>
      <c r="D1968" s="161" t="s">
        <v>324</v>
      </c>
      <c r="E1968" s="161" t="s">
        <v>3</v>
      </c>
      <c r="G1968" s="134">
        <v>1</v>
      </c>
    </row>
    <row r="1969" spans="1:7" ht="15.75" customHeight="1">
      <c r="A1969" s="201" t="s">
        <v>101</v>
      </c>
      <c r="B1969" s="201"/>
      <c r="C1969" s="201"/>
      <c r="D1969" s="201"/>
      <c r="E1969" s="201"/>
      <c r="F1969" s="160"/>
      <c r="G1969" s="134">
        <v>1</v>
      </c>
    </row>
    <row r="1970" spans="1:7" ht="200.1" customHeight="1">
      <c r="A1970" s="196" t="s">
        <v>325</v>
      </c>
      <c r="B1970" s="197"/>
      <c r="C1970" s="197"/>
      <c r="D1970" s="197"/>
      <c r="E1970" s="198"/>
      <c r="G1970" s="134">
        <v>2</v>
      </c>
    </row>
    <row r="1971" spans="1:7" ht="12.75" customHeight="1">
      <c r="A1971" s="159" t="s">
        <v>102</v>
      </c>
      <c r="B1971" s="158" t="s">
        <v>5</v>
      </c>
      <c r="C1971" s="158" t="s">
        <v>4</v>
      </c>
      <c r="D1971" s="158" t="s">
        <v>103</v>
      </c>
      <c r="E1971" s="158" t="s">
        <v>104</v>
      </c>
      <c r="G1971" s="134">
        <v>1</v>
      </c>
    </row>
    <row r="1972" spans="1:7" ht="12.75" customHeight="1">
      <c r="A1972" s="157" t="s">
        <v>585</v>
      </c>
      <c r="B1972" s="156" t="s">
        <v>3</v>
      </c>
      <c r="C1972" s="155">
        <v>1</v>
      </c>
      <c r="D1972" s="136">
        <v>704120</v>
      </c>
      <c r="E1972" s="136">
        <f>+D1972*C1972</f>
        <v>704120</v>
      </c>
      <c r="F1972" s="135"/>
      <c r="G1972" s="134">
        <v>1</v>
      </c>
    </row>
    <row r="1973" spans="1:7" ht="12.75" customHeight="1">
      <c r="A1973" s="157" t="s">
        <v>584</v>
      </c>
      <c r="B1973" s="156" t="s">
        <v>3</v>
      </c>
      <c r="C1973" s="155">
        <v>2</v>
      </c>
      <c r="D1973" s="136">
        <v>16353</v>
      </c>
      <c r="E1973" s="136">
        <f>+D1973*C1973</f>
        <v>32706</v>
      </c>
      <c r="F1973" s="135"/>
      <c r="G1973" s="134">
        <v>1</v>
      </c>
    </row>
    <row r="1974" spans="1:7" ht="12.75" customHeight="1">
      <c r="A1974" s="152"/>
      <c r="B1974" s="154">
        <v>89.428445203949806</v>
      </c>
      <c r="C1974" s="153"/>
      <c r="D1974" s="152" t="s">
        <v>105</v>
      </c>
      <c r="E1974" s="137">
        <v>736826</v>
      </c>
      <c r="F1974" s="151"/>
      <c r="G1974" s="134">
        <v>1</v>
      </c>
    </row>
    <row r="1975" spans="1:7" ht="12.75" customHeight="1">
      <c r="A1975" s="159" t="s">
        <v>106</v>
      </c>
      <c r="B1975" s="158" t="s">
        <v>5</v>
      </c>
      <c r="C1975" s="158" t="s">
        <v>4</v>
      </c>
      <c r="D1975" s="158" t="s">
        <v>103</v>
      </c>
      <c r="E1975" s="158" t="s">
        <v>104</v>
      </c>
      <c r="G1975" s="134">
        <v>1</v>
      </c>
    </row>
    <row r="1976" spans="1:7" ht="12.75" customHeight="1">
      <c r="A1976" s="157" t="s">
        <v>150</v>
      </c>
      <c r="B1976" s="156" t="s">
        <v>107</v>
      </c>
      <c r="C1976" s="155">
        <v>0.34116000000000002</v>
      </c>
      <c r="D1976" s="136">
        <v>282059</v>
      </c>
      <c r="E1976" s="136">
        <f>+D1976*C1976</f>
        <v>96227.24844000001</v>
      </c>
      <c r="F1976" s="135"/>
      <c r="G1976" s="134">
        <v>1</v>
      </c>
    </row>
    <row r="1977" spans="1:7" ht="12.75" customHeight="1">
      <c r="A1977" s="152"/>
      <c r="B1977" s="154">
        <v>10.0681127477158</v>
      </c>
      <c r="C1977" s="153"/>
      <c r="D1977" s="152" t="s">
        <v>105</v>
      </c>
      <c r="E1977" s="137">
        <v>82954</v>
      </c>
      <c r="F1977" s="151"/>
      <c r="G1977" s="134">
        <v>1</v>
      </c>
    </row>
    <row r="1978" spans="1:7" ht="12.75" customHeight="1">
      <c r="A1978" s="159" t="s">
        <v>108</v>
      </c>
      <c r="B1978" s="158" t="s">
        <v>5</v>
      </c>
      <c r="C1978" s="158" t="s">
        <v>4</v>
      </c>
      <c r="D1978" s="158" t="s">
        <v>103</v>
      </c>
      <c r="E1978" s="158" t="s">
        <v>104</v>
      </c>
      <c r="G1978" s="134">
        <v>1</v>
      </c>
    </row>
    <row r="1979" spans="1:7" ht="12.75" customHeight="1">
      <c r="A1979" s="157" t="s">
        <v>109</v>
      </c>
      <c r="B1979" s="156" t="s">
        <v>110</v>
      </c>
      <c r="C1979" s="155">
        <v>0.05</v>
      </c>
      <c r="D1979" s="136">
        <v>82954</v>
      </c>
      <c r="E1979" s="136">
        <f>+D1979*C1979</f>
        <v>4147.7</v>
      </c>
      <c r="F1979" s="135"/>
      <c r="G1979" s="134">
        <v>1</v>
      </c>
    </row>
    <row r="1980" spans="1:7" ht="12.75" customHeight="1">
      <c r="A1980" s="152"/>
      <c r="B1980" s="154">
        <v>0.50344204833432005</v>
      </c>
      <c r="C1980" s="153"/>
      <c r="D1980" s="152" t="s">
        <v>105</v>
      </c>
      <c r="E1980" s="137">
        <v>4148</v>
      </c>
      <c r="F1980" s="151"/>
      <c r="G1980" s="134">
        <v>1</v>
      </c>
    </row>
    <row r="1981" spans="1:7" ht="12.75" customHeight="1">
      <c r="A1981" s="150" t="s">
        <v>114</v>
      </c>
      <c r="B1981" s="149" t="s">
        <v>115</v>
      </c>
      <c r="C1981" s="148"/>
      <c r="D1981" s="147"/>
      <c r="E1981" s="146">
        <v>823928</v>
      </c>
      <c r="G1981" s="134">
        <v>1</v>
      </c>
    </row>
    <row r="1982" spans="1:7" ht="15" customHeight="1">
      <c r="A1982" s="202" t="s">
        <v>116</v>
      </c>
      <c r="B1982" s="202"/>
      <c r="C1982" s="202"/>
      <c r="D1982" s="200">
        <v>823928</v>
      </c>
      <c r="E1982" s="200"/>
      <c r="G1982" s="134">
        <v>1</v>
      </c>
    </row>
    <row r="1983" spans="1:7" ht="12.75" customHeight="1">
      <c r="G1983" s="134">
        <v>1</v>
      </c>
    </row>
    <row r="1984" spans="1:7" ht="12.75" customHeight="1">
      <c r="G1984" s="134">
        <v>1</v>
      </c>
    </row>
    <row r="1985" spans="1:7" ht="20.25" customHeight="1">
      <c r="A1985" s="191" t="s">
        <v>99</v>
      </c>
      <c r="B1985" s="192"/>
      <c r="C1985" s="192"/>
      <c r="D1985" s="192"/>
      <c r="E1985" s="193"/>
      <c r="G1985" s="134">
        <v>1</v>
      </c>
    </row>
    <row r="1986" spans="1:7" ht="12.75" customHeight="1">
      <c r="A1986" s="194"/>
      <c r="B1986" s="194"/>
      <c r="C1986" s="194"/>
      <c r="D1986" s="162" t="s">
        <v>100</v>
      </c>
      <c r="E1986" s="162" t="s">
        <v>5</v>
      </c>
      <c r="G1986" s="134">
        <v>1</v>
      </c>
    </row>
    <row r="1987" spans="1:7" ht="55.5" customHeight="1">
      <c r="A1987" s="194" t="s">
        <v>461</v>
      </c>
      <c r="B1987" s="194"/>
      <c r="C1987" s="194"/>
      <c r="D1987" s="161" t="s">
        <v>324</v>
      </c>
      <c r="E1987" s="161" t="s">
        <v>2</v>
      </c>
      <c r="G1987" s="134">
        <v>1</v>
      </c>
    </row>
    <row r="1988" spans="1:7" ht="15.75" customHeight="1">
      <c r="A1988" s="201" t="s">
        <v>101</v>
      </c>
      <c r="B1988" s="201"/>
      <c r="C1988" s="201"/>
      <c r="D1988" s="201"/>
      <c r="E1988" s="201"/>
      <c r="F1988" s="160"/>
      <c r="G1988" s="134">
        <v>1</v>
      </c>
    </row>
    <row r="1989" spans="1:7" ht="200.1" customHeight="1">
      <c r="A1989" s="196" t="s">
        <v>133</v>
      </c>
      <c r="B1989" s="197"/>
      <c r="C1989" s="197"/>
      <c r="D1989" s="197"/>
      <c r="E1989" s="198"/>
      <c r="G1989" s="134">
        <v>2</v>
      </c>
    </row>
    <row r="1990" spans="1:7" ht="12.75" customHeight="1">
      <c r="A1990" s="159" t="s">
        <v>102</v>
      </c>
      <c r="B1990" s="158" t="s">
        <v>5</v>
      </c>
      <c r="C1990" s="158" t="s">
        <v>4</v>
      </c>
      <c r="D1990" s="158" t="s">
        <v>103</v>
      </c>
      <c r="E1990" s="158" t="s">
        <v>104</v>
      </c>
      <c r="G1990" s="134">
        <v>1</v>
      </c>
    </row>
    <row r="1991" spans="1:7" ht="12.75" customHeight="1">
      <c r="A1991" s="157" t="s">
        <v>197</v>
      </c>
      <c r="B1991" s="156" t="s">
        <v>98</v>
      </c>
      <c r="C1991" s="155">
        <v>3.52</v>
      </c>
      <c r="D1991" s="136">
        <v>3561</v>
      </c>
      <c r="E1991" s="136">
        <f t="shared" ref="E1991:E1998" si="24">+D1991*C1991</f>
        <v>12534.72</v>
      </c>
      <c r="F1991" s="135"/>
      <c r="G1991" s="134">
        <v>1</v>
      </c>
    </row>
    <row r="1992" spans="1:7" ht="12.75" customHeight="1">
      <c r="A1992" s="157" t="s">
        <v>198</v>
      </c>
      <c r="B1992" s="156" t="s">
        <v>98</v>
      </c>
      <c r="C1992" s="155">
        <v>1.254</v>
      </c>
      <c r="D1992" s="136">
        <v>4472</v>
      </c>
      <c r="E1992" s="136">
        <f t="shared" si="24"/>
        <v>5607.8879999999999</v>
      </c>
      <c r="F1992" s="135"/>
      <c r="G1992" s="134">
        <v>1</v>
      </c>
    </row>
    <row r="1993" spans="1:7" ht="12.75" customHeight="1">
      <c r="A1993" s="157" t="s">
        <v>199</v>
      </c>
      <c r="B1993" s="156" t="s">
        <v>98</v>
      </c>
      <c r="C1993" s="155">
        <v>0.83599999999999997</v>
      </c>
      <c r="D1993" s="136">
        <v>3059</v>
      </c>
      <c r="E1993" s="136">
        <f t="shared" si="24"/>
        <v>2557.3240000000001</v>
      </c>
      <c r="F1993" s="135"/>
      <c r="G1993" s="134">
        <v>1</v>
      </c>
    </row>
    <row r="1994" spans="1:7" ht="12.75" customHeight="1">
      <c r="A1994" s="157" t="s">
        <v>200</v>
      </c>
      <c r="B1994" s="156" t="s">
        <v>98</v>
      </c>
      <c r="C1994" s="155">
        <v>16.695</v>
      </c>
      <c r="D1994" s="136">
        <v>4293</v>
      </c>
      <c r="E1994" s="136">
        <f t="shared" si="24"/>
        <v>71671.634999999995</v>
      </c>
      <c r="F1994" s="135"/>
      <c r="G1994" s="134">
        <v>1</v>
      </c>
    </row>
    <row r="1995" spans="1:7" ht="12.75" customHeight="1">
      <c r="A1995" s="157" t="s">
        <v>193</v>
      </c>
      <c r="B1995" s="156" t="s">
        <v>3</v>
      </c>
      <c r="C1995" s="155">
        <v>77</v>
      </c>
      <c r="D1995" s="136">
        <v>36</v>
      </c>
      <c r="E1995" s="136">
        <f t="shared" si="24"/>
        <v>2772</v>
      </c>
      <c r="F1995" s="135"/>
      <c r="G1995" s="134">
        <v>1</v>
      </c>
    </row>
    <row r="1996" spans="1:7" ht="12.75" customHeight="1">
      <c r="A1996" s="157" t="s">
        <v>194</v>
      </c>
      <c r="B1996" s="156" t="s">
        <v>3</v>
      </c>
      <c r="C1996" s="155">
        <v>0.93481999999999998</v>
      </c>
      <c r="D1996" s="136">
        <v>41756</v>
      </c>
      <c r="E1996" s="136">
        <f t="shared" si="24"/>
        <v>39034.343919999999</v>
      </c>
      <c r="F1996" s="135"/>
      <c r="G1996" s="134">
        <v>1</v>
      </c>
    </row>
    <row r="1997" spans="1:7" ht="12.75" customHeight="1">
      <c r="A1997" s="157" t="s">
        <v>195</v>
      </c>
      <c r="B1997" s="156" t="s">
        <v>98</v>
      </c>
      <c r="C1997" s="155">
        <v>7.92</v>
      </c>
      <c r="D1997" s="136">
        <v>8110</v>
      </c>
      <c r="E1997" s="136">
        <f t="shared" si="24"/>
        <v>64231.199999999997</v>
      </c>
      <c r="F1997" s="135"/>
      <c r="G1997" s="134">
        <v>1</v>
      </c>
    </row>
    <row r="1998" spans="1:7" ht="12.75" customHeight="1">
      <c r="A1998" s="157" t="s">
        <v>194</v>
      </c>
      <c r="B1998" s="156" t="s">
        <v>3</v>
      </c>
      <c r="C1998" s="155">
        <v>0.93481999999999998</v>
      </c>
      <c r="D1998" s="136">
        <v>41756</v>
      </c>
      <c r="E1998" s="136">
        <f t="shared" si="24"/>
        <v>39034.343919999999</v>
      </c>
      <c r="F1998" s="135"/>
      <c r="G1998" s="134">
        <v>1</v>
      </c>
    </row>
    <row r="1999" spans="1:7" ht="12.75" customHeight="1">
      <c r="A1999" s="152"/>
      <c r="B1999" s="154">
        <v>59.827855985607599</v>
      </c>
      <c r="C1999" s="153"/>
      <c r="D1999" s="152" t="s">
        <v>105</v>
      </c>
      <c r="E1999" s="137">
        <v>237443</v>
      </c>
      <c r="F1999" s="151"/>
      <c r="G1999" s="134">
        <v>1</v>
      </c>
    </row>
    <row r="2000" spans="1:7" ht="12.75" customHeight="1">
      <c r="A2000" s="159" t="s">
        <v>106</v>
      </c>
      <c r="B2000" s="158" t="s">
        <v>5</v>
      </c>
      <c r="C2000" s="158" t="s">
        <v>4</v>
      </c>
      <c r="D2000" s="158" t="s">
        <v>103</v>
      </c>
      <c r="E2000" s="158" t="s">
        <v>104</v>
      </c>
      <c r="G2000" s="134">
        <v>1</v>
      </c>
    </row>
    <row r="2001" spans="1:7" ht="12.75" customHeight="1">
      <c r="A2001" s="157" t="s">
        <v>196</v>
      </c>
      <c r="B2001" s="156" t="s">
        <v>107</v>
      </c>
      <c r="C2001" s="155">
        <v>0.48737999999999998</v>
      </c>
      <c r="D2001" s="136">
        <v>282059</v>
      </c>
      <c r="E2001" s="136">
        <f>+D2001*C2001</f>
        <v>137469.91542</v>
      </c>
      <c r="F2001" s="135"/>
      <c r="G2001" s="134">
        <v>1</v>
      </c>
    </row>
    <row r="2002" spans="1:7" ht="12.75" customHeight="1">
      <c r="A2002" s="157" t="s">
        <v>191</v>
      </c>
      <c r="B2002" s="156" t="s">
        <v>107</v>
      </c>
      <c r="C2002" s="155">
        <v>0.11697</v>
      </c>
      <c r="D2002" s="136">
        <v>282059</v>
      </c>
      <c r="E2002" s="136">
        <f>+D2002*C2002</f>
        <v>32992.441230000004</v>
      </c>
      <c r="F2002" s="135"/>
      <c r="G2002" s="134">
        <v>1</v>
      </c>
    </row>
    <row r="2003" spans="1:7" ht="12.75" customHeight="1">
      <c r="A2003" s="152"/>
      <c r="B2003" s="154">
        <v>37.026585062878397</v>
      </c>
      <c r="C2003" s="153"/>
      <c r="D2003" s="152" t="s">
        <v>105</v>
      </c>
      <c r="E2003" s="137">
        <v>146950</v>
      </c>
      <c r="F2003" s="151"/>
      <c r="G2003" s="134">
        <v>1</v>
      </c>
    </row>
    <row r="2004" spans="1:7" ht="12.75" customHeight="1">
      <c r="A2004" s="159" t="s">
        <v>108</v>
      </c>
      <c r="B2004" s="158" t="s">
        <v>5</v>
      </c>
      <c r="C2004" s="158" t="s">
        <v>4</v>
      </c>
      <c r="D2004" s="158" t="s">
        <v>103</v>
      </c>
      <c r="E2004" s="158" t="s">
        <v>104</v>
      </c>
      <c r="G2004" s="134">
        <v>1</v>
      </c>
    </row>
    <row r="2005" spans="1:7" ht="12.75" customHeight="1">
      <c r="A2005" s="157" t="s">
        <v>109</v>
      </c>
      <c r="B2005" s="156" t="s">
        <v>110</v>
      </c>
      <c r="C2005" s="155">
        <v>0.05</v>
      </c>
      <c r="D2005" s="136">
        <v>146950</v>
      </c>
      <c r="E2005" s="136">
        <f>+D2005*C2005</f>
        <v>7347.5</v>
      </c>
      <c r="F2005" s="135"/>
      <c r="G2005" s="134">
        <v>1</v>
      </c>
    </row>
    <row r="2006" spans="1:7" ht="12.75" customHeight="1">
      <c r="A2006" s="152"/>
      <c r="B2006" s="154">
        <v>1.85145523676101</v>
      </c>
      <c r="C2006" s="153"/>
      <c r="D2006" s="152" t="s">
        <v>105</v>
      </c>
      <c r="E2006" s="137">
        <v>7348</v>
      </c>
      <c r="F2006" s="151"/>
      <c r="G2006" s="134">
        <v>1</v>
      </c>
    </row>
    <row r="2007" spans="1:7" ht="12.75" customHeight="1">
      <c r="A2007" s="159" t="s">
        <v>112</v>
      </c>
      <c r="B2007" s="158" t="s">
        <v>5</v>
      </c>
      <c r="C2007" s="158" t="s">
        <v>4</v>
      </c>
      <c r="D2007" s="158" t="s">
        <v>103</v>
      </c>
      <c r="E2007" s="158" t="s">
        <v>104</v>
      </c>
      <c r="G2007" s="134">
        <v>1</v>
      </c>
    </row>
    <row r="2008" spans="1:7" ht="12.75" customHeight="1">
      <c r="A2008" s="157" t="s">
        <v>113</v>
      </c>
      <c r="B2008" s="156" t="s">
        <v>3</v>
      </c>
      <c r="C2008" s="155">
        <v>1.2</v>
      </c>
      <c r="D2008" s="136">
        <v>2140</v>
      </c>
      <c r="E2008" s="136">
        <f>+D2008*C2008</f>
        <v>2568</v>
      </c>
      <c r="F2008" s="135"/>
      <c r="G2008" s="134">
        <v>1</v>
      </c>
    </row>
    <row r="2009" spans="1:7" ht="12.75" customHeight="1">
      <c r="A2009" s="157" t="s">
        <v>113</v>
      </c>
      <c r="B2009" s="156" t="s">
        <v>3</v>
      </c>
      <c r="C2009" s="155">
        <v>1.2</v>
      </c>
      <c r="D2009" s="136">
        <v>2140</v>
      </c>
      <c r="E2009" s="136">
        <f>+D2009*C2009</f>
        <v>2568</v>
      </c>
      <c r="F2009" s="135"/>
      <c r="G2009" s="134">
        <v>1</v>
      </c>
    </row>
    <row r="2010" spans="1:7" ht="12.75" customHeight="1">
      <c r="A2010" s="152"/>
      <c r="B2010" s="154">
        <v>1.29410371475293</v>
      </c>
      <c r="C2010" s="153"/>
      <c r="D2010" s="152" t="s">
        <v>105</v>
      </c>
      <c r="E2010" s="137">
        <v>5136</v>
      </c>
      <c r="F2010" s="151"/>
      <c r="G2010" s="134">
        <v>1</v>
      </c>
    </row>
    <row r="2011" spans="1:7" ht="12.75" customHeight="1">
      <c r="A2011" s="150" t="s">
        <v>114</v>
      </c>
      <c r="B2011" s="149" t="s">
        <v>115</v>
      </c>
      <c r="C2011" s="148"/>
      <c r="D2011" s="147"/>
      <c r="E2011" s="146">
        <v>396877</v>
      </c>
      <c r="G2011" s="134">
        <v>1</v>
      </c>
    </row>
    <row r="2012" spans="1:7" ht="15" customHeight="1">
      <c r="A2012" s="202" t="s">
        <v>116</v>
      </c>
      <c r="B2012" s="202"/>
      <c r="C2012" s="202"/>
      <c r="D2012" s="200">
        <v>396877</v>
      </c>
      <c r="E2012" s="200"/>
      <c r="G2012" s="134">
        <v>1</v>
      </c>
    </row>
    <row r="2013" spans="1:7" ht="12.75" customHeight="1">
      <c r="G2013" s="134">
        <v>1</v>
      </c>
    </row>
    <row r="2014" spans="1:7" ht="12.75" customHeight="1">
      <c r="G2014" s="134">
        <v>1</v>
      </c>
    </row>
    <row r="2015" spans="1:7" ht="20.25" customHeight="1">
      <c r="A2015" s="191" t="s">
        <v>99</v>
      </c>
      <c r="B2015" s="192"/>
      <c r="C2015" s="192"/>
      <c r="D2015" s="192"/>
      <c r="E2015" s="193"/>
      <c r="G2015" s="134">
        <v>1</v>
      </c>
    </row>
    <row r="2016" spans="1:7" ht="12.75" customHeight="1">
      <c r="A2016" s="194"/>
      <c r="B2016" s="194"/>
      <c r="C2016" s="194"/>
      <c r="D2016" s="162" t="s">
        <v>100</v>
      </c>
      <c r="E2016" s="162" t="s">
        <v>5</v>
      </c>
      <c r="G2016" s="134">
        <v>1</v>
      </c>
    </row>
    <row r="2017" spans="1:7" ht="55.5" customHeight="1">
      <c r="A2017" s="194" t="s">
        <v>461</v>
      </c>
      <c r="B2017" s="194"/>
      <c r="C2017" s="194"/>
      <c r="D2017" s="161" t="s">
        <v>326</v>
      </c>
      <c r="E2017" s="161" t="s">
        <v>3</v>
      </c>
      <c r="G2017" s="134">
        <v>1</v>
      </c>
    </row>
    <row r="2018" spans="1:7" ht="15.75" customHeight="1">
      <c r="A2018" s="201" t="s">
        <v>101</v>
      </c>
      <c r="B2018" s="201"/>
      <c r="C2018" s="201"/>
      <c r="D2018" s="201"/>
      <c r="E2018" s="201"/>
      <c r="F2018" s="160"/>
      <c r="G2018" s="134">
        <v>1</v>
      </c>
    </row>
    <row r="2019" spans="1:7" ht="200.1" customHeight="1">
      <c r="A2019" s="196" t="s">
        <v>241</v>
      </c>
      <c r="B2019" s="197"/>
      <c r="C2019" s="197"/>
      <c r="D2019" s="197"/>
      <c r="E2019" s="198"/>
      <c r="G2019" s="134">
        <v>2</v>
      </c>
    </row>
    <row r="2020" spans="1:7" ht="12.75" customHeight="1">
      <c r="A2020" s="159" t="s">
        <v>102</v>
      </c>
      <c r="B2020" s="158" t="s">
        <v>5</v>
      </c>
      <c r="C2020" s="158" t="s">
        <v>4</v>
      </c>
      <c r="D2020" s="158" t="s">
        <v>103</v>
      </c>
      <c r="E2020" s="158" t="s">
        <v>104</v>
      </c>
      <c r="G2020" s="134">
        <v>1</v>
      </c>
    </row>
    <row r="2021" spans="1:7" ht="12.75" customHeight="1">
      <c r="A2021" s="157" t="s">
        <v>505</v>
      </c>
      <c r="B2021" s="156" t="s">
        <v>149</v>
      </c>
      <c r="C2021" s="155">
        <v>6.3E-2</v>
      </c>
      <c r="D2021" s="136">
        <v>392677</v>
      </c>
      <c r="E2021" s="136">
        <f>+D2021*C2021</f>
        <v>24738.651000000002</v>
      </c>
      <c r="F2021" s="135"/>
      <c r="G2021" s="134">
        <v>1</v>
      </c>
    </row>
    <row r="2022" spans="1:7" ht="12.75" customHeight="1">
      <c r="A2022" s="157" t="s">
        <v>506</v>
      </c>
      <c r="B2022" s="156" t="s">
        <v>3</v>
      </c>
      <c r="C2022" s="155">
        <v>1</v>
      </c>
      <c r="D2022" s="136">
        <v>1750000</v>
      </c>
      <c r="E2022" s="136">
        <f>+D2022*C2022</f>
        <v>1750000</v>
      </c>
      <c r="F2022" s="135"/>
      <c r="G2022" s="134">
        <v>1</v>
      </c>
    </row>
    <row r="2023" spans="1:7" ht="12.75" customHeight="1">
      <c r="A2023" s="152"/>
      <c r="B2023" s="154">
        <v>91.599905031767904</v>
      </c>
      <c r="C2023" s="153"/>
      <c r="D2023" s="152" t="s">
        <v>105</v>
      </c>
      <c r="E2023" s="137">
        <v>1774739</v>
      </c>
      <c r="F2023" s="151"/>
      <c r="G2023" s="134">
        <v>1</v>
      </c>
    </row>
    <row r="2024" spans="1:7" ht="12.75" customHeight="1">
      <c r="A2024" s="159" t="s">
        <v>106</v>
      </c>
      <c r="B2024" s="158" t="s">
        <v>5</v>
      </c>
      <c r="C2024" s="158" t="s">
        <v>4</v>
      </c>
      <c r="D2024" s="158" t="s">
        <v>103</v>
      </c>
      <c r="E2024" s="158" t="s">
        <v>104</v>
      </c>
      <c r="G2024" s="134">
        <v>1</v>
      </c>
    </row>
    <row r="2025" spans="1:7" ht="12.75" customHeight="1">
      <c r="A2025" s="157" t="s">
        <v>150</v>
      </c>
      <c r="B2025" s="156" t="s">
        <v>107</v>
      </c>
      <c r="C2025" s="155">
        <v>0.63746000000000003</v>
      </c>
      <c r="D2025" s="136">
        <v>282059</v>
      </c>
      <c r="E2025" s="136">
        <f>+D2025*C2025</f>
        <v>179801.33014000001</v>
      </c>
      <c r="F2025" s="135"/>
      <c r="G2025" s="134">
        <v>1</v>
      </c>
    </row>
    <row r="2026" spans="1:7" ht="12.75" customHeight="1">
      <c r="A2026" s="152"/>
      <c r="B2026" s="154">
        <v>8.0000929037053101</v>
      </c>
      <c r="C2026" s="153"/>
      <c r="D2026" s="152" t="s">
        <v>105</v>
      </c>
      <c r="E2026" s="137">
        <v>155001</v>
      </c>
      <c r="F2026" s="151"/>
      <c r="G2026" s="134">
        <v>1</v>
      </c>
    </row>
    <row r="2027" spans="1:7" ht="12.75" customHeight="1">
      <c r="A2027" s="159" t="s">
        <v>108</v>
      </c>
      <c r="B2027" s="158" t="s">
        <v>5</v>
      </c>
      <c r="C2027" s="158" t="s">
        <v>4</v>
      </c>
      <c r="D2027" s="158" t="s">
        <v>103</v>
      </c>
      <c r="E2027" s="158" t="s">
        <v>104</v>
      </c>
      <c r="G2027" s="134">
        <v>1</v>
      </c>
    </row>
    <row r="2028" spans="1:7" ht="12.75" customHeight="1">
      <c r="A2028" s="157" t="s">
        <v>109</v>
      </c>
      <c r="B2028" s="156" t="s">
        <v>110</v>
      </c>
      <c r="C2028" s="155">
        <v>0.05</v>
      </c>
      <c r="D2028" s="136">
        <v>155001</v>
      </c>
      <c r="E2028" s="136">
        <f>+D2028*C2028</f>
        <v>7750.05</v>
      </c>
      <c r="F2028" s="135"/>
      <c r="G2028" s="134">
        <v>1</v>
      </c>
    </row>
    <row r="2029" spans="1:7" ht="12.75" customHeight="1">
      <c r="A2029" s="152"/>
      <c r="B2029" s="154">
        <v>0.400002064526785</v>
      </c>
      <c r="C2029" s="153"/>
      <c r="D2029" s="152" t="s">
        <v>105</v>
      </c>
      <c r="E2029" s="137">
        <v>7750</v>
      </c>
      <c r="F2029" s="151"/>
      <c r="G2029" s="134">
        <v>1</v>
      </c>
    </row>
    <row r="2030" spans="1:7" ht="12.75" customHeight="1">
      <c r="A2030" s="150" t="s">
        <v>114</v>
      </c>
      <c r="B2030" s="149" t="s">
        <v>115</v>
      </c>
      <c r="C2030" s="148"/>
      <c r="D2030" s="147"/>
      <c r="E2030" s="146">
        <v>1937490</v>
      </c>
      <c r="G2030" s="134">
        <v>1</v>
      </c>
    </row>
    <row r="2031" spans="1:7" ht="15" customHeight="1">
      <c r="A2031" s="202" t="s">
        <v>116</v>
      </c>
      <c r="B2031" s="202"/>
      <c r="C2031" s="202"/>
      <c r="D2031" s="200">
        <v>1937490</v>
      </c>
      <c r="E2031" s="200"/>
      <c r="G2031" s="134">
        <v>1</v>
      </c>
    </row>
    <row r="2032" spans="1:7" ht="12.75" customHeight="1">
      <c r="G2032" s="134">
        <v>1</v>
      </c>
    </row>
    <row r="2033" spans="1:7" ht="12.75" customHeight="1">
      <c r="G2033" s="134">
        <v>1</v>
      </c>
    </row>
    <row r="2034" spans="1:7" ht="20.25" customHeight="1">
      <c r="A2034" s="191" t="s">
        <v>99</v>
      </c>
      <c r="B2034" s="192"/>
      <c r="C2034" s="192"/>
      <c r="D2034" s="192"/>
      <c r="E2034" s="193"/>
      <c r="G2034" s="134">
        <v>1</v>
      </c>
    </row>
    <row r="2035" spans="1:7" ht="12.75" customHeight="1">
      <c r="A2035" s="194"/>
      <c r="B2035" s="194"/>
      <c r="C2035" s="194"/>
      <c r="D2035" s="162" t="s">
        <v>100</v>
      </c>
      <c r="E2035" s="162" t="s">
        <v>5</v>
      </c>
      <c r="G2035" s="134">
        <v>1</v>
      </c>
    </row>
    <row r="2036" spans="1:7" ht="55.5" customHeight="1">
      <c r="A2036" s="194" t="s">
        <v>461</v>
      </c>
      <c r="B2036" s="194"/>
      <c r="C2036" s="194"/>
      <c r="D2036" s="161" t="s">
        <v>327</v>
      </c>
      <c r="E2036" s="161" t="s">
        <v>3</v>
      </c>
      <c r="G2036" s="134">
        <v>1</v>
      </c>
    </row>
    <row r="2037" spans="1:7" ht="15.75" customHeight="1">
      <c r="A2037" s="201" t="s">
        <v>101</v>
      </c>
      <c r="B2037" s="201"/>
      <c r="C2037" s="201"/>
      <c r="D2037" s="201"/>
      <c r="E2037" s="201"/>
      <c r="F2037" s="160"/>
      <c r="G2037" s="134">
        <v>1</v>
      </c>
    </row>
    <row r="2038" spans="1:7" ht="200.1" customHeight="1">
      <c r="A2038" s="196" t="s">
        <v>239</v>
      </c>
      <c r="B2038" s="197"/>
      <c r="C2038" s="197"/>
      <c r="D2038" s="197"/>
      <c r="E2038" s="198"/>
      <c r="G2038" s="134">
        <v>2</v>
      </c>
    </row>
    <row r="2039" spans="1:7" ht="12.75" customHeight="1">
      <c r="A2039" s="159" t="s">
        <v>102</v>
      </c>
      <c r="B2039" s="158" t="s">
        <v>5</v>
      </c>
      <c r="C2039" s="158" t="s">
        <v>4</v>
      </c>
      <c r="D2039" s="158" t="s">
        <v>103</v>
      </c>
      <c r="E2039" s="158" t="s">
        <v>104</v>
      </c>
      <c r="G2039" s="134">
        <v>1</v>
      </c>
    </row>
    <row r="2040" spans="1:7" ht="12.75" customHeight="1">
      <c r="A2040" s="157" t="s">
        <v>507</v>
      </c>
      <c r="B2040" s="156" t="s">
        <v>3</v>
      </c>
      <c r="C2040" s="155">
        <v>1</v>
      </c>
      <c r="D2040" s="136">
        <v>906000</v>
      </c>
      <c r="E2040" s="136">
        <f>+D2040*C2040</f>
        <v>906000</v>
      </c>
      <c r="F2040" s="135"/>
      <c r="G2040" s="134">
        <v>1</v>
      </c>
    </row>
    <row r="2041" spans="1:7" ht="12.75" customHeight="1">
      <c r="A2041" s="152"/>
      <c r="B2041" s="154">
        <v>92.655374165104504</v>
      </c>
      <c r="C2041" s="153"/>
      <c r="D2041" s="152" t="s">
        <v>105</v>
      </c>
      <c r="E2041" s="137">
        <v>906000</v>
      </c>
      <c r="F2041" s="151"/>
      <c r="G2041" s="134">
        <v>1</v>
      </c>
    </row>
    <row r="2042" spans="1:7" ht="12.75" customHeight="1">
      <c r="A2042" s="159" t="s">
        <v>106</v>
      </c>
      <c r="B2042" s="158" t="s">
        <v>5</v>
      </c>
      <c r="C2042" s="158" t="s">
        <v>4</v>
      </c>
      <c r="D2042" s="158" t="s">
        <v>103</v>
      </c>
      <c r="E2042" s="158" t="s">
        <v>104</v>
      </c>
      <c r="G2042" s="134">
        <v>1</v>
      </c>
    </row>
    <row r="2043" spans="1:7" ht="12.75" customHeight="1">
      <c r="A2043" s="157" t="s">
        <v>150</v>
      </c>
      <c r="B2043" s="156" t="s">
        <v>107</v>
      </c>
      <c r="C2043" s="155">
        <v>0.28128999999999998</v>
      </c>
      <c r="D2043" s="136">
        <v>282059</v>
      </c>
      <c r="E2043" s="136">
        <f>+D2043*C2043</f>
        <v>79340.376109999997</v>
      </c>
      <c r="F2043" s="135"/>
      <c r="G2043" s="134">
        <v>1</v>
      </c>
    </row>
    <row r="2044" spans="1:7" ht="12.75" customHeight="1">
      <c r="A2044" s="152"/>
      <c r="B2044" s="154">
        <v>6.9948671377159499</v>
      </c>
      <c r="C2044" s="153"/>
      <c r="D2044" s="152" t="s">
        <v>105</v>
      </c>
      <c r="E2044" s="137">
        <v>68397</v>
      </c>
      <c r="F2044" s="151"/>
      <c r="G2044" s="134">
        <v>1</v>
      </c>
    </row>
    <row r="2045" spans="1:7" ht="12.75" customHeight="1">
      <c r="A2045" s="159" t="s">
        <v>108</v>
      </c>
      <c r="B2045" s="158" t="s">
        <v>5</v>
      </c>
      <c r="C2045" s="158" t="s">
        <v>4</v>
      </c>
      <c r="D2045" s="158" t="s">
        <v>103</v>
      </c>
      <c r="E2045" s="158" t="s">
        <v>104</v>
      </c>
      <c r="G2045" s="134">
        <v>1</v>
      </c>
    </row>
    <row r="2046" spans="1:7" ht="12.75" customHeight="1">
      <c r="A2046" s="157" t="s">
        <v>109</v>
      </c>
      <c r="B2046" s="156" t="s">
        <v>110</v>
      </c>
      <c r="C2046" s="155">
        <v>0.05</v>
      </c>
      <c r="D2046" s="136">
        <v>68397</v>
      </c>
      <c r="E2046" s="136">
        <f>+D2046*C2046</f>
        <v>3419.8500000000004</v>
      </c>
      <c r="F2046" s="135"/>
      <c r="G2046" s="134">
        <v>1</v>
      </c>
    </row>
    <row r="2047" spans="1:7" ht="12.75" customHeight="1">
      <c r="A2047" s="152"/>
      <c r="B2047" s="154">
        <v>0.34975869717953401</v>
      </c>
      <c r="C2047" s="153"/>
      <c r="D2047" s="152" t="s">
        <v>105</v>
      </c>
      <c r="E2047" s="137">
        <v>3420</v>
      </c>
      <c r="F2047" s="151"/>
      <c r="G2047" s="134">
        <v>1</v>
      </c>
    </row>
    <row r="2048" spans="1:7" ht="12.75" customHeight="1">
      <c r="A2048" s="150" t="s">
        <v>114</v>
      </c>
      <c r="B2048" s="149" t="s">
        <v>115</v>
      </c>
      <c r="C2048" s="148"/>
      <c r="D2048" s="147"/>
      <c r="E2048" s="146">
        <v>977817</v>
      </c>
      <c r="G2048" s="134">
        <v>1</v>
      </c>
    </row>
    <row r="2049" spans="1:7" ht="15" customHeight="1">
      <c r="A2049" s="202" t="s">
        <v>116</v>
      </c>
      <c r="B2049" s="202"/>
      <c r="C2049" s="202"/>
      <c r="D2049" s="200">
        <v>977817</v>
      </c>
      <c r="E2049" s="200"/>
      <c r="G2049" s="134">
        <v>1</v>
      </c>
    </row>
    <row r="2050" spans="1:7" ht="12.75" customHeight="1">
      <c r="G2050" s="134">
        <v>1</v>
      </c>
    </row>
    <row r="2051" spans="1:7" ht="12.75" customHeight="1">
      <c r="G2051" s="134">
        <v>1</v>
      </c>
    </row>
    <row r="2052" spans="1:7" ht="20.25" customHeight="1">
      <c r="A2052" s="191" t="s">
        <v>99</v>
      </c>
      <c r="B2052" s="192"/>
      <c r="C2052" s="192"/>
      <c r="D2052" s="192"/>
      <c r="E2052" s="193"/>
      <c r="G2052" s="134">
        <v>1</v>
      </c>
    </row>
    <row r="2053" spans="1:7" ht="12.75" customHeight="1">
      <c r="A2053" s="194"/>
      <c r="B2053" s="194"/>
      <c r="C2053" s="194"/>
      <c r="D2053" s="162" t="s">
        <v>100</v>
      </c>
      <c r="E2053" s="162" t="s">
        <v>5</v>
      </c>
      <c r="G2053" s="134">
        <v>1</v>
      </c>
    </row>
    <row r="2054" spans="1:7" ht="55.5" customHeight="1">
      <c r="A2054" s="194" t="s">
        <v>461</v>
      </c>
      <c r="B2054" s="194"/>
      <c r="C2054" s="194"/>
      <c r="D2054" s="161" t="s">
        <v>328</v>
      </c>
      <c r="E2054" s="161" t="s">
        <v>2</v>
      </c>
      <c r="G2054" s="134">
        <v>1</v>
      </c>
    </row>
    <row r="2055" spans="1:7" ht="15.75" customHeight="1">
      <c r="A2055" s="201" t="s">
        <v>101</v>
      </c>
      <c r="B2055" s="201"/>
      <c r="C2055" s="201"/>
      <c r="D2055" s="201"/>
      <c r="E2055" s="201"/>
      <c r="F2055" s="160"/>
      <c r="G2055" s="134">
        <v>1</v>
      </c>
    </row>
    <row r="2056" spans="1:7" ht="200.1" customHeight="1">
      <c r="A2056" s="196" t="s">
        <v>243</v>
      </c>
      <c r="B2056" s="197"/>
      <c r="C2056" s="197"/>
      <c r="D2056" s="197"/>
      <c r="E2056" s="198"/>
      <c r="G2056" s="134">
        <v>2</v>
      </c>
    </row>
    <row r="2057" spans="1:7" ht="12.75" customHeight="1">
      <c r="A2057" s="159" t="s">
        <v>102</v>
      </c>
      <c r="B2057" s="158" t="s">
        <v>5</v>
      </c>
      <c r="C2057" s="158" t="s">
        <v>4</v>
      </c>
      <c r="D2057" s="158" t="s">
        <v>103</v>
      </c>
      <c r="E2057" s="158" t="s">
        <v>104</v>
      </c>
      <c r="G2057" s="134">
        <v>1</v>
      </c>
    </row>
    <row r="2058" spans="1:7" ht="12.75" customHeight="1">
      <c r="A2058" s="157" t="s">
        <v>468</v>
      </c>
      <c r="B2058" s="156" t="s">
        <v>149</v>
      </c>
      <c r="C2058" s="155">
        <v>2.5999999999999999E-2</v>
      </c>
      <c r="D2058" s="136">
        <v>388866</v>
      </c>
      <c r="E2058" s="136">
        <f>+D2058*C2058</f>
        <v>10110.516</v>
      </c>
      <c r="F2058" s="135"/>
      <c r="G2058" s="134">
        <v>1</v>
      </c>
    </row>
    <row r="2059" spans="1:7" ht="12.75" customHeight="1">
      <c r="A2059" s="152"/>
      <c r="B2059" s="154">
        <v>32.330370275628297</v>
      </c>
      <c r="C2059" s="153"/>
      <c r="D2059" s="152" t="s">
        <v>105</v>
      </c>
      <c r="E2059" s="137">
        <v>10111</v>
      </c>
      <c r="F2059" s="151"/>
      <c r="G2059" s="134">
        <v>1</v>
      </c>
    </row>
    <row r="2060" spans="1:7" ht="12.75" customHeight="1">
      <c r="A2060" s="159" t="s">
        <v>106</v>
      </c>
      <c r="B2060" s="158" t="s">
        <v>5</v>
      </c>
      <c r="C2060" s="158" t="s">
        <v>4</v>
      </c>
      <c r="D2060" s="158" t="s">
        <v>103</v>
      </c>
      <c r="E2060" s="158" t="s">
        <v>104</v>
      </c>
      <c r="G2060" s="134">
        <v>1</v>
      </c>
    </row>
    <row r="2061" spans="1:7" ht="12.75" customHeight="1">
      <c r="A2061" s="157" t="s">
        <v>163</v>
      </c>
      <c r="B2061" s="156" t="s">
        <v>107</v>
      </c>
      <c r="C2061" s="155">
        <v>7.5829999999999995E-2</v>
      </c>
      <c r="D2061" s="136">
        <v>282059</v>
      </c>
      <c r="E2061" s="136">
        <f>+D2061*C2061</f>
        <v>21388.533969999997</v>
      </c>
      <c r="F2061" s="135"/>
      <c r="G2061" s="134">
        <v>1</v>
      </c>
    </row>
    <row r="2062" spans="1:7" ht="12.75" customHeight="1">
      <c r="A2062" s="152"/>
      <c r="B2062" s="154">
        <v>58.956321545053399</v>
      </c>
      <c r="C2062" s="153"/>
      <c r="D2062" s="152" t="s">
        <v>105</v>
      </c>
      <c r="E2062" s="137">
        <v>18438</v>
      </c>
      <c r="F2062" s="151"/>
      <c r="G2062" s="134">
        <v>1</v>
      </c>
    </row>
    <row r="2063" spans="1:7" ht="12.75" customHeight="1">
      <c r="A2063" s="159" t="s">
        <v>108</v>
      </c>
      <c r="B2063" s="158" t="s">
        <v>5</v>
      </c>
      <c r="C2063" s="158" t="s">
        <v>4</v>
      </c>
      <c r="D2063" s="158" t="s">
        <v>103</v>
      </c>
      <c r="E2063" s="158" t="s">
        <v>104</v>
      </c>
      <c r="G2063" s="134">
        <v>1</v>
      </c>
    </row>
    <row r="2064" spans="1:7" ht="12.75" customHeight="1">
      <c r="A2064" s="157" t="s">
        <v>109</v>
      </c>
      <c r="B2064" s="156" t="s">
        <v>110</v>
      </c>
      <c r="C2064" s="155">
        <v>0.05</v>
      </c>
      <c r="D2064" s="136">
        <v>18438</v>
      </c>
      <c r="E2064" s="136">
        <f>+D2064*C2064</f>
        <v>921.90000000000009</v>
      </c>
      <c r="F2064" s="135"/>
      <c r="G2064" s="134">
        <v>1</v>
      </c>
    </row>
    <row r="2065" spans="1:7" ht="12.75" customHeight="1">
      <c r="A2065" s="152"/>
      <c r="B2065" s="154">
        <v>2.9481358316812698</v>
      </c>
      <c r="C2065" s="153"/>
      <c r="D2065" s="152" t="s">
        <v>105</v>
      </c>
      <c r="E2065" s="137">
        <v>922</v>
      </c>
      <c r="F2065" s="151"/>
      <c r="G2065" s="134">
        <v>1</v>
      </c>
    </row>
    <row r="2066" spans="1:7" ht="12.75" customHeight="1">
      <c r="A2066" s="159" t="s">
        <v>111</v>
      </c>
      <c r="B2066" s="158" t="s">
        <v>5</v>
      </c>
      <c r="C2066" s="158" t="s">
        <v>4</v>
      </c>
      <c r="D2066" s="158" t="s">
        <v>103</v>
      </c>
      <c r="E2066" s="158" t="s">
        <v>104</v>
      </c>
      <c r="G2066" s="134">
        <v>1</v>
      </c>
    </row>
    <row r="2067" spans="1:7" ht="12.75" customHeight="1">
      <c r="A2067" s="157" t="s">
        <v>155</v>
      </c>
      <c r="B2067" s="156" t="s">
        <v>142</v>
      </c>
      <c r="C2067" s="155">
        <v>0.5</v>
      </c>
      <c r="D2067" s="136">
        <v>3482</v>
      </c>
      <c r="E2067" s="136">
        <f>+D2067*C2067</f>
        <v>1741</v>
      </c>
      <c r="F2067" s="135"/>
      <c r="G2067" s="134">
        <v>1</v>
      </c>
    </row>
    <row r="2068" spans="1:7" ht="12.75" customHeight="1">
      <c r="A2068" s="157" t="s">
        <v>156</v>
      </c>
      <c r="B2068" s="156" t="s">
        <v>142</v>
      </c>
      <c r="C2068" s="155">
        <v>0.25</v>
      </c>
      <c r="D2068" s="136">
        <v>248</v>
      </c>
      <c r="E2068" s="136">
        <f>+D2068*C2068</f>
        <v>62</v>
      </c>
      <c r="F2068" s="135"/>
      <c r="G2068" s="134">
        <v>1</v>
      </c>
    </row>
    <row r="2069" spans="1:7" ht="12.75" customHeight="1">
      <c r="A2069" s="152"/>
      <c r="B2069" s="154">
        <v>5.7651723476370096</v>
      </c>
      <c r="C2069" s="153"/>
      <c r="D2069" s="152" t="s">
        <v>105</v>
      </c>
      <c r="E2069" s="137">
        <v>1803</v>
      </c>
      <c r="F2069" s="151"/>
      <c r="G2069" s="134">
        <v>1</v>
      </c>
    </row>
    <row r="2070" spans="1:7" ht="12.75" customHeight="1">
      <c r="A2070" s="150" t="s">
        <v>114</v>
      </c>
      <c r="B2070" s="149" t="s">
        <v>115</v>
      </c>
      <c r="C2070" s="148"/>
      <c r="D2070" s="147"/>
      <c r="E2070" s="146">
        <v>31274</v>
      </c>
      <c r="G2070" s="134">
        <v>1</v>
      </c>
    </row>
    <row r="2071" spans="1:7" ht="15" customHeight="1">
      <c r="A2071" s="202" t="s">
        <v>116</v>
      </c>
      <c r="B2071" s="202"/>
      <c r="C2071" s="202"/>
      <c r="D2071" s="200">
        <v>31274</v>
      </c>
      <c r="E2071" s="200"/>
      <c r="G2071" s="134">
        <v>1</v>
      </c>
    </row>
    <row r="2072" spans="1:7" ht="12.75" customHeight="1">
      <c r="G2072" s="134">
        <v>1</v>
      </c>
    </row>
    <row r="2073" spans="1:7" ht="12.75" customHeight="1">
      <c r="G2073" s="134">
        <v>1</v>
      </c>
    </row>
    <row r="2074" spans="1:7" ht="20.25" customHeight="1">
      <c r="A2074" s="191" t="s">
        <v>99</v>
      </c>
      <c r="B2074" s="192"/>
      <c r="C2074" s="192"/>
      <c r="D2074" s="192"/>
      <c r="E2074" s="193"/>
      <c r="G2074" s="134">
        <v>1</v>
      </c>
    </row>
    <row r="2075" spans="1:7" ht="12.75" customHeight="1">
      <c r="A2075" s="194"/>
      <c r="B2075" s="194"/>
      <c r="C2075" s="194"/>
      <c r="D2075" s="162" t="s">
        <v>100</v>
      </c>
      <c r="E2075" s="162" t="s">
        <v>5</v>
      </c>
      <c r="G2075" s="134">
        <v>1</v>
      </c>
    </row>
    <row r="2076" spans="1:7" ht="55.5" customHeight="1">
      <c r="A2076" s="194" t="s">
        <v>461</v>
      </c>
      <c r="B2076" s="194"/>
      <c r="C2076" s="194"/>
      <c r="D2076" s="161" t="s">
        <v>329</v>
      </c>
      <c r="E2076" s="161" t="s">
        <v>2</v>
      </c>
      <c r="G2076" s="134">
        <v>1</v>
      </c>
    </row>
    <row r="2077" spans="1:7" ht="15.75" customHeight="1">
      <c r="A2077" s="201" t="s">
        <v>101</v>
      </c>
      <c r="B2077" s="201"/>
      <c r="C2077" s="201"/>
      <c r="D2077" s="201"/>
      <c r="E2077" s="201"/>
      <c r="F2077" s="160"/>
      <c r="G2077" s="134">
        <v>1</v>
      </c>
    </row>
    <row r="2078" spans="1:7" ht="200.1" customHeight="1">
      <c r="A2078" s="196" t="s">
        <v>245</v>
      </c>
      <c r="B2078" s="197"/>
      <c r="C2078" s="197"/>
      <c r="D2078" s="197"/>
      <c r="E2078" s="198"/>
      <c r="G2078" s="134">
        <v>2</v>
      </c>
    </row>
    <row r="2079" spans="1:7" ht="12.75" customHeight="1">
      <c r="A2079" s="159" t="s">
        <v>102</v>
      </c>
      <c r="B2079" s="158" t="s">
        <v>5</v>
      </c>
      <c r="C2079" s="158" t="s">
        <v>4</v>
      </c>
      <c r="D2079" s="158" t="s">
        <v>103</v>
      </c>
      <c r="E2079" s="158" t="s">
        <v>104</v>
      </c>
      <c r="G2079" s="134">
        <v>1</v>
      </c>
    </row>
    <row r="2080" spans="1:7" ht="12.75" customHeight="1">
      <c r="A2080" s="157" t="s">
        <v>469</v>
      </c>
      <c r="B2080" s="156" t="s">
        <v>168</v>
      </c>
      <c r="C2080" s="155">
        <v>7.0000000000000007E-2</v>
      </c>
      <c r="D2080" s="136">
        <v>19326</v>
      </c>
      <c r="E2080" s="136">
        <f>+D2080*C2080</f>
        <v>1352.8200000000002</v>
      </c>
      <c r="F2080" s="135"/>
      <c r="G2080" s="134">
        <v>1</v>
      </c>
    </row>
    <row r="2081" spans="1:7" ht="12.75" customHeight="1">
      <c r="A2081" s="157" t="s">
        <v>466</v>
      </c>
      <c r="B2081" s="156" t="s">
        <v>3</v>
      </c>
      <c r="C2081" s="155">
        <v>0.11</v>
      </c>
      <c r="D2081" s="136">
        <v>1210</v>
      </c>
      <c r="E2081" s="136">
        <f>+D2081*C2081</f>
        <v>133.1</v>
      </c>
      <c r="F2081" s="135"/>
      <c r="G2081" s="134">
        <v>1</v>
      </c>
    </row>
    <row r="2082" spans="1:7" ht="12.75" customHeight="1">
      <c r="A2082" s="157" t="s">
        <v>179</v>
      </c>
      <c r="B2082" s="156" t="s">
        <v>123</v>
      </c>
      <c r="C2082" s="155">
        <v>5.5E-2</v>
      </c>
      <c r="D2082" s="136">
        <v>5500</v>
      </c>
      <c r="E2082" s="136">
        <f>+D2082*C2082</f>
        <v>302.5</v>
      </c>
      <c r="F2082" s="135"/>
      <c r="G2082" s="134">
        <v>1</v>
      </c>
    </row>
    <row r="2083" spans="1:7" ht="12.75" customHeight="1">
      <c r="A2083" s="152"/>
      <c r="B2083" s="154">
        <v>19.313397387455499</v>
      </c>
      <c r="C2083" s="153"/>
      <c r="D2083" s="152" t="s">
        <v>105</v>
      </c>
      <c r="E2083" s="137">
        <v>1789</v>
      </c>
      <c r="F2083" s="151"/>
      <c r="G2083" s="134">
        <v>1</v>
      </c>
    </row>
    <row r="2084" spans="1:7" ht="12.75" customHeight="1">
      <c r="A2084" s="159" t="s">
        <v>106</v>
      </c>
      <c r="B2084" s="158" t="s">
        <v>5</v>
      </c>
      <c r="C2084" s="158" t="s">
        <v>4</v>
      </c>
      <c r="D2084" s="158" t="s">
        <v>103</v>
      </c>
      <c r="E2084" s="158" t="s">
        <v>104</v>
      </c>
      <c r="G2084" s="134">
        <v>1</v>
      </c>
    </row>
    <row r="2085" spans="1:7" ht="12.75" customHeight="1">
      <c r="A2085" s="157" t="s">
        <v>181</v>
      </c>
      <c r="B2085" s="156" t="s">
        <v>107</v>
      </c>
      <c r="C2085" s="155">
        <v>2.8570000000000002E-2</v>
      </c>
      <c r="D2085" s="136">
        <v>282059</v>
      </c>
      <c r="E2085" s="136">
        <f>+D2085*C2085</f>
        <v>8058.4256300000006</v>
      </c>
      <c r="F2085" s="135"/>
      <c r="G2085" s="134">
        <v>1</v>
      </c>
    </row>
    <row r="2086" spans="1:7" ht="12.75" customHeight="1">
      <c r="A2086" s="152"/>
      <c r="B2086" s="154">
        <v>74.9973010903595</v>
      </c>
      <c r="C2086" s="153"/>
      <c r="D2086" s="152" t="s">
        <v>105</v>
      </c>
      <c r="E2086" s="137">
        <v>6947</v>
      </c>
      <c r="F2086" s="151"/>
      <c r="G2086" s="134">
        <v>1</v>
      </c>
    </row>
    <row r="2087" spans="1:7" ht="12.75" customHeight="1">
      <c r="A2087" s="159" t="s">
        <v>108</v>
      </c>
      <c r="B2087" s="158" t="s">
        <v>5</v>
      </c>
      <c r="C2087" s="158" t="s">
        <v>4</v>
      </c>
      <c r="D2087" s="158" t="s">
        <v>103</v>
      </c>
      <c r="E2087" s="158" t="s">
        <v>104</v>
      </c>
      <c r="G2087" s="134">
        <v>1</v>
      </c>
    </row>
    <row r="2088" spans="1:7" ht="12.75" customHeight="1">
      <c r="A2088" s="157" t="s">
        <v>109</v>
      </c>
      <c r="B2088" s="156" t="s">
        <v>110</v>
      </c>
      <c r="C2088" s="155">
        <v>0.05</v>
      </c>
      <c r="D2088" s="136">
        <v>6947</v>
      </c>
      <c r="E2088" s="136">
        <f>+D2088*C2088</f>
        <v>347.35</v>
      </c>
      <c r="F2088" s="135"/>
      <c r="G2088" s="134">
        <v>1</v>
      </c>
    </row>
    <row r="2089" spans="1:7" ht="12.75" customHeight="1">
      <c r="A2089" s="152"/>
      <c r="B2089" s="154">
        <v>3.7460865810212698</v>
      </c>
      <c r="C2089" s="153"/>
      <c r="D2089" s="152" t="s">
        <v>105</v>
      </c>
      <c r="E2089" s="137">
        <v>347</v>
      </c>
      <c r="F2089" s="151"/>
      <c r="G2089" s="134">
        <v>1</v>
      </c>
    </row>
    <row r="2090" spans="1:7" ht="12.75" customHeight="1">
      <c r="A2090" s="159" t="s">
        <v>111</v>
      </c>
      <c r="B2090" s="158" t="s">
        <v>5</v>
      </c>
      <c r="C2090" s="158" t="s">
        <v>4</v>
      </c>
      <c r="D2090" s="158" t="s">
        <v>103</v>
      </c>
      <c r="E2090" s="158" t="s">
        <v>104</v>
      </c>
      <c r="G2090" s="134">
        <v>1</v>
      </c>
    </row>
    <row r="2091" spans="1:7" ht="12.75" customHeight="1">
      <c r="A2091" s="157" t="s">
        <v>155</v>
      </c>
      <c r="B2091" s="156" t="s">
        <v>142</v>
      </c>
      <c r="C2091" s="155">
        <v>0.05</v>
      </c>
      <c r="D2091" s="136">
        <v>3482</v>
      </c>
      <c r="E2091" s="136">
        <f>+D2091*C2091</f>
        <v>174.10000000000002</v>
      </c>
      <c r="F2091" s="135"/>
      <c r="G2091" s="134">
        <v>1</v>
      </c>
    </row>
    <row r="2092" spans="1:7" ht="12.75" customHeight="1">
      <c r="A2092" s="157" t="s">
        <v>156</v>
      </c>
      <c r="B2092" s="156" t="s">
        <v>142</v>
      </c>
      <c r="C2092" s="155">
        <v>2.5000000000000001E-2</v>
      </c>
      <c r="D2092" s="136">
        <v>248</v>
      </c>
      <c r="E2092" s="136">
        <f>+D2092*C2092</f>
        <v>6.2</v>
      </c>
      <c r="F2092" s="135"/>
      <c r="G2092" s="134">
        <v>1</v>
      </c>
    </row>
    <row r="2093" spans="1:7" ht="12.75" customHeight="1">
      <c r="A2093" s="152"/>
      <c r="B2093" s="154">
        <v>1.94321494116377</v>
      </c>
      <c r="C2093" s="153"/>
      <c r="D2093" s="152" t="s">
        <v>105</v>
      </c>
      <c r="E2093" s="137">
        <v>180</v>
      </c>
      <c r="F2093" s="151"/>
      <c r="G2093" s="134">
        <v>1</v>
      </c>
    </row>
    <row r="2094" spans="1:7" ht="12.75" customHeight="1">
      <c r="A2094" s="150" t="s">
        <v>114</v>
      </c>
      <c r="B2094" s="149" t="s">
        <v>115</v>
      </c>
      <c r="C2094" s="148"/>
      <c r="D2094" s="147"/>
      <c r="E2094" s="146">
        <v>9263</v>
      </c>
      <c r="G2094" s="134">
        <v>1</v>
      </c>
    </row>
    <row r="2095" spans="1:7" ht="15" customHeight="1">
      <c r="A2095" s="202" t="s">
        <v>116</v>
      </c>
      <c r="B2095" s="202"/>
      <c r="C2095" s="202"/>
      <c r="D2095" s="200">
        <v>9263</v>
      </c>
      <c r="E2095" s="200"/>
      <c r="G2095" s="134">
        <v>1</v>
      </c>
    </row>
    <row r="2096" spans="1:7" ht="12.75" customHeight="1">
      <c r="G2096" s="134">
        <v>1</v>
      </c>
    </row>
    <row r="2097" spans="1:7" ht="12.75" customHeight="1">
      <c r="G2097" s="134">
        <v>1</v>
      </c>
    </row>
    <row r="2098" spans="1:7" ht="20.25" customHeight="1">
      <c r="A2098" s="191" t="s">
        <v>99</v>
      </c>
      <c r="B2098" s="192"/>
      <c r="C2098" s="192"/>
      <c r="D2098" s="192"/>
      <c r="E2098" s="193"/>
      <c r="G2098" s="134">
        <v>1</v>
      </c>
    </row>
    <row r="2099" spans="1:7" ht="12.75" customHeight="1">
      <c r="A2099" s="194"/>
      <c r="B2099" s="194"/>
      <c r="C2099" s="194"/>
      <c r="D2099" s="162" t="s">
        <v>100</v>
      </c>
      <c r="E2099" s="162" t="s">
        <v>5</v>
      </c>
      <c r="G2099" s="134">
        <v>1</v>
      </c>
    </row>
    <row r="2100" spans="1:7" ht="55.5" customHeight="1">
      <c r="A2100" s="194" t="s">
        <v>461</v>
      </c>
      <c r="B2100" s="194"/>
      <c r="C2100" s="194"/>
      <c r="D2100" s="161" t="s">
        <v>330</v>
      </c>
      <c r="E2100" s="161" t="s">
        <v>3</v>
      </c>
      <c r="G2100" s="134">
        <v>1</v>
      </c>
    </row>
    <row r="2101" spans="1:7" ht="15.75" customHeight="1">
      <c r="A2101" s="201" t="s">
        <v>101</v>
      </c>
      <c r="B2101" s="201"/>
      <c r="C2101" s="201"/>
      <c r="D2101" s="201"/>
      <c r="E2101" s="201"/>
      <c r="F2101" s="160"/>
      <c r="G2101" s="134">
        <v>1</v>
      </c>
    </row>
    <row r="2102" spans="1:7" ht="200.1" customHeight="1">
      <c r="A2102" s="196" t="s">
        <v>249</v>
      </c>
      <c r="B2102" s="197"/>
      <c r="C2102" s="197"/>
      <c r="D2102" s="197"/>
      <c r="E2102" s="198"/>
      <c r="G2102" s="134">
        <v>2</v>
      </c>
    </row>
    <row r="2103" spans="1:7" ht="12.75" customHeight="1">
      <c r="A2103" s="159" t="s">
        <v>102</v>
      </c>
      <c r="B2103" s="158" t="s">
        <v>5</v>
      </c>
      <c r="C2103" s="158" t="s">
        <v>4</v>
      </c>
      <c r="D2103" s="158" t="s">
        <v>103</v>
      </c>
      <c r="E2103" s="158" t="s">
        <v>104</v>
      </c>
      <c r="G2103" s="134">
        <v>1</v>
      </c>
    </row>
    <row r="2104" spans="1:7" ht="12.75" customHeight="1">
      <c r="A2104" s="157" t="s">
        <v>487</v>
      </c>
      <c r="B2104" s="156" t="s">
        <v>3</v>
      </c>
      <c r="C2104" s="155">
        <v>1</v>
      </c>
      <c r="D2104" s="136">
        <v>3100</v>
      </c>
      <c r="E2104" s="136">
        <f t="shared" ref="E2104:E2113" si="25">+D2104*C2104</f>
        <v>3100</v>
      </c>
      <c r="F2104" s="135"/>
      <c r="G2104" s="134">
        <v>1</v>
      </c>
    </row>
    <row r="2105" spans="1:7" ht="12.75" customHeight="1">
      <c r="A2105" s="157" t="s">
        <v>577</v>
      </c>
      <c r="B2105" s="156" t="s">
        <v>98</v>
      </c>
      <c r="C2105" s="155">
        <v>10.5</v>
      </c>
      <c r="D2105" s="136">
        <v>1583</v>
      </c>
      <c r="E2105" s="136">
        <f t="shared" si="25"/>
        <v>16621.5</v>
      </c>
      <c r="F2105" s="135"/>
      <c r="G2105" s="134">
        <v>1</v>
      </c>
    </row>
    <row r="2106" spans="1:7" ht="12.75" customHeight="1">
      <c r="A2106" s="157" t="s">
        <v>582</v>
      </c>
      <c r="B2106" s="156" t="s">
        <v>98</v>
      </c>
      <c r="C2106" s="155">
        <v>3.03</v>
      </c>
      <c r="D2106" s="136">
        <v>880</v>
      </c>
      <c r="E2106" s="136">
        <f t="shared" si="25"/>
        <v>2666.3999999999996</v>
      </c>
      <c r="F2106" s="135"/>
      <c r="G2106" s="134">
        <v>1</v>
      </c>
    </row>
    <row r="2107" spans="1:7" ht="12.75" customHeight="1">
      <c r="A2107" s="157" t="s">
        <v>581</v>
      </c>
      <c r="B2107" s="156" t="s">
        <v>3</v>
      </c>
      <c r="C2107" s="155">
        <v>2</v>
      </c>
      <c r="D2107" s="136">
        <v>150</v>
      </c>
      <c r="E2107" s="136">
        <f t="shared" si="25"/>
        <v>300</v>
      </c>
      <c r="F2107" s="135"/>
      <c r="G2107" s="134">
        <v>1</v>
      </c>
    </row>
    <row r="2108" spans="1:7" ht="12.75" customHeight="1">
      <c r="A2108" s="157" t="s">
        <v>580</v>
      </c>
      <c r="B2108" s="156" t="s">
        <v>3</v>
      </c>
      <c r="C2108" s="155">
        <v>2</v>
      </c>
      <c r="D2108" s="136">
        <v>616</v>
      </c>
      <c r="E2108" s="136">
        <f t="shared" si="25"/>
        <v>1232</v>
      </c>
      <c r="F2108" s="135"/>
      <c r="G2108" s="134">
        <v>1</v>
      </c>
    </row>
    <row r="2109" spans="1:7" ht="12.75" customHeight="1">
      <c r="A2109" s="157" t="s">
        <v>579</v>
      </c>
      <c r="B2109" s="156" t="s">
        <v>3</v>
      </c>
      <c r="C2109" s="155">
        <v>6.0400000000000002E-3</v>
      </c>
      <c r="D2109" s="136">
        <v>101061</v>
      </c>
      <c r="E2109" s="136">
        <f t="shared" si="25"/>
        <v>610.40844000000004</v>
      </c>
      <c r="F2109" s="135"/>
      <c r="G2109" s="134">
        <v>1</v>
      </c>
    </row>
    <row r="2110" spans="1:7" ht="12.75" customHeight="1">
      <c r="A2110" s="157" t="s">
        <v>510</v>
      </c>
      <c r="B2110" s="156" t="s">
        <v>3</v>
      </c>
      <c r="C2110" s="155">
        <v>8.0599999999999995E-3</v>
      </c>
      <c r="D2110" s="136">
        <v>53173</v>
      </c>
      <c r="E2110" s="136">
        <f t="shared" si="25"/>
        <v>428.57437999999996</v>
      </c>
      <c r="F2110" s="135"/>
      <c r="G2110" s="134">
        <v>1</v>
      </c>
    </row>
    <row r="2111" spans="1:7" ht="12.75" customHeight="1">
      <c r="A2111" s="157" t="s">
        <v>480</v>
      </c>
      <c r="B2111" s="156" t="s">
        <v>3</v>
      </c>
      <c r="C2111" s="155">
        <v>3</v>
      </c>
      <c r="D2111" s="136">
        <v>300</v>
      </c>
      <c r="E2111" s="136">
        <f t="shared" si="25"/>
        <v>900</v>
      </c>
      <c r="F2111" s="135"/>
      <c r="G2111" s="134">
        <v>1</v>
      </c>
    </row>
    <row r="2112" spans="1:7" ht="12.75" customHeight="1">
      <c r="A2112" s="157" t="s">
        <v>576</v>
      </c>
      <c r="B2112" s="156" t="s">
        <v>3</v>
      </c>
      <c r="C2112" s="155">
        <v>1</v>
      </c>
      <c r="D2112" s="136">
        <v>3000</v>
      </c>
      <c r="E2112" s="136">
        <f t="shared" si="25"/>
        <v>3000</v>
      </c>
      <c r="F2112" s="135"/>
      <c r="G2112" s="134">
        <v>1</v>
      </c>
    </row>
    <row r="2113" spans="1:7" ht="12.75" customHeight="1">
      <c r="A2113" s="157" t="s">
        <v>578</v>
      </c>
      <c r="B2113" s="156" t="s">
        <v>98</v>
      </c>
      <c r="C2113" s="155">
        <v>3</v>
      </c>
      <c r="D2113" s="136">
        <v>500</v>
      </c>
      <c r="E2113" s="136">
        <f t="shared" si="25"/>
        <v>1500</v>
      </c>
      <c r="F2113" s="135"/>
      <c r="G2113" s="134">
        <v>1</v>
      </c>
    </row>
    <row r="2114" spans="1:7" ht="12.75" customHeight="1">
      <c r="A2114" s="152"/>
      <c r="B2114" s="154">
        <v>46.993901117612502</v>
      </c>
      <c r="C2114" s="153"/>
      <c r="D2114" s="152" t="s">
        <v>105</v>
      </c>
      <c r="E2114" s="137">
        <v>30359</v>
      </c>
      <c r="F2114" s="151"/>
      <c r="G2114" s="134">
        <v>1</v>
      </c>
    </row>
    <row r="2115" spans="1:7" ht="12.75" customHeight="1">
      <c r="A2115" s="159" t="s">
        <v>106</v>
      </c>
      <c r="B2115" s="158" t="s">
        <v>5</v>
      </c>
      <c r="C2115" s="158" t="s">
        <v>4</v>
      </c>
      <c r="D2115" s="158" t="s">
        <v>103</v>
      </c>
      <c r="E2115" s="158" t="s">
        <v>104</v>
      </c>
      <c r="G2115" s="134">
        <v>1</v>
      </c>
    </row>
    <row r="2116" spans="1:7" ht="12.75" customHeight="1">
      <c r="A2116" s="157" t="s">
        <v>471</v>
      </c>
      <c r="B2116" s="156" t="s">
        <v>107</v>
      </c>
      <c r="C2116" s="155">
        <v>0.13167000000000001</v>
      </c>
      <c r="D2116" s="136">
        <v>282059</v>
      </c>
      <c r="E2116" s="136">
        <f>+D2116*C2116</f>
        <v>37138.708530000004</v>
      </c>
      <c r="F2116" s="135"/>
      <c r="G2116" s="134">
        <v>1</v>
      </c>
    </row>
    <row r="2117" spans="1:7" ht="12.75" customHeight="1">
      <c r="A2117" s="152"/>
      <c r="B2117" s="154">
        <v>49.558837187703197</v>
      </c>
      <c r="C2117" s="153"/>
      <c r="D2117" s="152" t="s">
        <v>105</v>
      </c>
      <c r="E2117" s="137">
        <v>32016</v>
      </c>
      <c r="F2117" s="151"/>
      <c r="G2117" s="134">
        <v>1</v>
      </c>
    </row>
    <row r="2118" spans="1:7" ht="12.75" customHeight="1">
      <c r="A2118" s="159" t="s">
        <v>108</v>
      </c>
      <c r="B2118" s="158" t="s">
        <v>5</v>
      </c>
      <c r="C2118" s="158" t="s">
        <v>4</v>
      </c>
      <c r="D2118" s="158" t="s">
        <v>103</v>
      </c>
      <c r="E2118" s="158" t="s">
        <v>104</v>
      </c>
      <c r="G2118" s="134">
        <v>1</v>
      </c>
    </row>
    <row r="2119" spans="1:7" ht="12.75" customHeight="1">
      <c r="A2119" s="157" t="s">
        <v>109</v>
      </c>
      <c r="B2119" s="156" t="s">
        <v>110</v>
      </c>
      <c r="C2119" s="155">
        <v>0.05</v>
      </c>
      <c r="D2119" s="136">
        <v>32016</v>
      </c>
      <c r="E2119" s="136">
        <f>+D2119*C2119</f>
        <v>1600.8000000000002</v>
      </c>
      <c r="F2119" s="135"/>
      <c r="G2119" s="134">
        <v>1</v>
      </c>
    </row>
    <row r="2120" spans="1:7" ht="12.75" customHeight="1">
      <c r="A2120" s="152"/>
      <c r="B2120" s="154">
        <v>2.4782514473236099</v>
      </c>
      <c r="C2120" s="153"/>
      <c r="D2120" s="152" t="s">
        <v>105</v>
      </c>
      <c r="E2120" s="137">
        <v>1601</v>
      </c>
      <c r="F2120" s="151"/>
      <c r="G2120" s="134">
        <v>1</v>
      </c>
    </row>
    <row r="2121" spans="1:7" ht="12.75" customHeight="1">
      <c r="A2121" s="159" t="s">
        <v>112</v>
      </c>
      <c r="B2121" s="158" t="s">
        <v>5</v>
      </c>
      <c r="C2121" s="158" t="s">
        <v>4</v>
      </c>
      <c r="D2121" s="158" t="s">
        <v>103</v>
      </c>
      <c r="E2121" s="158" t="s">
        <v>104</v>
      </c>
      <c r="G2121" s="134">
        <v>1</v>
      </c>
    </row>
    <row r="2122" spans="1:7" ht="12.75" customHeight="1">
      <c r="A2122" s="157" t="s">
        <v>470</v>
      </c>
      <c r="B2122" s="156" t="s">
        <v>3</v>
      </c>
      <c r="C2122" s="155">
        <v>1.4290000000000001E-2</v>
      </c>
      <c r="D2122" s="136">
        <v>43800</v>
      </c>
      <c r="E2122" s="136">
        <f>+D2122*C2122</f>
        <v>625.90200000000004</v>
      </c>
      <c r="F2122" s="135"/>
      <c r="G2122" s="134">
        <v>1</v>
      </c>
    </row>
    <row r="2123" spans="1:7" ht="12.75" customHeight="1">
      <c r="A2123" s="152"/>
      <c r="B2123" s="154">
        <v>0.96901024736076302</v>
      </c>
      <c r="C2123" s="153"/>
      <c r="D2123" s="152" t="s">
        <v>105</v>
      </c>
      <c r="E2123" s="137">
        <v>626</v>
      </c>
      <c r="F2123" s="151"/>
      <c r="G2123" s="134">
        <v>1</v>
      </c>
    </row>
    <row r="2124" spans="1:7" ht="12.75" customHeight="1">
      <c r="A2124" s="150" t="s">
        <v>114</v>
      </c>
      <c r="B2124" s="149" t="s">
        <v>115</v>
      </c>
      <c r="C2124" s="148"/>
      <c r="D2124" s="147"/>
      <c r="E2124" s="146">
        <v>64602</v>
      </c>
      <c r="G2124" s="134">
        <v>1</v>
      </c>
    </row>
    <row r="2125" spans="1:7" ht="15" customHeight="1">
      <c r="A2125" s="202" t="s">
        <v>116</v>
      </c>
      <c r="B2125" s="202"/>
      <c r="C2125" s="202"/>
      <c r="D2125" s="200">
        <v>64602</v>
      </c>
      <c r="E2125" s="200"/>
      <c r="G2125" s="134">
        <v>1</v>
      </c>
    </row>
    <row r="2126" spans="1:7" ht="12.75" customHeight="1">
      <c r="G2126" s="134">
        <v>1</v>
      </c>
    </row>
    <row r="2127" spans="1:7" ht="12.75" customHeight="1">
      <c r="G2127" s="134">
        <v>1</v>
      </c>
    </row>
    <row r="2128" spans="1:7" ht="20.25" customHeight="1">
      <c r="A2128" s="191" t="s">
        <v>99</v>
      </c>
      <c r="B2128" s="192"/>
      <c r="C2128" s="192"/>
      <c r="D2128" s="192"/>
      <c r="E2128" s="193"/>
      <c r="G2128" s="134">
        <v>1</v>
      </c>
    </row>
    <row r="2129" spans="1:7" ht="12.75" customHeight="1">
      <c r="A2129" s="194"/>
      <c r="B2129" s="194"/>
      <c r="C2129" s="194"/>
      <c r="D2129" s="162" t="s">
        <v>100</v>
      </c>
      <c r="E2129" s="162" t="s">
        <v>5</v>
      </c>
      <c r="G2129" s="134">
        <v>1</v>
      </c>
    </row>
    <row r="2130" spans="1:7" ht="55.5" customHeight="1">
      <c r="A2130" s="194" t="s">
        <v>461</v>
      </c>
      <c r="B2130" s="194"/>
      <c r="C2130" s="194"/>
      <c r="D2130" s="161" t="s">
        <v>331</v>
      </c>
      <c r="E2130" s="161" t="s">
        <v>3</v>
      </c>
      <c r="G2130" s="134">
        <v>1</v>
      </c>
    </row>
    <row r="2131" spans="1:7" ht="15.75" customHeight="1">
      <c r="A2131" s="201" t="s">
        <v>101</v>
      </c>
      <c r="B2131" s="201"/>
      <c r="C2131" s="201"/>
      <c r="D2131" s="201"/>
      <c r="E2131" s="201"/>
      <c r="F2131" s="160"/>
      <c r="G2131" s="134">
        <v>1</v>
      </c>
    </row>
    <row r="2132" spans="1:7" ht="200.1" customHeight="1">
      <c r="A2132" s="196" t="s">
        <v>251</v>
      </c>
      <c r="B2132" s="197"/>
      <c r="C2132" s="197"/>
      <c r="D2132" s="197"/>
      <c r="E2132" s="198"/>
      <c r="G2132" s="134">
        <v>2</v>
      </c>
    </row>
    <row r="2133" spans="1:7" ht="12.75" customHeight="1">
      <c r="A2133" s="159" t="s">
        <v>102</v>
      </c>
      <c r="B2133" s="158" t="s">
        <v>5</v>
      </c>
      <c r="C2133" s="158" t="s">
        <v>4</v>
      </c>
      <c r="D2133" s="158" t="s">
        <v>103</v>
      </c>
      <c r="E2133" s="158" t="s">
        <v>104</v>
      </c>
      <c r="G2133" s="134">
        <v>1</v>
      </c>
    </row>
    <row r="2134" spans="1:7" ht="12.75" customHeight="1">
      <c r="A2134" s="157" t="s">
        <v>486</v>
      </c>
      <c r="B2134" s="156" t="s">
        <v>3</v>
      </c>
      <c r="C2134" s="155">
        <v>1</v>
      </c>
      <c r="D2134" s="136">
        <v>13332</v>
      </c>
      <c r="E2134" s="136">
        <f t="shared" ref="E2134:E2143" si="26">+D2134*C2134</f>
        <v>13332</v>
      </c>
      <c r="F2134" s="135"/>
      <c r="G2134" s="134">
        <v>1</v>
      </c>
    </row>
    <row r="2135" spans="1:7" ht="12.75" customHeight="1">
      <c r="A2135" s="157" t="s">
        <v>582</v>
      </c>
      <c r="B2135" s="156" t="s">
        <v>98</v>
      </c>
      <c r="C2135" s="155">
        <v>4.04</v>
      </c>
      <c r="D2135" s="136">
        <v>880</v>
      </c>
      <c r="E2135" s="136">
        <f t="shared" si="26"/>
        <v>3555.2</v>
      </c>
      <c r="F2135" s="135"/>
      <c r="G2135" s="134">
        <v>1</v>
      </c>
    </row>
    <row r="2136" spans="1:7" ht="12.75" customHeight="1">
      <c r="A2136" s="157" t="s">
        <v>581</v>
      </c>
      <c r="B2136" s="156" t="s">
        <v>3</v>
      </c>
      <c r="C2136" s="155">
        <v>2</v>
      </c>
      <c r="D2136" s="136">
        <v>150</v>
      </c>
      <c r="E2136" s="136">
        <f t="shared" si="26"/>
        <v>300</v>
      </c>
      <c r="F2136" s="135"/>
      <c r="G2136" s="134">
        <v>1</v>
      </c>
    </row>
    <row r="2137" spans="1:7" ht="12.75" customHeight="1">
      <c r="A2137" s="157" t="s">
        <v>580</v>
      </c>
      <c r="B2137" s="156" t="s">
        <v>3</v>
      </c>
      <c r="C2137" s="155">
        <v>2</v>
      </c>
      <c r="D2137" s="136">
        <v>616</v>
      </c>
      <c r="E2137" s="136">
        <f t="shared" si="26"/>
        <v>1232</v>
      </c>
      <c r="F2137" s="135"/>
      <c r="G2137" s="134">
        <v>1</v>
      </c>
    </row>
    <row r="2138" spans="1:7" ht="12.75" customHeight="1">
      <c r="A2138" s="157" t="s">
        <v>579</v>
      </c>
      <c r="B2138" s="156" t="s">
        <v>3</v>
      </c>
      <c r="C2138" s="155">
        <v>6.0400000000000002E-3</v>
      </c>
      <c r="D2138" s="136">
        <v>101061</v>
      </c>
      <c r="E2138" s="136">
        <f t="shared" si="26"/>
        <v>610.40844000000004</v>
      </c>
      <c r="F2138" s="135"/>
      <c r="G2138" s="134">
        <v>1</v>
      </c>
    </row>
    <row r="2139" spans="1:7" ht="12.75" customHeight="1">
      <c r="A2139" s="157" t="s">
        <v>510</v>
      </c>
      <c r="B2139" s="156" t="s">
        <v>3</v>
      </c>
      <c r="C2139" s="155">
        <v>8.0599999999999995E-3</v>
      </c>
      <c r="D2139" s="136">
        <v>53173</v>
      </c>
      <c r="E2139" s="136">
        <f t="shared" si="26"/>
        <v>428.57437999999996</v>
      </c>
      <c r="F2139" s="135"/>
      <c r="G2139" s="134">
        <v>1</v>
      </c>
    </row>
    <row r="2140" spans="1:7" ht="12.75" customHeight="1">
      <c r="A2140" s="157" t="s">
        <v>578</v>
      </c>
      <c r="B2140" s="156" t="s">
        <v>98</v>
      </c>
      <c r="C2140" s="155">
        <v>4</v>
      </c>
      <c r="D2140" s="136">
        <v>500</v>
      </c>
      <c r="E2140" s="136">
        <f t="shared" si="26"/>
        <v>2000</v>
      </c>
      <c r="F2140" s="135"/>
      <c r="G2140" s="134">
        <v>1</v>
      </c>
    </row>
    <row r="2141" spans="1:7" ht="12.75" customHeight="1">
      <c r="A2141" s="157" t="s">
        <v>577</v>
      </c>
      <c r="B2141" s="156" t="s">
        <v>98</v>
      </c>
      <c r="C2141" s="155">
        <v>17.5</v>
      </c>
      <c r="D2141" s="136">
        <v>1583</v>
      </c>
      <c r="E2141" s="136">
        <f t="shared" si="26"/>
        <v>27702.5</v>
      </c>
      <c r="F2141" s="135"/>
      <c r="G2141" s="134">
        <v>1</v>
      </c>
    </row>
    <row r="2142" spans="1:7" ht="12.75" customHeight="1">
      <c r="A2142" s="157" t="s">
        <v>576</v>
      </c>
      <c r="B2142" s="156" t="s">
        <v>3</v>
      </c>
      <c r="C2142" s="155">
        <v>1</v>
      </c>
      <c r="D2142" s="136">
        <v>3000</v>
      </c>
      <c r="E2142" s="136">
        <f t="shared" si="26"/>
        <v>3000</v>
      </c>
      <c r="F2142" s="135"/>
      <c r="G2142" s="134">
        <v>1</v>
      </c>
    </row>
    <row r="2143" spans="1:7" ht="12.75" customHeight="1">
      <c r="A2143" s="157" t="s">
        <v>480</v>
      </c>
      <c r="B2143" s="156" t="s">
        <v>3</v>
      </c>
      <c r="C2143" s="155">
        <v>3</v>
      </c>
      <c r="D2143" s="136">
        <v>300</v>
      </c>
      <c r="E2143" s="136">
        <f t="shared" si="26"/>
        <v>900</v>
      </c>
      <c r="F2143" s="135"/>
      <c r="G2143" s="134">
        <v>1</v>
      </c>
    </row>
    <row r="2144" spans="1:7" ht="12.75" customHeight="1">
      <c r="A2144" s="152"/>
      <c r="B2144" s="154">
        <v>61.624314782123903</v>
      </c>
      <c r="C2144" s="153"/>
      <c r="D2144" s="152" t="s">
        <v>105</v>
      </c>
      <c r="E2144" s="137">
        <v>53061</v>
      </c>
      <c r="F2144" s="151"/>
      <c r="G2144" s="134">
        <v>1</v>
      </c>
    </row>
    <row r="2145" spans="1:7" ht="12.75" customHeight="1">
      <c r="A2145" s="159" t="s">
        <v>106</v>
      </c>
      <c r="B2145" s="158" t="s">
        <v>5</v>
      </c>
      <c r="C2145" s="158" t="s">
        <v>4</v>
      </c>
      <c r="D2145" s="158" t="s">
        <v>103</v>
      </c>
      <c r="E2145" s="158" t="s">
        <v>104</v>
      </c>
      <c r="G2145" s="134">
        <v>1</v>
      </c>
    </row>
    <row r="2146" spans="1:7" ht="12.75" customHeight="1">
      <c r="A2146" s="157" t="s">
        <v>471</v>
      </c>
      <c r="B2146" s="156" t="s">
        <v>107</v>
      </c>
      <c r="C2146" s="155">
        <v>0.12697</v>
      </c>
      <c r="D2146" s="136">
        <v>282059</v>
      </c>
      <c r="E2146" s="136">
        <f>+D2146*C2146</f>
        <v>35813.031230000001</v>
      </c>
      <c r="F2146" s="135"/>
      <c r="G2146" s="134">
        <v>1</v>
      </c>
    </row>
    <row r="2147" spans="1:7" ht="12.75" customHeight="1">
      <c r="A2147" s="152"/>
      <c r="B2147" s="154">
        <v>35.855477097463499</v>
      </c>
      <c r="C2147" s="153"/>
      <c r="D2147" s="152" t="s">
        <v>105</v>
      </c>
      <c r="E2147" s="137">
        <v>30873</v>
      </c>
      <c r="F2147" s="151"/>
      <c r="G2147" s="134">
        <v>1</v>
      </c>
    </row>
    <row r="2148" spans="1:7" ht="12.75" customHeight="1">
      <c r="A2148" s="159" t="s">
        <v>108</v>
      </c>
      <c r="B2148" s="158" t="s">
        <v>5</v>
      </c>
      <c r="C2148" s="158" t="s">
        <v>4</v>
      </c>
      <c r="D2148" s="158" t="s">
        <v>103</v>
      </c>
      <c r="E2148" s="158" t="s">
        <v>104</v>
      </c>
      <c r="G2148" s="134">
        <v>1</v>
      </c>
    </row>
    <row r="2149" spans="1:7" ht="12.75" customHeight="1">
      <c r="A2149" s="157" t="s">
        <v>109</v>
      </c>
      <c r="B2149" s="156" t="s">
        <v>110</v>
      </c>
      <c r="C2149" s="155">
        <v>0.05</v>
      </c>
      <c r="D2149" s="136">
        <v>30873</v>
      </c>
      <c r="E2149" s="136">
        <f>+D2149*C2149</f>
        <v>1543.65</v>
      </c>
      <c r="F2149" s="135"/>
      <c r="G2149" s="134">
        <v>1</v>
      </c>
    </row>
    <row r="2150" spans="1:7" ht="12.75" customHeight="1">
      <c r="A2150" s="152"/>
      <c r="B2150" s="154">
        <v>1.7931803400538899</v>
      </c>
      <c r="C2150" s="153"/>
      <c r="D2150" s="152" t="s">
        <v>105</v>
      </c>
      <c r="E2150" s="137">
        <v>1544</v>
      </c>
      <c r="F2150" s="151"/>
      <c r="G2150" s="134">
        <v>1</v>
      </c>
    </row>
    <row r="2151" spans="1:7" ht="12.75" customHeight="1">
      <c r="A2151" s="159" t="s">
        <v>112</v>
      </c>
      <c r="B2151" s="158" t="s">
        <v>5</v>
      </c>
      <c r="C2151" s="158" t="s">
        <v>4</v>
      </c>
      <c r="D2151" s="158" t="s">
        <v>103</v>
      </c>
      <c r="E2151" s="158" t="s">
        <v>104</v>
      </c>
      <c r="G2151" s="134">
        <v>1</v>
      </c>
    </row>
    <row r="2152" spans="1:7" ht="12.75" customHeight="1">
      <c r="A2152" s="157" t="s">
        <v>470</v>
      </c>
      <c r="B2152" s="156" t="s">
        <v>3</v>
      </c>
      <c r="C2152" s="155">
        <v>1.4290000000000001E-2</v>
      </c>
      <c r="D2152" s="136">
        <v>43800</v>
      </c>
      <c r="E2152" s="136">
        <f>+D2152*C2152</f>
        <v>625.90200000000004</v>
      </c>
      <c r="F2152" s="135"/>
      <c r="G2152" s="134">
        <v>1</v>
      </c>
    </row>
    <row r="2153" spans="1:7" ht="12.75" customHeight="1">
      <c r="A2153" s="152"/>
      <c r="B2153" s="154">
        <v>0.72702778035863602</v>
      </c>
      <c r="C2153" s="153"/>
      <c r="D2153" s="152" t="s">
        <v>105</v>
      </c>
      <c r="E2153" s="137">
        <v>626</v>
      </c>
      <c r="F2153" s="151"/>
      <c r="G2153" s="134">
        <v>1</v>
      </c>
    </row>
    <row r="2154" spans="1:7" ht="12.75" customHeight="1">
      <c r="A2154" s="150" t="s">
        <v>114</v>
      </c>
      <c r="B2154" s="149" t="s">
        <v>115</v>
      </c>
      <c r="C2154" s="148"/>
      <c r="D2154" s="147"/>
      <c r="E2154" s="146">
        <v>86104</v>
      </c>
      <c r="G2154" s="134">
        <v>1</v>
      </c>
    </row>
    <row r="2155" spans="1:7" ht="15" customHeight="1">
      <c r="A2155" s="202" t="s">
        <v>116</v>
      </c>
      <c r="B2155" s="202"/>
      <c r="C2155" s="202"/>
      <c r="D2155" s="200">
        <v>86104</v>
      </c>
      <c r="E2155" s="200"/>
      <c r="G2155" s="134">
        <v>1</v>
      </c>
    </row>
    <row r="2156" spans="1:7" ht="12.75" customHeight="1">
      <c r="G2156" s="134">
        <v>1</v>
      </c>
    </row>
    <row r="2157" spans="1:7" ht="12.75" customHeight="1">
      <c r="G2157" s="134">
        <v>1</v>
      </c>
    </row>
    <row r="2158" spans="1:7" ht="20.25" customHeight="1">
      <c r="A2158" s="191" t="s">
        <v>99</v>
      </c>
      <c r="B2158" s="192"/>
      <c r="C2158" s="192"/>
      <c r="D2158" s="192"/>
      <c r="E2158" s="193"/>
      <c r="G2158" s="134">
        <v>1</v>
      </c>
    </row>
    <row r="2159" spans="1:7" ht="12.75" customHeight="1">
      <c r="A2159" s="194"/>
      <c r="B2159" s="194"/>
      <c r="C2159" s="194"/>
      <c r="D2159" s="162" t="s">
        <v>100</v>
      </c>
      <c r="E2159" s="162" t="s">
        <v>5</v>
      </c>
      <c r="G2159" s="134">
        <v>1</v>
      </c>
    </row>
    <row r="2160" spans="1:7" ht="55.5" customHeight="1">
      <c r="A2160" s="194" t="s">
        <v>461</v>
      </c>
      <c r="B2160" s="194"/>
      <c r="C2160" s="194"/>
      <c r="D2160" s="161" t="s">
        <v>332</v>
      </c>
      <c r="E2160" s="161" t="s">
        <v>3</v>
      </c>
      <c r="G2160" s="134">
        <v>1</v>
      </c>
    </row>
    <row r="2161" spans="1:7" ht="15.75" customHeight="1">
      <c r="A2161" s="201" t="s">
        <v>101</v>
      </c>
      <c r="B2161" s="201"/>
      <c r="C2161" s="201"/>
      <c r="D2161" s="201"/>
      <c r="E2161" s="201"/>
      <c r="F2161" s="160"/>
      <c r="G2161" s="134">
        <v>1</v>
      </c>
    </row>
    <row r="2162" spans="1:7" ht="200.1" customHeight="1">
      <c r="A2162" s="196" t="s">
        <v>253</v>
      </c>
      <c r="B2162" s="197"/>
      <c r="C2162" s="197"/>
      <c r="D2162" s="197"/>
      <c r="E2162" s="198"/>
      <c r="G2162" s="134">
        <v>2</v>
      </c>
    </row>
    <row r="2163" spans="1:7" ht="12.75" customHeight="1">
      <c r="A2163" s="159" t="s">
        <v>102</v>
      </c>
      <c r="B2163" s="158" t="s">
        <v>5</v>
      </c>
      <c r="C2163" s="158" t="s">
        <v>4</v>
      </c>
      <c r="D2163" s="158" t="s">
        <v>103</v>
      </c>
      <c r="E2163" s="158" t="s">
        <v>104</v>
      </c>
      <c r="G2163" s="134">
        <v>1</v>
      </c>
    </row>
    <row r="2164" spans="1:7" ht="12.75" customHeight="1">
      <c r="A2164" s="157" t="s">
        <v>575</v>
      </c>
      <c r="B2164" s="156" t="s">
        <v>3</v>
      </c>
      <c r="C2164" s="155">
        <v>1</v>
      </c>
      <c r="D2164" s="136">
        <v>30000</v>
      </c>
      <c r="E2164" s="136">
        <f>+D2164*C2164</f>
        <v>30000</v>
      </c>
      <c r="F2164" s="135"/>
      <c r="G2164" s="134">
        <v>1</v>
      </c>
    </row>
    <row r="2165" spans="1:7" ht="12.75" customHeight="1">
      <c r="A2165" s="157" t="s">
        <v>574</v>
      </c>
      <c r="B2165" s="156" t="s">
        <v>3</v>
      </c>
      <c r="C2165" s="155">
        <v>1</v>
      </c>
      <c r="D2165" s="136">
        <v>2100</v>
      </c>
      <c r="E2165" s="136">
        <f>+D2165*C2165</f>
        <v>2100</v>
      </c>
      <c r="F2165" s="135"/>
      <c r="G2165" s="134">
        <v>1</v>
      </c>
    </row>
    <row r="2166" spans="1:7" ht="12.75" customHeight="1">
      <c r="A2166" s="157" t="s">
        <v>573</v>
      </c>
      <c r="B2166" s="156" t="s">
        <v>3</v>
      </c>
      <c r="C2166" s="155">
        <v>1</v>
      </c>
      <c r="D2166" s="136">
        <v>3900</v>
      </c>
      <c r="E2166" s="136">
        <f>+D2166*C2166</f>
        <v>3900</v>
      </c>
      <c r="F2166" s="135"/>
      <c r="G2166" s="134">
        <v>1</v>
      </c>
    </row>
    <row r="2167" spans="1:7" ht="12.75" customHeight="1">
      <c r="A2167" s="152"/>
      <c r="B2167" s="154">
        <v>74.022288933667795</v>
      </c>
      <c r="C2167" s="153"/>
      <c r="D2167" s="152" t="s">
        <v>105</v>
      </c>
      <c r="E2167" s="137">
        <v>36000</v>
      </c>
      <c r="F2167" s="151"/>
      <c r="G2167" s="134">
        <v>1</v>
      </c>
    </row>
    <row r="2168" spans="1:7" ht="12.75" customHeight="1">
      <c r="A2168" s="159" t="s">
        <v>106</v>
      </c>
      <c r="B2168" s="158" t="s">
        <v>5</v>
      </c>
      <c r="C2168" s="158" t="s">
        <v>4</v>
      </c>
      <c r="D2168" s="158" t="s">
        <v>103</v>
      </c>
      <c r="E2168" s="158" t="s">
        <v>104</v>
      </c>
      <c r="G2168" s="134">
        <v>1</v>
      </c>
    </row>
    <row r="2169" spans="1:7" ht="12.75" customHeight="1">
      <c r="A2169" s="157" t="s">
        <v>471</v>
      </c>
      <c r="B2169" s="156" t="s">
        <v>107</v>
      </c>
      <c r="C2169" s="155">
        <v>4.7030000000000002E-2</v>
      </c>
      <c r="D2169" s="136">
        <v>282059</v>
      </c>
      <c r="E2169" s="136">
        <f>+D2169*C2169</f>
        <v>13265.234770000001</v>
      </c>
      <c r="F2169" s="135"/>
      <c r="G2169" s="134">
        <v>1</v>
      </c>
    </row>
    <row r="2170" spans="1:7" ht="12.75" customHeight="1">
      <c r="A2170" s="152"/>
      <c r="B2170" s="154">
        <v>23.514413784595099</v>
      </c>
      <c r="C2170" s="153"/>
      <c r="D2170" s="152" t="s">
        <v>105</v>
      </c>
      <c r="E2170" s="137">
        <v>11436</v>
      </c>
      <c r="F2170" s="151"/>
      <c r="G2170" s="134">
        <v>1</v>
      </c>
    </row>
    <row r="2171" spans="1:7" ht="12.75" customHeight="1">
      <c r="A2171" s="159" t="s">
        <v>108</v>
      </c>
      <c r="B2171" s="158" t="s">
        <v>5</v>
      </c>
      <c r="C2171" s="158" t="s">
        <v>4</v>
      </c>
      <c r="D2171" s="158" t="s">
        <v>103</v>
      </c>
      <c r="E2171" s="158" t="s">
        <v>104</v>
      </c>
      <c r="G2171" s="134">
        <v>1</v>
      </c>
    </row>
    <row r="2172" spans="1:7" ht="12.75" customHeight="1">
      <c r="A2172" s="157" t="s">
        <v>109</v>
      </c>
      <c r="B2172" s="156" t="s">
        <v>110</v>
      </c>
      <c r="C2172" s="155">
        <v>0.05</v>
      </c>
      <c r="D2172" s="136">
        <v>11436</v>
      </c>
      <c r="E2172" s="136">
        <f>+D2172*C2172</f>
        <v>571.80000000000007</v>
      </c>
      <c r="F2172" s="135"/>
      <c r="G2172" s="134">
        <v>1</v>
      </c>
    </row>
    <row r="2173" spans="1:7" ht="12.75" customHeight="1">
      <c r="A2173" s="152"/>
      <c r="B2173" s="154">
        <v>1.1761319241682799</v>
      </c>
      <c r="C2173" s="153"/>
      <c r="D2173" s="152" t="s">
        <v>105</v>
      </c>
      <c r="E2173" s="137">
        <v>572</v>
      </c>
      <c r="F2173" s="151"/>
      <c r="G2173" s="134">
        <v>1</v>
      </c>
    </row>
    <row r="2174" spans="1:7" ht="12.75" customHeight="1">
      <c r="A2174" s="159" t="s">
        <v>112</v>
      </c>
      <c r="B2174" s="158" t="s">
        <v>5</v>
      </c>
      <c r="C2174" s="158" t="s">
        <v>4</v>
      </c>
      <c r="D2174" s="158" t="s">
        <v>103</v>
      </c>
      <c r="E2174" s="158" t="s">
        <v>104</v>
      </c>
      <c r="G2174" s="134">
        <v>1</v>
      </c>
    </row>
    <row r="2175" spans="1:7" ht="12.75" customHeight="1">
      <c r="A2175" s="157" t="s">
        <v>470</v>
      </c>
      <c r="B2175" s="156" t="s">
        <v>3</v>
      </c>
      <c r="C2175" s="155">
        <v>1.4290000000000001E-2</v>
      </c>
      <c r="D2175" s="136">
        <v>43800</v>
      </c>
      <c r="E2175" s="136">
        <f>+D2175*C2175</f>
        <v>625.90200000000004</v>
      </c>
      <c r="F2175" s="135"/>
      <c r="G2175" s="134">
        <v>1</v>
      </c>
    </row>
    <row r="2176" spans="1:7" ht="12.75" customHeight="1">
      <c r="A2176" s="152"/>
      <c r="B2176" s="154">
        <v>1.28716535756878</v>
      </c>
      <c r="C2176" s="153"/>
      <c r="D2176" s="152" t="s">
        <v>105</v>
      </c>
      <c r="E2176" s="137">
        <v>626</v>
      </c>
      <c r="F2176" s="151"/>
      <c r="G2176" s="134">
        <v>1</v>
      </c>
    </row>
    <row r="2177" spans="1:7" ht="12.75" customHeight="1">
      <c r="A2177" s="150" t="s">
        <v>114</v>
      </c>
      <c r="B2177" s="149" t="s">
        <v>115</v>
      </c>
      <c r="C2177" s="148"/>
      <c r="D2177" s="147"/>
      <c r="E2177" s="146">
        <v>48634</v>
      </c>
      <c r="G2177" s="134">
        <v>1</v>
      </c>
    </row>
    <row r="2178" spans="1:7" ht="15" customHeight="1">
      <c r="A2178" s="202" t="s">
        <v>116</v>
      </c>
      <c r="B2178" s="202"/>
      <c r="C2178" s="202"/>
      <c r="D2178" s="200">
        <v>48634</v>
      </c>
      <c r="E2178" s="200"/>
      <c r="G2178" s="134">
        <v>1</v>
      </c>
    </row>
    <row r="2179" spans="1:7" ht="12.75" customHeight="1">
      <c r="G2179" s="134">
        <v>1</v>
      </c>
    </row>
    <row r="2180" spans="1:7" ht="12.75" customHeight="1">
      <c r="G2180" s="134">
        <v>1</v>
      </c>
    </row>
    <row r="2181" spans="1:7" ht="20.25" customHeight="1">
      <c r="A2181" s="191" t="s">
        <v>99</v>
      </c>
      <c r="B2181" s="192"/>
      <c r="C2181" s="192"/>
      <c r="D2181" s="192"/>
      <c r="E2181" s="193"/>
      <c r="G2181" s="134">
        <v>1</v>
      </c>
    </row>
    <row r="2182" spans="1:7" ht="12.75" customHeight="1">
      <c r="A2182" s="194"/>
      <c r="B2182" s="194"/>
      <c r="C2182" s="194"/>
      <c r="D2182" s="162" t="s">
        <v>100</v>
      </c>
      <c r="E2182" s="162" t="s">
        <v>5</v>
      </c>
      <c r="G2182" s="134">
        <v>1</v>
      </c>
    </row>
    <row r="2183" spans="1:7" ht="55.5" customHeight="1">
      <c r="A2183" s="194" t="s">
        <v>461</v>
      </c>
      <c r="B2183" s="194"/>
      <c r="C2183" s="194"/>
      <c r="D2183" s="161" t="s">
        <v>333</v>
      </c>
      <c r="E2183" s="161" t="s">
        <v>3</v>
      </c>
      <c r="G2183" s="134">
        <v>1</v>
      </c>
    </row>
    <row r="2184" spans="1:7" ht="15.75" customHeight="1">
      <c r="A2184" s="201" t="s">
        <v>101</v>
      </c>
      <c r="B2184" s="201"/>
      <c r="C2184" s="201"/>
      <c r="D2184" s="201"/>
      <c r="E2184" s="201"/>
      <c r="F2184" s="160"/>
      <c r="G2184" s="134">
        <v>1</v>
      </c>
    </row>
    <row r="2185" spans="1:7" ht="200.1" customHeight="1">
      <c r="A2185" s="196" t="s">
        <v>255</v>
      </c>
      <c r="B2185" s="197"/>
      <c r="C2185" s="197"/>
      <c r="D2185" s="197"/>
      <c r="E2185" s="198"/>
      <c r="G2185" s="134">
        <v>2</v>
      </c>
    </row>
    <row r="2186" spans="1:7" ht="12.75" customHeight="1">
      <c r="A2186" s="159" t="s">
        <v>102</v>
      </c>
      <c r="B2186" s="158" t="s">
        <v>5</v>
      </c>
      <c r="C2186" s="158" t="s">
        <v>4</v>
      </c>
      <c r="D2186" s="158" t="s">
        <v>103</v>
      </c>
      <c r="E2186" s="158" t="s">
        <v>104</v>
      </c>
      <c r="G2186" s="134">
        <v>1</v>
      </c>
    </row>
    <row r="2187" spans="1:7" ht="12.75" customHeight="1">
      <c r="A2187" s="157" t="s">
        <v>475</v>
      </c>
      <c r="B2187" s="156" t="s">
        <v>3</v>
      </c>
      <c r="C2187" s="155">
        <v>1</v>
      </c>
      <c r="D2187" s="136">
        <v>121000</v>
      </c>
      <c r="E2187" s="136">
        <f>+D2187*C2187</f>
        <v>121000</v>
      </c>
      <c r="F2187" s="135"/>
      <c r="G2187" s="134">
        <v>1</v>
      </c>
    </row>
    <row r="2188" spans="1:7" ht="12.75" customHeight="1">
      <c r="A2188" s="157" t="s">
        <v>474</v>
      </c>
      <c r="B2188" s="156" t="s">
        <v>3</v>
      </c>
      <c r="C2188" s="155">
        <v>1</v>
      </c>
      <c r="D2188" s="136">
        <v>4000</v>
      </c>
      <c r="E2188" s="136">
        <f>+D2188*C2188</f>
        <v>4000</v>
      </c>
      <c r="F2188" s="135"/>
      <c r="G2188" s="134">
        <v>1</v>
      </c>
    </row>
    <row r="2189" spans="1:7" ht="12.75" customHeight="1">
      <c r="A2189" s="157" t="s">
        <v>473</v>
      </c>
      <c r="B2189" s="156" t="s">
        <v>98</v>
      </c>
      <c r="C2189" s="155">
        <v>1</v>
      </c>
      <c r="D2189" s="136">
        <v>3550</v>
      </c>
      <c r="E2189" s="136">
        <f>+D2189*C2189</f>
        <v>3550</v>
      </c>
      <c r="F2189" s="135"/>
      <c r="G2189" s="134">
        <v>1</v>
      </c>
    </row>
    <row r="2190" spans="1:7" ht="12.75" customHeight="1">
      <c r="A2190" s="157" t="s">
        <v>472</v>
      </c>
      <c r="B2190" s="156" t="s">
        <v>3</v>
      </c>
      <c r="C2190" s="155">
        <v>1</v>
      </c>
      <c r="D2190" s="136">
        <v>1945</v>
      </c>
      <c r="E2190" s="136">
        <f>+D2190*C2190</f>
        <v>1945</v>
      </c>
      <c r="F2190" s="135"/>
      <c r="G2190" s="134">
        <v>1</v>
      </c>
    </row>
    <row r="2191" spans="1:7" ht="12.75" customHeight="1">
      <c r="A2191" s="152"/>
      <c r="B2191" s="154">
        <v>80.540040117265903</v>
      </c>
      <c r="C2191" s="153"/>
      <c r="D2191" s="152" t="s">
        <v>105</v>
      </c>
      <c r="E2191" s="137">
        <v>130495</v>
      </c>
      <c r="F2191" s="151"/>
      <c r="G2191" s="134">
        <v>1</v>
      </c>
    </row>
    <row r="2192" spans="1:7" ht="12.75" customHeight="1">
      <c r="A2192" s="159" t="s">
        <v>106</v>
      </c>
      <c r="B2192" s="158" t="s">
        <v>5</v>
      </c>
      <c r="C2192" s="158" t="s">
        <v>4</v>
      </c>
      <c r="D2192" s="158" t="s">
        <v>103</v>
      </c>
      <c r="E2192" s="158" t="s">
        <v>104</v>
      </c>
      <c r="G2192" s="134">
        <v>1</v>
      </c>
    </row>
    <row r="2193" spans="1:7" ht="12.75" customHeight="1">
      <c r="A2193" s="157" t="s">
        <v>471</v>
      </c>
      <c r="B2193" s="156" t="s">
        <v>107</v>
      </c>
      <c r="C2193" s="155">
        <v>0.11576</v>
      </c>
      <c r="D2193" s="136">
        <v>282059</v>
      </c>
      <c r="E2193" s="136">
        <f>+D2193*C2193</f>
        <v>32651.149840000002</v>
      </c>
      <c r="F2193" s="135"/>
      <c r="G2193" s="134">
        <v>1</v>
      </c>
    </row>
    <row r="2194" spans="1:7" ht="12.75" customHeight="1">
      <c r="A2194" s="152"/>
      <c r="B2194" s="154">
        <v>17.3726276809134</v>
      </c>
      <c r="C2194" s="153"/>
      <c r="D2194" s="152" t="s">
        <v>105</v>
      </c>
      <c r="E2194" s="137">
        <v>28148</v>
      </c>
      <c r="F2194" s="151"/>
      <c r="G2194" s="134">
        <v>1</v>
      </c>
    </row>
    <row r="2195" spans="1:7" ht="12.75" customHeight="1">
      <c r="A2195" s="159" t="s">
        <v>108</v>
      </c>
      <c r="B2195" s="158" t="s">
        <v>5</v>
      </c>
      <c r="C2195" s="158" t="s">
        <v>4</v>
      </c>
      <c r="D2195" s="158" t="s">
        <v>103</v>
      </c>
      <c r="E2195" s="158" t="s">
        <v>104</v>
      </c>
      <c r="G2195" s="134">
        <v>1</v>
      </c>
    </row>
    <row r="2196" spans="1:7" ht="12.75" customHeight="1">
      <c r="A2196" s="157" t="s">
        <v>109</v>
      </c>
      <c r="B2196" s="156" t="s">
        <v>110</v>
      </c>
      <c r="C2196" s="155">
        <v>0.05</v>
      </c>
      <c r="D2196" s="136">
        <v>28148</v>
      </c>
      <c r="E2196" s="136">
        <f>+D2196*C2196</f>
        <v>1407.4</v>
      </c>
      <c r="F2196" s="135"/>
      <c r="G2196" s="134">
        <v>1</v>
      </c>
    </row>
    <row r="2197" spans="1:7" ht="12.75" customHeight="1">
      <c r="A2197" s="152"/>
      <c r="B2197" s="154">
        <v>0.86838450856349303</v>
      </c>
      <c r="C2197" s="153"/>
      <c r="D2197" s="152" t="s">
        <v>105</v>
      </c>
      <c r="E2197" s="137">
        <v>1407</v>
      </c>
      <c r="F2197" s="151"/>
      <c r="G2197" s="134">
        <v>1</v>
      </c>
    </row>
    <row r="2198" spans="1:7" ht="12.75" customHeight="1">
      <c r="A2198" s="159" t="s">
        <v>111</v>
      </c>
      <c r="B2198" s="158" t="s">
        <v>5</v>
      </c>
      <c r="C2198" s="158" t="s">
        <v>4</v>
      </c>
      <c r="D2198" s="158" t="s">
        <v>103</v>
      </c>
      <c r="E2198" s="158" t="s">
        <v>104</v>
      </c>
      <c r="G2198" s="134">
        <v>1</v>
      </c>
    </row>
    <row r="2199" spans="1:7" ht="12.75" customHeight="1">
      <c r="A2199" s="157" t="s">
        <v>155</v>
      </c>
      <c r="B2199" s="156" t="s">
        <v>142</v>
      </c>
      <c r="C2199" s="155">
        <v>0.20780999999999999</v>
      </c>
      <c r="D2199" s="136">
        <v>3482</v>
      </c>
      <c r="E2199" s="136">
        <f>+D2199*C2199</f>
        <v>723.59442000000001</v>
      </c>
      <c r="F2199" s="135"/>
      <c r="G2199" s="134">
        <v>1</v>
      </c>
    </row>
    <row r="2200" spans="1:7" ht="12.75" customHeight="1">
      <c r="A2200" s="152"/>
      <c r="B2200" s="154">
        <v>0.44684462274340397</v>
      </c>
      <c r="C2200" s="153"/>
      <c r="D2200" s="152" t="s">
        <v>105</v>
      </c>
      <c r="E2200" s="137">
        <v>724</v>
      </c>
      <c r="F2200" s="151"/>
      <c r="G2200" s="134">
        <v>1</v>
      </c>
    </row>
    <row r="2201" spans="1:7" ht="12.75" customHeight="1">
      <c r="A2201" s="159" t="s">
        <v>112</v>
      </c>
      <c r="B2201" s="158" t="s">
        <v>5</v>
      </c>
      <c r="C2201" s="158" t="s">
        <v>4</v>
      </c>
      <c r="D2201" s="158" t="s">
        <v>103</v>
      </c>
      <c r="E2201" s="158" t="s">
        <v>104</v>
      </c>
      <c r="G2201" s="134">
        <v>1</v>
      </c>
    </row>
    <row r="2202" spans="1:7" ht="12.75" customHeight="1">
      <c r="A2202" s="157" t="s">
        <v>470</v>
      </c>
      <c r="B2202" s="156" t="s">
        <v>3</v>
      </c>
      <c r="C2202" s="155">
        <v>2.8570000000000002E-2</v>
      </c>
      <c r="D2202" s="136">
        <v>43800</v>
      </c>
      <c r="E2202" s="136">
        <f>+D2202*C2202</f>
        <v>1251.366</v>
      </c>
      <c r="F2202" s="135"/>
      <c r="G2202" s="134">
        <v>1</v>
      </c>
    </row>
    <row r="2203" spans="1:7" ht="12.75" customHeight="1">
      <c r="A2203" s="152"/>
      <c r="B2203" s="154">
        <v>0.77210307051381</v>
      </c>
      <c r="C2203" s="153"/>
      <c r="D2203" s="152" t="s">
        <v>105</v>
      </c>
      <c r="E2203" s="137">
        <v>1251</v>
      </c>
      <c r="F2203" s="151"/>
      <c r="G2203" s="134">
        <v>1</v>
      </c>
    </row>
    <row r="2204" spans="1:7" ht="12.75" customHeight="1">
      <c r="A2204" s="150" t="s">
        <v>114</v>
      </c>
      <c r="B2204" s="149" t="s">
        <v>115</v>
      </c>
      <c r="C2204" s="148"/>
      <c r="D2204" s="147"/>
      <c r="E2204" s="146">
        <v>162025</v>
      </c>
      <c r="G2204" s="134">
        <v>1</v>
      </c>
    </row>
    <row r="2205" spans="1:7" ht="15" customHeight="1">
      <c r="A2205" s="202" t="s">
        <v>116</v>
      </c>
      <c r="B2205" s="202"/>
      <c r="C2205" s="202"/>
      <c r="D2205" s="200">
        <v>162025</v>
      </c>
      <c r="E2205" s="200"/>
      <c r="G2205" s="134">
        <v>1</v>
      </c>
    </row>
    <row r="2206" spans="1:7" ht="12.75" customHeight="1">
      <c r="G2206" s="134">
        <v>1</v>
      </c>
    </row>
    <row r="2207" spans="1:7" ht="12.75" customHeight="1">
      <c r="G2207" s="134">
        <v>1</v>
      </c>
    </row>
    <row r="2208" spans="1:7" ht="20.25" customHeight="1">
      <c r="A2208" s="191" t="s">
        <v>99</v>
      </c>
      <c r="B2208" s="192"/>
      <c r="C2208" s="192"/>
      <c r="D2208" s="192"/>
      <c r="E2208" s="193"/>
      <c r="G2208" s="134">
        <v>1</v>
      </c>
    </row>
    <row r="2209" spans="1:7" ht="12.75" customHeight="1">
      <c r="A2209" s="194"/>
      <c r="B2209" s="194"/>
      <c r="C2209" s="194"/>
      <c r="D2209" s="162" t="s">
        <v>100</v>
      </c>
      <c r="E2209" s="162" t="s">
        <v>5</v>
      </c>
      <c r="G2209" s="134">
        <v>1</v>
      </c>
    </row>
    <row r="2210" spans="1:7" ht="55.5" customHeight="1">
      <c r="A2210" s="194" t="s">
        <v>461</v>
      </c>
      <c r="B2210" s="194"/>
      <c r="C2210" s="194"/>
      <c r="D2210" s="161" t="s">
        <v>334</v>
      </c>
      <c r="E2210" s="161" t="s">
        <v>98</v>
      </c>
      <c r="G2210" s="134">
        <v>1</v>
      </c>
    </row>
    <row r="2211" spans="1:7" ht="15.75" customHeight="1">
      <c r="A2211" s="201" t="s">
        <v>101</v>
      </c>
      <c r="B2211" s="201"/>
      <c r="C2211" s="201"/>
      <c r="D2211" s="201"/>
      <c r="E2211" s="201"/>
      <c r="F2211" s="160"/>
      <c r="G2211" s="134">
        <v>1</v>
      </c>
    </row>
    <row r="2212" spans="1:7" ht="200.1" customHeight="1">
      <c r="A2212" s="196" t="s">
        <v>257</v>
      </c>
      <c r="B2212" s="197"/>
      <c r="C2212" s="197"/>
      <c r="D2212" s="197"/>
      <c r="E2212" s="198"/>
      <c r="G2212" s="134">
        <v>2</v>
      </c>
    </row>
    <row r="2213" spans="1:7" ht="12.75" customHeight="1">
      <c r="A2213" s="159" t="s">
        <v>102</v>
      </c>
      <c r="B2213" s="158" t="s">
        <v>5</v>
      </c>
      <c r="C2213" s="158" t="s">
        <v>4</v>
      </c>
      <c r="D2213" s="158" t="s">
        <v>103</v>
      </c>
      <c r="E2213" s="158" t="s">
        <v>104</v>
      </c>
      <c r="G2213" s="134">
        <v>1</v>
      </c>
    </row>
    <row r="2214" spans="1:7" ht="12.75" customHeight="1">
      <c r="A2214" s="157" t="s">
        <v>501</v>
      </c>
      <c r="B2214" s="156" t="s">
        <v>98</v>
      </c>
      <c r="C2214" s="155">
        <v>1</v>
      </c>
      <c r="D2214" s="136">
        <v>5050</v>
      </c>
      <c r="E2214" s="136">
        <f t="shared" ref="E2214:E2219" si="27">+D2214*C2214</f>
        <v>5050</v>
      </c>
      <c r="F2214" s="135"/>
      <c r="G2214" s="134">
        <v>1</v>
      </c>
    </row>
    <row r="2215" spans="1:7" ht="12.75" customHeight="1">
      <c r="A2215" s="157" t="s">
        <v>500</v>
      </c>
      <c r="B2215" s="156" t="s">
        <v>3</v>
      </c>
      <c r="C2215" s="155">
        <v>0.16667000000000001</v>
      </c>
      <c r="D2215" s="136">
        <v>1986</v>
      </c>
      <c r="E2215" s="136">
        <f t="shared" si="27"/>
        <v>331.00662</v>
      </c>
      <c r="F2215" s="135"/>
      <c r="G2215" s="134">
        <v>1</v>
      </c>
    </row>
    <row r="2216" spans="1:7" ht="12.75" customHeight="1">
      <c r="A2216" s="157" t="s">
        <v>499</v>
      </c>
      <c r="B2216" s="156" t="s">
        <v>3</v>
      </c>
      <c r="C2216" s="155">
        <v>0.1</v>
      </c>
      <c r="D2216" s="136">
        <v>955</v>
      </c>
      <c r="E2216" s="136">
        <f t="shared" si="27"/>
        <v>95.5</v>
      </c>
      <c r="F2216" s="135"/>
      <c r="G2216" s="134">
        <v>1</v>
      </c>
    </row>
    <row r="2217" spans="1:7" ht="12.75" customHeight="1">
      <c r="A2217" s="157" t="s">
        <v>498</v>
      </c>
      <c r="B2217" s="156" t="s">
        <v>3</v>
      </c>
      <c r="C2217" s="155">
        <v>0.1</v>
      </c>
      <c r="D2217" s="136">
        <v>1105</v>
      </c>
      <c r="E2217" s="136">
        <f t="shared" si="27"/>
        <v>110.5</v>
      </c>
      <c r="F2217" s="135"/>
      <c r="G2217" s="134">
        <v>1</v>
      </c>
    </row>
    <row r="2218" spans="1:7" ht="12.75" customHeight="1">
      <c r="A2218" s="157" t="s">
        <v>497</v>
      </c>
      <c r="B2218" s="156" t="s">
        <v>3</v>
      </c>
      <c r="C2218" s="155">
        <v>1</v>
      </c>
      <c r="D2218" s="136">
        <v>1500</v>
      </c>
      <c r="E2218" s="136">
        <f t="shared" si="27"/>
        <v>1500</v>
      </c>
      <c r="F2218" s="135"/>
      <c r="G2218" s="134">
        <v>1</v>
      </c>
    </row>
    <row r="2219" spans="1:7" ht="12.75" customHeight="1">
      <c r="A2219" s="157" t="s">
        <v>491</v>
      </c>
      <c r="B2219" s="156" t="s">
        <v>149</v>
      </c>
      <c r="C2219" s="155">
        <v>2.4599999999999999E-3</v>
      </c>
      <c r="D2219" s="136">
        <v>327682</v>
      </c>
      <c r="E2219" s="136">
        <f t="shared" si="27"/>
        <v>806.09771999999998</v>
      </c>
      <c r="F2219" s="135"/>
      <c r="G2219" s="134">
        <v>1</v>
      </c>
    </row>
    <row r="2220" spans="1:7" ht="12.75" customHeight="1">
      <c r="A2220" s="152"/>
      <c r="B2220" s="154">
        <v>51.814899901542503</v>
      </c>
      <c r="C2220" s="153"/>
      <c r="D2220" s="152" t="s">
        <v>105</v>
      </c>
      <c r="E2220" s="137">
        <v>7894</v>
      </c>
      <c r="F2220" s="151"/>
      <c r="G2220" s="134">
        <v>1</v>
      </c>
    </row>
    <row r="2221" spans="1:7" ht="12.75" customHeight="1">
      <c r="A2221" s="159" t="s">
        <v>106</v>
      </c>
      <c r="B2221" s="158" t="s">
        <v>5</v>
      </c>
      <c r="C2221" s="158" t="s">
        <v>4</v>
      </c>
      <c r="D2221" s="158" t="s">
        <v>103</v>
      </c>
      <c r="E2221" s="158" t="s">
        <v>104</v>
      </c>
      <c r="G2221" s="134">
        <v>1</v>
      </c>
    </row>
    <row r="2222" spans="1:7" ht="12.75" customHeight="1">
      <c r="A2222" s="157" t="s">
        <v>471</v>
      </c>
      <c r="B2222" s="156" t="s">
        <v>107</v>
      </c>
      <c r="C2222" s="155">
        <v>2.5319999999999999E-2</v>
      </c>
      <c r="D2222" s="136">
        <v>282059</v>
      </c>
      <c r="E2222" s="136">
        <f>+D2222*C2222</f>
        <v>7141.7338799999998</v>
      </c>
      <c r="F2222" s="135"/>
      <c r="G2222" s="134">
        <v>1</v>
      </c>
    </row>
    <row r="2223" spans="1:7" ht="12.75" customHeight="1">
      <c r="A2223" s="152"/>
      <c r="B2223" s="154">
        <v>40.413521496553997</v>
      </c>
      <c r="C2223" s="153"/>
      <c r="D2223" s="152" t="s">
        <v>105</v>
      </c>
      <c r="E2223" s="137">
        <v>6157</v>
      </c>
      <c r="F2223" s="151"/>
      <c r="G2223" s="134">
        <v>1</v>
      </c>
    </row>
    <row r="2224" spans="1:7" ht="12.75" customHeight="1">
      <c r="A2224" s="159" t="s">
        <v>108</v>
      </c>
      <c r="B2224" s="158" t="s">
        <v>5</v>
      </c>
      <c r="C2224" s="158" t="s">
        <v>4</v>
      </c>
      <c r="D2224" s="158" t="s">
        <v>103</v>
      </c>
      <c r="E2224" s="158" t="s">
        <v>104</v>
      </c>
      <c r="G2224" s="134">
        <v>1</v>
      </c>
    </row>
    <row r="2225" spans="1:7" ht="12.75" customHeight="1">
      <c r="A2225" s="157" t="s">
        <v>109</v>
      </c>
      <c r="B2225" s="156" t="s">
        <v>110</v>
      </c>
      <c r="C2225" s="155">
        <v>0.05</v>
      </c>
      <c r="D2225" s="136">
        <v>6157</v>
      </c>
      <c r="E2225" s="136">
        <f>+D2225*C2225</f>
        <v>307.85000000000002</v>
      </c>
      <c r="F2225" s="135"/>
      <c r="G2225" s="134">
        <v>1</v>
      </c>
    </row>
    <row r="2226" spans="1:7" ht="12.75" customHeight="1">
      <c r="A2226" s="152"/>
      <c r="B2226" s="154">
        <v>2.02166064981949</v>
      </c>
      <c r="C2226" s="153"/>
      <c r="D2226" s="152" t="s">
        <v>105</v>
      </c>
      <c r="E2226" s="137">
        <v>308</v>
      </c>
      <c r="F2226" s="151"/>
      <c r="G2226" s="134">
        <v>1</v>
      </c>
    </row>
    <row r="2227" spans="1:7" ht="12.75" customHeight="1">
      <c r="A2227" s="159" t="s">
        <v>112</v>
      </c>
      <c r="B2227" s="158" t="s">
        <v>5</v>
      </c>
      <c r="C2227" s="158" t="s">
        <v>4</v>
      </c>
      <c r="D2227" s="158" t="s">
        <v>103</v>
      </c>
      <c r="E2227" s="158" t="s">
        <v>104</v>
      </c>
      <c r="G2227" s="134">
        <v>1</v>
      </c>
    </row>
    <row r="2228" spans="1:7" ht="12.75" customHeight="1">
      <c r="A2228" s="157" t="s">
        <v>470</v>
      </c>
      <c r="B2228" s="156" t="s">
        <v>3</v>
      </c>
      <c r="C2228" s="155">
        <v>0.02</v>
      </c>
      <c r="D2228" s="136">
        <v>43800</v>
      </c>
      <c r="E2228" s="136">
        <f>+D2228*C2228</f>
        <v>876</v>
      </c>
      <c r="F2228" s="135"/>
      <c r="G2228" s="134">
        <v>1</v>
      </c>
    </row>
    <row r="2229" spans="1:7" ht="12.75" customHeight="1">
      <c r="A2229" s="152"/>
      <c r="B2229" s="154">
        <v>5.7499179520840196</v>
      </c>
      <c r="C2229" s="153"/>
      <c r="D2229" s="152" t="s">
        <v>105</v>
      </c>
      <c r="E2229" s="137">
        <v>876</v>
      </c>
      <c r="F2229" s="151"/>
      <c r="G2229" s="134">
        <v>1</v>
      </c>
    </row>
    <row r="2230" spans="1:7" ht="12.75" customHeight="1">
      <c r="A2230" s="150" t="s">
        <v>114</v>
      </c>
      <c r="B2230" s="149" t="s">
        <v>115</v>
      </c>
      <c r="C2230" s="148"/>
      <c r="D2230" s="147"/>
      <c r="E2230" s="146">
        <v>15235</v>
      </c>
      <c r="G2230" s="134">
        <v>1</v>
      </c>
    </row>
    <row r="2231" spans="1:7" ht="15" customHeight="1">
      <c r="A2231" s="202" t="s">
        <v>116</v>
      </c>
      <c r="B2231" s="202"/>
      <c r="C2231" s="202"/>
      <c r="D2231" s="200">
        <v>15235</v>
      </c>
      <c r="E2231" s="200"/>
      <c r="G2231" s="134">
        <v>1</v>
      </c>
    </row>
    <row r="2232" spans="1:7" ht="12.75" customHeight="1">
      <c r="G2232" s="134">
        <v>1</v>
      </c>
    </row>
    <row r="2233" spans="1:7" ht="12.75" customHeight="1">
      <c r="G2233" s="134">
        <v>1</v>
      </c>
    </row>
    <row r="2234" spans="1:7" ht="20.25" customHeight="1">
      <c r="A2234" s="191" t="s">
        <v>99</v>
      </c>
      <c r="B2234" s="192"/>
      <c r="C2234" s="192"/>
      <c r="D2234" s="192"/>
      <c r="E2234" s="193"/>
      <c r="G2234" s="134">
        <v>1</v>
      </c>
    </row>
    <row r="2235" spans="1:7" ht="12.75" customHeight="1">
      <c r="A2235" s="194"/>
      <c r="B2235" s="194"/>
      <c r="C2235" s="194"/>
      <c r="D2235" s="162" t="s">
        <v>100</v>
      </c>
      <c r="E2235" s="162" t="s">
        <v>5</v>
      </c>
      <c r="G2235" s="134">
        <v>1</v>
      </c>
    </row>
    <row r="2236" spans="1:7" ht="55.5" customHeight="1">
      <c r="A2236" s="194" t="s">
        <v>461</v>
      </c>
      <c r="B2236" s="194"/>
      <c r="C2236" s="194"/>
      <c r="D2236" s="161" t="s">
        <v>334</v>
      </c>
      <c r="E2236" s="161" t="s">
        <v>98</v>
      </c>
      <c r="G2236" s="134">
        <v>1</v>
      </c>
    </row>
    <row r="2237" spans="1:7" ht="15.75" customHeight="1">
      <c r="A2237" s="201" t="s">
        <v>101</v>
      </c>
      <c r="B2237" s="201"/>
      <c r="C2237" s="201"/>
      <c r="D2237" s="201"/>
      <c r="E2237" s="201"/>
      <c r="F2237" s="160"/>
      <c r="G2237" s="134">
        <v>1</v>
      </c>
    </row>
    <row r="2238" spans="1:7" ht="200.1" customHeight="1">
      <c r="A2238" s="196" t="s">
        <v>259</v>
      </c>
      <c r="B2238" s="197"/>
      <c r="C2238" s="197"/>
      <c r="D2238" s="197"/>
      <c r="E2238" s="198"/>
      <c r="G2238" s="134">
        <v>2</v>
      </c>
    </row>
    <row r="2239" spans="1:7" ht="12.75" customHeight="1">
      <c r="A2239" s="159" t="s">
        <v>102</v>
      </c>
      <c r="B2239" s="158" t="s">
        <v>5</v>
      </c>
      <c r="C2239" s="158" t="s">
        <v>4</v>
      </c>
      <c r="D2239" s="158" t="s">
        <v>103</v>
      </c>
      <c r="E2239" s="158" t="s">
        <v>104</v>
      </c>
      <c r="G2239" s="134">
        <v>1</v>
      </c>
    </row>
    <row r="2240" spans="1:7" ht="12.75" customHeight="1">
      <c r="A2240" s="157" t="s">
        <v>496</v>
      </c>
      <c r="B2240" s="156" t="s">
        <v>98</v>
      </c>
      <c r="C2240" s="155">
        <v>1</v>
      </c>
      <c r="D2240" s="136">
        <v>7062</v>
      </c>
      <c r="E2240" s="136">
        <f t="shared" ref="E2240:E2245" si="28">+D2240*C2240</f>
        <v>7062</v>
      </c>
      <c r="F2240" s="135"/>
      <c r="G2240" s="134">
        <v>1</v>
      </c>
    </row>
    <row r="2241" spans="1:7" ht="12.75" customHeight="1">
      <c r="A2241" s="157" t="s">
        <v>495</v>
      </c>
      <c r="B2241" s="156" t="s">
        <v>3</v>
      </c>
      <c r="C2241" s="155">
        <v>0.16667000000000001</v>
      </c>
      <c r="D2241" s="136">
        <v>2370</v>
      </c>
      <c r="E2241" s="136">
        <f t="shared" si="28"/>
        <v>395.00790000000001</v>
      </c>
      <c r="F2241" s="135"/>
      <c r="G2241" s="134">
        <v>1</v>
      </c>
    </row>
    <row r="2242" spans="1:7" ht="12.75" customHeight="1">
      <c r="A2242" s="157" t="s">
        <v>494</v>
      </c>
      <c r="B2242" s="156" t="s">
        <v>3</v>
      </c>
      <c r="C2242" s="155">
        <v>0.1</v>
      </c>
      <c r="D2242" s="136">
        <v>1412</v>
      </c>
      <c r="E2242" s="136">
        <f t="shared" si="28"/>
        <v>141.20000000000002</v>
      </c>
      <c r="F2242" s="135"/>
      <c r="G2242" s="134">
        <v>1</v>
      </c>
    </row>
    <row r="2243" spans="1:7" ht="12.75" customHeight="1">
      <c r="A2243" s="157" t="s">
        <v>493</v>
      </c>
      <c r="B2243" s="156" t="s">
        <v>3</v>
      </c>
      <c r="C2243" s="155">
        <v>0.1</v>
      </c>
      <c r="D2243" s="136">
        <v>1129</v>
      </c>
      <c r="E2243" s="136">
        <f t="shared" si="28"/>
        <v>112.9</v>
      </c>
      <c r="F2243" s="135"/>
      <c r="G2243" s="134">
        <v>1</v>
      </c>
    </row>
    <row r="2244" spans="1:7" ht="12.75" customHeight="1">
      <c r="A2244" s="157" t="s">
        <v>492</v>
      </c>
      <c r="B2244" s="156" t="s">
        <v>3</v>
      </c>
      <c r="C2244" s="155">
        <v>1</v>
      </c>
      <c r="D2244" s="136">
        <v>1600</v>
      </c>
      <c r="E2244" s="136">
        <f t="shared" si="28"/>
        <v>1600</v>
      </c>
      <c r="F2244" s="135"/>
      <c r="G2244" s="134">
        <v>1</v>
      </c>
    </row>
    <row r="2245" spans="1:7" ht="12.75" customHeight="1">
      <c r="A2245" s="157" t="s">
        <v>491</v>
      </c>
      <c r="B2245" s="156" t="s">
        <v>149</v>
      </c>
      <c r="C2245" s="155">
        <v>2.4599999999999999E-3</v>
      </c>
      <c r="D2245" s="136">
        <v>327682</v>
      </c>
      <c r="E2245" s="136">
        <f t="shared" si="28"/>
        <v>806.09771999999998</v>
      </c>
      <c r="F2245" s="135"/>
      <c r="G2245" s="134">
        <v>1</v>
      </c>
    </row>
    <row r="2246" spans="1:7" ht="12.75" customHeight="1">
      <c r="A2246" s="152"/>
      <c r="B2246" s="154">
        <v>55.037536720704999</v>
      </c>
      <c r="C2246" s="153"/>
      <c r="D2246" s="152" t="s">
        <v>105</v>
      </c>
      <c r="E2246" s="137">
        <v>10117</v>
      </c>
      <c r="F2246" s="151"/>
      <c r="G2246" s="134">
        <v>1</v>
      </c>
    </row>
    <row r="2247" spans="1:7" ht="12.75" customHeight="1">
      <c r="A2247" s="159" t="s">
        <v>106</v>
      </c>
      <c r="B2247" s="158" t="s">
        <v>5</v>
      </c>
      <c r="C2247" s="158" t="s">
        <v>4</v>
      </c>
      <c r="D2247" s="158" t="s">
        <v>103</v>
      </c>
      <c r="E2247" s="158" t="s">
        <v>104</v>
      </c>
      <c r="G2247" s="134">
        <v>1</v>
      </c>
    </row>
    <row r="2248" spans="1:7" ht="12.75" customHeight="1">
      <c r="A2248" s="157" t="s">
        <v>471</v>
      </c>
      <c r="B2248" s="156" t="s">
        <v>107</v>
      </c>
      <c r="C2248" s="155">
        <v>2.894E-2</v>
      </c>
      <c r="D2248" s="136">
        <v>282059</v>
      </c>
      <c r="E2248" s="136">
        <f>+D2248*C2248</f>
        <v>8162.7874600000005</v>
      </c>
      <c r="F2248" s="135"/>
      <c r="G2248" s="134">
        <v>1</v>
      </c>
    </row>
    <row r="2249" spans="1:7" ht="12.75" customHeight="1">
      <c r="A2249" s="152"/>
      <c r="B2249" s="154">
        <v>38.282015014688298</v>
      </c>
      <c r="C2249" s="153"/>
      <c r="D2249" s="152" t="s">
        <v>105</v>
      </c>
      <c r="E2249" s="137">
        <v>7037</v>
      </c>
      <c r="F2249" s="151"/>
      <c r="G2249" s="134">
        <v>1</v>
      </c>
    </row>
    <row r="2250" spans="1:7" ht="12.75" customHeight="1">
      <c r="A2250" s="159" t="s">
        <v>108</v>
      </c>
      <c r="B2250" s="158" t="s">
        <v>5</v>
      </c>
      <c r="C2250" s="158" t="s">
        <v>4</v>
      </c>
      <c r="D2250" s="158" t="s">
        <v>103</v>
      </c>
      <c r="E2250" s="158" t="s">
        <v>104</v>
      </c>
      <c r="G2250" s="134">
        <v>1</v>
      </c>
    </row>
    <row r="2251" spans="1:7" ht="12.75" customHeight="1">
      <c r="A2251" s="157" t="s">
        <v>109</v>
      </c>
      <c r="B2251" s="156" t="s">
        <v>110</v>
      </c>
      <c r="C2251" s="155">
        <v>0.05</v>
      </c>
      <c r="D2251" s="136">
        <v>7037</v>
      </c>
      <c r="E2251" s="136">
        <f>+D2251*C2251</f>
        <v>351.85</v>
      </c>
      <c r="F2251" s="135"/>
      <c r="G2251" s="134">
        <v>1</v>
      </c>
    </row>
    <row r="2252" spans="1:7" ht="12.75" customHeight="1">
      <c r="A2252" s="152"/>
      <c r="B2252" s="154">
        <v>1.91491676640191</v>
      </c>
      <c r="C2252" s="153"/>
      <c r="D2252" s="152" t="s">
        <v>105</v>
      </c>
      <c r="E2252" s="137">
        <v>352</v>
      </c>
      <c r="F2252" s="151"/>
      <c r="G2252" s="134">
        <v>1</v>
      </c>
    </row>
    <row r="2253" spans="1:7" ht="12.75" customHeight="1">
      <c r="A2253" s="159" t="s">
        <v>112</v>
      </c>
      <c r="B2253" s="158" t="s">
        <v>5</v>
      </c>
      <c r="C2253" s="158" t="s">
        <v>4</v>
      </c>
      <c r="D2253" s="158" t="s">
        <v>103</v>
      </c>
      <c r="E2253" s="158" t="s">
        <v>104</v>
      </c>
      <c r="G2253" s="134">
        <v>1</v>
      </c>
    </row>
    <row r="2254" spans="1:7" ht="12.75" customHeight="1">
      <c r="A2254" s="157" t="s">
        <v>470</v>
      </c>
      <c r="B2254" s="156" t="s">
        <v>3</v>
      </c>
      <c r="C2254" s="155">
        <v>0.02</v>
      </c>
      <c r="D2254" s="136">
        <v>43800</v>
      </c>
      <c r="E2254" s="136">
        <f>+D2254*C2254</f>
        <v>876</v>
      </c>
      <c r="F2254" s="135"/>
      <c r="G2254" s="134">
        <v>1</v>
      </c>
    </row>
    <row r="2255" spans="1:7" ht="12.75" customHeight="1">
      <c r="A2255" s="152"/>
      <c r="B2255" s="154">
        <v>4.7655314982047701</v>
      </c>
      <c r="C2255" s="153"/>
      <c r="D2255" s="152" t="s">
        <v>105</v>
      </c>
      <c r="E2255" s="137">
        <v>876</v>
      </c>
      <c r="F2255" s="151"/>
      <c r="G2255" s="134">
        <v>1</v>
      </c>
    </row>
    <row r="2256" spans="1:7" ht="12.75" customHeight="1">
      <c r="A2256" s="150" t="s">
        <v>114</v>
      </c>
      <c r="B2256" s="149" t="s">
        <v>115</v>
      </c>
      <c r="C2256" s="148"/>
      <c r="D2256" s="147"/>
      <c r="E2256" s="146">
        <v>18382</v>
      </c>
      <c r="G2256" s="134">
        <v>1</v>
      </c>
    </row>
    <row r="2257" spans="1:7" ht="15" customHeight="1">
      <c r="A2257" s="202" t="s">
        <v>116</v>
      </c>
      <c r="B2257" s="202"/>
      <c r="C2257" s="202"/>
      <c r="D2257" s="200">
        <v>18382</v>
      </c>
      <c r="E2257" s="200"/>
      <c r="G2257" s="134">
        <v>1</v>
      </c>
    </row>
    <row r="2258" spans="1:7" ht="12.75" customHeight="1">
      <c r="G2258" s="134">
        <v>1</v>
      </c>
    </row>
    <row r="2259" spans="1:7" ht="12.75" customHeight="1">
      <c r="G2259" s="134">
        <v>1</v>
      </c>
    </row>
    <row r="2260" spans="1:7" ht="20.25" customHeight="1">
      <c r="A2260" s="191" t="s">
        <v>99</v>
      </c>
      <c r="B2260" s="192"/>
      <c r="C2260" s="192"/>
      <c r="D2260" s="192"/>
      <c r="E2260" s="193"/>
      <c r="G2260" s="134">
        <v>1</v>
      </c>
    </row>
    <row r="2261" spans="1:7" ht="12.75" customHeight="1">
      <c r="A2261" s="194"/>
      <c r="B2261" s="194"/>
      <c r="C2261" s="194"/>
      <c r="D2261" s="162" t="s">
        <v>100</v>
      </c>
      <c r="E2261" s="162" t="s">
        <v>5</v>
      </c>
      <c r="G2261" s="134">
        <v>1</v>
      </c>
    </row>
    <row r="2262" spans="1:7" ht="55.5" customHeight="1">
      <c r="A2262" s="194" t="s">
        <v>461</v>
      </c>
      <c r="B2262" s="194"/>
      <c r="C2262" s="194"/>
      <c r="D2262" s="161" t="s">
        <v>336</v>
      </c>
      <c r="E2262" s="161" t="s">
        <v>3</v>
      </c>
      <c r="G2262" s="134">
        <v>1</v>
      </c>
    </row>
    <row r="2263" spans="1:7" ht="15.75" customHeight="1">
      <c r="A2263" s="201" t="s">
        <v>101</v>
      </c>
      <c r="B2263" s="201"/>
      <c r="C2263" s="201"/>
      <c r="D2263" s="201"/>
      <c r="E2263" s="201"/>
      <c r="F2263" s="160"/>
      <c r="G2263" s="134">
        <v>1</v>
      </c>
    </row>
    <row r="2264" spans="1:7" ht="200.1" customHeight="1">
      <c r="A2264" s="196" t="s">
        <v>216</v>
      </c>
      <c r="B2264" s="197"/>
      <c r="C2264" s="197"/>
      <c r="D2264" s="197"/>
      <c r="E2264" s="198"/>
      <c r="G2264" s="134">
        <v>2</v>
      </c>
    </row>
    <row r="2265" spans="1:7" ht="12.75" customHeight="1">
      <c r="A2265" s="159" t="s">
        <v>106</v>
      </c>
      <c r="B2265" s="158" t="s">
        <v>5</v>
      </c>
      <c r="C2265" s="158" t="s">
        <v>4</v>
      </c>
      <c r="D2265" s="158" t="s">
        <v>103</v>
      </c>
      <c r="E2265" s="158" t="s">
        <v>104</v>
      </c>
      <c r="G2265" s="134">
        <v>1</v>
      </c>
    </row>
    <row r="2266" spans="1:7" ht="12.75" customHeight="1">
      <c r="A2266" s="157" t="s">
        <v>471</v>
      </c>
      <c r="B2266" s="156" t="s">
        <v>107</v>
      </c>
      <c r="C2266" s="155">
        <v>3.125E-2</v>
      </c>
      <c r="D2266" s="136">
        <v>282059</v>
      </c>
      <c r="E2266" s="136">
        <f>+D2266*C2266</f>
        <v>8814.34375</v>
      </c>
      <c r="F2266" s="135"/>
      <c r="G2266" s="134">
        <v>1</v>
      </c>
    </row>
    <row r="2267" spans="1:7" ht="12.75" customHeight="1">
      <c r="A2267" s="152"/>
      <c r="B2267" s="154">
        <v>77.938461538461496</v>
      </c>
      <c r="C2267" s="153"/>
      <c r="D2267" s="152" t="s">
        <v>105</v>
      </c>
      <c r="E2267" s="137">
        <v>7599</v>
      </c>
      <c r="F2267" s="151"/>
      <c r="G2267" s="134">
        <v>1</v>
      </c>
    </row>
    <row r="2268" spans="1:7" ht="12.75" customHeight="1">
      <c r="A2268" s="159" t="s">
        <v>108</v>
      </c>
      <c r="B2268" s="158" t="s">
        <v>5</v>
      </c>
      <c r="C2268" s="158" t="s">
        <v>4</v>
      </c>
      <c r="D2268" s="158" t="s">
        <v>103</v>
      </c>
      <c r="E2268" s="158" t="s">
        <v>104</v>
      </c>
      <c r="G2268" s="134">
        <v>1</v>
      </c>
    </row>
    <row r="2269" spans="1:7" ht="12.75" customHeight="1">
      <c r="A2269" s="157" t="s">
        <v>109</v>
      </c>
      <c r="B2269" s="156" t="s">
        <v>110</v>
      </c>
      <c r="C2269" s="155">
        <v>0.05</v>
      </c>
      <c r="D2269" s="136">
        <v>7599</v>
      </c>
      <c r="E2269" s="136">
        <f>+D2269*C2269</f>
        <v>379.95000000000005</v>
      </c>
      <c r="F2269" s="135"/>
      <c r="G2269" s="134">
        <v>1</v>
      </c>
    </row>
    <row r="2270" spans="1:7" ht="12.75" customHeight="1">
      <c r="A2270" s="152"/>
      <c r="B2270" s="154">
        <v>3.8974358974359</v>
      </c>
      <c r="C2270" s="153"/>
      <c r="D2270" s="152" t="s">
        <v>105</v>
      </c>
      <c r="E2270" s="137">
        <v>380</v>
      </c>
      <c r="F2270" s="151"/>
      <c r="G2270" s="134">
        <v>1</v>
      </c>
    </row>
    <row r="2271" spans="1:7" ht="12.75" customHeight="1">
      <c r="A2271" s="159" t="s">
        <v>111</v>
      </c>
      <c r="B2271" s="158" t="s">
        <v>5</v>
      </c>
      <c r="C2271" s="158" t="s">
        <v>4</v>
      </c>
      <c r="D2271" s="158" t="s">
        <v>103</v>
      </c>
      <c r="E2271" s="158" t="s">
        <v>104</v>
      </c>
      <c r="G2271" s="134">
        <v>1</v>
      </c>
    </row>
    <row r="2272" spans="1:7" ht="12.75" customHeight="1">
      <c r="A2272" s="157" t="s">
        <v>155</v>
      </c>
      <c r="B2272" s="156" t="s">
        <v>142</v>
      </c>
      <c r="C2272" s="155">
        <v>3.125E-2</v>
      </c>
      <c r="D2272" s="136">
        <v>3482</v>
      </c>
      <c r="E2272" s="136">
        <f>+D2272*C2272</f>
        <v>108.8125</v>
      </c>
      <c r="F2272" s="135"/>
      <c r="G2272" s="134">
        <v>1</v>
      </c>
    </row>
    <row r="2273" spans="1:7" ht="12.75" customHeight="1">
      <c r="A2273" s="157" t="s">
        <v>156</v>
      </c>
      <c r="B2273" s="156" t="s">
        <v>142</v>
      </c>
      <c r="C2273" s="155">
        <v>6.25E-2</v>
      </c>
      <c r="D2273" s="136">
        <v>248</v>
      </c>
      <c r="E2273" s="136">
        <f>+D2273*C2273</f>
        <v>15.5</v>
      </c>
      <c r="F2273" s="135"/>
      <c r="G2273" s="134">
        <v>1</v>
      </c>
    </row>
    <row r="2274" spans="1:7" ht="12.75" customHeight="1">
      <c r="A2274" s="152"/>
      <c r="B2274" s="154">
        <v>1.2820512820512799</v>
      </c>
      <c r="C2274" s="153"/>
      <c r="D2274" s="152" t="s">
        <v>105</v>
      </c>
      <c r="E2274" s="137">
        <v>125</v>
      </c>
      <c r="F2274" s="151"/>
      <c r="G2274" s="134">
        <v>1</v>
      </c>
    </row>
    <row r="2275" spans="1:7" ht="12.75" customHeight="1">
      <c r="A2275" s="159" t="s">
        <v>112</v>
      </c>
      <c r="B2275" s="158" t="s">
        <v>5</v>
      </c>
      <c r="C2275" s="158" t="s">
        <v>4</v>
      </c>
      <c r="D2275" s="158" t="s">
        <v>103</v>
      </c>
      <c r="E2275" s="158" t="s">
        <v>104</v>
      </c>
      <c r="G2275" s="134">
        <v>1</v>
      </c>
    </row>
    <row r="2276" spans="1:7" ht="12.75" customHeight="1">
      <c r="A2276" s="157" t="s">
        <v>153</v>
      </c>
      <c r="B2276" s="156" t="s">
        <v>149</v>
      </c>
      <c r="C2276" s="155">
        <v>3.3250000000000002E-2</v>
      </c>
      <c r="D2276" s="136">
        <v>49509</v>
      </c>
      <c r="E2276" s="136">
        <f>+D2276*C2276</f>
        <v>1646.17425</v>
      </c>
      <c r="F2276" s="135"/>
      <c r="G2276" s="134">
        <v>1</v>
      </c>
    </row>
    <row r="2277" spans="1:7" ht="12.75" customHeight="1">
      <c r="A2277" s="152"/>
      <c r="B2277" s="154">
        <v>16.8820512820513</v>
      </c>
      <c r="C2277" s="153"/>
      <c r="D2277" s="152" t="s">
        <v>105</v>
      </c>
      <c r="E2277" s="137">
        <v>1646</v>
      </c>
      <c r="F2277" s="151"/>
      <c r="G2277" s="134">
        <v>1</v>
      </c>
    </row>
    <row r="2278" spans="1:7" ht="12.75" customHeight="1">
      <c r="A2278" s="150" t="s">
        <v>114</v>
      </c>
      <c r="B2278" s="149" t="s">
        <v>115</v>
      </c>
      <c r="C2278" s="148"/>
      <c r="D2278" s="147"/>
      <c r="E2278" s="146">
        <v>9750</v>
      </c>
      <c r="G2278" s="134">
        <v>1</v>
      </c>
    </row>
    <row r="2279" spans="1:7" ht="15" customHeight="1">
      <c r="A2279" s="202" t="s">
        <v>116</v>
      </c>
      <c r="B2279" s="202"/>
      <c r="C2279" s="202"/>
      <c r="D2279" s="200">
        <v>9750</v>
      </c>
      <c r="E2279" s="200"/>
      <c r="G2279" s="134">
        <v>1</v>
      </c>
    </row>
    <row r="2280" spans="1:7" ht="12.75" customHeight="1">
      <c r="G2280" s="134">
        <v>1</v>
      </c>
    </row>
    <row r="2281" spans="1:7" ht="12.75" customHeight="1">
      <c r="G2281" s="134">
        <v>1</v>
      </c>
    </row>
    <row r="2282" spans="1:7" ht="20.25" customHeight="1">
      <c r="A2282" s="191" t="s">
        <v>99</v>
      </c>
      <c r="B2282" s="192"/>
      <c r="C2282" s="192"/>
      <c r="D2282" s="192"/>
      <c r="E2282" s="193"/>
      <c r="G2282" s="134">
        <v>1</v>
      </c>
    </row>
    <row r="2283" spans="1:7" ht="12.75" customHeight="1">
      <c r="A2283" s="194"/>
      <c r="B2283" s="194"/>
      <c r="C2283" s="194"/>
      <c r="D2283" s="162" t="s">
        <v>100</v>
      </c>
      <c r="E2283" s="162" t="s">
        <v>5</v>
      </c>
      <c r="G2283" s="134">
        <v>1</v>
      </c>
    </row>
    <row r="2284" spans="1:7" ht="55.5" customHeight="1">
      <c r="A2284" s="194" t="s">
        <v>461</v>
      </c>
      <c r="B2284" s="194"/>
      <c r="C2284" s="194"/>
      <c r="D2284" s="161" t="s">
        <v>337</v>
      </c>
      <c r="E2284" s="161" t="s">
        <v>98</v>
      </c>
      <c r="G2284" s="134">
        <v>1</v>
      </c>
    </row>
    <row r="2285" spans="1:7" ht="15.75" customHeight="1">
      <c r="A2285" s="201" t="s">
        <v>101</v>
      </c>
      <c r="B2285" s="201"/>
      <c r="C2285" s="201"/>
      <c r="D2285" s="201"/>
      <c r="E2285" s="201"/>
      <c r="F2285" s="160"/>
      <c r="G2285" s="134">
        <v>1</v>
      </c>
    </row>
    <row r="2286" spans="1:7" ht="200.1" customHeight="1">
      <c r="A2286" s="196" t="s">
        <v>218</v>
      </c>
      <c r="B2286" s="197"/>
      <c r="C2286" s="197"/>
      <c r="D2286" s="197"/>
      <c r="E2286" s="198"/>
      <c r="G2286" s="134">
        <v>2</v>
      </c>
    </row>
    <row r="2287" spans="1:7" ht="12.75" customHeight="1">
      <c r="A2287" s="159" t="s">
        <v>106</v>
      </c>
      <c r="B2287" s="158" t="s">
        <v>5</v>
      </c>
      <c r="C2287" s="158" t="s">
        <v>4</v>
      </c>
      <c r="D2287" s="158" t="s">
        <v>103</v>
      </c>
      <c r="E2287" s="158" t="s">
        <v>104</v>
      </c>
      <c r="G2287" s="134">
        <v>1</v>
      </c>
    </row>
    <row r="2288" spans="1:7" ht="12.75" customHeight="1">
      <c r="A2288" s="157" t="s">
        <v>154</v>
      </c>
      <c r="B2288" s="156" t="s">
        <v>107</v>
      </c>
      <c r="C2288" s="155">
        <v>0.1</v>
      </c>
      <c r="D2288" s="136">
        <v>377759</v>
      </c>
      <c r="E2288" s="136">
        <f>+D2288*C2288</f>
        <v>37775.9</v>
      </c>
      <c r="F2288" s="135"/>
      <c r="G2288" s="134">
        <v>1</v>
      </c>
    </row>
    <row r="2289" spans="1:7" ht="12.75" customHeight="1">
      <c r="A2289" s="152"/>
      <c r="B2289" s="154">
        <v>84.617383396128403</v>
      </c>
      <c r="C2289" s="153"/>
      <c r="D2289" s="152" t="s">
        <v>105</v>
      </c>
      <c r="E2289" s="137">
        <v>32565</v>
      </c>
      <c r="F2289" s="151"/>
      <c r="G2289" s="134">
        <v>1</v>
      </c>
    </row>
    <row r="2290" spans="1:7" ht="12.75" customHeight="1">
      <c r="A2290" s="159" t="s">
        <v>108</v>
      </c>
      <c r="B2290" s="158" t="s">
        <v>5</v>
      </c>
      <c r="C2290" s="158" t="s">
        <v>4</v>
      </c>
      <c r="D2290" s="158" t="s">
        <v>103</v>
      </c>
      <c r="E2290" s="158" t="s">
        <v>104</v>
      </c>
      <c r="G2290" s="134">
        <v>1</v>
      </c>
    </row>
    <row r="2291" spans="1:7" ht="12.75" customHeight="1">
      <c r="A2291" s="157" t="s">
        <v>109</v>
      </c>
      <c r="B2291" s="156" t="s">
        <v>110</v>
      </c>
      <c r="C2291" s="155">
        <v>0.05</v>
      </c>
      <c r="D2291" s="136">
        <v>32565</v>
      </c>
      <c r="E2291" s="136">
        <f>+D2291*C2291</f>
        <v>1628.25</v>
      </c>
      <c r="F2291" s="135"/>
      <c r="G2291" s="134">
        <v>1</v>
      </c>
    </row>
    <row r="2292" spans="1:7" ht="12.75" customHeight="1">
      <c r="A2292" s="152"/>
      <c r="B2292" s="154">
        <v>4.2302195660647</v>
      </c>
      <c r="C2292" s="153"/>
      <c r="D2292" s="152" t="s">
        <v>105</v>
      </c>
      <c r="E2292" s="137">
        <v>1628</v>
      </c>
      <c r="F2292" s="151"/>
      <c r="G2292" s="134">
        <v>1</v>
      </c>
    </row>
    <row r="2293" spans="1:7" ht="12.75" customHeight="1">
      <c r="A2293" s="159" t="s">
        <v>112</v>
      </c>
      <c r="B2293" s="158" t="s">
        <v>5</v>
      </c>
      <c r="C2293" s="158" t="s">
        <v>4</v>
      </c>
      <c r="D2293" s="158" t="s">
        <v>103</v>
      </c>
      <c r="E2293" s="158" t="s">
        <v>104</v>
      </c>
      <c r="G2293" s="134">
        <v>1</v>
      </c>
    </row>
    <row r="2294" spans="1:7" ht="12.75" customHeight="1">
      <c r="A2294" s="157" t="s">
        <v>153</v>
      </c>
      <c r="B2294" s="156" t="s">
        <v>149</v>
      </c>
      <c r="C2294" s="155">
        <v>6.5000000000000002E-2</v>
      </c>
      <c r="D2294" s="136">
        <v>49509</v>
      </c>
      <c r="E2294" s="136">
        <f>+D2294*C2294</f>
        <v>3218.085</v>
      </c>
      <c r="F2294" s="135"/>
      <c r="G2294" s="134">
        <v>1</v>
      </c>
    </row>
    <row r="2295" spans="1:7" ht="12.75" customHeight="1">
      <c r="A2295" s="157" t="s">
        <v>157</v>
      </c>
      <c r="B2295" s="156" t="s">
        <v>149</v>
      </c>
      <c r="C2295" s="155">
        <v>6.2E-2</v>
      </c>
      <c r="D2295" s="136">
        <v>17325</v>
      </c>
      <c r="E2295" s="136">
        <f>+D2295*C2295</f>
        <v>1074.1500000000001</v>
      </c>
      <c r="F2295" s="135"/>
      <c r="G2295" s="134">
        <v>1</v>
      </c>
    </row>
    <row r="2296" spans="1:7" ht="12.75" customHeight="1">
      <c r="A2296" s="152"/>
      <c r="B2296" s="154">
        <v>11.1523970378069</v>
      </c>
      <c r="C2296" s="153"/>
      <c r="D2296" s="152" t="s">
        <v>105</v>
      </c>
      <c r="E2296" s="137">
        <v>4292</v>
      </c>
      <c r="F2296" s="151"/>
      <c r="G2296" s="134">
        <v>1</v>
      </c>
    </row>
    <row r="2297" spans="1:7" ht="12.75" customHeight="1">
      <c r="A2297" s="150" t="s">
        <v>114</v>
      </c>
      <c r="B2297" s="149" t="s">
        <v>115</v>
      </c>
      <c r="C2297" s="148"/>
      <c r="D2297" s="147"/>
      <c r="E2297" s="146">
        <v>38485</v>
      </c>
      <c r="G2297" s="134">
        <v>1</v>
      </c>
    </row>
    <row r="2298" spans="1:7" ht="15" customHeight="1">
      <c r="A2298" s="202" t="s">
        <v>116</v>
      </c>
      <c r="B2298" s="202"/>
      <c r="C2298" s="202"/>
      <c r="D2298" s="200">
        <v>38485</v>
      </c>
      <c r="E2298" s="200"/>
      <c r="G2298" s="134">
        <v>1</v>
      </c>
    </row>
    <row r="2299" spans="1:7" ht="12.75" customHeight="1">
      <c r="G2299" s="134">
        <v>1</v>
      </c>
    </row>
    <row r="2300" spans="1:7" ht="12.75" customHeight="1">
      <c r="G2300" s="134">
        <v>1</v>
      </c>
    </row>
    <row r="2301" spans="1:7" ht="20.25" customHeight="1">
      <c r="A2301" s="191" t="s">
        <v>99</v>
      </c>
      <c r="B2301" s="192"/>
      <c r="C2301" s="192"/>
      <c r="D2301" s="192"/>
      <c r="E2301" s="193"/>
      <c r="G2301" s="134">
        <v>1</v>
      </c>
    </row>
    <row r="2302" spans="1:7" ht="12.75" customHeight="1">
      <c r="A2302" s="194"/>
      <c r="B2302" s="194"/>
      <c r="C2302" s="194"/>
      <c r="D2302" s="162" t="s">
        <v>100</v>
      </c>
      <c r="E2302" s="162" t="s">
        <v>5</v>
      </c>
      <c r="G2302" s="134">
        <v>1</v>
      </c>
    </row>
    <row r="2303" spans="1:7" ht="55.5" customHeight="1">
      <c r="A2303" s="194" t="s">
        <v>461</v>
      </c>
      <c r="B2303" s="194"/>
      <c r="C2303" s="194"/>
      <c r="D2303" s="161" t="s">
        <v>338</v>
      </c>
      <c r="E2303" s="161" t="s">
        <v>2</v>
      </c>
      <c r="G2303" s="134">
        <v>1</v>
      </c>
    </row>
    <row r="2304" spans="1:7" ht="15.75" customHeight="1">
      <c r="A2304" s="201" t="s">
        <v>101</v>
      </c>
      <c r="B2304" s="201"/>
      <c r="C2304" s="201"/>
      <c r="D2304" s="201"/>
      <c r="E2304" s="201"/>
      <c r="F2304" s="160"/>
      <c r="G2304" s="134">
        <v>1</v>
      </c>
    </row>
    <row r="2305" spans="1:7" ht="200.1" customHeight="1">
      <c r="A2305" s="196" t="s">
        <v>220</v>
      </c>
      <c r="B2305" s="197"/>
      <c r="C2305" s="197"/>
      <c r="D2305" s="197"/>
      <c r="E2305" s="198"/>
      <c r="G2305" s="134">
        <v>2</v>
      </c>
    </row>
    <row r="2306" spans="1:7" ht="12.75" customHeight="1">
      <c r="A2306" s="159" t="s">
        <v>106</v>
      </c>
      <c r="B2306" s="158" t="s">
        <v>5</v>
      </c>
      <c r="C2306" s="158" t="s">
        <v>4</v>
      </c>
      <c r="D2306" s="158" t="s">
        <v>103</v>
      </c>
      <c r="E2306" s="158" t="s">
        <v>104</v>
      </c>
      <c r="G2306" s="134">
        <v>1</v>
      </c>
    </row>
    <row r="2307" spans="1:7" ht="12.75" customHeight="1">
      <c r="A2307" s="157" t="s">
        <v>154</v>
      </c>
      <c r="B2307" s="156" t="s">
        <v>107</v>
      </c>
      <c r="C2307" s="155">
        <v>4.546E-2</v>
      </c>
      <c r="D2307" s="136">
        <v>377759</v>
      </c>
      <c r="E2307" s="136">
        <f>+D2307*C2307</f>
        <v>17172.924139999999</v>
      </c>
      <c r="F2307" s="135"/>
      <c r="G2307" s="134">
        <v>1</v>
      </c>
    </row>
    <row r="2308" spans="1:7" ht="12.75" customHeight="1">
      <c r="A2308" s="152"/>
      <c r="B2308" s="154">
        <v>75.960798399096902</v>
      </c>
      <c r="C2308" s="153"/>
      <c r="D2308" s="152" t="s">
        <v>105</v>
      </c>
      <c r="E2308" s="137">
        <v>14804</v>
      </c>
      <c r="F2308" s="151"/>
      <c r="G2308" s="134">
        <v>1</v>
      </c>
    </row>
    <row r="2309" spans="1:7" ht="12.75" customHeight="1">
      <c r="A2309" s="159" t="s">
        <v>108</v>
      </c>
      <c r="B2309" s="158" t="s">
        <v>5</v>
      </c>
      <c r="C2309" s="158" t="s">
        <v>4</v>
      </c>
      <c r="D2309" s="158" t="s">
        <v>103</v>
      </c>
      <c r="E2309" s="158" t="s">
        <v>104</v>
      </c>
      <c r="G2309" s="134">
        <v>1</v>
      </c>
    </row>
    <row r="2310" spans="1:7" ht="12.75" customHeight="1">
      <c r="A2310" s="157" t="s">
        <v>109</v>
      </c>
      <c r="B2310" s="156" t="s">
        <v>110</v>
      </c>
      <c r="C2310" s="155">
        <v>0.05</v>
      </c>
      <c r="D2310" s="136">
        <v>14804</v>
      </c>
      <c r="E2310" s="136">
        <f>+D2310*C2310</f>
        <v>740.2</v>
      </c>
      <c r="F2310" s="135"/>
      <c r="G2310" s="134">
        <v>1</v>
      </c>
    </row>
    <row r="2311" spans="1:7" ht="12.75" customHeight="1">
      <c r="A2311" s="152"/>
      <c r="B2311" s="154">
        <v>3.7970137000359201</v>
      </c>
      <c r="C2311" s="153"/>
      <c r="D2311" s="152" t="s">
        <v>105</v>
      </c>
      <c r="E2311" s="137">
        <v>740</v>
      </c>
      <c r="F2311" s="151"/>
      <c r="G2311" s="134">
        <v>1</v>
      </c>
    </row>
    <row r="2312" spans="1:7" ht="12.75" customHeight="1">
      <c r="A2312" s="159" t="s">
        <v>111</v>
      </c>
      <c r="B2312" s="158" t="s">
        <v>5</v>
      </c>
      <c r="C2312" s="158" t="s">
        <v>4</v>
      </c>
      <c r="D2312" s="158" t="s">
        <v>103</v>
      </c>
      <c r="E2312" s="158" t="s">
        <v>104</v>
      </c>
      <c r="G2312" s="134">
        <v>1</v>
      </c>
    </row>
    <row r="2313" spans="1:7" ht="12.75" customHeight="1">
      <c r="A2313" s="157" t="s">
        <v>155</v>
      </c>
      <c r="B2313" s="156" t="s">
        <v>142</v>
      </c>
      <c r="C2313" s="155">
        <v>0.11111</v>
      </c>
      <c r="D2313" s="136">
        <v>3482</v>
      </c>
      <c r="E2313" s="136">
        <f>+D2313*C2313</f>
        <v>386.88502</v>
      </c>
      <c r="F2313" s="135"/>
      <c r="G2313" s="134">
        <v>1</v>
      </c>
    </row>
    <row r="2314" spans="1:7" ht="12.75" customHeight="1">
      <c r="A2314" s="157" t="s">
        <v>156</v>
      </c>
      <c r="B2314" s="156" t="s">
        <v>142</v>
      </c>
      <c r="C2314" s="155">
        <v>0.33333000000000002</v>
      </c>
      <c r="D2314" s="136">
        <v>248</v>
      </c>
      <c r="E2314" s="136">
        <f>+D2314*C2314</f>
        <v>82.665840000000003</v>
      </c>
      <c r="F2314" s="135"/>
      <c r="G2314" s="134">
        <v>1</v>
      </c>
    </row>
    <row r="2315" spans="1:7" ht="12.75" customHeight="1">
      <c r="A2315" s="152"/>
      <c r="B2315" s="154">
        <v>2.4116168094822701</v>
      </c>
      <c r="C2315" s="153"/>
      <c r="D2315" s="152" t="s">
        <v>105</v>
      </c>
      <c r="E2315" s="137">
        <v>470</v>
      </c>
      <c r="F2315" s="151"/>
      <c r="G2315" s="134">
        <v>1</v>
      </c>
    </row>
    <row r="2316" spans="1:7" ht="12.75" customHeight="1">
      <c r="A2316" s="159" t="s">
        <v>112</v>
      </c>
      <c r="B2316" s="158" t="s">
        <v>5</v>
      </c>
      <c r="C2316" s="158" t="s">
        <v>4</v>
      </c>
      <c r="D2316" s="158" t="s">
        <v>103</v>
      </c>
      <c r="E2316" s="158" t="s">
        <v>104</v>
      </c>
      <c r="G2316" s="134">
        <v>1</v>
      </c>
    </row>
    <row r="2317" spans="1:7" ht="12.75" customHeight="1">
      <c r="A2317" s="157" t="s">
        <v>153</v>
      </c>
      <c r="B2317" s="156" t="s">
        <v>149</v>
      </c>
      <c r="C2317" s="155">
        <v>5.1999999999999998E-2</v>
      </c>
      <c r="D2317" s="136">
        <v>49509</v>
      </c>
      <c r="E2317" s="136">
        <f>+D2317*C2317</f>
        <v>2574.4679999999998</v>
      </c>
      <c r="F2317" s="135"/>
      <c r="G2317" s="134">
        <v>1</v>
      </c>
    </row>
    <row r="2318" spans="1:7" ht="12.75" customHeight="1">
      <c r="A2318" s="157" t="s">
        <v>157</v>
      </c>
      <c r="B2318" s="156" t="s">
        <v>149</v>
      </c>
      <c r="C2318" s="155">
        <v>5.1999999999999998E-2</v>
      </c>
      <c r="D2318" s="136">
        <v>17325</v>
      </c>
      <c r="E2318" s="136">
        <f>+D2318*C2318</f>
        <v>900.9</v>
      </c>
      <c r="F2318" s="135"/>
      <c r="G2318" s="134">
        <v>1</v>
      </c>
    </row>
    <row r="2319" spans="1:7" ht="12.75" customHeight="1">
      <c r="A2319" s="152"/>
      <c r="B2319" s="154">
        <v>17.8305710913849</v>
      </c>
      <c r="C2319" s="153"/>
      <c r="D2319" s="152" t="s">
        <v>105</v>
      </c>
      <c r="E2319" s="137">
        <v>3475</v>
      </c>
      <c r="F2319" s="151"/>
      <c r="G2319" s="134">
        <v>1</v>
      </c>
    </row>
    <row r="2320" spans="1:7" ht="12.75" customHeight="1">
      <c r="A2320" s="150" t="s">
        <v>114</v>
      </c>
      <c r="B2320" s="149" t="s">
        <v>115</v>
      </c>
      <c r="C2320" s="148"/>
      <c r="D2320" s="147"/>
      <c r="E2320" s="146">
        <v>19489</v>
      </c>
      <c r="G2320" s="134">
        <v>1</v>
      </c>
    </row>
    <row r="2321" spans="1:7" ht="15" customHeight="1">
      <c r="A2321" s="202" t="s">
        <v>116</v>
      </c>
      <c r="B2321" s="202"/>
      <c r="C2321" s="202"/>
      <c r="D2321" s="200">
        <v>19489</v>
      </c>
      <c r="E2321" s="200"/>
      <c r="G2321" s="134">
        <v>1</v>
      </c>
    </row>
    <row r="2322" spans="1:7" ht="12.75" customHeight="1">
      <c r="G2322" s="134">
        <v>1</v>
      </c>
    </row>
    <row r="2323" spans="1:7" ht="12.75" customHeight="1">
      <c r="G2323" s="134">
        <v>1</v>
      </c>
    </row>
    <row r="2324" spans="1:7" ht="20.25" customHeight="1">
      <c r="A2324" s="191" t="s">
        <v>99</v>
      </c>
      <c r="B2324" s="192"/>
      <c r="C2324" s="192"/>
      <c r="D2324" s="192"/>
      <c r="E2324" s="193"/>
      <c r="G2324" s="134">
        <v>1</v>
      </c>
    </row>
    <row r="2325" spans="1:7" ht="12.75" customHeight="1">
      <c r="A2325" s="194"/>
      <c r="B2325" s="194"/>
      <c r="C2325" s="194"/>
      <c r="D2325" s="162" t="s">
        <v>100</v>
      </c>
      <c r="E2325" s="162" t="s">
        <v>5</v>
      </c>
      <c r="G2325" s="134">
        <v>1</v>
      </c>
    </row>
    <row r="2326" spans="1:7" ht="55.5" customHeight="1">
      <c r="A2326" s="194" t="s">
        <v>461</v>
      </c>
      <c r="B2326" s="194"/>
      <c r="C2326" s="194"/>
      <c r="D2326" s="161" t="s">
        <v>339</v>
      </c>
      <c r="E2326" s="161" t="s">
        <v>2</v>
      </c>
      <c r="G2326" s="134">
        <v>1</v>
      </c>
    </row>
    <row r="2327" spans="1:7" ht="15.75" customHeight="1">
      <c r="A2327" s="201" t="s">
        <v>101</v>
      </c>
      <c r="B2327" s="201"/>
      <c r="C2327" s="201"/>
      <c r="D2327" s="201"/>
      <c r="E2327" s="201"/>
      <c r="F2327" s="160"/>
      <c r="G2327" s="134">
        <v>1</v>
      </c>
    </row>
    <row r="2328" spans="1:7" ht="200.1" customHeight="1">
      <c r="A2328" s="196" t="s">
        <v>222</v>
      </c>
      <c r="B2328" s="197"/>
      <c r="C2328" s="197"/>
      <c r="D2328" s="197"/>
      <c r="E2328" s="198"/>
      <c r="G2328" s="134">
        <v>2</v>
      </c>
    </row>
    <row r="2329" spans="1:7" ht="12.75" customHeight="1">
      <c r="A2329" s="159" t="s">
        <v>106</v>
      </c>
      <c r="B2329" s="158" t="s">
        <v>5</v>
      </c>
      <c r="C2329" s="158" t="s">
        <v>4</v>
      </c>
      <c r="D2329" s="158" t="s">
        <v>103</v>
      </c>
      <c r="E2329" s="158" t="s">
        <v>104</v>
      </c>
      <c r="G2329" s="134">
        <v>1</v>
      </c>
    </row>
    <row r="2330" spans="1:7" ht="12.75" customHeight="1">
      <c r="A2330" s="157" t="s">
        <v>559</v>
      </c>
      <c r="B2330" s="156" t="s">
        <v>107</v>
      </c>
      <c r="C2330" s="155">
        <v>0.1</v>
      </c>
      <c r="D2330" s="136">
        <v>95700</v>
      </c>
      <c r="E2330" s="136">
        <f>+D2330*C2330</f>
        <v>9570</v>
      </c>
      <c r="F2330" s="135"/>
      <c r="G2330" s="134">
        <v>1</v>
      </c>
    </row>
    <row r="2331" spans="1:7" ht="12.75" customHeight="1">
      <c r="A2331" s="152"/>
      <c r="B2331" s="154">
        <v>47.547691775690197</v>
      </c>
      <c r="C2331" s="153"/>
      <c r="D2331" s="152" t="s">
        <v>105</v>
      </c>
      <c r="E2331" s="137">
        <v>8250</v>
      </c>
      <c r="F2331" s="151"/>
      <c r="G2331" s="134">
        <v>1</v>
      </c>
    </row>
    <row r="2332" spans="1:7" ht="12.75" customHeight="1">
      <c r="A2332" s="159" t="s">
        <v>108</v>
      </c>
      <c r="B2332" s="158" t="s">
        <v>5</v>
      </c>
      <c r="C2332" s="158" t="s">
        <v>4</v>
      </c>
      <c r="D2332" s="158" t="s">
        <v>103</v>
      </c>
      <c r="E2332" s="158" t="s">
        <v>104</v>
      </c>
      <c r="G2332" s="134">
        <v>1</v>
      </c>
    </row>
    <row r="2333" spans="1:7" ht="12.75" customHeight="1">
      <c r="A2333" s="157" t="s">
        <v>109</v>
      </c>
      <c r="B2333" s="156" t="s">
        <v>110</v>
      </c>
      <c r="C2333" s="155">
        <v>0.05</v>
      </c>
      <c r="D2333" s="136">
        <v>8250</v>
      </c>
      <c r="E2333" s="136">
        <f>+D2333*C2333</f>
        <v>412.5</v>
      </c>
      <c r="F2333" s="135"/>
      <c r="G2333" s="134">
        <v>1</v>
      </c>
    </row>
    <row r="2334" spans="1:7" ht="12.75" customHeight="1">
      <c r="A2334" s="152"/>
      <c r="B2334" s="154">
        <v>2.3802662670739401</v>
      </c>
      <c r="C2334" s="153"/>
      <c r="D2334" s="152" t="s">
        <v>105</v>
      </c>
      <c r="E2334" s="137">
        <v>413</v>
      </c>
      <c r="F2334" s="151"/>
      <c r="G2334" s="134">
        <v>1</v>
      </c>
    </row>
    <row r="2335" spans="1:7" ht="12.75" customHeight="1">
      <c r="A2335" s="159" t="s">
        <v>112</v>
      </c>
      <c r="B2335" s="158" t="s">
        <v>5</v>
      </c>
      <c r="C2335" s="158" t="s">
        <v>4</v>
      </c>
      <c r="D2335" s="158" t="s">
        <v>103</v>
      </c>
      <c r="E2335" s="158" t="s">
        <v>104</v>
      </c>
      <c r="G2335" s="134">
        <v>1</v>
      </c>
    </row>
    <row r="2336" spans="1:7" ht="12.75" customHeight="1">
      <c r="A2336" s="157" t="s">
        <v>153</v>
      </c>
      <c r="B2336" s="156" t="s">
        <v>149</v>
      </c>
      <c r="C2336" s="155">
        <v>0.13</v>
      </c>
      <c r="D2336" s="136">
        <v>49509</v>
      </c>
      <c r="E2336" s="136">
        <f>+D2336*C2336</f>
        <v>6436.17</v>
      </c>
      <c r="F2336" s="135"/>
      <c r="G2336" s="134">
        <v>1</v>
      </c>
    </row>
    <row r="2337" spans="1:7" ht="12.75" customHeight="1">
      <c r="A2337" s="157" t="s">
        <v>157</v>
      </c>
      <c r="B2337" s="156" t="s">
        <v>149</v>
      </c>
      <c r="C2337" s="155">
        <v>0.13</v>
      </c>
      <c r="D2337" s="136">
        <v>17325</v>
      </c>
      <c r="E2337" s="136">
        <f>+D2337*C2337</f>
        <v>2252.25</v>
      </c>
      <c r="F2337" s="135"/>
      <c r="G2337" s="134">
        <v>1</v>
      </c>
    </row>
    <row r="2338" spans="1:7" ht="12.75" customHeight="1">
      <c r="A2338" s="152"/>
      <c r="B2338" s="154">
        <v>50.072041957235903</v>
      </c>
      <c r="C2338" s="153"/>
      <c r="D2338" s="152" t="s">
        <v>105</v>
      </c>
      <c r="E2338" s="137">
        <v>8688</v>
      </c>
      <c r="F2338" s="151"/>
      <c r="G2338" s="134">
        <v>1</v>
      </c>
    </row>
    <row r="2339" spans="1:7" ht="12.75" customHeight="1">
      <c r="A2339" s="150" t="s">
        <v>114</v>
      </c>
      <c r="B2339" s="149" t="s">
        <v>115</v>
      </c>
      <c r="C2339" s="148"/>
      <c r="D2339" s="147"/>
      <c r="E2339" s="146">
        <v>17351</v>
      </c>
      <c r="G2339" s="134">
        <v>1</v>
      </c>
    </row>
    <row r="2340" spans="1:7" ht="15" customHeight="1">
      <c r="A2340" s="202" t="s">
        <v>116</v>
      </c>
      <c r="B2340" s="202"/>
      <c r="C2340" s="202"/>
      <c r="D2340" s="200">
        <v>17351</v>
      </c>
      <c r="E2340" s="200"/>
      <c r="G2340" s="134">
        <v>1</v>
      </c>
    </row>
    <row r="2341" spans="1:7" ht="12.75" customHeight="1">
      <c r="G2341" s="134">
        <v>1</v>
      </c>
    </row>
    <row r="2342" spans="1:7" ht="12.75" customHeight="1">
      <c r="G2342" s="134">
        <v>1</v>
      </c>
    </row>
    <row r="2343" spans="1:7" ht="20.25" customHeight="1">
      <c r="A2343" s="191" t="s">
        <v>99</v>
      </c>
      <c r="B2343" s="192"/>
      <c r="C2343" s="192"/>
      <c r="D2343" s="192"/>
      <c r="E2343" s="193"/>
      <c r="G2343" s="134">
        <v>1</v>
      </c>
    </row>
    <row r="2344" spans="1:7" ht="12.75" customHeight="1">
      <c r="A2344" s="194"/>
      <c r="B2344" s="194"/>
      <c r="C2344" s="194"/>
      <c r="D2344" s="162" t="s">
        <v>100</v>
      </c>
      <c r="E2344" s="162" t="s">
        <v>5</v>
      </c>
      <c r="G2344" s="134">
        <v>1</v>
      </c>
    </row>
    <row r="2345" spans="1:7" ht="55.5" customHeight="1">
      <c r="A2345" s="194" t="s">
        <v>461</v>
      </c>
      <c r="B2345" s="194"/>
      <c r="C2345" s="194"/>
      <c r="D2345" s="161" t="s">
        <v>341</v>
      </c>
      <c r="E2345" s="161" t="s">
        <v>2</v>
      </c>
      <c r="G2345" s="134">
        <v>1</v>
      </c>
    </row>
    <row r="2346" spans="1:7" ht="15.75" customHeight="1">
      <c r="A2346" s="201" t="s">
        <v>101</v>
      </c>
      <c r="B2346" s="201"/>
      <c r="C2346" s="201"/>
      <c r="D2346" s="201"/>
      <c r="E2346" s="201"/>
      <c r="F2346" s="160"/>
      <c r="G2346" s="134">
        <v>1</v>
      </c>
    </row>
    <row r="2347" spans="1:7" ht="200.1" customHeight="1">
      <c r="A2347" s="196" t="s">
        <v>227</v>
      </c>
      <c r="B2347" s="197"/>
      <c r="C2347" s="197"/>
      <c r="D2347" s="197"/>
      <c r="E2347" s="198"/>
      <c r="G2347" s="134">
        <v>2</v>
      </c>
    </row>
    <row r="2348" spans="1:7" ht="12.75" customHeight="1">
      <c r="A2348" s="159" t="s">
        <v>102</v>
      </c>
      <c r="B2348" s="158" t="s">
        <v>5</v>
      </c>
      <c r="C2348" s="158" t="s">
        <v>4</v>
      </c>
      <c r="D2348" s="158" t="s">
        <v>103</v>
      </c>
      <c r="E2348" s="158" t="s">
        <v>104</v>
      </c>
      <c r="G2348" s="134">
        <v>1</v>
      </c>
    </row>
    <row r="2349" spans="1:7" ht="12.75" customHeight="1">
      <c r="A2349" s="157" t="s">
        <v>595</v>
      </c>
      <c r="B2349" s="156" t="s">
        <v>168</v>
      </c>
      <c r="C2349" s="155">
        <v>1.4E-2</v>
      </c>
      <c r="D2349" s="136">
        <v>139300</v>
      </c>
      <c r="E2349" s="136">
        <f>+D2349*C2349</f>
        <v>1950.2</v>
      </c>
      <c r="F2349" s="135"/>
      <c r="G2349" s="134">
        <v>1</v>
      </c>
    </row>
    <row r="2350" spans="1:7" ht="12.75" customHeight="1">
      <c r="A2350" s="157" t="s">
        <v>594</v>
      </c>
      <c r="B2350" s="156" t="s">
        <v>168</v>
      </c>
      <c r="C2350" s="155">
        <v>1.4E-2</v>
      </c>
      <c r="D2350" s="136">
        <v>153623</v>
      </c>
      <c r="E2350" s="136">
        <f>+D2350*C2350</f>
        <v>2150.7220000000002</v>
      </c>
      <c r="F2350" s="135"/>
      <c r="G2350" s="134">
        <v>1</v>
      </c>
    </row>
    <row r="2351" spans="1:7" ht="12.75" customHeight="1">
      <c r="A2351" s="157" t="s">
        <v>179</v>
      </c>
      <c r="B2351" s="156" t="s">
        <v>123</v>
      </c>
      <c r="C2351" s="155">
        <v>0.05</v>
      </c>
      <c r="D2351" s="136">
        <v>5500</v>
      </c>
      <c r="E2351" s="136">
        <f>+D2351*C2351</f>
        <v>275</v>
      </c>
      <c r="F2351" s="135"/>
      <c r="G2351" s="134">
        <v>1</v>
      </c>
    </row>
    <row r="2352" spans="1:7" ht="12.75" customHeight="1">
      <c r="A2352" s="157" t="s">
        <v>466</v>
      </c>
      <c r="B2352" s="156" t="s">
        <v>3</v>
      </c>
      <c r="C2352" s="155">
        <v>0.1</v>
      </c>
      <c r="D2352" s="136">
        <v>1210</v>
      </c>
      <c r="E2352" s="136">
        <f>+D2352*C2352</f>
        <v>121</v>
      </c>
      <c r="F2352" s="135"/>
      <c r="G2352" s="134">
        <v>1</v>
      </c>
    </row>
    <row r="2353" spans="1:7" ht="12.75" customHeight="1">
      <c r="A2353" s="157" t="s">
        <v>465</v>
      </c>
      <c r="B2353" s="156" t="s">
        <v>98</v>
      </c>
      <c r="C2353" s="155">
        <v>8.3330000000000001E-2</v>
      </c>
      <c r="D2353" s="136">
        <v>2645</v>
      </c>
      <c r="E2353" s="136">
        <f>+D2353*C2353</f>
        <v>220.40785</v>
      </c>
      <c r="F2353" s="135"/>
      <c r="G2353" s="134">
        <v>1</v>
      </c>
    </row>
    <row r="2354" spans="1:7" ht="12.75" customHeight="1">
      <c r="A2354" s="152"/>
      <c r="B2354" s="154">
        <v>25.719738276990199</v>
      </c>
      <c r="C2354" s="153"/>
      <c r="D2354" s="152" t="s">
        <v>105</v>
      </c>
      <c r="E2354" s="137">
        <v>4717</v>
      </c>
      <c r="F2354" s="151"/>
      <c r="G2354" s="134">
        <v>1</v>
      </c>
    </row>
    <row r="2355" spans="1:7" ht="12.75" customHeight="1">
      <c r="A2355" s="159" t="s">
        <v>106</v>
      </c>
      <c r="B2355" s="158" t="s">
        <v>5</v>
      </c>
      <c r="C2355" s="158" t="s">
        <v>4</v>
      </c>
      <c r="D2355" s="158" t="s">
        <v>103</v>
      </c>
      <c r="E2355" s="158" t="s">
        <v>104</v>
      </c>
      <c r="G2355" s="134">
        <v>1</v>
      </c>
    </row>
    <row r="2356" spans="1:7" ht="12.75" customHeight="1">
      <c r="A2356" s="157" t="s">
        <v>181</v>
      </c>
      <c r="B2356" s="156" t="s">
        <v>107</v>
      </c>
      <c r="C2356" s="155">
        <v>5.1799999999999999E-2</v>
      </c>
      <c r="D2356" s="136">
        <v>282059</v>
      </c>
      <c r="E2356" s="136">
        <f>+D2356*C2356</f>
        <v>14610.656199999999</v>
      </c>
      <c r="F2356" s="135"/>
      <c r="G2356" s="134">
        <v>1</v>
      </c>
    </row>
    <row r="2357" spans="1:7" ht="12.75" customHeight="1">
      <c r="A2357" s="152"/>
      <c r="B2357" s="154">
        <v>68.675027262813501</v>
      </c>
      <c r="C2357" s="153"/>
      <c r="D2357" s="152" t="s">
        <v>105</v>
      </c>
      <c r="E2357" s="137">
        <v>12595</v>
      </c>
      <c r="F2357" s="151"/>
      <c r="G2357" s="134">
        <v>1</v>
      </c>
    </row>
    <row r="2358" spans="1:7" ht="12.75" customHeight="1">
      <c r="A2358" s="159" t="s">
        <v>108</v>
      </c>
      <c r="B2358" s="158" t="s">
        <v>5</v>
      </c>
      <c r="C2358" s="158" t="s">
        <v>4</v>
      </c>
      <c r="D2358" s="158" t="s">
        <v>103</v>
      </c>
      <c r="E2358" s="158" t="s">
        <v>104</v>
      </c>
      <c r="G2358" s="134">
        <v>1</v>
      </c>
    </row>
    <row r="2359" spans="1:7" ht="12.75" customHeight="1">
      <c r="A2359" s="157" t="s">
        <v>109</v>
      </c>
      <c r="B2359" s="156" t="s">
        <v>110</v>
      </c>
      <c r="C2359" s="155">
        <v>0.05</v>
      </c>
      <c r="D2359" s="136">
        <v>12595</v>
      </c>
      <c r="E2359" s="136">
        <f>+D2359*C2359</f>
        <v>629.75</v>
      </c>
      <c r="F2359" s="135"/>
      <c r="G2359" s="134">
        <v>1</v>
      </c>
    </row>
    <row r="2360" spans="1:7" ht="12.75" customHeight="1">
      <c r="A2360" s="152"/>
      <c r="B2360" s="154">
        <v>3.4351145038167901</v>
      </c>
      <c r="C2360" s="153"/>
      <c r="D2360" s="152" t="s">
        <v>105</v>
      </c>
      <c r="E2360" s="137">
        <v>630</v>
      </c>
      <c r="F2360" s="151"/>
      <c r="G2360" s="134">
        <v>1</v>
      </c>
    </row>
    <row r="2361" spans="1:7" ht="12.75" customHeight="1">
      <c r="A2361" s="159" t="s">
        <v>111</v>
      </c>
      <c r="B2361" s="158" t="s">
        <v>5</v>
      </c>
      <c r="C2361" s="158" t="s">
        <v>4</v>
      </c>
      <c r="D2361" s="158" t="s">
        <v>103</v>
      </c>
      <c r="E2361" s="158" t="s">
        <v>104</v>
      </c>
      <c r="G2361" s="134">
        <v>1</v>
      </c>
    </row>
    <row r="2362" spans="1:7" ht="12.75" customHeight="1">
      <c r="A2362" s="157" t="s">
        <v>593</v>
      </c>
      <c r="B2362" s="156" t="s">
        <v>142</v>
      </c>
      <c r="C2362" s="155">
        <v>1.7149999999999999E-2</v>
      </c>
      <c r="D2362" s="136">
        <v>23200</v>
      </c>
      <c r="E2362" s="136">
        <f>+D2362*C2362</f>
        <v>397.88</v>
      </c>
      <c r="F2362" s="135"/>
      <c r="G2362" s="134">
        <v>1</v>
      </c>
    </row>
    <row r="2363" spans="1:7" ht="12.75" customHeight="1">
      <c r="A2363" s="152"/>
      <c r="B2363" s="154">
        <v>2.1701199563795002</v>
      </c>
      <c r="C2363" s="153"/>
      <c r="D2363" s="152" t="s">
        <v>105</v>
      </c>
      <c r="E2363" s="137">
        <v>398</v>
      </c>
      <c r="F2363" s="151"/>
      <c r="G2363" s="134">
        <v>1</v>
      </c>
    </row>
    <row r="2364" spans="1:7" ht="12.75" customHeight="1">
      <c r="A2364" s="150" t="s">
        <v>114</v>
      </c>
      <c r="B2364" s="149" t="s">
        <v>115</v>
      </c>
      <c r="C2364" s="148"/>
      <c r="D2364" s="147"/>
      <c r="E2364" s="146">
        <v>18340</v>
      </c>
      <c r="G2364" s="134">
        <v>1</v>
      </c>
    </row>
    <row r="2365" spans="1:7" ht="15" customHeight="1">
      <c r="A2365" s="202" t="s">
        <v>116</v>
      </c>
      <c r="B2365" s="202"/>
      <c r="C2365" s="202"/>
      <c r="D2365" s="200">
        <v>18340</v>
      </c>
      <c r="E2365" s="200"/>
      <c r="G2365" s="134">
        <v>1</v>
      </c>
    </row>
    <row r="2366" spans="1:7" ht="12.75" customHeight="1">
      <c r="G2366" s="134">
        <v>1</v>
      </c>
    </row>
    <row r="2367" spans="1:7" ht="12.75" customHeight="1">
      <c r="G2367" s="134">
        <v>1</v>
      </c>
    </row>
    <row r="2368" spans="1:7" ht="20.25" customHeight="1">
      <c r="A2368" s="191" t="s">
        <v>99</v>
      </c>
      <c r="B2368" s="192"/>
      <c r="C2368" s="192"/>
      <c r="D2368" s="192"/>
      <c r="E2368" s="193"/>
      <c r="G2368" s="134">
        <v>1</v>
      </c>
    </row>
    <row r="2369" spans="1:7" ht="12.75" customHeight="1">
      <c r="A2369" s="194"/>
      <c r="B2369" s="194"/>
      <c r="C2369" s="194"/>
      <c r="D2369" s="162" t="s">
        <v>100</v>
      </c>
      <c r="E2369" s="162" t="s">
        <v>5</v>
      </c>
      <c r="G2369" s="134">
        <v>1</v>
      </c>
    </row>
    <row r="2370" spans="1:7" ht="55.5" customHeight="1">
      <c r="A2370" s="194" t="s">
        <v>461</v>
      </c>
      <c r="B2370" s="194"/>
      <c r="C2370" s="194"/>
      <c r="D2370" s="161" t="s">
        <v>342</v>
      </c>
      <c r="E2370" s="161" t="s">
        <v>2</v>
      </c>
      <c r="G2370" s="134">
        <v>1</v>
      </c>
    </row>
    <row r="2371" spans="1:7" ht="15.75" customHeight="1">
      <c r="A2371" s="201" t="s">
        <v>101</v>
      </c>
      <c r="B2371" s="201"/>
      <c r="C2371" s="201"/>
      <c r="D2371" s="201"/>
      <c r="E2371" s="201"/>
      <c r="F2371" s="160"/>
      <c r="G2371" s="134">
        <v>1</v>
      </c>
    </row>
    <row r="2372" spans="1:7" ht="200.1" customHeight="1">
      <c r="A2372" s="196" t="s">
        <v>229</v>
      </c>
      <c r="B2372" s="197"/>
      <c r="C2372" s="197"/>
      <c r="D2372" s="197"/>
      <c r="E2372" s="198"/>
      <c r="G2372" s="134">
        <v>2</v>
      </c>
    </row>
    <row r="2373" spans="1:7" ht="12.75" customHeight="1">
      <c r="A2373" s="159" t="s">
        <v>102</v>
      </c>
      <c r="B2373" s="158" t="s">
        <v>5</v>
      </c>
      <c r="C2373" s="158" t="s">
        <v>4</v>
      </c>
      <c r="D2373" s="158" t="s">
        <v>103</v>
      </c>
      <c r="E2373" s="158" t="s">
        <v>104</v>
      </c>
      <c r="G2373" s="134">
        <v>1</v>
      </c>
    </row>
    <row r="2374" spans="1:7" ht="12.75" customHeight="1">
      <c r="A2374" s="157" t="s">
        <v>602</v>
      </c>
      <c r="B2374" s="156" t="s">
        <v>3</v>
      </c>
      <c r="C2374" s="155">
        <v>0.36952000000000002</v>
      </c>
      <c r="D2374" s="136">
        <v>69900</v>
      </c>
      <c r="E2374" s="136">
        <f t="shared" ref="E2374:E2388" si="29">+D2374*C2374</f>
        <v>25829.448</v>
      </c>
      <c r="F2374" s="135"/>
      <c r="G2374" s="134">
        <v>1</v>
      </c>
    </row>
    <row r="2375" spans="1:7" ht="12.75" customHeight="1">
      <c r="A2375" s="157" t="s">
        <v>601</v>
      </c>
      <c r="B2375" s="156" t="s">
        <v>98</v>
      </c>
      <c r="C2375" s="155">
        <v>1.03</v>
      </c>
      <c r="D2375" s="136">
        <v>776</v>
      </c>
      <c r="E2375" s="136">
        <f t="shared" si="29"/>
        <v>799.28</v>
      </c>
      <c r="F2375" s="135"/>
      <c r="G2375" s="134">
        <v>1</v>
      </c>
    </row>
    <row r="2376" spans="1:7" ht="12.75" customHeight="1">
      <c r="A2376" s="157" t="s">
        <v>600</v>
      </c>
      <c r="B2376" s="156" t="s">
        <v>3</v>
      </c>
      <c r="C2376" s="155">
        <v>11</v>
      </c>
      <c r="D2376" s="136">
        <v>18</v>
      </c>
      <c r="E2376" s="136">
        <f t="shared" si="29"/>
        <v>198</v>
      </c>
      <c r="F2376" s="135"/>
      <c r="G2376" s="134">
        <v>1</v>
      </c>
    </row>
    <row r="2377" spans="1:7" ht="12.75" customHeight="1">
      <c r="A2377" s="157" t="s">
        <v>599</v>
      </c>
      <c r="B2377" s="156" t="s">
        <v>98</v>
      </c>
      <c r="C2377" s="155">
        <v>1.29098</v>
      </c>
      <c r="D2377" s="136">
        <v>2764</v>
      </c>
      <c r="E2377" s="136">
        <f t="shared" si="29"/>
        <v>3568.26872</v>
      </c>
      <c r="F2377" s="135"/>
      <c r="G2377" s="134">
        <v>1</v>
      </c>
    </row>
    <row r="2378" spans="1:7" ht="12.75" customHeight="1">
      <c r="A2378" s="157" t="s">
        <v>598</v>
      </c>
      <c r="B2378" s="156" t="s">
        <v>98</v>
      </c>
      <c r="C2378" s="155">
        <v>2.5819700000000001</v>
      </c>
      <c r="D2378" s="136">
        <v>3870</v>
      </c>
      <c r="E2378" s="136">
        <f t="shared" si="29"/>
        <v>9992.2239000000009</v>
      </c>
      <c r="F2378" s="135"/>
      <c r="G2378" s="134">
        <v>1</v>
      </c>
    </row>
    <row r="2379" spans="1:7" ht="12.75" customHeight="1">
      <c r="A2379" s="157" t="s">
        <v>184</v>
      </c>
      <c r="B2379" s="156" t="s">
        <v>98</v>
      </c>
      <c r="C2379" s="155">
        <v>3.15</v>
      </c>
      <c r="D2379" s="136">
        <v>79</v>
      </c>
      <c r="E2379" s="136">
        <f t="shared" si="29"/>
        <v>248.85</v>
      </c>
      <c r="F2379" s="135"/>
      <c r="G2379" s="134">
        <v>1</v>
      </c>
    </row>
    <row r="2380" spans="1:7" ht="12.75" customHeight="1">
      <c r="A2380" s="157" t="s">
        <v>185</v>
      </c>
      <c r="B2380" s="156" t="s">
        <v>3</v>
      </c>
      <c r="C2380" s="155">
        <v>30</v>
      </c>
      <c r="D2380" s="136">
        <v>16</v>
      </c>
      <c r="E2380" s="136">
        <f t="shared" si="29"/>
        <v>480</v>
      </c>
      <c r="F2380" s="135"/>
      <c r="G2380" s="134">
        <v>1</v>
      </c>
    </row>
    <row r="2381" spans="1:7" ht="12.75" customHeight="1">
      <c r="A2381" s="157" t="s">
        <v>187</v>
      </c>
      <c r="B2381" s="156" t="s">
        <v>3</v>
      </c>
      <c r="C2381" s="155">
        <v>10</v>
      </c>
      <c r="D2381" s="136">
        <v>20</v>
      </c>
      <c r="E2381" s="136">
        <f t="shared" si="29"/>
        <v>200</v>
      </c>
      <c r="F2381" s="135"/>
      <c r="G2381" s="134">
        <v>1</v>
      </c>
    </row>
    <row r="2382" spans="1:7" ht="12.75" customHeight="1">
      <c r="A2382" s="157" t="s">
        <v>184</v>
      </c>
      <c r="B2382" s="156" t="s">
        <v>98</v>
      </c>
      <c r="C2382" s="155">
        <v>3.15</v>
      </c>
      <c r="D2382" s="136">
        <v>79</v>
      </c>
      <c r="E2382" s="136">
        <f t="shared" si="29"/>
        <v>248.85</v>
      </c>
      <c r="F2382" s="135"/>
      <c r="G2382" s="134">
        <v>1</v>
      </c>
    </row>
    <row r="2383" spans="1:7" ht="12.75" customHeight="1">
      <c r="A2383" s="157" t="s">
        <v>188</v>
      </c>
      <c r="B2383" s="156" t="s">
        <v>3</v>
      </c>
      <c r="C2383" s="155">
        <v>5.1869999999999999E-2</v>
      </c>
      <c r="D2383" s="136">
        <v>41000</v>
      </c>
      <c r="E2383" s="136">
        <f t="shared" si="29"/>
        <v>2126.67</v>
      </c>
      <c r="F2383" s="135"/>
      <c r="G2383" s="134">
        <v>1</v>
      </c>
    </row>
    <row r="2384" spans="1:7" ht="12.75" customHeight="1">
      <c r="A2384" s="157" t="s">
        <v>597</v>
      </c>
      <c r="B2384" s="156" t="s">
        <v>98</v>
      </c>
      <c r="C2384" s="155">
        <v>0.3</v>
      </c>
      <c r="D2384" s="136">
        <v>797</v>
      </c>
      <c r="E2384" s="136">
        <f t="shared" si="29"/>
        <v>239.1</v>
      </c>
      <c r="F2384" s="135"/>
      <c r="G2384" s="134">
        <v>1</v>
      </c>
    </row>
    <row r="2385" spans="1:7" ht="12.75" customHeight="1">
      <c r="A2385" s="157" t="s">
        <v>187</v>
      </c>
      <c r="B2385" s="156" t="s">
        <v>3</v>
      </c>
      <c r="C2385" s="155">
        <v>10</v>
      </c>
      <c r="D2385" s="136">
        <v>20</v>
      </c>
      <c r="E2385" s="136">
        <f t="shared" si="29"/>
        <v>200</v>
      </c>
      <c r="F2385" s="135"/>
      <c r="G2385" s="134">
        <v>1</v>
      </c>
    </row>
    <row r="2386" spans="1:7" ht="12.75" customHeight="1">
      <c r="A2386" s="157" t="s">
        <v>596</v>
      </c>
      <c r="B2386" s="156" t="s">
        <v>98</v>
      </c>
      <c r="C2386" s="155">
        <v>0.28999999999999998</v>
      </c>
      <c r="D2386" s="136">
        <v>1624</v>
      </c>
      <c r="E2386" s="136">
        <f t="shared" si="29"/>
        <v>470.96</v>
      </c>
      <c r="F2386" s="135"/>
      <c r="G2386" s="134">
        <v>1</v>
      </c>
    </row>
    <row r="2387" spans="1:7" ht="12.75" customHeight="1">
      <c r="A2387" s="157" t="s">
        <v>190</v>
      </c>
      <c r="B2387" s="156" t="s">
        <v>3</v>
      </c>
      <c r="C2387" s="155">
        <v>0.2</v>
      </c>
      <c r="D2387" s="136">
        <v>1110</v>
      </c>
      <c r="E2387" s="136">
        <f t="shared" si="29"/>
        <v>222</v>
      </c>
      <c r="F2387" s="135"/>
      <c r="G2387" s="134">
        <v>1</v>
      </c>
    </row>
    <row r="2388" spans="1:7" ht="12.75" customHeight="1">
      <c r="A2388" s="157" t="s">
        <v>179</v>
      </c>
      <c r="B2388" s="156" t="s">
        <v>123</v>
      </c>
      <c r="C2388" s="155">
        <v>0.05</v>
      </c>
      <c r="D2388" s="136">
        <v>5500</v>
      </c>
      <c r="E2388" s="136">
        <f t="shared" si="29"/>
        <v>275</v>
      </c>
      <c r="F2388" s="135"/>
      <c r="G2388" s="134">
        <v>1</v>
      </c>
    </row>
    <row r="2389" spans="1:7" ht="12.75" customHeight="1">
      <c r="A2389" s="152"/>
      <c r="B2389" s="154">
        <v>55.717127290248499</v>
      </c>
      <c r="C2389" s="153"/>
      <c r="D2389" s="152" t="s">
        <v>105</v>
      </c>
      <c r="E2389" s="137">
        <v>45098</v>
      </c>
      <c r="F2389" s="151"/>
      <c r="G2389" s="134">
        <v>1</v>
      </c>
    </row>
    <row r="2390" spans="1:7" ht="12.75" customHeight="1">
      <c r="A2390" s="159" t="s">
        <v>106</v>
      </c>
      <c r="B2390" s="158" t="s">
        <v>5</v>
      </c>
      <c r="C2390" s="158" t="s">
        <v>4</v>
      </c>
      <c r="D2390" s="158" t="s">
        <v>103</v>
      </c>
      <c r="E2390" s="158" t="s">
        <v>104</v>
      </c>
      <c r="G2390" s="134">
        <v>1</v>
      </c>
    </row>
    <row r="2391" spans="1:7" ht="12.75" customHeight="1">
      <c r="A2391" s="157" t="s">
        <v>191</v>
      </c>
      <c r="B2391" s="156" t="s">
        <v>107</v>
      </c>
      <c r="C2391" s="155">
        <v>0.13</v>
      </c>
      <c r="D2391" s="136">
        <v>282059</v>
      </c>
      <c r="E2391" s="136">
        <f>+D2391*C2391</f>
        <v>36667.67</v>
      </c>
      <c r="F2391" s="135"/>
      <c r="G2391" s="134">
        <v>1</v>
      </c>
    </row>
    <row r="2392" spans="1:7" ht="12.75" customHeight="1">
      <c r="A2392" s="152"/>
      <c r="B2392" s="154">
        <v>39.053137470503202</v>
      </c>
      <c r="C2392" s="153"/>
      <c r="D2392" s="152" t="s">
        <v>105</v>
      </c>
      <c r="E2392" s="137">
        <v>31610</v>
      </c>
      <c r="F2392" s="151"/>
      <c r="G2392" s="134">
        <v>1</v>
      </c>
    </row>
    <row r="2393" spans="1:7" ht="12.75" customHeight="1">
      <c r="A2393" s="159" t="s">
        <v>108</v>
      </c>
      <c r="B2393" s="158" t="s">
        <v>5</v>
      </c>
      <c r="C2393" s="158" t="s">
        <v>4</v>
      </c>
      <c r="D2393" s="158" t="s">
        <v>103</v>
      </c>
      <c r="E2393" s="158" t="s">
        <v>104</v>
      </c>
      <c r="G2393" s="134">
        <v>1</v>
      </c>
    </row>
    <row r="2394" spans="1:7" ht="12.75" customHeight="1">
      <c r="A2394" s="157" t="s">
        <v>109</v>
      </c>
      <c r="B2394" s="156" t="s">
        <v>110</v>
      </c>
      <c r="C2394" s="155">
        <v>0.05</v>
      </c>
      <c r="D2394" s="136">
        <v>31610</v>
      </c>
      <c r="E2394" s="136">
        <f>+D2394*C2394</f>
        <v>1580.5</v>
      </c>
      <c r="F2394" s="135"/>
      <c r="G2394" s="134">
        <v>1</v>
      </c>
    </row>
    <row r="2395" spans="1:7" ht="12.75" customHeight="1">
      <c r="A2395" s="152"/>
      <c r="B2395" s="154">
        <v>1.9532746074301</v>
      </c>
      <c r="C2395" s="153"/>
      <c r="D2395" s="152" t="s">
        <v>105</v>
      </c>
      <c r="E2395" s="137">
        <v>1581</v>
      </c>
      <c r="F2395" s="151"/>
      <c r="G2395" s="134">
        <v>1</v>
      </c>
    </row>
    <row r="2396" spans="1:7" ht="12.75" customHeight="1">
      <c r="A2396" s="159" t="s">
        <v>111</v>
      </c>
      <c r="B2396" s="158" t="s">
        <v>5</v>
      </c>
      <c r="C2396" s="158" t="s">
        <v>4</v>
      </c>
      <c r="D2396" s="158" t="s">
        <v>103</v>
      </c>
      <c r="E2396" s="158" t="s">
        <v>104</v>
      </c>
      <c r="G2396" s="134">
        <v>1</v>
      </c>
    </row>
    <row r="2397" spans="1:7" ht="12.75" customHeight="1">
      <c r="A2397" s="157" t="s">
        <v>593</v>
      </c>
      <c r="B2397" s="156" t="s">
        <v>142</v>
      </c>
      <c r="C2397" s="155">
        <v>0.11429</v>
      </c>
      <c r="D2397" s="136">
        <v>23200</v>
      </c>
      <c r="E2397" s="136">
        <f>+D2397*C2397</f>
        <v>2651.5280000000002</v>
      </c>
      <c r="F2397" s="135"/>
      <c r="G2397" s="134">
        <v>1</v>
      </c>
    </row>
    <row r="2398" spans="1:7" ht="12.75" customHeight="1">
      <c r="A2398" s="152"/>
      <c r="B2398" s="154">
        <v>3.2764606318182401</v>
      </c>
      <c r="C2398" s="153"/>
      <c r="D2398" s="152" t="s">
        <v>105</v>
      </c>
      <c r="E2398" s="137">
        <v>2652</v>
      </c>
      <c r="F2398" s="151"/>
      <c r="G2398" s="134">
        <v>1</v>
      </c>
    </row>
    <row r="2399" spans="1:7" ht="12.75" customHeight="1">
      <c r="A2399" s="150" t="s">
        <v>114</v>
      </c>
      <c r="B2399" s="149" t="s">
        <v>115</v>
      </c>
      <c r="C2399" s="148"/>
      <c r="D2399" s="147"/>
      <c r="E2399" s="146">
        <v>80941</v>
      </c>
      <c r="G2399" s="134">
        <v>1</v>
      </c>
    </row>
    <row r="2400" spans="1:7" ht="15" customHeight="1">
      <c r="A2400" s="202" t="s">
        <v>116</v>
      </c>
      <c r="B2400" s="202"/>
      <c r="C2400" s="202"/>
      <c r="D2400" s="200">
        <v>80941</v>
      </c>
      <c r="E2400" s="200"/>
      <c r="G2400" s="134">
        <v>1</v>
      </c>
    </row>
    <row r="2401" spans="1:7" ht="12.75" customHeight="1">
      <c r="G2401" s="134">
        <v>1</v>
      </c>
    </row>
    <row r="2402" spans="1:7" ht="12.75" customHeight="1">
      <c r="G2402" s="134">
        <v>1</v>
      </c>
    </row>
    <row r="2403" spans="1:7" ht="20.25" customHeight="1">
      <c r="A2403" s="191" t="s">
        <v>99</v>
      </c>
      <c r="B2403" s="192"/>
      <c r="C2403" s="192"/>
      <c r="D2403" s="192"/>
      <c r="E2403" s="193"/>
      <c r="G2403" s="134">
        <v>1</v>
      </c>
    </row>
    <row r="2404" spans="1:7" ht="12.75" customHeight="1">
      <c r="A2404" s="194"/>
      <c r="B2404" s="194"/>
      <c r="C2404" s="194"/>
      <c r="D2404" s="162" t="s">
        <v>100</v>
      </c>
      <c r="E2404" s="162" t="s">
        <v>5</v>
      </c>
      <c r="G2404" s="134">
        <v>1</v>
      </c>
    </row>
    <row r="2405" spans="1:7" ht="55.5" customHeight="1">
      <c r="A2405" s="194" t="s">
        <v>461</v>
      </c>
      <c r="B2405" s="194"/>
      <c r="C2405" s="194"/>
      <c r="D2405" s="161" t="s">
        <v>343</v>
      </c>
      <c r="E2405" s="161" t="s">
        <v>2</v>
      </c>
      <c r="G2405" s="134">
        <v>1</v>
      </c>
    </row>
    <row r="2406" spans="1:7" ht="15.75" customHeight="1">
      <c r="A2406" s="201" t="s">
        <v>101</v>
      </c>
      <c r="B2406" s="201"/>
      <c r="C2406" s="201"/>
      <c r="D2406" s="201"/>
      <c r="E2406" s="201"/>
      <c r="F2406" s="160"/>
      <c r="G2406" s="134">
        <v>1</v>
      </c>
    </row>
    <row r="2407" spans="1:7" ht="200.1" customHeight="1">
      <c r="A2407" s="196" t="s">
        <v>231</v>
      </c>
      <c r="B2407" s="197"/>
      <c r="C2407" s="197"/>
      <c r="D2407" s="197"/>
      <c r="E2407" s="198"/>
      <c r="G2407" s="134">
        <v>2</v>
      </c>
    </row>
    <row r="2408" spans="1:7" ht="12.75" customHeight="1">
      <c r="A2408" s="159" t="s">
        <v>102</v>
      </c>
      <c r="B2408" s="158" t="s">
        <v>5</v>
      </c>
      <c r="C2408" s="158" t="s">
        <v>4</v>
      </c>
      <c r="D2408" s="158" t="s">
        <v>103</v>
      </c>
      <c r="E2408" s="158" t="s">
        <v>104</v>
      </c>
      <c r="G2408" s="134">
        <v>1</v>
      </c>
    </row>
    <row r="2409" spans="1:7" ht="12.75" customHeight="1">
      <c r="A2409" s="157" t="s">
        <v>148</v>
      </c>
      <c r="B2409" s="156" t="s">
        <v>149</v>
      </c>
      <c r="C2409" s="155">
        <v>5.2499999999999998E-2</v>
      </c>
      <c r="D2409" s="136">
        <v>418626</v>
      </c>
      <c r="E2409" s="136">
        <f>+D2409*C2409</f>
        <v>21977.864999999998</v>
      </c>
      <c r="F2409" s="135"/>
      <c r="G2409" s="134">
        <v>1</v>
      </c>
    </row>
    <row r="2410" spans="1:7" ht="12.75" customHeight="1">
      <c r="A2410" s="157" t="s">
        <v>557</v>
      </c>
      <c r="B2410" s="156" t="s">
        <v>3</v>
      </c>
      <c r="C2410" s="155">
        <v>0.04</v>
      </c>
      <c r="D2410" s="136">
        <v>5220</v>
      </c>
      <c r="E2410" s="136">
        <f>+D2410*C2410</f>
        <v>208.8</v>
      </c>
      <c r="F2410" s="135"/>
      <c r="G2410" s="134">
        <v>1</v>
      </c>
    </row>
    <row r="2411" spans="1:7" ht="12.75" customHeight="1">
      <c r="A2411" s="152"/>
      <c r="B2411" s="154">
        <v>35.336932804561499</v>
      </c>
      <c r="C2411" s="153"/>
      <c r="D2411" s="152" t="s">
        <v>105</v>
      </c>
      <c r="E2411" s="137">
        <v>22187</v>
      </c>
      <c r="F2411" s="151"/>
      <c r="G2411" s="134">
        <v>1</v>
      </c>
    </row>
    <row r="2412" spans="1:7" ht="12.75" customHeight="1">
      <c r="A2412" s="159" t="s">
        <v>106</v>
      </c>
      <c r="B2412" s="158" t="s">
        <v>5</v>
      </c>
      <c r="C2412" s="158" t="s">
        <v>4</v>
      </c>
      <c r="D2412" s="158" t="s">
        <v>103</v>
      </c>
      <c r="E2412" s="158" t="s">
        <v>104</v>
      </c>
      <c r="G2412" s="134">
        <v>1</v>
      </c>
    </row>
    <row r="2413" spans="1:7" ht="12.75" customHeight="1">
      <c r="A2413" s="157" t="s">
        <v>181</v>
      </c>
      <c r="B2413" s="156" t="s">
        <v>107</v>
      </c>
      <c r="C2413" s="155">
        <v>0.13433</v>
      </c>
      <c r="D2413" s="136">
        <v>282059</v>
      </c>
      <c r="E2413" s="136">
        <f>+D2413*C2413</f>
        <v>37888.98547</v>
      </c>
      <c r="F2413" s="135"/>
      <c r="G2413" s="134">
        <v>1</v>
      </c>
    </row>
    <row r="2414" spans="1:7" ht="12.75" customHeight="1">
      <c r="A2414" s="152"/>
      <c r="B2414" s="154">
        <v>52.021915364645501</v>
      </c>
      <c r="C2414" s="153"/>
      <c r="D2414" s="152" t="s">
        <v>105</v>
      </c>
      <c r="E2414" s="137">
        <v>32663</v>
      </c>
      <c r="F2414" s="151"/>
      <c r="G2414" s="134">
        <v>1</v>
      </c>
    </row>
    <row r="2415" spans="1:7" ht="12.75" customHeight="1">
      <c r="A2415" s="159" t="s">
        <v>108</v>
      </c>
      <c r="B2415" s="158" t="s">
        <v>5</v>
      </c>
      <c r="C2415" s="158" t="s">
        <v>4</v>
      </c>
      <c r="D2415" s="158" t="s">
        <v>103</v>
      </c>
      <c r="E2415" s="158" t="s">
        <v>104</v>
      </c>
      <c r="G2415" s="134">
        <v>1</v>
      </c>
    </row>
    <row r="2416" spans="1:7" ht="12.75" customHeight="1">
      <c r="A2416" s="157" t="s">
        <v>109</v>
      </c>
      <c r="B2416" s="156" t="s">
        <v>110</v>
      </c>
      <c r="C2416" s="155">
        <v>0.05</v>
      </c>
      <c r="D2416" s="136">
        <v>32663</v>
      </c>
      <c r="E2416" s="136">
        <f>+D2416*C2416</f>
        <v>1633.15</v>
      </c>
      <c r="F2416" s="135"/>
      <c r="G2416" s="134">
        <v>1</v>
      </c>
    </row>
    <row r="2417" spans="1:7" ht="12.75" customHeight="1">
      <c r="A2417" s="152"/>
      <c r="B2417" s="154">
        <v>2.6008568652746602</v>
      </c>
      <c r="C2417" s="153"/>
      <c r="D2417" s="152" t="s">
        <v>105</v>
      </c>
      <c r="E2417" s="137">
        <v>1633</v>
      </c>
      <c r="F2417" s="151"/>
      <c r="G2417" s="134">
        <v>1</v>
      </c>
    </row>
    <row r="2418" spans="1:7" ht="12.75" customHeight="1">
      <c r="A2418" s="159" t="s">
        <v>111</v>
      </c>
      <c r="B2418" s="158" t="s">
        <v>5</v>
      </c>
      <c r="C2418" s="158" t="s">
        <v>4</v>
      </c>
      <c r="D2418" s="158" t="s">
        <v>103</v>
      </c>
      <c r="E2418" s="158" t="s">
        <v>104</v>
      </c>
      <c r="G2418" s="134">
        <v>1</v>
      </c>
    </row>
    <row r="2419" spans="1:7" ht="12.75" customHeight="1">
      <c r="A2419" s="157" t="s">
        <v>176</v>
      </c>
      <c r="B2419" s="156" t="s">
        <v>142</v>
      </c>
      <c r="C2419" s="155">
        <v>3.3329999999999999E-2</v>
      </c>
      <c r="D2419" s="136">
        <v>26796</v>
      </c>
      <c r="E2419" s="136">
        <f>+D2419*C2419</f>
        <v>893.11068</v>
      </c>
      <c r="F2419" s="135"/>
      <c r="G2419" s="134">
        <v>1</v>
      </c>
    </row>
    <row r="2420" spans="1:7" ht="12.75" customHeight="1">
      <c r="A2420" s="157" t="s">
        <v>556</v>
      </c>
      <c r="B2420" s="156" t="s">
        <v>142</v>
      </c>
      <c r="C2420" s="155">
        <v>2.545E-2</v>
      </c>
      <c r="D2420" s="136">
        <v>149255</v>
      </c>
      <c r="E2420" s="136">
        <f>+D2420*C2420</f>
        <v>3798.5397499999999</v>
      </c>
      <c r="F2420" s="135"/>
      <c r="G2420" s="134">
        <v>1</v>
      </c>
    </row>
    <row r="2421" spans="1:7" ht="12.75" customHeight="1">
      <c r="A2421" s="157" t="s">
        <v>555</v>
      </c>
      <c r="B2421" s="156" t="s">
        <v>142</v>
      </c>
      <c r="C2421" s="155">
        <v>3.3329999999999999E-2</v>
      </c>
      <c r="D2421" s="136">
        <v>48360</v>
      </c>
      <c r="E2421" s="136">
        <f>+D2421*C2421</f>
        <v>1611.8388</v>
      </c>
      <c r="F2421" s="135"/>
      <c r="G2421" s="134">
        <v>1</v>
      </c>
    </row>
    <row r="2422" spans="1:7" ht="12.75" customHeight="1">
      <c r="A2422" s="152"/>
      <c r="B2422" s="154">
        <v>10.040294965518299</v>
      </c>
      <c r="C2422" s="153"/>
      <c r="D2422" s="152" t="s">
        <v>105</v>
      </c>
      <c r="E2422" s="137">
        <v>6304</v>
      </c>
      <c r="F2422" s="151"/>
      <c r="G2422" s="134">
        <v>1</v>
      </c>
    </row>
    <row r="2423" spans="1:7" ht="12.75" customHeight="1">
      <c r="A2423" s="150" t="s">
        <v>114</v>
      </c>
      <c r="B2423" s="149" t="s">
        <v>115</v>
      </c>
      <c r="C2423" s="148"/>
      <c r="D2423" s="147"/>
      <c r="E2423" s="146">
        <v>62787</v>
      </c>
      <c r="G2423" s="134">
        <v>1</v>
      </c>
    </row>
    <row r="2424" spans="1:7" ht="15" customHeight="1">
      <c r="A2424" s="202" t="s">
        <v>116</v>
      </c>
      <c r="B2424" s="202"/>
      <c r="C2424" s="202"/>
      <c r="D2424" s="200">
        <v>62787</v>
      </c>
      <c r="E2424" s="200"/>
      <c r="G2424" s="134">
        <v>1</v>
      </c>
    </row>
    <row r="2425" spans="1:7" ht="12.75" customHeight="1">
      <c r="G2425" s="134">
        <v>1</v>
      </c>
    </row>
    <row r="2426" spans="1:7" ht="12.75" customHeight="1">
      <c r="G2426" s="134">
        <v>1</v>
      </c>
    </row>
    <row r="2427" spans="1:7" ht="20.25" customHeight="1">
      <c r="A2427" s="191" t="s">
        <v>99</v>
      </c>
      <c r="B2427" s="192"/>
      <c r="C2427" s="192"/>
      <c r="D2427" s="192"/>
      <c r="E2427" s="193"/>
      <c r="G2427" s="134">
        <v>1</v>
      </c>
    </row>
    <row r="2428" spans="1:7" ht="12.75" customHeight="1">
      <c r="A2428" s="194"/>
      <c r="B2428" s="194"/>
      <c r="C2428" s="194"/>
      <c r="D2428" s="162" t="s">
        <v>100</v>
      </c>
      <c r="E2428" s="162" t="s">
        <v>5</v>
      </c>
      <c r="G2428" s="134">
        <v>1</v>
      </c>
    </row>
    <row r="2429" spans="1:7" ht="55.5" customHeight="1">
      <c r="A2429" s="194" t="s">
        <v>461</v>
      </c>
      <c r="B2429" s="194"/>
      <c r="C2429" s="194"/>
      <c r="D2429" s="161" t="s">
        <v>344</v>
      </c>
      <c r="E2429" s="161" t="s">
        <v>2</v>
      </c>
      <c r="G2429" s="134">
        <v>1</v>
      </c>
    </row>
    <row r="2430" spans="1:7" ht="15.75" customHeight="1">
      <c r="A2430" s="201" t="s">
        <v>101</v>
      </c>
      <c r="B2430" s="201"/>
      <c r="C2430" s="201"/>
      <c r="D2430" s="201"/>
      <c r="E2430" s="201"/>
      <c r="F2430" s="160"/>
      <c r="G2430" s="134">
        <v>1</v>
      </c>
    </row>
    <row r="2431" spans="1:7" ht="200.1" customHeight="1">
      <c r="A2431" s="196" t="s">
        <v>233</v>
      </c>
      <c r="B2431" s="197"/>
      <c r="C2431" s="197"/>
      <c r="D2431" s="197"/>
      <c r="E2431" s="198"/>
      <c r="G2431" s="134">
        <v>2</v>
      </c>
    </row>
    <row r="2432" spans="1:7" ht="12.75" customHeight="1">
      <c r="A2432" s="159" t="s">
        <v>102</v>
      </c>
      <c r="B2432" s="158" t="s">
        <v>5</v>
      </c>
      <c r="C2432" s="158" t="s">
        <v>4</v>
      </c>
      <c r="D2432" s="158" t="s">
        <v>103</v>
      </c>
      <c r="E2432" s="158" t="s">
        <v>104</v>
      </c>
      <c r="G2432" s="134">
        <v>1</v>
      </c>
    </row>
    <row r="2433" spans="1:7" ht="12.75" customHeight="1">
      <c r="A2433" s="157" t="s">
        <v>595</v>
      </c>
      <c r="B2433" s="156" t="s">
        <v>168</v>
      </c>
      <c r="C2433" s="155">
        <v>1.7999999999999999E-2</v>
      </c>
      <c r="D2433" s="136">
        <v>139300</v>
      </c>
      <c r="E2433" s="136">
        <f>+D2433*C2433</f>
        <v>2507.3999999999996</v>
      </c>
      <c r="F2433" s="135"/>
      <c r="G2433" s="134">
        <v>1</v>
      </c>
    </row>
    <row r="2434" spans="1:7" ht="12.75" customHeight="1">
      <c r="A2434" s="157" t="s">
        <v>594</v>
      </c>
      <c r="B2434" s="156" t="s">
        <v>168</v>
      </c>
      <c r="C2434" s="155">
        <v>1.7999999999999999E-2</v>
      </c>
      <c r="D2434" s="136">
        <v>153623</v>
      </c>
      <c r="E2434" s="136">
        <f>+D2434*C2434</f>
        <v>2765.2139999999999</v>
      </c>
      <c r="F2434" s="135"/>
      <c r="G2434" s="134">
        <v>1</v>
      </c>
    </row>
    <row r="2435" spans="1:7" ht="12.75" customHeight="1">
      <c r="A2435" s="157" t="s">
        <v>179</v>
      </c>
      <c r="B2435" s="156" t="s">
        <v>123</v>
      </c>
      <c r="C2435" s="155">
        <v>0.05</v>
      </c>
      <c r="D2435" s="136">
        <v>5500</v>
      </c>
      <c r="E2435" s="136">
        <f>+D2435*C2435</f>
        <v>275</v>
      </c>
      <c r="F2435" s="135"/>
      <c r="G2435" s="134">
        <v>1</v>
      </c>
    </row>
    <row r="2436" spans="1:7" ht="12.75" customHeight="1">
      <c r="A2436" s="157" t="s">
        <v>466</v>
      </c>
      <c r="B2436" s="156" t="s">
        <v>3</v>
      </c>
      <c r="C2436" s="155">
        <v>0.1</v>
      </c>
      <c r="D2436" s="136">
        <v>1210</v>
      </c>
      <c r="E2436" s="136">
        <f>+D2436*C2436</f>
        <v>121</v>
      </c>
      <c r="F2436" s="135"/>
      <c r="G2436" s="134">
        <v>1</v>
      </c>
    </row>
    <row r="2437" spans="1:7" ht="12.75" customHeight="1">
      <c r="A2437" s="157" t="s">
        <v>465</v>
      </c>
      <c r="B2437" s="156" t="s">
        <v>98</v>
      </c>
      <c r="C2437" s="155">
        <v>8.3330000000000001E-2</v>
      </c>
      <c r="D2437" s="136">
        <v>2645</v>
      </c>
      <c r="E2437" s="136">
        <f>+D2437*C2437</f>
        <v>220.40785</v>
      </c>
      <c r="F2437" s="135"/>
      <c r="G2437" s="134">
        <v>1</v>
      </c>
    </row>
    <row r="2438" spans="1:7" ht="12.75" customHeight="1">
      <c r="A2438" s="152"/>
      <c r="B2438" s="154">
        <v>27.254212182929098</v>
      </c>
      <c r="C2438" s="153"/>
      <c r="D2438" s="152" t="s">
        <v>105</v>
      </c>
      <c r="E2438" s="137">
        <v>5888</v>
      </c>
      <c r="F2438" s="151"/>
      <c r="G2438" s="134">
        <v>1</v>
      </c>
    </row>
    <row r="2439" spans="1:7" ht="12.75" customHeight="1">
      <c r="A2439" s="159" t="s">
        <v>106</v>
      </c>
      <c r="B2439" s="158" t="s">
        <v>5</v>
      </c>
      <c r="C2439" s="158" t="s">
        <v>4</v>
      </c>
      <c r="D2439" s="158" t="s">
        <v>103</v>
      </c>
      <c r="E2439" s="158" t="s">
        <v>104</v>
      </c>
      <c r="G2439" s="134">
        <v>1</v>
      </c>
    </row>
    <row r="2440" spans="1:7" ht="12.75" customHeight="1">
      <c r="A2440" s="157" t="s">
        <v>181</v>
      </c>
      <c r="B2440" s="156" t="s">
        <v>107</v>
      </c>
      <c r="C2440" s="155">
        <v>0.06</v>
      </c>
      <c r="D2440" s="136">
        <v>282059</v>
      </c>
      <c r="E2440" s="136">
        <f>+D2440*C2440</f>
        <v>16923.54</v>
      </c>
      <c r="F2440" s="135"/>
      <c r="G2440" s="134">
        <v>1</v>
      </c>
    </row>
    <row r="2441" spans="1:7" ht="12.75" customHeight="1">
      <c r="A2441" s="152"/>
      <c r="B2441" s="154">
        <v>67.529161266432098</v>
      </c>
      <c r="C2441" s="153"/>
      <c r="D2441" s="152" t="s">
        <v>105</v>
      </c>
      <c r="E2441" s="137">
        <v>14589</v>
      </c>
      <c r="F2441" s="151"/>
      <c r="G2441" s="134">
        <v>1</v>
      </c>
    </row>
    <row r="2442" spans="1:7" ht="12.75" customHeight="1">
      <c r="A2442" s="159" t="s">
        <v>108</v>
      </c>
      <c r="B2442" s="158" t="s">
        <v>5</v>
      </c>
      <c r="C2442" s="158" t="s">
        <v>4</v>
      </c>
      <c r="D2442" s="158" t="s">
        <v>103</v>
      </c>
      <c r="E2442" s="158" t="s">
        <v>104</v>
      </c>
      <c r="G2442" s="134">
        <v>1</v>
      </c>
    </row>
    <row r="2443" spans="1:7" ht="12.75" customHeight="1">
      <c r="A2443" s="157" t="s">
        <v>109</v>
      </c>
      <c r="B2443" s="156" t="s">
        <v>110</v>
      </c>
      <c r="C2443" s="155">
        <v>0.05</v>
      </c>
      <c r="D2443" s="136">
        <v>14589</v>
      </c>
      <c r="E2443" s="136">
        <f>+D2443*C2443</f>
        <v>729.45</v>
      </c>
      <c r="F2443" s="135"/>
      <c r="G2443" s="134">
        <v>1</v>
      </c>
    </row>
    <row r="2444" spans="1:7" ht="12.75" customHeight="1">
      <c r="A2444" s="152"/>
      <c r="B2444" s="154">
        <v>3.3743751157193098</v>
      </c>
      <c r="C2444" s="153"/>
      <c r="D2444" s="152" t="s">
        <v>105</v>
      </c>
      <c r="E2444" s="137">
        <v>729</v>
      </c>
      <c r="F2444" s="151"/>
      <c r="G2444" s="134">
        <v>1</v>
      </c>
    </row>
    <row r="2445" spans="1:7" ht="12.75" customHeight="1">
      <c r="A2445" s="159" t="s">
        <v>111</v>
      </c>
      <c r="B2445" s="158" t="s">
        <v>5</v>
      </c>
      <c r="C2445" s="158" t="s">
        <v>4</v>
      </c>
      <c r="D2445" s="158" t="s">
        <v>103</v>
      </c>
      <c r="E2445" s="158" t="s">
        <v>104</v>
      </c>
      <c r="G2445" s="134">
        <v>1</v>
      </c>
    </row>
    <row r="2446" spans="1:7" ht="12.75" customHeight="1">
      <c r="A2446" s="157" t="s">
        <v>593</v>
      </c>
      <c r="B2446" s="156" t="s">
        <v>142</v>
      </c>
      <c r="C2446" s="155">
        <v>1.7149999999999999E-2</v>
      </c>
      <c r="D2446" s="136">
        <v>23200</v>
      </c>
      <c r="E2446" s="136">
        <f>+D2446*C2446</f>
        <v>397.88</v>
      </c>
      <c r="F2446" s="135"/>
      <c r="G2446" s="134">
        <v>1</v>
      </c>
    </row>
    <row r="2447" spans="1:7" ht="12.75" customHeight="1">
      <c r="A2447" s="152"/>
      <c r="B2447" s="154">
        <v>1.8422514349194601</v>
      </c>
      <c r="C2447" s="153"/>
      <c r="D2447" s="152" t="s">
        <v>105</v>
      </c>
      <c r="E2447" s="137">
        <v>398</v>
      </c>
      <c r="F2447" s="151"/>
      <c r="G2447" s="134">
        <v>1</v>
      </c>
    </row>
    <row r="2448" spans="1:7" ht="12.75" customHeight="1">
      <c r="A2448" s="150" t="s">
        <v>114</v>
      </c>
      <c r="B2448" s="149" t="s">
        <v>115</v>
      </c>
      <c r="C2448" s="148"/>
      <c r="D2448" s="147"/>
      <c r="E2448" s="146">
        <v>21604</v>
      </c>
      <c r="G2448" s="134">
        <v>1</v>
      </c>
    </row>
    <row r="2449" spans="1:7" ht="15" customHeight="1">
      <c r="A2449" s="202" t="s">
        <v>116</v>
      </c>
      <c r="B2449" s="202"/>
      <c r="C2449" s="202"/>
      <c r="D2449" s="200">
        <v>21604</v>
      </c>
      <c r="E2449" s="200"/>
      <c r="G2449" s="134">
        <v>1</v>
      </c>
    </row>
    <row r="2450" spans="1:7" ht="12.75" customHeight="1">
      <c r="G2450" s="134">
        <v>1</v>
      </c>
    </row>
    <row r="2451" spans="1:7" ht="12.75" customHeight="1">
      <c r="G2451" s="134">
        <v>1</v>
      </c>
    </row>
    <row r="2452" spans="1:7" ht="20.25" customHeight="1">
      <c r="A2452" s="191" t="s">
        <v>99</v>
      </c>
      <c r="B2452" s="192"/>
      <c r="C2452" s="192"/>
      <c r="D2452" s="192"/>
      <c r="E2452" s="193"/>
      <c r="G2452" s="134">
        <v>1</v>
      </c>
    </row>
    <row r="2453" spans="1:7" ht="12.75" customHeight="1">
      <c r="A2453" s="194"/>
      <c r="B2453" s="194"/>
      <c r="C2453" s="194"/>
      <c r="D2453" s="162" t="s">
        <v>100</v>
      </c>
      <c r="E2453" s="162" t="s">
        <v>5</v>
      </c>
      <c r="G2453" s="134">
        <v>1</v>
      </c>
    </row>
    <row r="2454" spans="1:7" ht="55.5" customHeight="1">
      <c r="A2454" s="194" t="s">
        <v>461</v>
      </c>
      <c r="B2454" s="194"/>
      <c r="C2454" s="194"/>
      <c r="D2454" s="161" t="s">
        <v>345</v>
      </c>
      <c r="E2454" s="161" t="s">
        <v>3</v>
      </c>
      <c r="G2454" s="134">
        <v>1</v>
      </c>
    </row>
    <row r="2455" spans="1:7" ht="15.75" customHeight="1">
      <c r="A2455" s="201" t="s">
        <v>101</v>
      </c>
      <c r="B2455" s="201"/>
      <c r="C2455" s="201"/>
      <c r="D2455" s="201"/>
      <c r="E2455" s="201"/>
      <c r="F2455" s="160"/>
      <c r="G2455" s="134">
        <v>1</v>
      </c>
    </row>
    <row r="2456" spans="1:7" ht="200.1" customHeight="1">
      <c r="A2456" s="196" t="s">
        <v>235</v>
      </c>
      <c r="B2456" s="197"/>
      <c r="C2456" s="197"/>
      <c r="D2456" s="197"/>
      <c r="E2456" s="198"/>
      <c r="G2456" s="134">
        <v>2</v>
      </c>
    </row>
    <row r="2457" spans="1:7" ht="12.75" customHeight="1">
      <c r="A2457" s="159" t="s">
        <v>102</v>
      </c>
      <c r="B2457" s="158" t="s">
        <v>5</v>
      </c>
      <c r="C2457" s="158" t="s">
        <v>4</v>
      </c>
      <c r="D2457" s="158" t="s">
        <v>103</v>
      </c>
      <c r="E2457" s="158" t="s">
        <v>104</v>
      </c>
      <c r="G2457" s="134">
        <v>1</v>
      </c>
    </row>
    <row r="2458" spans="1:7" ht="12.75" customHeight="1">
      <c r="A2458" s="157" t="s">
        <v>592</v>
      </c>
      <c r="B2458" s="156" t="s">
        <v>3</v>
      </c>
      <c r="C2458" s="155">
        <v>2.2294999999999998</v>
      </c>
      <c r="D2458" s="136">
        <v>76673</v>
      </c>
      <c r="E2458" s="136">
        <f t="shared" ref="E2458:E2466" si="30">+D2458*C2458</f>
        <v>170942.45349999997</v>
      </c>
      <c r="F2458" s="135"/>
      <c r="G2458" s="134">
        <v>1</v>
      </c>
    </row>
    <row r="2459" spans="1:7" ht="12.75" customHeight="1">
      <c r="A2459" s="157" t="s">
        <v>591</v>
      </c>
      <c r="B2459" s="156" t="s">
        <v>3</v>
      </c>
      <c r="C2459" s="155">
        <v>2.31</v>
      </c>
      <c r="D2459" s="136">
        <v>5500</v>
      </c>
      <c r="E2459" s="136">
        <f t="shared" si="30"/>
        <v>12705</v>
      </c>
      <c r="F2459" s="135"/>
      <c r="G2459" s="134">
        <v>1</v>
      </c>
    </row>
    <row r="2460" spans="1:7" ht="12.75" customHeight="1">
      <c r="A2460" s="157" t="s">
        <v>550</v>
      </c>
      <c r="B2460" s="156" t="s">
        <v>3</v>
      </c>
      <c r="C2460" s="155">
        <v>1</v>
      </c>
      <c r="D2460" s="136">
        <v>108000</v>
      </c>
      <c r="E2460" s="136">
        <f t="shared" si="30"/>
        <v>108000</v>
      </c>
      <c r="F2460" s="135"/>
      <c r="G2460" s="134">
        <v>1</v>
      </c>
    </row>
    <row r="2461" spans="1:7" ht="12.75" customHeight="1">
      <c r="A2461" s="157" t="s">
        <v>590</v>
      </c>
      <c r="B2461" s="156" t="s">
        <v>98</v>
      </c>
      <c r="C2461" s="155">
        <v>13.125</v>
      </c>
      <c r="D2461" s="136">
        <v>6468</v>
      </c>
      <c r="E2461" s="136">
        <f t="shared" si="30"/>
        <v>84892.5</v>
      </c>
      <c r="F2461" s="135"/>
      <c r="G2461" s="134">
        <v>1</v>
      </c>
    </row>
    <row r="2462" spans="1:7" ht="12.75" customHeight="1">
      <c r="A2462" s="157" t="s">
        <v>589</v>
      </c>
      <c r="B2462" s="156" t="s">
        <v>123</v>
      </c>
      <c r="C2462" s="155">
        <v>1.7</v>
      </c>
      <c r="D2462" s="136">
        <v>8300</v>
      </c>
      <c r="E2462" s="136">
        <f t="shared" si="30"/>
        <v>14110</v>
      </c>
      <c r="F2462" s="135"/>
      <c r="G2462" s="134">
        <v>1</v>
      </c>
    </row>
    <row r="2463" spans="1:7" ht="12.75" customHeight="1">
      <c r="A2463" s="157" t="s">
        <v>588</v>
      </c>
      <c r="B2463" s="156" t="s">
        <v>3</v>
      </c>
      <c r="C2463" s="155">
        <v>4</v>
      </c>
      <c r="D2463" s="136">
        <v>6070</v>
      </c>
      <c r="E2463" s="136">
        <f t="shared" si="30"/>
        <v>24280</v>
      </c>
      <c r="F2463" s="135"/>
      <c r="G2463" s="134">
        <v>1</v>
      </c>
    </row>
    <row r="2464" spans="1:7" ht="12.75" customHeight="1">
      <c r="A2464" s="157" t="s">
        <v>548</v>
      </c>
      <c r="B2464" s="156" t="s">
        <v>3</v>
      </c>
      <c r="C2464" s="155">
        <v>0.41099999999999998</v>
      </c>
      <c r="D2464" s="136">
        <v>12450</v>
      </c>
      <c r="E2464" s="136">
        <f t="shared" si="30"/>
        <v>5116.95</v>
      </c>
      <c r="F2464" s="135"/>
      <c r="G2464" s="134">
        <v>1</v>
      </c>
    </row>
    <row r="2465" spans="1:7" ht="12.75" customHeight="1">
      <c r="A2465" s="157" t="s">
        <v>167</v>
      </c>
      <c r="B2465" s="156" t="s">
        <v>168</v>
      </c>
      <c r="C2465" s="155">
        <v>0.41099999999999998</v>
      </c>
      <c r="D2465" s="136">
        <v>36400</v>
      </c>
      <c r="E2465" s="136">
        <f t="shared" si="30"/>
        <v>14960.4</v>
      </c>
      <c r="F2465" s="135"/>
      <c r="G2465" s="134">
        <v>1</v>
      </c>
    </row>
    <row r="2466" spans="1:7" ht="12.75" customHeight="1">
      <c r="A2466" s="157" t="s">
        <v>587</v>
      </c>
      <c r="B2466" s="156" t="s">
        <v>168</v>
      </c>
      <c r="C2466" s="155">
        <v>0.41099999999999998</v>
      </c>
      <c r="D2466" s="136">
        <v>40900</v>
      </c>
      <c r="E2466" s="136">
        <f t="shared" si="30"/>
        <v>16809.899999999998</v>
      </c>
      <c r="F2466" s="135"/>
      <c r="G2466" s="134">
        <v>1</v>
      </c>
    </row>
    <row r="2467" spans="1:7" ht="12.75" customHeight="1">
      <c r="A2467" s="152"/>
      <c r="B2467" s="154">
        <v>44.9765619011688</v>
      </c>
      <c r="C2467" s="153"/>
      <c r="D2467" s="152" t="s">
        <v>105</v>
      </c>
      <c r="E2467" s="137">
        <v>451817</v>
      </c>
      <c r="F2467" s="151"/>
      <c r="G2467" s="134">
        <v>1</v>
      </c>
    </row>
    <row r="2468" spans="1:7" ht="12.75" customHeight="1">
      <c r="A2468" s="159" t="s">
        <v>106</v>
      </c>
      <c r="B2468" s="158" t="s">
        <v>5</v>
      </c>
      <c r="C2468" s="158" t="s">
        <v>4</v>
      </c>
      <c r="D2468" s="158" t="s">
        <v>103</v>
      </c>
      <c r="E2468" s="158" t="s">
        <v>104</v>
      </c>
      <c r="G2468" s="134">
        <v>1</v>
      </c>
    </row>
    <row r="2469" spans="1:7" ht="12.75" customHeight="1">
      <c r="A2469" s="157" t="s">
        <v>196</v>
      </c>
      <c r="B2469" s="156" t="s">
        <v>107</v>
      </c>
      <c r="C2469" s="155">
        <v>1.7</v>
      </c>
      <c r="D2469" s="136">
        <v>282059</v>
      </c>
      <c r="E2469" s="136">
        <f>+D2469*C2469</f>
        <v>479500.3</v>
      </c>
      <c r="F2469" s="135"/>
      <c r="G2469" s="134">
        <v>1</v>
      </c>
    </row>
    <row r="2470" spans="1:7" ht="12.75" customHeight="1">
      <c r="A2470" s="157" t="s">
        <v>191</v>
      </c>
      <c r="B2470" s="156" t="s">
        <v>107</v>
      </c>
      <c r="C2470" s="155">
        <v>0.2</v>
      </c>
      <c r="D2470" s="136">
        <v>282059</v>
      </c>
      <c r="E2470" s="136">
        <f>+D2470*C2470</f>
        <v>56411.8</v>
      </c>
      <c r="F2470" s="135"/>
      <c r="G2470" s="134">
        <v>1</v>
      </c>
    </row>
    <row r="2471" spans="1:7" ht="12.75" customHeight="1">
      <c r="A2471" s="157" t="s">
        <v>547</v>
      </c>
      <c r="B2471" s="156" t="s">
        <v>107</v>
      </c>
      <c r="C2471" s="155">
        <v>0.23</v>
      </c>
      <c r="D2471" s="136">
        <v>160654</v>
      </c>
      <c r="E2471" s="136">
        <f>+D2471*C2471</f>
        <v>36950.42</v>
      </c>
      <c r="F2471" s="135"/>
      <c r="G2471" s="134">
        <v>1</v>
      </c>
    </row>
    <row r="2472" spans="1:7" ht="12.75" customHeight="1">
      <c r="A2472" s="152"/>
      <c r="B2472" s="154">
        <v>49.667765322364701</v>
      </c>
      <c r="C2472" s="153"/>
      <c r="D2472" s="152" t="s">
        <v>105</v>
      </c>
      <c r="E2472" s="137">
        <v>498943</v>
      </c>
      <c r="F2472" s="151"/>
      <c r="G2472" s="134">
        <v>1</v>
      </c>
    </row>
    <row r="2473" spans="1:7" ht="12.75" customHeight="1">
      <c r="A2473" s="159" t="s">
        <v>108</v>
      </c>
      <c r="B2473" s="158" t="s">
        <v>5</v>
      </c>
      <c r="C2473" s="158" t="s">
        <v>4</v>
      </c>
      <c r="D2473" s="158" t="s">
        <v>103</v>
      </c>
      <c r="E2473" s="158" t="s">
        <v>104</v>
      </c>
      <c r="G2473" s="134">
        <v>1</v>
      </c>
    </row>
    <row r="2474" spans="1:7" ht="12.75" customHeight="1">
      <c r="A2474" s="157" t="s">
        <v>109</v>
      </c>
      <c r="B2474" s="156" t="s">
        <v>110</v>
      </c>
      <c r="C2474" s="155">
        <v>0.05</v>
      </c>
      <c r="D2474" s="136">
        <v>498943</v>
      </c>
      <c r="E2474" s="136">
        <f>+D2474*C2474</f>
        <v>24947.15</v>
      </c>
      <c r="F2474" s="135"/>
      <c r="G2474" s="134">
        <v>1</v>
      </c>
    </row>
    <row r="2475" spans="1:7" ht="12.75" customHeight="1">
      <c r="A2475" s="152"/>
      <c r="B2475" s="154">
        <v>2.4833733342226099</v>
      </c>
      <c r="C2475" s="153"/>
      <c r="D2475" s="152" t="s">
        <v>105</v>
      </c>
      <c r="E2475" s="137">
        <v>24947</v>
      </c>
      <c r="F2475" s="151"/>
      <c r="G2475" s="134">
        <v>1</v>
      </c>
    </row>
    <row r="2476" spans="1:7" ht="12.75" customHeight="1">
      <c r="A2476" s="159" t="s">
        <v>111</v>
      </c>
      <c r="B2476" s="158" t="s">
        <v>5</v>
      </c>
      <c r="C2476" s="158" t="s">
        <v>4</v>
      </c>
      <c r="D2476" s="158" t="s">
        <v>103</v>
      </c>
      <c r="E2476" s="158" t="s">
        <v>104</v>
      </c>
      <c r="G2476" s="134">
        <v>1</v>
      </c>
    </row>
    <row r="2477" spans="1:7" ht="12.75" customHeight="1">
      <c r="A2477" s="157" t="s">
        <v>568</v>
      </c>
      <c r="B2477" s="156" t="s">
        <v>142</v>
      </c>
      <c r="C2477" s="155">
        <v>0.5</v>
      </c>
      <c r="D2477" s="136">
        <v>23072</v>
      </c>
      <c r="E2477" s="136">
        <f>+D2477*C2477</f>
        <v>11536</v>
      </c>
      <c r="F2477" s="135"/>
      <c r="G2477" s="134">
        <v>1</v>
      </c>
    </row>
    <row r="2478" spans="1:7" ht="12.75" customHeight="1">
      <c r="A2478" s="157" t="s">
        <v>586</v>
      </c>
      <c r="B2478" s="156" t="s">
        <v>142</v>
      </c>
      <c r="C2478" s="155">
        <v>1</v>
      </c>
      <c r="D2478" s="136">
        <v>17318</v>
      </c>
      <c r="E2478" s="136">
        <f>+D2478*C2478</f>
        <v>17318</v>
      </c>
      <c r="F2478" s="135"/>
      <c r="G2478" s="134">
        <v>1</v>
      </c>
    </row>
    <row r="2479" spans="1:7" ht="12.75" customHeight="1">
      <c r="A2479" s="152"/>
      <c r="B2479" s="154">
        <v>2.8722994422439299</v>
      </c>
      <c r="C2479" s="153"/>
      <c r="D2479" s="152" t="s">
        <v>105</v>
      </c>
      <c r="E2479" s="137">
        <v>28854</v>
      </c>
      <c r="F2479" s="151"/>
      <c r="G2479" s="134">
        <v>1</v>
      </c>
    </row>
    <row r="2480" spans="1:7" ht="12.75" customHeight="1">
      <c r="A2480" s="150" t="s">
        <v>114</v>
      </c>
      <c r="B2480" s="149" t="s">
        <v>115</v>
      </c>
      <c r="C2480" s="148"/>
      <c r="D2480" s="147"/>
      <c r="E2480" s="146">
        <v>1004561</v>
      </c>
      <c r="G2480" s="134">
        <v>1</v>
      </c>
    </row>
    <row r="2481" spans="1:7" ht="15" customHeight="1">
      <c r="A2481" s="202" t="s">
        <v>116</v>
      </c>
      <c r="B2481" s="202"/>
      <c r="C2481" s="202"/>
      <c r="D2481" s="200">
        <v>1004561</v>
      </c>
      <c r="E2481" s="200"/>
      <c r="G2481" s="134">
        <v>1</v>
      </c>
    </row>
    <row r="2482" spans="1:7" ht="12.75" customHeight="1">
      <c r="G2482" s="134">
        <v>1</v>
      </c>
    </row>
    <row r="2483" spans="1:7" ht="12.75" customHeight="1">
      <c r="G2483" s="134">
        <v>1</v>
      </c>
    </row>
    <row r="2484" spans="1:7" ht="20.25" customHeight="1">
      <c r="A2484" s="191" t="s">
        <v>99</v>
      </c>
      <c r="B2484" s="192"/>
      <c r="C2484" s="192"/>
      <c r="D2484" s="192"/>
      <c r="E2484" s="193"/>
      <c r="G2484" s="134">
        <v>1</v>
      </c>
    </row>
    <row r="2485" spans="1:7" ht="12.75" customHeight="1">
      <c r="A2485" s="194"/>
      <c r="B2485" s="194"/>
      <c r="C2485" s="194"/>
      <c r="D2485" s="162" t="s">
        <v>100</v>
      </c>
      <c r="E2485" s="162" t="s">
        <v>5</v>
      </c>
      <c r="G2485" s="134">
        <v>1</v>
      </c>
    </row>
    <row r="2486" spans="1:7" ht="55.5" customHeight="1">
      <c r="A2486" s="194" t="s">
        <v>461</v>
      </c>
      <c r="B2486" s="194"/>
      <c r="C2486" s="194"/>
      <c r="D2486" s="161" t="s">
        <v>346</v>
      </c>
      <c r="E2486" s="161" t="s">
        <v>3</v>
      </c>
      <c r="G2486" s="134">
        <v>1</v>
      </c>
    </row>
    <row r="2487" spans="1:7" ht="15.75" customHeight="1">
      <c r="A2487" s="201" t="s">
        <v>101</v>
      </c>
      <c r="B2487" s="201"/>
      <c r="C2487" s="201"/>
      <c r="D2487" s="201"/>
      <c r="E2487" s="201"/>
      <c r="F2487" s="160"/>
      <c r="G2487" s="134">
        <v>1</v>
      </c>
    </row>
    <row r="2488" spans="1:7" ht="125.25" customHeight="1">
      <c r="A2488" s="203" t="s">
        <v>347</v>
      </c>
      <c r="B2488" s="204"/>
      <c r="C2488" s="204"/>
      <c r="D2488" s="204"/>
      <c r="E2488" s="205"/>
      <c r="G2488" s="134">
        <v>2</v>
      </c>
    </row>
    <row r="2489" spans="1:7" ht="12.75" customHeight="1">
      <c r="A2489" s="159" t="s">
        <v>102</v>
      </c>
      <c r="B2489" s="158" t="s">
        <v>5</v>
      </c>
      <c r="C2489" s="158" t="s">
        <v>4</v>
      </c>
      <c r="D2489" s="158" t="s">
        <v>103</v>
      </c>
      <c r="E2489" s="158" t="s">
        <v>104</v>
      </c>
      <c r="G2489" s="134">
        <v>1</v>
      </c>
    </row>
    <row r="2490" spans="1:7" ht="12.75" customHeight="1">
      <c r="A2490" s="157" t="s">
        <v>504</v>
      </c>
      <c r="B2490" s="156" t="s">
        <v>3</v>
      </c>
      <c r="C2490" s="155">
        <v>2</v>
      </c>
      <c r="D2490" s="136">
        <v>26157</v>
      </c>
      <c r="E2490" s="136">
        <f>+D2490*C2490</f>
        <v>52314</v>
      </c>
      <c r="F2490" s="135"/>
      <c r="G2490" s="134">
        <v>1</v>
      </c>
    </row>
    <row r="2491" spans="1:7" ht="12.75" customHeight="1">
      <c r="A2491" s="157" t="s">
        <v>621</v>
      </c>
      <c r="B2491" s="156" t="s">
        <v>3</v>
      </c>
      <c r="C2491" s="155">
        <v>1</v>
      </c>
      <c r="D2491" s="136">
        <v>2512000</v>
      </c>
      <c r="E2491" s="136">
        <f>+D2491*C2491</f>
        <v>2512000</v>
      </c>
      <c r="F2491" s="135"/>
      <c r="G2491" s="134">
        <v>1</v>
      </c>
    </row>
    <row r="2492" spans="1:7" ht="12.75" customHeight="1">
      <c r="A2492" s="157" t="s">
        <v>620</v>
      </c>
      <c r="B2492" s="156" t="s">
        <v>3</v>
      </c>
      <c r="C2492" s="155">
        <v>2</v>
      </c>
      <c r="D2492" s="136">
        <v>35100</v>
      </c>
      <c r="E2492" s="136">
        <f>+D2492*C2492</f>
        <v>70200</v>
      </c>
      <c r="F2492" s="135"/>
      <c r="G2492" s="134">
        <v>1</v>
      </c>
    </row>
    <row r="2493" spans="1:7" ht="12.75" customHeight="1">
      <c r="A2493" s="157" t="s">
        <v>619</v>
      </c>
      <c r="B2493" s="156" t="s">
        <v>3</v>
      </c>
      <c r="C2493" s="155">
        <v>2</v>
      </c>
      <c r="D2493" s="136">
        <v>37900</v>
      </c>
      <c r="E2493" s="136">
        <f>+D2493*C2493</f>
        <v>75800</v>
      </c>
      <c r="F2493" s="135"/>
      <c r="G2493" s="134">
        <v>1</v>
      </c>
    </row>
    <row r="2494" spans="1:7" ht="12.75" customHeight="1">
      <c r="A2494" s="152"/>
      <c r="B2494" s="154">
        <v>95.641072058080894</v>
      </c>
      <c r="C2494" s="153"/>
      <c r="D2494" s="152" t="s">
        <v>105</v>
      </c>
      <c r="E2494" s="137">
        <f>SUM(E2490:E2493)</f>
        <v>2710314</v>
      </c>
      <c r="F2494" s="151"/>
      <c r="G2494" s="134">
        <v>1</v>
      </c>
    </row>
    <row r="2495" spans="1:7" ht="12.75" customHeight="1">
      <c r="A2495" s="159" t="s">
        <v>106</v>
      </c>
      <c r="B2495" s="158" t="s">
        <v>5</v>
      </c>
      <c r="C2495" s="158" t="s">
        <v>4</v>
      </c>
      <c r="D2495" s="158" t="s">
        <v>103</v>
      </c>
      <c r="E2495" s="158" t="s">
        <v>104</v>
      </c>
      <c r="G2495" s="134">
        <v>1</v>
      </c>
    </row>
    <row r="2496" spans="1:7" ht="12.75" customHeight="1">
      <c r="A2496" s="157" t="s">
        <v>150</v>
      </c>
      <c r="B2496" s="156" t="s">
        <v>107</v>
      </c>
      <c r="C2496" s="155">
        <v>0.4</v>
      </c>
      <c r="D2496" s="136">
        <v>282059</v>
      </c>
      <c r="E2496" s="136">
        <f>+D2496*C2496</f>
        <v>112823.6</v>
      </c>
      <c r="F2496" s="135"/>
      <c r="G2496" s="134">
        <v>1</v>
      </c>
    </row>
    <row r="2497" spans="1:7" ht="12.75" customHeight="1">
      <c r="A2497" s="152"/>
      <c r="B2497" s="154">
        <v>3.4321639302726799</v>
      </c>
      <c r="C2497" s="153"/>
      <c r="D2497" s="152" t="s">
        <v>105</v>
      </c>
      <c r="E2497" s="137">
        <f>E2496</f>
        <v>112823.6</v>
      </c>
      <c r="F2497" s="151"/>
      <c r="G2497" s="134">
        <v>1</v>
      </c>
    </row>
    <row r="2498" spans="1:7" ht="12.75" customHeight="1">
      <c r="A2498" s="159" t="s">
        <v>108</v>
      </c>
      <c r="B2498" s="158" t="s">
        <v>5</v>
      </c>
      <c r="C2498" s="158" t="s">
        <v>4</v>
      </c>
      <c r="D2498" s="158" t="s">
        <v>103</v>
      </c>
      <c r="E2498" s="158" t="s">
        <v>104</v>
      </c>
      <c r="G2498" s="134">
        <v>1</v>
      </c>
    </row>
    <row r="2499" spans="1:7" ht="12.75" customHeight="1">
      <c r="A2499" s="157" t="s">
        <v>109</v>
      </c>
      <c r="B2499" s="156" t="s">
        <v>110</v>
      </c>
      <c r="C2499" s="155">
        <v>0.05</v>
      </c>
      <c r="D2499" s="136">
        <v>97262</v>
      </c>
      <c r="E2499" s="136">
        <f>+D2499*C2499</f>
        <v>4863.1000000000004</v>
      </c>
      <c r="F2499" s="135"/>
      <c r="G2499" s="134">
        <v>1</v>
      </c>
    </row>
    <row r="2500" spans="1:7" ht="12.75" customHeight="1">
      <c r="A2500" s="152"/>
      <c r="B2500" s="154">
        <v>0.171604667731653</v>
      </c>
      <c r="C2500" s="153"/>
      <c r="D2500" s="152" t="s">
        <v>105</v>
      </c>
      <c r="E2500" s="137">
        <f>E2499</f>
        <v>4863.1000000000004</v>
      </c>
      <c r="F2500" s="151"/>
      <c r="G2500" s="134">
        <v>1</v>
      </c>
    </row>
    <row r="2501" spans="1:7" ht="12.75" customHeight="1">
      <c r="A2501" s="159" t="s">
        <v>112</v>
      </c>
      <c r="B2501" s="158" t="s">
        <v>5</v>
      </c>
      <c r="C2501" s="158" t="s">
        <v>4</v>
      </c>
      <c r="D2501" s="158" t="s">
        <v>103</v>
      </c>
      <c r="E2501" s="158" t="s">
        <v>104</v>
      </c>
      <c r="G2501" s="134">
        <v>1</v>
      </c>
    </row>
    <row r="2502" spans="1:7" ht="12.75" customHeight="1">
      <c r="A2502" s="157" t="s">
        <v>113</v>
      </c>
      <c r="B2502" s="156" t="s">
        <v>3</v>
      </c>
      <c r="C2502" s="155">
        <v>10</v>
      </c>
      <c r="D2502" s="136">
        <v>2140</v>
      </c>
      <c r="E2502" s="136">
        <f>+D2502*C2502</f>
        <v>21400</v>
      </c>
      <c r="F2502" s="135"/>
      <c r="G2502" s="134">
        <v>1</v>
      </c>
    </row>
    <row r="2503" spans="1:7" ht="12.75" customHeight="1">
      <c r="A2503" s="152"/>
      <c r="B2503" s="154">
        <v>0.75515934391473905</v>
      </c>
      <c r="C2503" s="153"/>
      <c r="D2503" s="152" t="s">
        <v>105</v>
      </c>
      <c r="E2503" s="137">
        <f>E2502</f>
        <v>21400</v>
      </c>
      <c r="F2503" s="151"/>
      <c r="G2503" s="134">
        <v>1</v>
      </c>
    </row>
    <row r="2504" spans="1:7" ht="12.75" customHeight="1">
      <c r="A2504" s="150" t="s">
        <v>114</v>
      </c>
      <c r="B2504" s="149" t="s">
        <v>115</v>
      </c>
      <c r="C2504" s="148"/>
      <c r="D2504" s="147"/>
      <c r="E2504" s="146">
        <f>E2503+E2500+E2497+E2494</f>
        <v>2849400.7</v>
      </c>
      <c r="G2504" s="134">
        <v>1</v>
      </c>
    </row>
    <row r="2505" spans="1:7" ht="15" customHeight="1">
      <c r="A2505" s="202" t="s">
        <v>116</v>
      </c>
      <c r="B2505" s="202"/>
      <c r="C2505" s="202"/>
      <c r="D2505" s="200">
        <f>E2504</f>
        <v>2849400.7</v>
      </c>
      <c r="E2505" s="200"/>
      <c r="G2505" s="134">
        <v>1</v>
      </c>
    </row>
    <row r="2506" spans="1:7" ht="12.75" customHeight="1">
      <c r="G2506" s="134">
        <v>1</v>
      </c>
    </row>
    <row r="2507" spans="1:7" ht="12.75" customHeight="1">
      <c r="G2507" s="134">
        <v>1</v>
      </c>
    </row>
    <row r="2508" spans="1:7" ht="20.25" customHeight="1">
      <c r="A2508" s="191" t="s">
        <v>99</v>
      </c>
      <c r="B2508" s="192"/>
      <c r="C2508" s="192"/>
      <c r="D2508" s="192"/>
      <c r="E2508" s="193"/>
      <c r="G2508" s="134">
        <v>1</v>
      </c>
    </row>
    <row r="2509" spans="1:7" ht="12.75" customHeight="1">
      <c r="A2509" s="194"/>
      <c r="B2509" s="194"/>
      <c r="C2509" s="194"/>
      <c r="D2509" s="162" t="s">
        <v>100</v>
      </c>
      <c r="E2509" s="162" t="s">
        <v>5</v>
      </c>
      <c r="G2509" s="134">
        <v>1</v>
      </c>
    </row>
    <row r="2510" spans="1:7" ht="55.5" customHeight="1">
      <c r="A2510" s="194" t="s">
        <v>461</v>
      </c>
      <c r="B2510" s="194"/>
      <c r="C2510" s="194"/>
      <c r="D2510" s="161" t="s">
        <v>348</v>
      </c>
      <c r="E2510" s="161" t="s">
        <v>2</v>
      </c>
      <c r="G2510" s="134">
        <v>1</v>
      </c>
    </row>
    <row r="2511" spans="1:7" ht="15.75" customHeight="1">
      <c r="A2511" s="201" t="s">
        <v>101</v>
      </c>
      <c r="B2511" s="201"/>
      <c r="C2511" s="201"/>
      <c r="D2511" s="201"/>
      <c r="E2511" s="201"/>
      <c r="F2511" s="160"/>
      <c r="G2511" s="134">
        <v>1</v>
      </c>
    </row>
    <row r="2512" spans="1:7" ht="200.1" customHeight="1">
      <c r="A2512" s="196" t="s">
        <v>243</v>
      </c>
      <c r="B2512" s="197"/>
      <c r="C2512" s="197"/>
      <c r="D2512" s="197"/>
      <c r="E2512" s="198"/>
      <c r="G2512" s="134">
        <v>2</v>
      </c>
    </row>
    <row r="2513" spans="1:7" ht="12.75" customHeight="1">
      <c r="A2513" s="159" t="s">
        <v>102</v>
      </c>
      <c r="B2513" s="158" t="s">
        <v>5</v>
      </c>
      <c r="C2513" s="158" t="s">
        <v>4</v>
      </c>
      <c r="D2513" s="158" t="s">
        <v>103</v>
      </c>
      <c r="E2513" s="158" t="s">
        <v>104</v>
      </c>
      <c r="G2513" s="134">
        <v>1</v>
      </c>
    </row>
    <row r="2514" spans="1:7" ht="12.75" customHeight="1">
      <c r="A2514" s="157" t="s">
        <v>468</v>
      </c>
      <c r="B2514" s="156" t="s">
        <v>149</v>
      </c>
      <c r="C2514" s="155">
        <v>2.5999999999999999E-2</v>
      </c>
      <c r="D2514" s="136">
        <v>388866</v>
      </c>
      <c r="E2514" s="136">
        <f>+D2514*C2514</f>
        <v>10110.516</v>
      </c>
      <c r="F2514" s="135"/>
      <c r="G2514" s="134">
        <v>1</v>
      </c>
    </row>
    <row r="2515" spans="1:7" ht="12.75" customHeight="1">
      <c r="A2515" s="152"/>
      <c r="B2515" s="154">
        <v>32.330370275628297</v>
      </c>
      <c r="C2515" s="153"/>
      <c r="D2515" s="152" t="s">
        <v>105</v>
      </c>
      <c r="E2515" s="137">
        <v>10111</v>
      </c>
      <c r="F2515" s="151"/>
      <c r="G2515" s="134">
        <v>1</v>
      </c>
    </row>
    <row r="2516" spans="1:7" ht="12.75" customHeight="1">
      <c r="A2516" s="159" t="s">
        <v>106</v>
      </c>
      <c r="B2516" s="158" t="s">
        <v>5</v>
      </c>
      <c r="C2516" s="158" t="s">
        <v>4</v>
      </c>
      <c r="D2516" s="158" t="s">
        <v>103</v>
      </c>
      <c r="E2516" s="158" t="s">
        <v>104</v>
      </c>
      <c r="G2516" s="134">
        <v>1</v>
      </c>
    </row>
    <row r="2517" spans="1:7" ht="12.75" customHeight="1">
      <c r="A2517" s="157" t="s">
        <v>163</v>
      </c>
      <c r="B2517" s="156" t="s">
        <v>107</v>
      </c>
      <c r="C2517" s="155">
        <v>7.5829999999999995E-2</v>
      </c>
      <c r="D2517" s="136">
        <v>282059</v>
      </c>
      <c r="E2517" s="136">
        <f>+D2517*C2517</f>
        <v>21388.533969999997</v>
      </c>
      <c r="F2517" s="135"/>
      <c r="G2517" s="134">
        <v>1</v>
      </c>
    </row>
    <row r="2518" spans="1:7" ht="12.75" customHeight="1">
      <c r="A2518" s="152"/>
      <c r="B2518" s="154">
        <v>58.956321545053399</v>
      </c>
      <c r="C2518" s="153"/>
      <c r="D2518" s="152" t="s">
        <v>105</v>
      </c>
      <c r="E2518" s="137">
        <v>18438</v>
      </c>
      <c r="F2518" s="151"/>
      <c r="G2518" s="134">
        <v>1</v>
      </c>
    </row>
    <row r="2519" spans="1:7" ht="12.75" customHeight="1">
      <c r="A2519" s="159" t="s">
        <v>108</v>
      </c>
      <c r="B2519" s="158" t="s">
        <v>5</v>
      </c>
      <c r="C2519" s="158" t="s">
        <v>4</v>
      </c>
      <c r="D2519" s="158" t="s">
        <v>103</v>
      </c>
      <c r="E2519" s="158" t="s">
        <v>104</v>
      </c>
      <c r="G2519" s="134">
        <v>1</v>
      </c>
    </row>
    <row r="2520" spans="1:7" ht="12.75" customHeight="1">
      <c r="A2520" s="157" t="s">
        <v>109</v>
      </c>
      <c r="B2520" s="156" t="s">
        <v>110</v>
      </c>
      <c r="C2520" s="155">
        <v>0.05</v>
      </c>
      <c r="D2520" s="136">
        <v>18438</v>
      </c>
      <c r="E2520" s="136">
        <f>+D2520*C2520</f>
        <v>921.90000000000009</v>
      </c>
      <c r="F2520" s="135"/>
      <c r="G2520" s="134">
        <v>1</v>
      </c>
    </row>
    <row r="2521" spans="1:7" ht="12.75" customHeight="1">
      <c r="A2521" s="152"/>
      <c r="B2521" s="154">
        <v>2.9481358316812698</v>
      </c>
      <c r="C2521" s="153"/>
      <c r="D2521" s="152" t="s">
        <v>105</v>
      </c>
      <c r="E2521" s="137">
        <v>922</v>
      </c>
      <c r="F2521" s="151"/>
      <c r="G2521" s="134">
        <v>1</v>
      </c>
    </row>
    <row r="2522" spans="1:7" ht="12.75" customHeight="1">
      <c r="A2522" s="159" t="s">
        <v>111</v>
      </c>
      <c r="B2522" s="158" t="s">
        <v>5</v>
      </c>
      <c r="C2522" s="158" t="s">
        <v>4</v>
      </c>
      <c r="D2522" s="158" t="s">
        <v>103</v>
      </c>
      <c r="E2522" s="158" t="s">
        <v>104</v>
      </c>
      <c r="G2522" s="134">
        <v>1</v>
      </c>
    </row>
    <row r="2523" spans="1:7" ht="12.75" customHeight="1">
      <c r="A2523" s="157" t="s">
        <v>155</v>
      </c>
      <c r="B2523" s="156" t="s">
        <v>142</v>
      </c>
      <c r="C2523" s="155">
        <v>0.5</v>
      </c>
      <c r="D2523" s="136">
        <v>3482</v>
      </c>
      <c r="E2523" s="136">
        <f>+D2523*C2523</f>
        <v>1741</v>
      </c>
      <c r="F2523" s="135"/>
      <c r="G2523" s="134">
        <v>1</v>
      </c>
    </row>
    <row r="2524" spans="1:7" ht="12.75" customHeight="1">
      <c r="A2524" s="157" t="s">
        <v>156</v>
      </c>
      <c r="B2524" s="156" t="s">
        <v>142</v>
      </c>
      <c r="C2524" s="155">
        <v>0.25</v>
      </c>
      <c r="D2524" s="136">
        <v>248</v>
      </c>
      <c r="E2524" s="136">
        <f>+D2524*C2524</f>
        <v>62</v>
      </c>
      <c r="F2524" s="135"/>
      <c r="G2524" s="134">
        <v>1</v>
      </c>
    </row>
    <row r="2525" spans="1:7" ht="12.75" customHeight="1">
      <c r="A2525" s="152"/>
      <c r="B2525" s="154">
        <v>5.7651723476370096</v>
      </c>
      <c r="C2525" s="153"/>
      <c r="D2525" s="152" t="s">
        <v>105</v>
      </c>
      <c r="E2525" s="137">
        <v>1803</v>
      </c>
      <c r="F2525" s="151"/>
      <c r="G2525" s="134">
        <v>1</v>
      </c>
    </row>
    <row r="2526" spans="1:7" ht="12.75" customHeight="1">
      <c r="A2526" s="150" t="s">
        <v>114</v>
      </c>
      <c r="B2526" s="149" t="s">
        <v>115</v>
      </c>
      <c r="C2526" s="148"/>
      <c r="D2526" s="147"/>
      <c r="E2526" s="146">
        <v>31274</v>
      </c>
      <c r="G2526" s="134">
        <v>1</v>
      </c>
    </row>
    <row r="2527" spans="1:7" ht="15" customHeight="1">
      <c r="A2527" s="202" t="s">
        <v>116</v>
      </c>
      <c r="B2527" s="202"/>
      <c r="C2527" s="202"/>
      <c r="D2527" s="200">
        <v>31274</v>
      </c>
      <c r="E2527" s="200"/>
      <c r="G2527" s="134">
        <v>1</v>
      </c>
    </row>
    <row r="2528" spans="1:7" ht="12.75" customHeight="1">
      <c r="G2528" s="134">
        <v>1</v>
      </c>
    </row>
    <row r="2529" spans="1:7" ht="12.75" customHeight="1">
      <c r="G2529" s="134">
        <v>1</v>
      </c>
    </row>
    <row r="2530" spans="1:7" ht="20.25" customHeight="1">
      <c r="A2530" s="191" t="s">
        <v>99</v>
      </c>
      <c r="B2530" s="192"/>
      <c r="C2530" s="192"/>
      <c r="D2530" s="192"/>
      <c r="E2530" s="193"/>
      <c r="G2530" s="134">
        <v>1</v>
      </c>
    </row>
    <row r="2531" spans="1:7" ht="12.75" customHeight="1">
      <c r="A2531" s="194"/>
      <c r="B2531" s="194"/>
      <c r="C2531" s="194"/>
      <c r="D2531" s="162" t="s">
        <v>100</v>
      </c>
      <c r="E2531" s="162" t="s">
        <v>5</v>
      </c>
      <c r="G2531" s="134">
        <v>1</v>
      </c>
    </row>
    <row r="2532" spans="1:7" ht="55.5" customHeight="1">
      <c r="A2532" s="194" t="s">
        <v>461</v>
      </c>
      <c r="B2532" s="194"/>
      <c r="C2532" s="194"/>
      <c r="D2532" s="161" t="s">
        <v>349</v>
      </c>
      <c r="E2532" s="161" t="s">
        <v>3</v>
      </c>
      <c r="G2532" s="134">
        <v>1</v>
      </c>
    </row>
    <row r="2533" spans="1:7" ht="15.75" customHeight="1">
      <c r="A2533" s="201" t="s">
        <v>101</v>
      </c>
      <c r="B2533" s="201"/>
      <c r="C2533" s="201"/>
      <c r="D2533" s="201"/>
      <c r="E2533" s="201"/>
      <c r="F2533" s="160"/>
      <c r="G2533" s="134">
        <v>1</v>
      </c>
    </row>
    <row r="2534" spans="1:7" ht="200.1" customHeight="1">
      <c r="A2534" s="196" t="s">
        <v>239</v>
      </c>
      <c r="B2534" s="197"/>
      <c r="C2534" s="197"/>
      <c r="D2534" s="197"/>
      <c r="E2534" s="198"/>
      <c r="G2534" s="134">
        <v>2</v>
      </c>
    </row>
    <row r="2535" spans="1:7" ht="12.75" customHeight="1">
      <c r="A2535" s="159" t="s">
        <v>102</v>
      </c>
      <c r="B2535" s="158" t="s">
        <v>5</v>
      </c>
      <c r="C2535" s="158" t="s">
        <v>4</v>
      </c>
      <c r="D2535" s="158" t="s">
        <v>103</v>
      </c>
      <c r="E2535" s="158" t="s">
        <v>104</v>
      </c>
      <c r="G2535" s="134">
        <v>1</v>
      </c>
    </row>
    <row r="2536" spans="1:7" ht="12.75" customHeight="1">
      <c r="A2536" s="157" t="s">
        <v>507</v>
      </c>
      <c r="B2536" s="156" t="s">
        <v>3</v>
      </c>
      <c r="C2536" s="155">
        <v>1</v>
      </c>
      <c r="D2536" s="136">
        <v>906000</v>
      </c>
      <c r="E2536" s="136">
        <f>+D2536*C2536</f>
        <v>906000</v>
      </c>
      <c r="F2536" s="135"/>
      <c r="G2536" s="134">
        <v>1</v>
      </c>
    </row>
    <row r="2537" spans="1:7" ht="12.75" customHeight="1">
      <c r="A2537" s="152"/>
      <c r="B2537" s="154">
        <v>92.655374165104504</v>
      </c>
      <c r="C2537" s="153"/>
      <c r="D2537" s="152" t="s">
        <v>105</v>
      </c>
      <c r="E2537" s="137">
        <v>906000</v>
      </c>
      <c r="F2537" s="151"/>
      <c r="G2537" s="134">
        <v>1</v>
      </c>
    </row>
    <row r="2538" spans="1:7" ht="12.75" customHeight="1">
      <c r="A2538" s="159" t="s">
        <v>106</v>
      </c>
      <c r="B2538" s="158" t="s">
        <v>5</v>
      </c>
      <c r="C2538" s="158" t="s">
        <v>4</v>
      </c>
      <c r="D2538" s="158" t="s">
        <v>103</v>
      </c>
      <c r="E2538" s="158" t="s">
        <v>104</v>
      </c>
      <c r="G2538" s="134">
        <v>1</v>
      </c>
    </row>
    <row r="2539" spans="1:7" ht="12.75" customHeight="1">
      <c r="A2539" s="157" t="s">
        <v>150</v>
      </c>
      <c r="B2539" s="156" t="s">
        <v>107</v>
      </c>
      <c r="C2539" s="155">
        <v>0.28128999999999998</v>
      </c>
      <c r="D2539" s="136">
        <v>282059</v>
      </c>
      <c r="E2539" s="136">
        <f>+D2539*C2539</f>
        <v>79340.376109999997</v>
      </c>
      <c r="F2539" s="135"/>
      <c r="G2539" s="134">
        <v>1</v>
      </c>
    </row>
    <row r="2540" spans="1:7" ht="12.75" customHeight="1">
      <c r="A2540" s="152"/>
      <c r="B2540" s="154">
        <v>6.9948671377159499</v>
      </c>
      <c r="C2540" s="153"/>
      <c r="D2540" s="152" t="s">
        <v>105</v>
      </c>
      <c r="E2540" s="137">
        <v>68397</v>
      </c>
      <c r="F2540" s="151"/>
      <c r="G2540" s="134">
        <v>1</v>
      </c>
    </row>
    <row r="2541" spans="1:7" ht="12.75" customHeight="1">
      <c r="A2541" s="159" t="s">
        <v>108</v>
      </c>
      <c r="B2541" s="158" t="s">
        <v>5</v>
      </c>
      <c r="C2541" s="158" t="s">
        <v>4</v>
      </c>
      <c r="D2541" s="158" t="s">
        <v>103</v>
      </c>
      <c r="E2541" s="158" t="s">
        <v>104</v>
      </c>
      <c r="G2541" s="134">
        <v>1</v>
      </c>
    </row>
    <row r="2542" spans="1:7" ht="12.75" customHeight="1">
      <c r="A2542" s="157" t="s">
        <v>109</v>
      </c>
      <c r="B2542" s="156" t="s">
        <v>110</v>
      </c>
      <c r="C2542" s="155">
        <v>0.05</v>
      </c>
      <c r="D2542" s="136">
        <v>68397</v>
      </c>
      <c r="E2542" s="136">
        <f>+D2542*C2542</f>
        <v>3419.8500000000004</v>
      </c>
      <c r="F2542" s="135"/>
      <c r="G2542" s="134">
        <v>1</v>
      </c>
    </row>
    <row r="2543" spans="1:7" ht="12.75" customHeight="1">
      <c r="A2543" s="152"/>
      <c r="B2543" s="154">
        <v>0.34975869717953401</v>
      </c>
      <c r="C2543" s="153"/>
      <c r="D2543" s="152" t="s">
        <v>105</v>
      </c>
      <c r="E2543" s="137">
        <v>3420</v>
      </c>
      <c r="F2543" s="151"/>
      <c r="G2543" s="134">
        <v>1</v>
      </c>
    </row>
    <row r="2544" spans="1:7" ht="12.75" customHeight="1">
      <c r="A2544" s="150" t="s">
        <v>114</v>
      </c>
      <c r="B2544" s="149" t="s">
        <v>115</v>
      </c>
      <c r="C2544" s="148"/>
      <c r="D2544" s="147"/>
      <c r="E2544" s="146">
        <v>977817</v>
      </c>
      <c r="G2544" s="134">
        <v>1</v>
      </c>
    </row>
    <row r="2545" spans="1:7" ht="15" customHeight="1">
      <c r="A2545" s="202" t="s">
        <v>116</v>
      </c>
      <c r="B2545" s="202"/>
      <c r="C2545" s="202"/>
      <c r="D2545" s="200">
        <v>977817</v>
      </c>
      <c r="E2545" s="200"/>
      <c r="G2545" s="134">
        <v>1</v>
      </c>
    </row>
    <row r="2546" spans="1:7" ht="12.75" customHeight="1">
      <c r="G2546" s="134">
        <v>1</v>
      </c>
    </row>
    <row r="2547" spans="1:7" ht="12.75" customHeight="1">
      <c r="G2547" s="134">
        <v>1</v>
      </c>
    </row>
    <row r="2548" spans="1:7" ht="20.25" customHeight="1">
      <c r="A2548" s="191" t="s">
        <v>99</v>
      </c>
      <c r="B2548" s="192"/>
      <c r="C2548" s="192"/>
      <c r="D2548" s="192"/>
      <c r="E2548" s="193"/>
      <c r="G2548" s="134">
        <v>1</v>
      </c>
    </row>
    <row r="2549" spans="1:7" ht="12.75" customHeight="1">
      <c r="A2549" s="194"/>
      <c r="B2549" s="194"/>
      <c r="C2549" s="194"/>
      <c r="D2549" s="162" t="s">
        <v>100</v>
      </c>
      <c r="E2549" s="162" t="s">
        <v>5</v>
      </c>
      <c r="G2549" s="134">
        <v>1</v>
      </c>
    </row>
    <row r="2550" spans="1:7" ht="55.5" customHeight="1">
      <c r="A2550" s="194" t="s">
        <v>461</v>
      </c>
      <c r="B2550" s="194"/>
      <c r="C2550" s="194"/>
      <c r="D2550" s="161" t="s">
        <v>350</v>
      </c>
      <c r="E2550" s="161" t="s">
        <v>3</v>
      </c>
      <c r="G2550" s="134">
        <v>1</v>
      </c>
    </row>
    <row r="2551" spans="1:7" ht="15.75" customHeight="1">
      <c r="A2551" s="201" t="s">
        <v>101</v>
      </c>
      <c r="B2551" s="201"/>
      <c r="C2551" s="201"/>
      <c r="D2551" s="201"/>
      <c r="E2551" s="201"/>
      <c r="F2551" s="160"/>
      <c r="G2551" s="134">
        <v>1</v>
      </c>
    </row>
    <row r="2552" spans="1:7" ht="200.1" customHeight="1">
      <c r="A2552" s="196" t="s">
        <v>241</v>
      </c>
      <c r="B2552" s="197"/>
      <c r="C2552" s="197"/>
      <c r="D2552" s="197"/>
      <c r="E2552" s="198"/>
      <c r="G2552" s="134">
        <v>2</v>
      </c>
    </row>
    <row r="2553" spans="1:7" ht="12.75" customHeight="1">
      <c r="A2553" s="159" t="s">
        <v>102</v>
      </c>
      <c r="B2553" s="158" t="s">
        <v>5</v>
      </c>
      <c r="C2553" s="158" t="s">
        <v>4</v>
      </c>
      <c r="D2553" s="158" t="s">
        <v>103</v>
      </c>
      <c r="E2553" s="158" t="s">
        <v>104</v>
      </c>
      <c r="G2553" s="134">
        <v>1</v>
      </c>
    </row>
    <row r="2554" spans="1:7" ht="12.75" customHeight="1">
      <c r="A2554" s="157" t="s">
        <v>505</v>
      </c>
      <c r="B2554" s="156" t="s">
        <v>149</v>
      </c>
      <c r="C2554" s="155">
        <v>6.3E-2</v>
      </c>
      <c r="D2554" s="136">
        <v>392677</v>
      </c>
      <c r="E2554" s="136">
        <f>+D2554*C2554</f>
        <v>24738.651000000002</v>
      </c>
      <c r="F2554" s="135"/>
      <c r="G2554" s="134">
        <v>1</v>
      </c>
    </row>
    <row r="2555" spans="1:7" ht="12.75" customHeight="1">
      <c r="A2555" s="157" t="s">
        <v>506</v>
      </c>
      <c r="B2555" s="156" t="s">
        <v>3</v>
      </c>
      <c r="C2555" s="155">
        <v>1</v>
      </c>
      <c r="D2555" s="136">
        <v>1750000</v>
      </c>
      <c r="E2555" s="136">
        <f>+D2555*C2555</f>
        <v>1750000</v>
      </c>
      <c r="F2555" s="135"/>
      <c r="G2555" s="134">
        <v>1</v>
      </c>
    </row>
    <row r="2556" spans="1:7" ht="12.75" customHeight="1">
      <c r="A2556" s="152"/>
      <c r="B2556" s="154">
        <v>91.599905031767904</v>
      </c>
      <c r="C2556" s="153"/>
      <c r="D2556" s="152" t="s">
        <v>105</v>
      </c>
      <c r="E2556" s="137">
        <v>1774739</v>
      </c>
      <c r="F2556" s="151"/>
      <c r="G2556" s="134">
        <v>1</v>
      </c>
    </row>
    <row r="2557" spans="1:7" ht="12.75" customHeight="1">
      <c r="A2557" s="159" t="s">
        <v>106</v>
      </c>
      <c r="B2557" s="158" t="s">
        <v>5</v>
      </c>
      <c r="C2557" s="158" t="s">
        <v>4</v>
      </c>
      <c r="D2557" s="158" t="s">
        <v>103</v>
      </c>
      <c r="E2557" s="158" t="s">
        <v>104</v>
      </c>
      <c r="G2557" s="134">
        <v>1</v>
      </c>
    </row>
    <row r="2558" spans="1:7" ht="12.75" customHeight="1">
      <c r="A2558" s="157" t="s">
        <v>150</v>
      </c>
      <c r="B2558" s="156" t="s">
        <v>107</v>
      </c>
      <c r="C2558" s="155">
        <v>0.63746000000000003</v>
      </c>
      <c r="D2558" s="136">
        <v>282059</v>
      </c>
      <c r="E2558" s="136">
        <f>+D2558*C2558</f>
        <v>179801.33014000001</v>
      </c>
      <c r="F2558" s="135"/>
      <c r="G2558" s="134">
        <v>1</v>
      </c>
    </row>
    <row r="2559" spans="1:7" ht="12.75" customHeight="1">
      <c r="A2559" s="152"/>
      <c r="B2559" s="154">
        <v>8.0000929037053101</v>
      </c>
      <c r="C2559" s="153"/>
      <c r="D2559" s="152" t="s">
        <v>105</v>
      </c>
      <c r="E2559" s="137">
        <v>155001</v>
      </c>
      <c r="F2559" s="151"/>
      <c r="G2559" s="134">
        <v>1</v>
      </c>
    </row>
    <row r="2560" spans="1:7" ht="12.75" customHeight="1">
      <c r="A2560" s="159" t="s">
        <v>108</v>
      </c>
      <c r="B2560" s="158" t="s">
        <v>5</v>
      </c>
      <c r="C2560" s="158" t="s">
        <v>4</v>
      </c>
      <c r="D2560" s="158" t="s">
        <v>103</v>
      </c>
      <c r="E2560" s="158" t="s">
        <v>104</v>
      </c>
      <c r="G2560" s="134">
        <v>1</v>
      </c>
    </row>
    <row r="2561" spans="1:7" ht="12.75" customHeight="1">
      <c r="A2561" s="157" t="s">
        <v>109</v>
      </c>
      <c r="B2561" s="156" t="s">
        <v>110</v>
      </c>
      <c r="C2561" s="155">
        <v>0.05</v>
      </c>
      <c r="D2561" s="136">
        <v>155001</v>
      </c>
      <c r="E2561" s="136">
        <f>+D2561*C2561</f>
        <v>7750.05</v>
      </c>
      <c r="F2561" s="135"/>
      <c r="G2561" s="134">
        <v>1</v>
      </c>
    </row>
    <row r="2562" spans="1:7" ht="12.75" customHeight="1">
      <c r="A2562" s="152"/>
      <c r="B2562" s="154">
        <v>0.400002064526785</v>
      </c>
      <c r="C2562" s="153"/>
      <c r="D2562" s="152" t="s">
        <v>105</v>
      </c>
      <c r="E2562" s="137">
        <v>7750</v>
      </c>
      <c r="F2562" s="151"/>
      <c r="G2562" s="134">
        <v>1</v>
      </c>
    </row>
    <row r="2563" spans="1:7" ht="12.75" customHeight="1">
      <c r="A2563" s="150" t="s">
        <v>114</v>
      </c>
      <c r="B2563" s="149" t="s">
        <v>115</v>
      </c>
      <c r="C2563" s="148"/>
      <c r="D2563" s="147"/>
      <c r="E2563" s="146">
        <v>1937490</v>
      </c>
      <c r="G2563" s="134">
        <v>1</v>
      </c>
    </row>
    <row r="2564" spans="1:7" ht="15" customHeight="1">
      <c r="A2564" s="202" t="s">
        <v>116</v>
      </c>
      <c r="B2564" s="202"/>
      <c r="C2564" s="202"/>
      <c r="D2564" s="200">
        <v>1937490</v>
      </c>
      <c r="E2564" s="200"/>
      <c r="G2564" s="134">
        <v>1</v>
      </c>
    </row>
    <row r="2565" spans="1:7" ht="12.75" customHeight="1">
      <c r="G2565" s="134">
        <v>1</v>
      </c>
    </row>
    <row r="2566" spans="1:7" ht="12.75" customHeight="1">
      <c r="G2566" s="134">
        <v>1</v>
      </c>
    </row>
    <row r="2567" spans="1:7" ht="20.25" customHeight="1">
      <c r="A2567" s="191" t="s">
        <v>99</v>
      </c>
      <c r="B2567" s="192"/>
      <c r="C2567" s="192"/>
      <c r="D2567" s="192"/>
      <c r="E2567" s="193"/>
      <c r="G2567" s="134">
        <v>1</v>
      </c>
    </row>
    <row r="2568" spans="1:7" ht="12.75" customHeight="1">
      <c r="A2568" s="194"/>
      <c r="B2568" s="194"/>
      <c r="C2568" s="194"/>
      <c r="D2568" s="162" t="s">
        <v>100</v>
      </c>
      <c r="E2568" s="162" t="s">
        <v>5</v>
      </c>
      <c r="G2568" s="134">
        <v>1</v>
      </c>
    </row>
    <row r="2569" spans="1:7" ht="55.5" customHeight="1">
      <c r="A2569" s="194" t="s">
        <v>461</v>
      </c>
      <c r="B2569" s="194"/>
      <c r="C2569" s="194"/>
      <c r="D2569" s="161" t="s">
        <v>351</v>
      </c>
      <c r="E2569" s="161" t="s">
        <v>2</v>
      </c>
      <c r="G2569" s="134">
        <v>1</v>
      </c>
    </row>
    <row r="2570" spans="1:7" ht="15.75" customHeight="1">
      <c r="A2570" s="201" t="s">
        <v>101</v>
      </c>
      <c r="B2570" s="201"/>
      <c r="C2570" s="201"/>
      <c r="D2570" s="201"/>
      <c r="E2570" s="201"/>
      <c r="F2570" s="160"/>
      <c r="G2570" s="134">
        <v>1</v>
      </c>
    </row>
    <row r="2571" spans="1:7" ht="200.1" customHeight="1">
      <c r="A2571" s="196" t="s">
        <v>245</v>
      </c>
      <c r="B2571" s="197"/>
      <c r="C2571" s="197"/>
      <c r="D2571" s="197"/>
      <c r="E2571" s="198"/>
      <c r="G2571" s="134">
        <v>2</v>
      </c>
    </row>
    <row r="2572" spans="1:7" ht="12.75" customHeight="1">
      <c r="A2572" s="159" t="s">
        <v>102</v>
      </c>
      <c r="B2572" s="158" t="s">
        <v>5</v>
      </c>
      <c r="C2572" s="158" t="s">
        <v>4</v>
      </c>
      <c r="D2572" s="158" t="s">
        <v>103</v>
      </c>
      <c r="E2572" s="158" t="s">
        <v>104</v>
      </c>
      <c r="G2572" s="134">
        <v>1</v>
      </c>
    </row>
    <row r="2573" spans="1:7" ht="12.75" customHeight="1">
      <c r="A2573" s="157" t="s">
        <v>469</v>
      </c>
      <c r="B2573" s="156" t="s">
        <v>168</v>
      </c>
      <c r="C2573" s="155">
        <v>7.0000000000000007E-2</v>
      </c>
      <c r="D2573" s="136">
        <v>19326</v>
      </c>
      <c r="E2573" s="136">
        <f>+D2573*C2573</f>
        <v>1352.8200000000002</v>
      </c>
      <c r="F2573" s="135"/>
      <c r="G2573" s="134">
        <v>1</v>
      </c>
    </row>
    <row r="2574" spans="1:7" ht="12.75" customHeight="1">
      <c r="A2574" s="157" t="s">
        <v>466</v>
      </c>
      <c r="B2574" s="156" t="s">
        <v>3</v>
      </c>
      <c r="C2574" s="155">
        <v>0.11</v>
      </c>
      <c r="D2574" s="136">
        <v>1210</v>
      </c>
      <c r="E2574" s="136">
        <f>+D2574*C2574</f>
        <v>133.1</v>
      </c>
      <c r="F2574" s="135"/>
      <c r="G2574" s="134">
        <v>1</v>
      </c>
    </row>
    <row r="2575" spans="1:7" ht="12.75" customHeight="1">
      <c r="A2575" s="157" t="s">
        <v>179</v>
      </c>
      <c r="B2575" s="156" t="s">
        <v>123</v>
      </c>
      <c r="C2575" s="155">
        <v>5.5E-2</v>
      </c>
      <c r="D2575" s="136">
        <v>5500</v>
      </c>
      <c r="E2575" s="136">
        <f>+D2575*C2575</f>
        <v>302.5</v>
      </c>
      <c r="F2575" s="135"/>
      <c r="G2575" s="134">
        <v>1</v>
      </c>
    </row>
    <row r="2576" spans="1:7" ht="12.75" customHeight="1">
      <c r="A2576" s="152"/>
      <c r="B2576" s="154">
        <v>19.313397387455499</v>
      </c>
      <c r="C2576" s="153"/>
      <c r="D2576" s="152" t="s">
        <v>105</v>
      </c>
      <c r="E2576" s="137">
        <v>1789</v>
      </c>
      <c r="F2576" s="151"/>
      <c r="G2576" s="134">
        <v>1</v>
      </c>
    </row>
    <row r="2577" spans="1:7" ht="12.75" customHeight="1">
      <c r="A2577" s="159" t="s">
        <v>106</v>
      </c>
      <c r="B2577" s="158" t="s">
        <v>5</v>
      </c>
      <c r="C2577" s="158" t="s">
        <v>4</v>
      </c>
      <c r="D2577" s="158" t="s">
        <v>103</v>
      </c>
      <c r="E2577" s="158" t="s">
        <v>104</v>
      </c>
      <c r="G2577" s="134">
        <v>1</v>
      </c>
    </row>
    <row r="2578" spans="1:7" ht="12.75" customHeight="1">
      <c r="A2578" s="157" t="s">
        <v>181</v>
      </c>
      <c r="B2578" s="156" t="s">
        <v>107</v>
      </c>
      <c r="C2578" s="155">
        <v>2.8570000000000002E-2</v>
      </c>
      <c r="D2578" s="136">
        <v>282059</v>
      </c>
      <c r="E2578" s="136">
        <f>+D2578*C2578</f>
        <v>8058.4256300000006</v>
      </c>
      <c r="F2578" s="135"/>
      <c r="G2578" s="134">
        <v>1</v>
      </c>
    </row>
    <row r="2579" spans="1:7" ht="12.75" customHeight="1">
      <c r="A2579" s="152"/>
      <c r="B2579" s="154">
        <v>74.9973010903595</v>
      </c>
      <c r="C2579" s="153"/>
      <c r="D2579" s="152" t="s">
        <v>105</v>
      </c>
      <c r="E2579" s="137">
        <v>6947</v>
      </c>
      <c r="F2579" s="151"/>
      <c r="G2579" s="134">
        <v>1</v>
      </c>
    </row>
    <row r="2580" spans="1:7" ht="12.75" customHeight="1">
      <c r="A2580" s="159" t="s">
        <v>108</v>
      </c>
      <c r="B2580" s="158" t="s">
        <v>5</v>
      </c>
      <c r="C2580" s="158" t="s">
        <v>4</v>
      </c>
      <c r="D2580" s="158" t="s">
        <v>103</v>
      </c>
      <c r="E2580" s="158" t="s">
        <v>104</v>
      </c>
      <c r="G2580" s="134">
        <v>1</v>
      </c>
    </row>
    <row r="2581" spans="1:7" ht="12.75" customHeight="1">
      <c r="A2581" s="157" t="s">
        <v>109</v>
      </c>
      <c r="B2581" s="156" t="s">
        <v>110</v>
      </c>
      <c r="C2581" s="155">
        <v>0.05</v>
      </c>
      <c r="D2581" s="136">
        <v>6947</v>
      </c>
      <c r="E2581" s="136">
        <f>+D2581*C2581</f>
        <v>347.35</v>
      </c>
      <c r="F2581" s="135"/>
      <c r="G2581" s="134">
        <v>1</v>
      </c>
    </row>
    <row r="2582" spans="1:7" ht="12.75" customHeight="1">
      <c r="A2582" s="152"/>
      <c r="B2582" s="154">
        <v>3.7460865810212698</v>
      </c>
      <c r="C2582" s="153"/>
      <c r="D2582" s="152" t="s">
        <v>105</v>
      </c>
      <c r="E2582" s="137">
        <v>347</v>
      </c>
      <c r="F2582" s="151"/>
      <c r="G2582" s="134">
        <v>1</v>
      </c>
    </row>
    <row r="2583" spans="1:7" ht="12.75" customHeight="1">
      <c r="A2583" s="159" t="s">
        <v>111</v>
      </c>
      <c r="B2583" s="158" t="s">
        <v>5</v>
      </c>
      <c r="C2583" s="158" t="s">
        <v>4</v>
      </c>
      <c r="D2583" s="158" t="s">
        <v>103</v>
      </c>
      <c r="E2583" s="158" t="s">
        <v>104</v>
      </c>
      <c r="G2583" s="134">
        <v>1</v>
      </c>
    </row>
    <row r="2584" spans="1:7" ht="12.75" customHeight="1">
      <c r="A2584" s="157" t="s">
        <v>155</v>
      </c>
      <c r="B2584" s="156" t="s">
        <v>142</v>
      </c>
      <c r="C2584" s="155">
        <v>0.05</v>
      </c>
      <c r="D2584" s="136">
        <v>3482</v>
      </c>
      <c r="E2584" s="136">
        <f>+D2584*C2584</f>
        <v>174.10000000000002</v>
      </c>
      <c r="F2584" s="135"/>
      <c r="G2584" s="134">
        <v>1</v>
      </c>
    </row>
    <row r="2585" spans="1:7" ht="12.75" customHeight="1">
      <c r="A2585" s="157" t="s">
        <v>156</v>
      </c>
      <c r="B2585" s="156" t="s">
        <v>142</v>
      </c>
      <c r="C2585" s="155">
        <v>2.5000000000000001E-2</v>
      </c>
      <c r="D2585" s="136">
        <v>248</v>
      </c>
      <c r="E2585" s="136">
        <f>+D2585*C2585</f>
        <v>6.2</v>
      </c>
      <c r="F2585" s="135"/>
      <c r="G2585" s="134">
        <v>1</v>
      </c>
    </row>
    <row r="2586" spans="1:7" ht="12.75" customHeight="1">
      <c r="A2586" s="152"/>
      <c r="B2586" s="154">
        <v>1.94321494116377</v>
      </c>
      <c r="C2586" s="153"/>
      <c r="D2586" s="152" t="s">
        <v>105</v>
      </c>
      <c r="E2586" s="137">
        <v>180</v>
      </c>
      <c r="F2586" s="151"/>
      <c r="G2586" s="134">
        <v>1</v>
      </c>
    </row>
    <row r="2587" spans="1:7" ht="12.75" customHeight="1">
      <c r="A2587" s="150" t="s">
        <v>114</v>
      </c>
      <c r="B2587" s="149" t="s">
        <v>115</v>
      </c>
      <c r="C2587" s="148"/>
      <c r="D2587" s="147"/>
      <c r="E2587" s="146">
        <v>9263</v>
      </c>
      <c r="G2587" s="134">
        <v>1</v>
      </c>
    </row>
    <row r="2588" spans="1:7" ht="15" customHeight="1">
      <c r="A2588" s="202" t="s">
        <v>116</v>
      </c>
      <c r="B2588" s="202"/>
      <c r="C2588" s="202"/>
      <c r="D2588" s="200">
        <v>9263</v>
      </c>
      <c r="E2588" s="200"/>
      <c r="G2588" s="134">
        <v>1</v>
      </c>
    </row>
    <row r="2589" spans="1:7" ht="12.75" customHeight="1">
      <c r="G2589" s="134">
        <v>1</v>
      </c>
    </row>
    <row r="2590" spans="1:7" ht="12.75" customHeight="1">
      <c r="G2590" s="134">
        <v>1</v>
      </c>
    </row>
    <row r="2591" spans="1:7" ht="20.25" customHeight="1">
      <c r="A2591" s="191" t="s">
        <v>99</v>
      </c>
      <c r="B2591" s="192"/>
      <c r="C2591" s="192"/>
      <c r="D2591" s="192"/>
      <c r="E2591" s="193"/>
      <c r="G2591" s="134">
        <v>1</v>
      </c>
    </row>
    <row r="2592" spans="1:7" ht="12.75" customHeight="1">
      <c r="A2592" s="194"/>
      <c r="B2592" s="194"/>
      <c r="C2592" s="194"/>
      <c r="D2592" s="162" t="s">
        <v>100</v>
      </c>
      <c r="E2592" s="162" t="s">
        <v>5</v>
      </c>
      <c r="G2592" s="134">
        <v>1</v>
      </c>
    </row>
    <row r="2593" spans="1:7" ht="55.5" customHeight="1">
      <c r="A2593" s="194" t="s">
        <v>461</v>
      </c>
      <c r="B2593" s="194"/>
      <c r="C2593" s="194"/>
      <c r="D2593" s="161" t="s">
        <v>353</v>
      </c>
      <c r="E2593" s="161" t="s">
        <v>3</v>
      </c>
      <c r="G2593" s="134">
        <v>1</v>
      </c>
    </row>
    <row r="2594" spans="1:7" ht="15.75" customHeight="1">
      <c r="A2594" s="201" t="s">
        <v>101</v>
      </c>
      <c r="B2594" s="201"/>
      <c r="C2594" s="201"/>
      <c r="D2594" s="201"/>
      <c r="E2594" s="201"/>
      <c r="F2594" s="160"/>
      <c r="G2594" s="134">
        <v>1</v>
      </c>
    </row>
    <row r="2595" spans="1:7" ht="200.1" customHeight="1">
      <c r="A2595" s="196" t="s">
        <v>249</v>
      </c>
      <c r="B2595" s="197"/>
      <c r="C2595" s="197"/>
      <c r="D2595" s="197"/>
      <c r="E2595" s="198"/>
      <c r="G2595" s="134">
        <v>2</v>
      </c>
    </row>
    <row r="2596" spans="1:7" ht="12.75" customHeight="1">
      <c r="A2596" s="159" t="s">
        <v>102</v>
      </c>
      <c r="B2596" s="158" t="s">
        <v>5</v>
      </c>
      <c r="C2596" s="158" t="s">
        <v>4</v>
      </c>
      <c r="D2596" s="158" t="s">
        <v>103</v>
      </c>
      <c r="E2596" s="158" t="s">
        <v>104</v>
      </c>
      <c r="G2596" s="134">
        <v>1</v>
      </c>
    </row>
    <row r="2597" spans="1:7" ht="12.75" customHeight="1">
      <c r="A2597" s="157" t="s">
        <v>487</v>
      </c>
      <c r="B2597" s="156" t="s">
        <v>3</v>
      </c>
      <c r="C2597" s="155">
        <v>1</v>
      </c>
      <c r="D2597" s="136">
        <v>3100</v>
      </c>
      <c r="E2597" s="136">
        <f t="shared" ref="E2597:E2606" si="31">+D2597*C2597</f>
        <v>3100</v>
      </c>
      <c r="F2597" s="135"/>
      <c r="G2597" s="134">
        <v>1</v>
      </c>
    </row>
    <row r="2598" spans="1:7" ht="12.75" customHeight="1">
      <c r="A2598" s="157" t="s">
        <v>577</v>
      </c>
      <c r="B2598" s="156" t="s">
        <v>98</v>
      </c>
      <c r="C2598" s="155">
        <v>10.5</v>
      </c>
      <c r="D2598" s="136">
        <v>1583</v>
      </c>
      <c r="E2598" s="136">
        <f t="shared" si="31"/>
        <v>16621.5</v>
      </c>
      <c r="F2598" s="135"/>
      <c r="G2598" s="134">
        <v>1</v>
      </c>
    </row>
    <row r="2599" spans="1:7" ht="12.75" customHeight="1">
      <c r="A2599" s="157" t="s">
        <v>582</v>
      </c>
      <c r="B2599" s="156" t="s">
        <v>98</v>
      </c>
      <c r="C2599" s="155">
        <v>3.03</v>
      </c>
      <c r="D2599" s="136">
        <v>880</v>
      </c>
      <c r="E2599" s="136">
        <f t="shared" si="31"/>
        <v>2666.3999999999996</v>
      </c>
      <c r="F2599" s="135"/>
      <c r="G2599" s="134">
        <v>1</v>
      </c>
    </row>
    <row r="2600" spans="1:7" ht="12.75" customHeight="1">
      <c r="A2600" s="157" t="s">
        <v>581</v>
      </c>
      <c r="B2600" s="156" t="s">
        <v>3</v>
      </c>
      <c r="C2600" s="155">
        <v>2</v>
      </c>
      <c r="D2600" s="136">
        <v>150</v>
      </c>
      <c r="E2600" s="136">
        <f t="shared" si="31"/>
        <v>300</v>
      </c>
      <c r="F2600" s="135"/>
      <c r="G2600" s="134">
        <v>1</v>
      </c>
    </row>
    <row r="2601" spans="1:7" ht="12.75" customHeight="1">
      <c r="A2601" s="157" t="s">
        <v>580</v>
      </c>
      <c r="B2601" s="156" t="s">
        <v>3</v>
      </c>
      <c r="C2601" s="155">
        <v>2</v>
      </c>
      <c r="D2601" s="136">
        <v>616</v>
      </c>
      <c r="E2601" s="136">
        <f t="shared" si="31"/>
        <v>1232</v>
      </c>
      <c r="F2601" s="135"/>
      <c r="G2601" s="134">
        <v>1</v>
      </c>
    </row>
    <row r="2602" spans="1:7" ht="12.75" customHeight="1">
      <c r="A2602" s="157" t="s">
        <v>579</v>
      </c>
      <c r="B2602" s="156" t="s">
        <v>3</v>
      </c>
      <c r="C2602" s="155">
        <v>6.0400000000000002E-3</v>
      </c>
      <c r="D2602" s="136">
        <v>101061</v>
      </c>
      <c r="E2602" s="136">
        <f t="shared" si="31"/>
        <v>610.40844000000004</v>
      </c>
      <c r="F2602" s="135"/>
      <c r="G2602" s="134">
        <v>1</v>
      </c>
    </row>
    <row r="2603" spans="1:7" ht="12.75" customHeight="1">
      <c r="A2603" s="157" t="s">
        <v>510</v>
      </c>
      <c r="B2603" s="156" t="s">
        <v>3</v>
      </c>
      <c r="C2603" s="155">
        <v>8.0599999999999995E-3</v>
      </c>
      <c r="D2603" s="136">
        <v>53173</v>
      </c>
      <c r="E2603" s="136">
        <f t="shared" si="31"/>
        <v>428.57437999999996</v>
      </c>
      <c r="F2603" s="135"/>
      <c r="G2603" s="134">
        <v>1</v>
      </c>
    </row>
    <row r="2604" spans="1:7" ht="12.75" customHeight="1">
      <c r="A2604" s="157" t="s">
        <v>480</v>
      </c>
      <c r="B2604" s="156" t="s">
        <v>3</v>
      </c>
      <c r="C2604" s="155">
        <v>3</v>
      </c>
      <c r="D2604" s="136">
        <v>300</v>
      </c>
      <c r="E2604" s="136">
        <f t="shared" si="31"/>
        <v>900</v>
      </c>
      <c r="F2604" s="135"/>
      <c r="G2604" s="134">
        <v>1</v>
      </c>
    </row>
    <row r="2605" spans="1:7" ht="12.75" customHeight="1">
      <c r="A2605" s="157" t="s">
        <v>576</v>
      </c>
      <c r="B2605" s="156" t="s">
        <v>3</v>
      </c>
      <c r="C2605" s="155">
        <v>1</v>
      </c>
      <c r="D2605" s="136">
        <v>3000</v>
      </c>
      <c r="E2605" s="136">
        <f t="shared" si="31"/>
        <v>3000</v>
      </c>
      <c r="F2605" s="135"/>
      <c r="G2605" s="134">
        <v>1</v>
      </c>
    </row>
    <row r="2606" spans="1:7" ht="12.75" customHeight="1">
      <c r="A2606" s="157" t="s">
        <v>578</v>
      </c>
      <c r="B2606" s="156" t="s">
        <v>98</v>
      </c>
      <c r="C2606" s="155">
        <v>3</v>
      </c>
      <c r="D2606" s="136">
        <v>500</v>
      </c>
      <c r="E2606" s="136">
        <f t="shared" si="31"/>
        <v>1500</v>
      </c>
      <c r="F2606" s="135"/>
      <c r="G2606" s="134">
        <v>1</v>
      </c>
    </row>
    <row r="2607" spans="1:7" ht="12.75" customHeight="1">
      <c r="A2607" s="152"/>
      <c r="B2607" s="154">
        <v>46.993901117612502</v>
      </c>
      <c r="C2607" s="153"/>
      <c r="D2607" s="152" t="s">
        <v>105</v>
      </c>
      <c r="E2607" s="137">
        <v>30359</v>
      </c>
      <c r="F2607" s="151"/>
      <c r="G2607" s="134">
        <v>1</v>
      </c>
    </row>
    <row r="2608" spans="1:7" ht="12.75" customHeight="1">
      <c r="A2608" s="159" t="s">
        <v>106</v>
      </c>
      <c r="B2608" s="158" t="s">
        <v>5</v>
      </c>
      <c r="C2608" s="158" t="s">
        <v>4</v>
      </c>
      <c r="D2608" s="158" t="s">
        <v>103</v>
      </c>
      <c r="E2608" s="158" t="s">
        <v>104</v>
      </c>
      <c r="G2608" s="134">
        <v>1</v>
      </c>
    </row>
    <row r="2609" spans="1:7" ht="12.75" customHeight="1">
      <c r="A2609" s="157" t="s">
        <v>471</v>
      </c>
      <c r="B2609" s="156" t="s">
        <v>107</v>
      </c>
      <c r="C2609" s="155">
        <v>0.13167000000000001</v>
      </c>
      <c r="D2609" s="136">
        <v>282059</v>
      </c>
      <c r="E2609" s="136">
        <f>+D2609*C2609</f>
        <v>37138.708530000004</v>
      </c>
      <c r="F2609" s="135"/>
      <c r="G2609" s="134">
        <v>1</v>
      </c>
    </row>
    <row r="2610" spans="1:7" ht="12.75" customHeight="1">
      <c r="A2610" s="152"/>
      <c r="B2610" s="154">
        <v>49.558837187703197</v>
      </c>
      <c r="C2610" s="153"/>
      <c r="D2610" s="152" t="s">
        <v>105</v>
      </c>
      <c r="E2610" s="137">
        <v>32016</v>
      </c>
      <c r="F2610" s="151"/>
      <c r="G2610" s="134">
        <v>1</v>
      </c>
    </row>
    <row r="2611" spans="1:7" ht="12.75" customHeight="1">
      <c r="A2611" s="159" t="s">
        <v>108</v>
      </c>
      <c r="B2611" s="158" t="s">
        <v>5</v>
      </c>
      <c r="C2611" s="158" t="s">
        <v>4</v>
      </c>
      <c r="D2611" s="158" t="s">
        <v>103</v>
      </c>
      <c r="E2611" s="158" t="s">
        <v>104</v>
      </c>
      <c r="G2611" s="134">
        <v>1</v>
      </c>
    </row>
    <row r="2612" spans="1:7" ht="12.75" customHeight="1">
      <c r="A2612" s="157" t="s">
        <v>109</v>
      </c>
      <c r="B2612" s="156" t="s">
        <v>110</v>
      </c>
      <c r="C2612" s="155">
        <v>0.05</v>
      </c>
      <c r="D2612" s="136">
        <v>32016</v>
      </c>
      <c r="E2612" s="136">
        <f>+D2612*C2612</f>
        <v>1600.8000000000002</v>
      </c>
      <c r="F2612" s="135"/>
      <c r="G2612" s="134">
        <v>1</v>
      </c>
    </row>
    <row r="2613" spans="1:7" ht="12.75" customHeight="1">
      <c r="A2613" s="152"/>
      <c r="B2613" s="154">
        <v>2.4782514473236099</v>
      </c>
      <c r="C2613" s="153"/>
      <c r="D2613" s="152" t="s">
        <v>105</v>
      </c>
      <c r="E2613" s="137">
        <v>1601</v>
      </c>
      <c r="F2613" s="151"/>
      <c r="G2613" s="134">
        <v>1</v>
      </c>
    </row>
    <row r="2614" spans="1:7" ht="12.75" customHeight="1">
      <c r="A2614" s="159" t="s">
        <v>112</v>
      </c>
      <c r="B2614" s="158" t="s">
        <v>5</v>
      </c>
      <c r="C2614" s="158" t="s">
        <v>4</v>
      </c>
      <c r="D2614" s="158" t="s">
        <v>103</v>
      </c>
      <c r="E2614" s="158" t="s">
        <v>104</v>
      </c>
      <c r="G2614" s="134">
        <v>1</v>
      </c>
    </row>
    <row r="2615" spans="1:7" ht="12.75" customHeight="1">
      <c r="A2615" s="157" t="s">
        <v>470</v>
      </c>
      <c r="B2615" s="156" t="s">
        <v>3</v>
      </c>
      <c r="C2615" s="155">
        <v>1.4290000000000001E-2</v>
      </c>
      <c r="D2615" s="136">
        <v>43800</v>
      </c>
      <c r="E2615" s="136">
        <f>+D2615*C2615</f>
        <v>625.90200000000004</v>
      </c>
      <c r="F2615" s="135"/>
      <c r="G2615" s="134">
        <v>1</v>
      </c>
    </row>
    <row r="2616" spans="1:7" ht="12.75" customHeight="1">
      <c r="A2616" s="152"/>
      <c r="B2616" s="154">
        <v>0.96901024736076302</v>
      </c>
      <c r="C2616" s="153"/>
      <c r="D2616" s="152" t="s">
        <v>105</v>
      </c>
      <c r="E2616" s="137">
        <v>626</v>
      </c>
      <c r="F2616" s="151"/>
      <c r="G2616" s="134">
        <v>1</v>
      </c>
    </row>
    <row r="2617" spans="1:7" ht="12.75" customHeight="1">
      <c r="A2617" s="150" t="s">
        <v>114</v>
      </c>
      <c r="B2617" s="149" t="s">
        <v>115</v>
      </c>
      <c r="C2617" s="148"/>
      <c r="D2617" s="147"/>
      <c r="E2617" s="146">
        <v>64602</v>
      </c>
      <c r="G2617" s="134">
        <v>1</v>
      </c>
    </row>
    <row r="2618" spans="1:7" ht="15" customHeight="1">
      <c r="A2618" s="202" t="s">
        <v>116</v>
      </c>
      <c r="B2618" s="202"/>
      <c r="C2618" s="202"/>
      <c r="D2618" s="200">
        <v>64602</v>
      </c>
      <c r="E2618" s="200"/>
      <c r="G2618" s="134">
        <v>1</v>
      </c>
    </row>
    <row r="2619" spans="1:7" ht="12.75" customHeight="1">
      <c r="G2619" s="134">
        <v>1</v>
      </c>
    </row>
    <row r="2620" spans="1:7" ht="12.75" customHeight="1">
      <c r="G2620" s="134">
        <v>1</v>
      </c>
    </row>
    <row r="2621" spans="1:7" ht="20.25" customHeight="1">
      <c r="A2621" s="191" t="s">
        <v>99</v>
      </c>
      <c r="B2621" s="192"/>
      <c r="C2621" s="192"/>
      <c r="D2621" s="192"/>
      <c r="E2621" s="193"/>
      <c r="G2621" s="134">
        <v>1</v>
      </c>
    </row>
    <row r="2622" spans="1:7" ht="12.75" customHeight="1">
      <c r="A2622" s="194"/>
      <c r="B2622" s="194"/>
      <c r="C2622" s="194"/>
      <c r="D2622" s="162" t="s">
        <v>100</v>
      </c>
      <c r="E2622" s="162" t="s">
        <v>5</v>
      </c>
      <c r="G2622" s="134">
        <v>1</v>
      </c>
    </row>
    <row r="2623" spans="1:7" ht="55.5" customHeight="1">
      <c r="A2623" s="194" t="s">
        <v>461</v>
      </c>
      <c r="B2623" s="194"/>
      <c r="C2623" s="194"/>
      <c r="D2623" s="161" t="s">
        <v>354</v>
      </c>
      <c r="E2623" s="161" t="s">
        <v>3</v>
      </c>
      <c r="G2623" s="134">
        <v>1</v>
      </c>
    </row>
    <row r="2624" spans="1:7" ht="15.75" customHeight="1">
      <c r="A2624" s="201" t="s">
        <v>101</v>
      </c>
      <c r="B2624" s="201"/>
      <c r="C2624" s="201"/>
      <c r="D2624" s="201"/>
      <c r="E2624" s="201"/>
      <c r="F2624" s="160"/>
      <c r="G2624" s="134">
        <v>1</v>
      </c>
    </row>
    <row r="2625" spans="1:7" ht="200.1" customHeight="1">
      <c r="A2625" s="196" t="s">
        <v>251</v>
      </c>
      <c r="B2625" s="197"/>
      <c r="C2625" s="197"/>
      <c r="D2625" s="197"/>
      <c r="E2625" s="198"/>
      <c r="G2625" s="134">
        <v>2</v>
      </c>
    </row>
    <row r="2626" spans="1:7" ht="12.75" customHeight="1">
      <c r="A2626" s="159" t="s">
        <v>102</v>
      </c>
      <c r="B2626" s="158" t="s">
        <v>5</v>
      </c>
      <c r="C2626" s="158" t="s">
        <v>4</v>
      </c>
      <c r="D2626" s="158" t="s">
        <v>103</v>
      </c>
      <c r="E2626" s="158" t="s">
        <v>104</v>
      </c>
      <c r="G2626" s="134">
        <v>1</v>
      </c>
    </row>
    <row r="2627" spans="1:7" ht="12.75" customHeight="1">
      <c r="A2627" s="157" t="s">
        <v>486</v>
      </c>
      <c r="B2627" s="156" t="s">
        <v>3</v>
      </c>
      <c r="C2627" s="155">
        <v>1</v>
      </c>
      <c r="D2627" s="136">
        <v>13332</v>
      </c>
      <c r="E2627" s="136">
        <f t="shared" ref="E2627:E2636" si="32">+D2627*C2627</f>
        <v>13332</v>
      </c>
      <c r="F2627" s="135"/>
      <c r="G2627" s="134">
        <v>1</v>
      </c>
    </row>
    <row r="2628" spans="1:7" ht="12.75" customHeight="1">
      <c r="A2628" s="157" t="s">
        <v>582</v>
      </c>
      <c r="B2628" s="156" t="s">
        <v>98</v>
      </c>
      <c r="C2628" s="155">
        <v>4.04</v>
      </c>
      <c r="D2628" s="136">
        <v>880</v>
      </c>
      <c r="E2628" s="136">
        <f t="shared" si="32"/>
        <v>3555.2</v>
      </c>
      <c r="F2628" s="135"/>
      <c r="G2628" s="134">
        <v>1</v>
      </c>
    </row>
    <row r="2629" spans="1:7" ht="12.75" customHeight="1">
      <c r="A2629" s="157" t="s">
        <v>581</v>
      </c>
      <c r="B2629" s="156" t="s">
        <v>3</v>
      </c>
      <c r="C2629" s="155">
        <v>2</v>
      </c>
      <c r="D2629" s="136">
        <v>150</v>
      </c>
      <c r="E2629" s="136">
        <f t="shared" si="32"/>
        <v>300</v>
      </c>
      <c r="F2629" s="135"/>
      <c r="G2629" s="134">
        <v>1</v>
      </c>
    </row>
    <row r="2630" spans="1:7" ht="12.75" customHeight="1">
      <c r="A2630" s="157" t="s">
        <v>580</v>
      </c>
      <c r="B2630" s="156" t="s">
        <v>3</v>
      </c>
      <c r="C2630" s="155">
        <v>2</v>
      </c>
      <c r="D2630" s="136">
        <v>616</v>
      </c>
      <c r="E2630" s="136">
        <f t="shared" si="32"/>
        <v>1232</v>
      </c>
      <c r="F2630" s="135"/>
      <c r="G2630" s="134">
        <v>1</v>
      </c>
    </row>
    <row r="2631" spans="1:7" ht="12.75" customHeight="1">
      <c r="A2631" s="157" t="s">
        <v>579</v>
      </c>
      <c r="B2631" s="156" t="s">
        <v>3</v>
      </c>
      <c r="C2631" s="155">
        <v>6.0400000000000002E-3</v>
      </c>
      <c r="D2631" s="136">
        <v>101061</v>
      </c>
      <c r="E2631" s="136">
        <f t="shared" si="32"/>
        <v>610.40844000000004</v>
      </c>
      <c r="F2631" s="135"/>
      <c r="G2631" s="134">
        <v>1</v>
      </c>
    </row>
    <row r="2632" spans="1:7" ht="12.75" customHeight="1">
      <c r="A2632" s="157" t="s">
        <v>510</v>
      </c>
      <c r="B2632" s="156" t="s">
        <v>3</v>
      </c>
      <c r="C2632" s="155">
        <v>8.0599999999999995E-3</v>
      </c>
      <c r="D2632" s="136">
        <v>53173</v>
      </c>
      <c r="E2632" s="136">
        <f t="shared" si="32"/>
        <v>428.57437999999996</v>
      </c>
      <c r="F2632" s="135"/>
      <c r="G2632" s="134">
        <v>1</v>
      </c>
    </row>
    <row r="2633" spans="1:7" ht="12.75" customHeight="1">
      <c r="A2633" s="157" t="s">
        <v>578</v>
      </c>
      <c r="B2633" s="156" t="s">
        <v>98</v>
      </c>
      <c r="C2633" s="155">
        <v>4</v>
      </c>
      <c r="D2633" s="136">
        <v>500</v>
      </c>
      <c r="E2633" s="136">
        <f t="shared" si="32"/>
        <v>2000</v>
      </c>
      <c r="F2633" s="135"/>
      <c r="G2633" s="134">
        <v>1</v>
      </c>
    </row>
    <row r="2634" spans="1:7" ht="12.75" customHeight="1">
      <c r="A2634" s="157" t="s">
        <v>577</v>
      </c>
      <c r="B2634" s="156" t="s">
        <v>98</v>
      </c>
      <c r="C2634" s="155">
        <v>17.5</v>
      </c>
      <c r="D2634" s="136">
        <v>1583</v>
      </c>
      <c r="E2634" s="136">
        <f t="shared" si="32"/>
        <v>27702.5</v>
      </c>
      <c r="F2634" s="135"/>
      <c r="G2634" s="134">
        <v>1</v>
      </c>
    </row>
    <row r="2635" spans="1:7" ht="12.75" customHeight="1">
      <c r="A2635" s="157" t="s">
        <v>576</v>
      </c>
      <c r="B2635" s="156" t="s">
        <v>3</v>
      </c>
      <c r="C2635" s="155">
        <v>1</v>
      </c>
      <c r="D2635" s="136">
        <v>3000</v>
      </c>
      <c r="E2635" s="136">
        <f t="shared" si="32"/>
        <v>3000</v>
      </c>
      <c r="F2635" s="135"/>
      <c r="G2635" s="134">
        <v>1</v>
      </c>
    </row>
    <row r="2636" spans="1:7" ht="12.75" customHeight="1">
      <c r="A2636" s="157" t="s">
        <v>480</v>
      </c>
      <c r="B2636" s="156" t="s">
        <v>3</v>
      </c>
      <c r="C2636" s="155">
        <v>3</v>
      </c>
      <c r="D2636" s="136">
        <v>300</v>
      </c>
      <c r="E2636" s="136">
        <f t="shared" si="32"/>
        <v>900</v>
      </c>
      <c r="F2636" s="135"/>
      <c r="G2636" s="134">
        <v>1</v>
      </c>
    </row>
    <row r="2637" spans="1:7" ht="12.75" customHeight="1">
      <c r="A2637" s="152"/>
      <c r="B2637" s="154">
        <v>61.624314782123903</v>
      </c>
      <c r="C2637" s="153"/>
      <c r="D2637" s="152" t="s">
        <v>105</v>
      </c>
      <c r="E2637" s="137">
        <v>53061</v>
      </c>
      <c r="F2637" s="151"/>
      <c r="G2637" s="134">
        <v>1</v>
      </c>
    </row>
    <row r="2638" spans="1:7" ht="12.75" customHeight="1">
      <c r="A2638" s="159" t="s">
        <v>106</v>
      </c>
      <c r="B2638" s="158" t="s">
        <v>5</v>
      </c>
      <c r="C2638" s="158" t="s">
        <v>4</v>
      </c>
      <c r="D2638" s="158" t="s">
        <v>103</v>
      </c>
      <c r="E2638" s="158" t="s">
        <v>104</v>
      </c>
      <c r="G2638" s="134">
        <v>1</v>
      </c>
    </row>
    <row r="2639" spans="1:7" ht="12.75" customHeight="1">
      <c r="A2639" s="157" t="s">
        <v>471</v>
      </c>
      <c r="B2639" s="156" t="s">
        <v>107</v>
      </c>
      <c r="C2639" s="155">
        <v>0.12697</v>
      </c>
      <c r="D2639" s="136">
        <v>282059</v>
      </c>
      <c r="E2639" s="136">
        <f>+D2639*C2639</f>
        <v>35813.031230000001</v>
      </c>
      <c r="F2639" s="135"/>
      <c r="G2639" s="134">
        <v>1</v>
      </c>
    </row>
    <row r="2640" spans="1:7" ht="12.75" customHeight="1">
      <c r="A2640" s="152"/>
      <c r="B2640" s="154">
        <v>35.855477097463499</v>
      </c>
      <c r="C2640" s="153"/>
      <c r="D2640" s="152" t="s">
        <v>105</v>
      </c>
      <c r="E2640" s="137">
        <v>30873</v>
      </c>
      <c r="F2640" s="151"/>
      <c r="G2640" s="134">
        <v>1</v>
      </c>
    </row>
    <row r="2641" spans="1:7" ht="12.75" customHeight="1">
      <c r="A2641" s="159" t="s">
        <v>108</v>
      </c>
      <c r="B2641" s="158" t="s">
        <v>5</v>
      </c>
      <c r="C2641" s="158" t="s">
        <v>4</v>
      </c>
      <c r="D2641" s="158" t="s">
        <v>103</v>
      </c>
      <c r="E2641" s="158" t="s">
        <v>104</v>
      </c>
      <c r="G2641" s="134">
        <v>1</v>
      </c>
    </row>
    <row r="2642" spans="1:7" ht="12.75" customHeight="1">
      <c r="A2642" s="157" t="s">
        <v>109</v>
      </c>
      <c r="B2642" s="156" t="s">
        <v>110</v>
      </c>
      <c r="C2642" s="155">
        <v>0.05</v>
      </c>
      <c r="D2642" s="136">
        <v>30873</v>
      </c>
      <c r="E2642" s="136">
        <f>+D2642*C2642</f>
        <v>1543.65</v>
      </c>
      <c r="F2642" s="135"/>
      <c r="G2642" s="134">
        <v>1</v>
      </c>
    </row>
    <row r="2643" spans="1:7" ht="12.75" customHeight="1">
      <c r="A2643" s="152"/>
      <c r="B2643" s="154">
        <v>1.7931803400538899</v>
      </c>
      <c r="C2643" s="153"/>
      <c r="D2643" s="152" t="s">
        <v>105</v>
      </c>
      <c r="E2643" s="137">
        <v>1544</v>
      </c>
      <c r="F2643" s="151"/>
      <c r="G2643" s="134">
        <v>1</v>
      </c>
    </row>
    <row r="2644" spans="1:7" ht="12.75" customHeight="1">
      <c r="A2644" s="159" t="s">
        <v>112</v>
      </c>
      <c r="B2644" s="158" t="s">
        <v>5</v>
      </c>
      <c r="C2644" s="158" t="s">
        <v>4</v>
      </c>
      <c r="D2644" s="158" t="s">
        <v>103</v>
      </c>
      <c r="E2644" s="158" t="s">
        <v>104</v>
      </c>
      <c r="G2644" s="134">
        <v>1</v>
      </c>
    </row>
    <row r="2645" spans="1:7" ht="12.75" customHeight="1">
      <c r="A2645" s="157" t="s">
        <v>470</v>
      </c>
      <c r="B2645" s="156" t="s">
        <v>3</v>
      </c>
      <c r="C2645" s="155">
        <v>1.4290000000000001E-2</v>
      </c>
      <c r="D2645" s="136">
        <v>43800</v>
      </c>
      <c r="E2645" s="136">
        <f>+D2645*C2645</f>
        <v>625.90200000000004</v>
      </c>
      <c r="F2645" s="135"/>
      <c r="G2645" s="134">
        <v>1</v>
      </c>
    </row>
    <row r="2646" spans="1:7" ht="12.75" customHeight="1">
      <c r="A2646" s="152"/>
      <c r="B2646" s="154">
        <v>0.72702778035863602</v>
      </c>
      <c r="C2646" s="153"/>
      <c r="D2646" s="152" t="s">
        <v>105</v>
      </c>
      <c r="E2646" s="137">
        <v>626</v>
      </c>
      <c r="F2646" s="151"/>
      <c r="G2646" s="134">
        <v>1</v>
      </c>
    </row>
    <row r="2647" spans="1:7" ht="12.75" customHeight="1">
      <c r="A2647" s="150" t="s">
        <v>114</v>
      </c>
      <c r="B2647" s="149" t="s">
        <v>115</v>
      </c>
      <c r="C2647" s="148"/>
      <c r="D2647" s="147"/>
      <c r="E2647" s="146">
        <v>86104</v>
      </c>
      <c r="G2647" s="134">
        <v>1</v>
      </c>
    </row>
    <row r="2648" spans="1:7" ht="15" customHeight="1">
      <c r="A2648" s="202" t="s">
        <v>116</v>
      </c>
      <c r="B2648" s="202"/>
      <c r="C2648" s="202"/>
      <c r="D2648" s="200">
        <v>86104</v>
      </c>
      <c r="E2648" s="200"/>
      <c r="G2648" s="134">
        <v>1</v>
      </c>
    </row>
    <row r="2649" spans="1:7" ht="12.75" customHeight="1">
      <c r="G2649" s="134">
        <v>1</v>
      </c>
    </row>
    <row r="2650" spans="1:7" ht="12.75" customHeight="1">
      <c r="G2650" s="134">
        <v>1</v>
      </c>
    </row>
    <row r="2651" spans="1:7" ht="20.25" customHeight="1">
      <c r="A2651" s="191" t="s">
        <v>99</v>
      </c>
      <c r="B2651" s="192"/>
      <c r="C2651" s="192"/>
      <c r="D2651" s="192"/>
      <c r="E2651" s="193"/>
      <c r="G2651" s="134">
        <v>1</v>
      </c>
    </row>
    <row r="2652" spans="1:7" ht="12.75" customHeight="1">
      <c r="A2652" s="194"/>
      <c r="B2652" s="194"/>
      <c r="C2652" s="194"/>
      <c r="D2652" s="162" t="s">
        <v>100</v>
      </c>
      <c r="E2652" s="162" t="s">
        <v>5</v>
      </c>
      <c r="G2652" s="134">
        <v>1</v>
      </c>
    </row>
    <row r="2653" spans="1:7" ht="55.5" customHeight="1">
      <c r="A2653" s="194" t="s">
        <v>461</v>
      </c>
      <c r="B2653" s="194"/>
      <c r="C2653" s="194"/>
      <c r="D2653" s="161" t="s">
        <v>355</v>
      </c>
      <c r="E2653" s="161" t="s">
        <v>3</v>
      </c>
      <c r="G2653" s="134">
        <v>1</v>
      </c>
    </row>
    <row r="2654" spans="1:7" ht="15.75" customHeight="1">
      <c r="A2654" s="201" t="s">
        <v>101</v>
      </c>
      <c r="B2654" s="201"/>
      <c r="C2654" s="201"/>
      <c r="D2654" s="201"/>
      <c r="E2654" s="201"/>
      <c r="F2654" s="160"/>
      <c r="G2654" s="134">
        <v>1</v>
      </c>
    </row>
    <row r="2655" spans="1:7" ht="200.1" customHeight="1">
      <c r="A2655" s="196" t="s">
        <v>253</v>
      </c>
      <c r="B2655" s="197"/>
      <c r="C2655" s="197"/>
      <c r="D2655" s="197"/>
      <c r="E2655" s="198"/>
      <c r="G2655" s="134">
        <v>2</v>
      </c>
    </row>
    <row r="2656" spans="1:7" ht="12.75" customHeight="1">
      <c r="A2656" s="159" t="s">
        <v>102</v>
      </c>
      <c r="B2656" s="158" t="s">
        <v>5</v>
      </c>
      <c r="C2656" s="158" t="s">
        <v>4</v>
      </c>
      <c r="D2656" s="158" t="s">
        <v>103</v>
      </c>
      <c r="E2656" s="158" t="s">
        <v>104</v>
      </c>
      <c r="G2656" s="134">
        <v>1</v>
      </c>
    </row>
    <row r="2657" spans="1:7" ht="12.75" customHeight="1">
      <c r="A2657" s="157" t="s">
        <v>575</v>
      </c>
      <c r="B2657" s="156" t="s">
        <v>3</v>
      </c>
      <c r="C2657" s="155">
        <v>1</v>
      </c>
      <c r="D2657" s="136">
        <v>30000</v>
      </c>
      <c r="E2657" s="136">
        <f>+D2657*C2657</f>
        <v>30000</v>
      </c>
      <c r="F2657" s="135"/>
      <c r="G2657" s="134">
        <v>1</v>
      </c>
    </row>
    <row r="2658" spans="1:7" ht="12.75" customHeight="1">
      <c r="A2658" s="157" t="s">
        <v>574</v>
      </c>
      <c r="B2658" s="156" t="s">
        <v>3</v>
      </c>
      <c r="C2658" s="155">
        <v>1</v>
      </c>
      <c r="D2658" s="136">
        <v>2100</v>
      </c>
      <c r="E2658" s="136">
        <f>+D2658*C2658</f>
        <v>2100</v>
      </c>
      <c r="F2658" s="135"/>
      <c r="G2658" s="134">
        <v>1</v>
      </c>
    </row>
    <row r="2659" spans="1:7" ht="12.75" customHeight="1">
      <c r="A2659" s="157" t="s">
        <v>573</v>
      </c>
      <c r="B2659" s="156" t="s">
        <v>3</v>
      </c>
      <c r="C2659" s="155">
        <v>1</v>
      </c>
      <c r="D2659" s="136">
        <v>3900</v>
      </c>
      <c r="E2659" s="136">
        <f>+D2659*C2659</f>
        <v>3900</v>
      </c>
      <c r="F2659" s="135"/>
      <c r="G2659" s="134">
        <v>1</v>
      </c>
    </row>
    <row r="2660" spans="1:7" ht="12.75" customHeight="1">
      <c r="A2660" s="152"/>
      <c r="B2660" s="154">
        <v>74.022288933667795</v>
      </c>
      <c r="C2660" s="153"/>
      <c r="D2660" s="152" t="s">
        <v>105</v>
      </c>
      <c r="E2660" s="137">
        <v>36000</v>
      </c>
      <c r="F2660" s="151"/>
      <c r="G2660" s="134">
        <v>1</v>
      </c>
    </row>
    <row r="2661" spans="1:7" ht="12.75" customHeight="1">
      <c r="A2661" s="159" t="s">
        <v>106</v>
      </c>
      <c r="B2661" s="158" t="s">
        <v>5</v>
      </c>
      <c r="C2661" s="158" t="s">
        <v>4</v>
      </c>
      <c r="D2661" s="158" t="s">
        <v>103</v>
      </c>
      <c r="E2661" s="158" t="s">
        <v>104</v>
      </c>
      <c r="G2661" s="134">
        <v>1</v>
      </c>
    </row>
    <row r="2662" spans="1:7" ht="12.75" customHeight="1">
      <c r="A2662" s="157" t="s">
        <v>471</v>
      </c>
      <c r="B2662" s="156" t="s">
        <v>107</v>
      </c>
      <c r="C2662" s="155">
        <v>4.7030000000000002E-2</v>
      </c>
      <c r="D2662" s="136">
        <v>282059</v>
      </c>
      <c r="E2662" s="136">
        <f>+D2662*C2662</f>
        <v>13265.234770000001</v>
      </c>
      <c r="F2662" s="135"/>
      <c r="G2662" s="134">
        <v>1</v>
      </c>
    </row>
    <row r="2663" spans="1:7" ht="12.75" customHeight="1">
      <c r="A2663" s="152"/>
      <c r="B2663" s="154">
        <v>23.514413784595099</v>
      </c>
      <c r="C2663" s="153"/>
      <c r="D2663" s="152" t="s">
        <v>105</v>
      </c>
      <c r="E2663" s="137">
        <v>11436</v>
      </c>
      <c r="F2663" s="151"/>
      <c r="G2663" s="134">
        <v>1</v>
      </c>
    </row>
    <row r="2664" spans="1:7" ht="12.75" customHeight="1">
      <c r="A2664" s="159" t="s">
        <v>108</v>
      </c>
      <c r="B2664" s="158" t="s">
        <v>5</v>
      </c>
      <c r="C2664" s="158" t="s">
        <v>4</v>
      </c>
      <c r="D2664" s="158" t="s">
        <v>103</v>
      </c>
      <c r="E2664" s="158" t="s">
        <v>104</v>
      </c>
      <c r="G2664" s="134">
        <v>1</v>
      </c>
    </row>
    <row r="2665" spans="1:7" ht="12.75" customHeight="1">
      <c r="A2665" s="157" t="s">
        <v>109</v>
      </c>
      <c r="B2665" s="156" t="s">
        <v>110</v>
      </c>
      <c r="C2665" s="155">
        <v>0.05</v>
      </c>
      <c r="D2665" s="136">
        <v>11436</v>
      </c>
      <c r="E2665" s="136">
        <f>+D2665*C2665</f>
        <v>571.80000000000007</v>
      </c>
      <c r="F2665" s="135"/>
      <c r="G2665" s="134">
        <v>1</v>
      </c>
    </row>
    <row r="2666" spans="1:7" ht="12.75" customHeight="1">
      <c r="A2666" s="152"/>
      <c r="B2666" s="154">
        <v>1.1761319241682799</v>
      </c>
      <c r="C2666" s="153"/>
      <c r="D2666" s="152" t="s">
        <v>105</v>
      </c>
      <c r="E2666" s="137">
        <v>572</v>
      </c>
      <c r="F2666" s="151"/>
      <c r="G2666" s="134">
        <v>1</v>
      </c>
    </row>
    <row r="2667" spans="1:7" ht="12.75" customHeight="1">
      <c r="A2667" s="159" t="s">
        <v>112</v>
      </c>
      <c r="B2667" s="158" t="s">
        <v>5</v>
      </c>
      <c r="C2667" s="158" t="s">
        <v>4</v>
      </c>
      <c r="D2667" s="158" t="s">
        <v>103</v>
      </c>
      <c r="E2667" s="158" t="s">
        <v>104</v>
      </c>
      <c r="G2667" s="134">
        <v>1</v>
      </c>
    </row>
    <row r="2668" spans="1:7" ht="12.75" customHeight="1">
      <c r="A2668" s="157" t="s">
        <v>470</v>
      </c>
      <c r="B2668" s="156" t="s">
        <v>3</v>
      </c>
      <c r="C2668" s="155">
        <v>1.4290000000000001E-2</v>
      </c>
      <c r="D2668" s="136">
        <v>43800</v>
      </c>
      <c r="E2668" s="136">
        <f>+D2668*C2668</f>
        <v>625.90200000000004</v>
      </c>
      <c r="F2668" s="135"/>
      <c r="G2668" s="134">
        <v>1</v>
      </c>
    </row>
    <row r="2669" spans="1:7" ht="12.75" customHeight="1">
      <c r="A2669" s="152"/>
      <c r="B2669" s="154">
        <v>1.28716535756878</v>
      </c>
      <c r="C2669" s="153"/>
      <c r="D2669" s="152" t="s">
        <v>105</v>
      </c>
      <c r="E2669" s="137">
        <v>626</v>
      </c>
      <c r="F2669" s="151"/>
      <c r="G2669" s="134">
        <v>1</v>
      </c>
    </row>
    <row r="2670" spans="1:7" ht="12.75" customHeight="1">
      <c r="A2670" s="150" t="s">
        <v>114</v>
      </c>
      <c r="B2670" s="149" t="s">
        <v>115</v>
      </c>
      <c r="C2670" s="148"/>
      <c r="D2670" s="147"/>
      <c r="E2670" s="146">
        <v>48634</v>
      </c>
      <c r="G2670" s="134">
        <v>1</v>
      </c>
    </row>
    <row r="2671" spans="1:7" ht="15" customHeight="1">
      <c r="A2671" s="202" t="s">
        <v>116</v>
      </c>
      <c r="B2671" s="202"/>
      <c r="C2671" s="202"/>
      <c r="D2671" s="200">
        <v>48634</v>
      </c>
      <c r="E2671" s="200"/>
      <c r="G2671" s="134">
        <v>1</v>
      </c>
    </row>
    <row r="2672" spans="1:7" ht="12.75" customHeight="1">
      <c r="G2672" s="134">
        <v>1</v>
      </c>
    </row>
    <row r="2673" spans="1:7" ht="12.75" customHeight="1">
      <c r="G2673" s="134">
        <v>1</v>
      </c>
    </row>
    <row r="2674" spans="1:7" ht="20.25" customHeight="1">
      <c r="A2674" s="191" t="s">
        <v>99</v>
      </c>
      <c r="B2674" s="192"/>
      <c r="C2674" s="192"/>
      <c r="D2674" s="192"/>
      <c r="E2674" s="193"/>
      <c r="G2674" s="134">
        <v>1</v>
      </c>
    </row>
    <row r="2675" spans="1:7" ht="12.75" customHeight="1">
      <c r="A2675" s="194"/>
      <c r="B2675" s="194"/>
      <c r="C2675" s="194"/>
      <c r="D2675" s="162" t="s">
        <v>100</v>
      </c>
      <c r="E2675" s="162" t="s">
        <v>5</v>
      </c>
      <c r="G2675" s="134">
        <v>1</v>
      </c>
    </row>
    <row r="2676" spans="1:7" ht="55.5" customHeight="1">
      <c r="A2676" s="194" t="s">
        <v>461</v>
      </c>
      <c r="B2676" s="194"/>
      <c r="C2676" s="194"/>
      <c r="D2676" s="161" t="s">
        <v>356</v>
      </c>
      <c r="E2676" s="161" t="s">
        <v>3</v>
      </c>
      <c r="G2676" s="134">
        <v>1</v>
      </c>
    </row>
    <row r="2677" spans="1:7" ht="15.75" customHeight="1">
      <c r="A2677" s="201" t="s">
        <v>101</v>
      </c>
      <c r="B2677" s="201"/>
      <c r="C2677" s="201"/>
      <c r="D2677" s="201"/>
      <c r="E2677" s="201"/>
      <c r="F2677" s="160"/>
      <c r="G2677" s="134">
        <v>1</v>
      </c>
    </row>
    <row r="2678" spans="1:7" ht="200.1" customHeight="1">
      <c r="A2678" s="196" t="s">
        <v>255</v>
      </c>
      <c r="B2678" s="197"/>
      <c r="C2678" s="197"/>
      <c r="D2678" s="197"/>
      <c r="E2678" s="198"/>
      <c r="G2678" s="134">
        <v>2</v>
      </c>
    </row>
    <row r="2679" spans="1:7" ht="12.75" customHeight="1">
      <c r="A2679" s="159" t="s">
        <v>102</v>
      </c>
      <c r="B2679" s="158" t="s">
        <v>5</v>
      </c>
      <c r="C2679" s="158" t="s">
        <v>4</v>
      </c>
      <c r="D2679" s="158" t="s">
        <v>103</v>
      </c>
      <c r="E2679" s="158" t="s">
        <v>104</v>
      </c>
      <c r="G2679" s="134">
        <v>1</v>
      </c>
    </row>
    <row r="2680" spans="1:7" ht="12.75" customHeight="1">
      <c r="A2680" s="157" t="s">
        <v>475</v>
      </c>
      <c r="B2680" s="156" t="s">
        <v>3</v>
      </c>
      <c r="C2680" s="155">
        <v>1</v>
      </c>
      <c r="D2680" s="136">
        <v>121000</v>
      </c>
      <c r="E2680" s="136">
        <f>+D2680*C2680</f>
        <v>121000</v>
      </c>
      <c r="F2680" s="135"/>
      <c r="G2680" s="134">
        <v>1</v>
      </c>
    </row>
    <row r="2681" spans="1:7" ht="12.75" customHeight="1">
      <c r="A2681" s="157" t="s">
        <v>474</v>
      </c>
      <c r="B2681" s="156" t="s">
        <v>3</v>
      </c>
      <c r="C2681" s="155">
        <v>1</v>
      </c>
      <c r="D2681" s="136">
        <v>4000</v>
      </c>
      <c r="E2681" s="136">
        <f>+D2681*C2681</f>
        <v>4000</v>
      </c>
      <c r="F2681" s="135"/>
      <c r="G2681" s="134">
        <v>1</v>
      </c>
    </row>
    <row r="2682" spans="1:7" ht="12.75" customHeight="1">
      <c r="A2682" s="157" t="s">
        <v>473</v>
      </c>
      <c r="B2682" s="156" t="s">
        <v>98</v>
      </c>
      <c r="C2682" s="155">
        <v>1</v>
      </c>
      <c r="D2682" s="136">
        <v>3550</v>
      </c>
      <c r="E2682" s="136">
        <f>+D2682*C2682</f>
        <v>3550</v>
      </c>
      <c r="F2682" s="135"/>
      <c r="G2682" s="134">
        <v>1</v>
      </c>
    </row>
    <row r="2683" spans="1:7" ht="12.75" customHeight="1">
      <c r="A2683" s="157" t="s">
        <v>472</v>
      </c>
      <c r="B2683" s="156" t="s">
        <v>3</v>
      </c>
      <c r="C2683" s="155">
        <v>1</v>
      </c>
      <c r="D2683" s="136">
        <v>1945</v>
      </c>
      <c r="E2683" s="136">
        <f>+D2683*C2683</f>
        <v>1945</v>
      </c>
      <c r="F2683" s="135"/>
      <c r="G2683" s="134">
        <v>1</v>
      </c>
    </row>
    <row r="2684" spans="1:7" ht="12.75" customHeight="1">
      <c r="A2684" s="152"/>
      <c r="B2684" s="154">
        <v>80.540040117265903</v>
      </c>
      <c r="C2684" s="153"/>
      <c r="D2684" s="152" t="s">
        <v>105</v>
      </c>
      <c r="E2684" s="137">
        <v>130495</v>
      </c>
      <c r="F2684" s="151"/>
      <c r="G2684" s="134">
        <v>1</v>
      </c>
    </row>
    <row r="2685" spans="1:7" ht="12.75" customHeight="1">
      <c r="A2685" s="159" t="s">
        <v>106</v>
      </c>
      <c r="B2685" s="158" t="s">
        <v>5</v>
      </c>
      <c r="C2685" s="158" t="s">
        <v>4</v>
      </c>
      <c r="D2685" s="158" t="s">
        <v>103</v>
      </c>
      <c r="E2685" s="158" t="s">
        <v>104</v>
      </c>
      <c r="G2685" s="134">
        <v>1</v>
      </c>
    </row>
    <row r="2686" spans="1:7" ht="12.75" customHeight="1">
      <c r="A2686" s="157" t="s">
        <v>471</v>
      </c>
      <c r="B2686" s="156" t="s">
        <v>107</v>
      </c>
      <c r="C2686" s="155">
        <v>0.11576</v>
      </c>
      <c r="D2686" s="136">
        <v>282059</v>
      </c>
      <c r="E2686" s="136">
        <f>+D2686*C2686</f>
        <v>32651.149840000002</v>
      </c>
      <c r="F2686" s="135"/>
      <c r="G2686" s="134">
        <v>1</v>
      </c>
    </row>
    <row r="2687" spans="1:7" ht="12.75" customHeight="1">
      <c r="A2687" s="152"/>
      <c r="B2687" s="154">
        <v>17.3726276809134</v>
      </c>
      <c r="C2687" s="153"/>
      <c r="D2687" s="152" t="s">
        <v>105</v>
      </c>
      <c r="E2687" s="137">
        <v>28148</v>
      </c>
      <c r="F2687" s="151"/>
      <c r="G2687" s="134">
        <v>1</v>
      </c>
    </row>
    <row r="2688" spans="1:7" ht="12.75" customHeight="1">
      <c r="A2688" s="159" t="s">
        <v>108</v>
      </c>
      <c r="B2688" s="158" t="s">
        <v>5</v>
      </c>
      <c r="C2688" s="158" t="s">
        <v>4</v>
      </c>
      <c r="D2688" s="158" t="s">
        <v>103</v>
      </c>
      <c r="E2688" s="158" t="s">
        <v>104</v>
      </c>
      <c r="G2688" s="134">
        <v>1</v>
      </c>
    </row>
    <row r="2689" spans="1:7" ht="12.75" customHeight="1">
      <c r="A2689" s="157" t="s">
        <v>109</v>
      </c>
      <c r="B2689" s="156" t="s">
        <v>110</v>
      </c>
      <c r="C2689" s="155">
        <v>0.05</v>
      </c>
      <c r="D2689" s="136">
        <v>28148</v>
      </c>
      <c r="E2689" s="136">
        <f>+D2689*C2689</f>
        <v>1407.4</v>
      </c>
      <c r="F2689" s="135"/>
      <c r="G2689" s="134">
        <v>1</v>
      </c>
    </row>
    <row r="2690" spans="1:7" ht="12.75" customHeight="1">
      <c r="A2690" s="152"/>
      <c r="B2690" s="154">
        <v>0.86838450856349303</v>
      </c>
      <c r="C2690" s="153"/>
      <c r="D2690" s="152" t="s">
        <v>105</v>
      </c>
      <c r="E2690" s="137">
        <v>1407</v>
      </c>
      <c r="F2690" s="151"/>
      <c r="G2690" s="134">
        <v>1</v>
      </c>
    </row>
    <row r="2691" spans="1:7" ht="12.75" customHeight="1">
      <c r="A2691" s="159" t="s">
        <v>111</v>
      </c>
      <c r="B2691" s="158" t="s">
        <v>5</v>
      </c>
      <c r="C2691" s="158" t="s">
        <v>4</v>
      </c>
      <c r="D2691" s="158" t="s">
        <v>103</v>
      </c>
      <c r="E2691" s="158" t="s">
        <v>104</v>
      </c>
      <c r="G2691" s="134">
        <v>1</v>
      </c>
    </row>
    <row r="2692" spans="1:7" ht="12.75" customHeight="1">
      <c r="A2692" s="157" t="s">
        <v>155</v>
      </c>
      <c r="B2692" s="156" t="s">
        <v>142</v>
      </c>
      <c r="C2692" s="155">
        <v>0.20780999999999999</v>
      </c>
      <c r="D2692" s="136">
        <v>3482</v>
      </c>
      <c r="E2692" s="136">
        <f>+D2692*C2692</f>
        <v>723.59442000000001</v>
      </c>
      <c r="F2692" s="135"/>
      <c r="G2692" s="134">
        <v>1</v>
      </c>
    </row>
    <row r="2693" spans="1:7" ht="12.75" customHeight="1">
      <c r="A2693" s="152"/>
      <c r="B2693" s="154">
        <v>0.44684462274340397</v>
      </c>
      <c r="C2693" s="153"/>
      <c r="D2693" s="152" t="s">
        <v>105</v>
      </c>
      <c r="E2693" s="137">
        <v>724</v>
      </c>
      <c r="F2693" s="151"/>
      <c r="G2693" s="134">
        <v>1</v>
      </c>
    </row>
    <row r="2694" spans="1:7" ht="12.75" customHeight="1">
      <c r="A2694" s="159" t="s">
        <v>112</v>
      </c>
      <c r="B2694" s="158" t="s">
        <v>5</v>
      </c>
      <c r="C2694" s="158" t="s">
        <v>4</v>
      </c>
      <c r="D2694" s="158" t="s">
        <v>103</v>
      </c>
      <c r="E2694" s="158" t="s">
        <v>104</v>
      </c>
      <c r="G2694" s="134">
        <v>1</v>
      </c>
    </row>
    <row r="2695" spans="1:7" ht="12.75" customHeight="1">
      <c r="A2695" s="157" t="s">
        <v>470</v>
      </c>
      <c r="B2695" s="156" t="s">
        <v>3</v>
      </c>
      <c r="C2695" s="155">
        <v>2.8570000000000002E-2</v>
      </c>
      <c r="D2695" s="136">
        <v>43800</v>
      </c>
      <c r="E2695" s="136">
        <f>+D2695*C2695</f>
        <v>1251.366</v>
      </c>
      <c r="F2695" s="135"/>
      <c r="G2695" s="134">
        <v>1</v>
      </c>
    </row>
    <row r="2696" spans="1:7" ht="12.75" customHeight="1">
      <c r="A2696" s="152"/>
      <c r="B2696" s="154">
        <v>0.77210307051381</v>
      </c>
      <c r="C2696" s="153"/>
      <c r="D2696" s="152" t="s">
        <v>105</v>
      </c>
      <c r="E2696" s="137">
        <v>1251</v>
      </c>
      <c r="F2696" s="151"/>
      <c r="G2696" s="134">
        <v>1</v>
      </c>
    </row>
    <row r="2697" spans="1:7" ht="12.75" customHeight="1">
      <c r="A2697" s="150" t="s">
        <v>114</v>
      </c>
      <c r="B2697" s="149" t="s">
        <v>115</v>
      </c>
      <c r="C2697" s="148"/>
      <c r="D2697" s="147"/>
      <c r="E2697" s="146">
        <v>162025</v>
      </c>
      <c r="G2697" s="134">
        <v>1</v>
      </c>
    </row>
    <row r="2698" spans="1:7" ht="15" customHeight="1">
      <c r="A2698" s="202" t="s">
        <v>116</v>
      </c>
      <c r="B2698" s="202"/>
      <c r="C2698" s="202"/>
      <c r="D2698" s="200">
        <v>162025</v>
      </c>
      <c r="E2698" s="200"/>
      <c r="G2698" s="134">
        <v>1</v>
      </c>
    </row>
    <row r="2699" spans="1:7" ht="12.75" customHeight="1">
      <c r="G2699" s="134">
        <v>1</v>
      </c>
    </row>
    <row r="2700" spans="1:7" ht="12.75" customHeight="1">
      <c r="G2700" s="134">
        <v>1</v>
      </c>
    </row>
    <row r="2701" spans="1:7" ht="20.25" customHeight="1">
      <c r="A2701" s="191" t="s">
        <v>99</v>
      </c>
      <c r="B2701" s="192"/>
      <c r="C2701" s="192"/>
      <c r="D2701" s="192"/>
      <c r="E2701" s="193"/>
      <c r="G2701" s="134">
        <v>1</v>
      </c>
    </row>
    <row r="2702" spans="1:7" ht="12.75" customHeight="1">
      <c r="A2702" s="194"/>
      <c r="B2702" s="194"/>
      <c r="C2702" s="194"/>
      <c r="D2702" s="162" t="s">
        <v>100</v>
      </c>
      <c r="E2702" s="162" t="s">
        <v>5</v>
      </c>
      <c r="G2702" s="134">
        <v>1</v>
      </c>
    </row>
    <row r="2703" spans="1:7" ht="55.5" customHeight="1">
      <c r="A2703" s="194" t="s">
        <v>461</v>
      </c>
      <c r="B2703" s="194"/>
      <c r="C2703" s="194"/>
      <c r="D2703" s="161" t="s">
        <v>357</v>
      </c>
      <c r="E2703" s="161" t="s">
        <v>98</v>
      </c>
      <c r="G2703" s="134">
        <v>1</v>
      </c>
    </row>
    <row r="2704" spans="1:7" ht="15.75" customHeight="1">
      <c r="A2704" s="201" t="s">
        <v>101</v>
      </c>
      <c r="B2704" s="201"/>
      <c r="C2704" s="201"/>
      <c r="D2704" s="201"/>
      <c r="E2704" s="201"/>
      <c r="F2704" s="160"/>
      <c r="G2704" s="134">
        <v>1</v>
      </c>
    </row>
    <row r="2705" spans="1:7" ht="200.1" customHeight="1">
      <c r="A2705" s="196" t="s">
        <v>257</v>
      </c>
      <c r="B2705" s="197"/>
      <c r="C2705" s="197"/>
      <c r="D2705" s="197"/>
      <c r="E2705" s="198"/>
      <c r="G2705" s="134">
        <v>2</v>
      </c>
    </row>
    <row r="2706" spans="1:7" ht="12.75" customHeight="1">
      <c r="A2706" s="159" t="s">
        <v>102</v>
      </c>
      <c r="B2706" s="158" t="s">
        <v>5</v>
      </c>
      <c r="C2706" s="158" t="s">
        <v>4</v>
      </c>
      <c r="D2706" s="158" t="s">
        <v>103</v>
      </c>
      <c r="E2706" s="158" t="s">
        <v>104</v>
      </c>
      <c r="G2706" s="134">
        <v>1</v>
      </c>
    </row>
    <row r="2707" spans="1:7" ht="12.75" customHeight="1">
      <c r="A2707" s="157" t="s">
        <v>501</v>
      </c>
      <c r="B2707" s="156" t="s">
        <v>98</v>
      </c>
      <c r="C2707" s="155">
        <v>1</v>
      </c>
      <c r="D2707" s="136">
        <v>5050</v>
      </c>
      <c r="E2707" s="136">
        <f t="shared" ref="E2707:E2712" si="33">+D2707*C2707</f>
        <v>5050</v>
      </c>
      <c r="F2707" s="135"/>
      <c r="G2707" s="134">
        <v>1</v>
      </c>
    </row>
    <row r="2708" spans="1:7" ht="12.75" customHeight="1">
      <c r="A2708" s="157" t="s">
        <v>500</v>
      </c>
      <c r="B2708" s="156" t="s">
        <v>3</v>
      </c>
      <c r="C2708" s="155">
        <v>0.16667000000000001</v>
      </c>
      <c r="D2708" s="136">
        <v>1986</v>
      </c>
      <c r="E2708" s="136">
        <f t="shared" si="33"/>
        <v>331.00662</v>
      </c>
      <c r="F2708" s="135"/>
      <c r="G2708" s="134">
        <v>1</v>
      </c>
    </row>
    <row r="2709" spans="1:7" ht="12.75" customHeight="1">
      <c r="A2709" s="157" t="s">
        <v>499</v>
      </c>
      <c r="B2709" s="156" t="s">
        <v>3</v>
      </c>
      <c r="C2709" s="155">
        <v>0.1</v>
      </c>
      <c r="D2709" s="136">
        <v>955</v>
      </c>
      <c r="E2709" s="136">
        <f t="shared" si="33"/>
        <v>95.5</v>
      </c>
      <c r="F2709" s="135"/>
      <c r="G2709" s="134">
        <v>1</v>
      </c>
    </row>
    <row r="2710" spans="1:7" ht="12.75" customHeight="1">
      <c r="A2710" s="157" t="s">
        <v>498</v>
      </c>
      <c r="B2710" s="156" t="s">
        <v>3</v>
      </c>
      <c r="C2710" s="155">
        <v>0.1</v>
      </c>
      <c r="D2710" s="136">
        <v>1105</v>
      </c>
      <c r="E2710" s="136">
        <f t="shared" si="33"/>
        <v>110.5</v>
      </c>
      <c r="F2710" s="135"/>
      <c r="G2710" s="134">
        <v>1</v>
      </c>
    </row>
    <row r="2711" spans="1:7" ht="12.75" customHeight="1">
      <c r="A2711" s="157" t="s">
        <v>497</v>
      </c>
      <c r="B2711" s="156" t="s">
        <v>3</v>
      </c>
      <c r="C2711" s="155">
        <v>1</v>
      </c>
      <c r="D2711" s="136">
        <v>1500</v>
      </c>
      <c r="E2711" s="136">
        <f t="shared" si="33"/>
        <v>1500</v>
      </c>
      <c r="F2711" s="135"/>
      <c r="G2711" s="134">
        <v>1</v>
      </c>
    </row>
    <row r="2712" spans="1:7" ht="12.75" customHeight="1">
      <c r="A2712" s="157" t="s">
        <v>491</v>
      </c>
      <c r="B2712" s="156" t="s">
        <v>149</v>
      </c>
      <c r="C2712" s="155">
        <v>2.4599999999999999E-3</v>
      </c>
      <c r="D2712" s="136">
        <v>327682</v>
      </c>
      <c r="E2712" s="136">
        <f t="shared" si="33"/>
        <v>806.09771999999998</v>
      </c>
      <c r="F2712" s="135"/>
      <c r="G2712" s="134">
        <v>1</v>
      </c>
    </row>
    <row r="2713" spans="1:7" ht="12.75" customHeight="1">
      <c r="A2713" s="152"/>
      <c r="B2713" s="154">
        <v>51.814899901542503</v>
      </c>
      <c r="C2713" s="153"/>
      <c r="D2713" s="152" t="s">
        <v>105</v>
      </c>
      <c r="E2713" s="137">
        <v>7894</v>
      </c>
      <c r="F2713" s="151"/>
      <c r="G2713" s="134">
        <v>1</v>
      </c>
    </row>
    <row r="2714" spans="1:7" ht="12.75" customHeight="1">
      <c r="A2714" s="159" t="s">
        <v>106</v>
      </c>
      <c r="B2714" s="158" t="s">
        <v>5</v>
      </c>
      <c r="C2714" s="158" t="s">
        <v>4</v>
      </c>
      <c r="D2714" s="158" t="s">
        <v>103</v>
      </c>
      <c r="E2714" s="158" t="s">
        <v>104</v>
      </c>
      <c r="G2714" s="134">
        <v>1</v>
      </c>
    </row>
    <row r="2715" spans="1:7" ht="12.75" customHeight="1">
      <c r="A2715" s="157" t="s">
        <v>471</v>
      </c>
      <c r="B2715" s="156" t="s">
        <v>107</v>
      </c>
      <c r="C2715" s="155">
        <v>2.5319999999999999E-2</v>
      </c>
      <c r="D2715" s="136">
        <v>282059</v>
      </c>
      <c r="E2715" s="136">
        <f>+D2715*C2715</f>
        <v>7141.7338799999998</v>
      </c>
      <c r="F2715" s="135"/>
      <c r="G2715" s="134">
        <v>1</v>
      </c>
    </row>
    <row r="2716" spans="1:7" ht="12.75" customHeight="1">
      <c r="A2716" s="152"/>
      <c r="B2716" s="154">
        <v>40.413521496553997</v>
      </c>
      <c r="C2716" s="153"/>
      <c r="D2716" s="152" t="s">
        <v>105</v>
      </c>
      <c r="E2716" s="137">
        <v>6157</v>
      </c>
      <c r="F2716" s="151"/>
      <c r="G2716" s="134">
        <v>1</v>
      </c>
    </row>
    <row r="2717" spans="1:7" ht="12.75" customHeight="1">
      <c r="A2717" s="159" t="s">
        <v>108</v>
      </c>
      <c r="B2717" s="158" t="s">
        <v>5</v>
      </c>
      <c r="C2717" s="158" t="s">
        <v>4</v>
      </c>
      <c r="D2717" s="158" t="s">
        <v>103</v>
      </c>
      <c r="E2717" s="158" t="s">
        <v>104</v>
      </c>
      <c r="G2717" s="134">
        <v>1</v>
      </c>
    </row>
    <row r="2718" spans="1:7" ht="12.75" customHeight="1">
      <c r="A2718" s="157" t="s">
        <v>109</v>
      </c>
      <c r="B2718" s="156" t="s">
        <v>110</v>
      </c>
      <c r="C2718" s="155">
        <v>0.05</v>
      </c>
      <c r="D2718" s="136">
        <v>6157</v>
      </c>
      <c r="E2718" s="136">
        <f>+D2718*C2718</f>
        <v>307.85000000000002</v>
      </c>
      <c r="F2718" s="135"/>
      <c r="G2718" s="134">
        <v>1</v>
      </c>
    </row>
    <row r="2719" spans="1:7" ht="12.75" customHeight="1">
      <c r="A2719" s="152"/>
      <c r="B2719" s="154">
        <v>2.02166064981949</v>
      </c>
      <c r="C2719" s="153"/>
      <c r="D2719" s="152" t="s">
        <v>105</v>
      </c>
      <c r="E2719" s="137">
        <v>308</v>
      </c>
      <c r="F2719" s="151"/>
      <c r="G2719" s="134">
        <v>1</v>
      </c>
    </row>
    <row r="2720" spans="1:7" ht="12.75" customHeight="1">
      <c r="A2720" s="159" t="s">
        <v>112</v>
      </c>
      <c r="B2720" s="158" t="s">
        <v>5</v>
      </c>
      <c r="C2720" s="158" t="s">
        <v>4</v>
      </c>
      <c r="D2720" s="158" t="s">
        <v>103</v>
      </c>
      <c r="E2720" s="158" t="s">
        <v>104</v>
      </c>
      <c r="G2720" s="134">
        <v>1</v>
      </c>
    </row>
    <row r="2721" spans="1:7" ht="12.75" customHeight="1">
      <c r="A2721" s="157" t="s">
        <v>470</v>
      </c>
      <c r="B2721" s="156" t="s">
        <v>3</v>
      </c>
      <c r="C2721" s="155">
        <v>0.02</v>
      </c>
      <c r="D2721" s="136">
        <v>43800</v>
      </c>
      <c r="E2721" s="136">
        <f>+D2721*C2721</f>
        <v>876</v>
      </c>
      <c r="F2721" s="135"/>
      <c r="G2721" s="134">
        <v>1</v>
      </c>
    </row>
    <row r="2722" spans="1:7" ht="12.75" customHeight="1">
      <c r="A2722" s="152"/>
      <c r="B2722" s="154">
        <v>5.7499179520840196</v>
      </c>
      <c r="C2722" s="153"/>
      <c r="D2722" s="152" t="s">
        <v>105</v>
      </c>
      <c r="E2722" s="137">
        <v>876</v>
      </c>
      <c r="F2722" s="151"/>
      <c r="G2722" s="134">
        <v>1</v>
      </c>
    </row>
    <row r="2723" spans="1:7" ht="12.75" customHeight="1">
      <c r="A2723" s="150" t="s">
        <v>114</v>
      </c>
      <c r="B2723" s="149" t="s">
        <v>115</v>
      </c>
      <c r="C2723" s="148"/>
      <c r="D2723" s="147"/>
      <c r="E2723" s="146">
        <v>15235</v>
      </c>
      <c r="G2723" s="134">
        <v>1</v>
      </c>
    </row>
    <row r="2724" spans="1:7" ht="15" customHeight="1">
      <c r="A2724" s="202" t="s">
        <v>116</v>
      </c>
      <c r="B2724" s="202"/>
      <c r="C2724" s="202"/>
      <c r="D2724" s="200">
        <v>15235</v>
      </c>
      <c r="E2724" s="200"/>
      <c r="G2724" s="134">
        <v>1</v>
      </c>
    </row>
    <row r="2725" spans="1:7" ht="12.75" customHeight="1">
      <c r="G2725" s="134">
        <v>1</v>
      </c>
    </row>
    <row r="2726" spans="1:7" ht="12.75" customHeight="1">
      <c r="G2726" s="134">
        <v>1</v>
      </c>
    </row>
    <row r="2727" spans="1:7" ht="20.25" customHeight="1">
      <c r="A2727" s="191" t="s">
        <v>99</v>
      </c>
      <c r="B2727" s="192"/>
      <c r="C2727" s="192"/>
      <c r="D2727" s="192"/>
      <c r="E2727" s="193"/>
      <c r="G2727" s="134">
        <v>1</v>
      </c>
    </row>
    <row r="2728" spans="1:7" ht="12.75" customHeight="1">
      <c r="A2728" s="194"/>
      <c r="B2728" s="194"/>
      <c r="C2728" s="194"/>
      <c r="D2728" s="162" t="s">
        <v>100</v>
      </c>
      <c r="E2728" s="162" t="s">
        <v>5</v>
      </c>
      <c r="G2728" s="134">
        <v>1</v>
      </c>
    </row>
    <row r="2729" spans="1:7" ht="55.5" customHeight="1">
      <c r="A2729" s="194" t="s">
        <v>461</v>
      </c>
      <c r="B2729" s="194"/>
      <c r="C2729" s="194"/>
      <c r="D2729" s="161" t="s">
        <v>358</v>
      </c>
      <c r="E2729" s="161" t="s">
        <v>98</v>
      </c>
      <c r="G2729" s="134">
        <v>1</v>
      </c>
    </row>
    <row r="2730" spans="1:7" ht="15.75" customHeight="1">
      <c r="A2730" s="201" t="s">
        <v>101</v>
      </c>
      <c r="B2730" s="201"/>
      <c r="C2730" s="201"/>
      <c r="D2730" s="201"/>
      <c r="E2730" s="201"/>
      <c r="F2730" s="160"/>
      <c r="G2730" s="134">
        <v>1</v>
      </c>
    </row>
    <row r="2731" spans="1:7" ht="200.1" customHeight="1">
      <c r="A2731" s="196" t="s">
        <v>259</v>
      </c>
      <c r="B2731" s="197"/>
      <c r="C2731" s="197"/>
      <c r="D2731" s="197"/>
      <c r="E2731" s="198"/>
      <c r="G2731" s="134">
        <v>2</v>
      </c>
    </row>
    <row r="2732" spans="1:7" ht="12.75" customHeight="1">
      <c r="A2732" s="159" t="s">
        <v>102</v>
      </c>
      <c r="B2732" s="158" t="s">
        <v>5</v>
      </c>
      <c r="C2732" s="158" t="s">
        <v>4</v>
      </c>
      <c r="D2732" s="158" t="s">
        <v>103</v>
      </c>
      <c r="E2732" s="158" t="s">
        <v>104</v>
      </c>
      <c r="G2732" s="134">
        <v>1</v>
      </c>
    </row>
    <row r="2733" spans="1:7" ht="12.75" customHeight="1">
      <c r="A2733" s="157" t="s">
        <v>496</v>
      </c>
      <c r="B2733" s="156" t="s">
        <v>98</v>
      </c>
      <c r="C2733" s="155">
        <v>1</v>
      </c>
      <c r="D2733" s="136">
        <v>7062</v>
      </c>
      <c r="E2733" s="136">
        <f t="shared" ref="E2733:E2738" si="34">+D2733*C2733</f>
        <v>7062</v>
      </c>
      <c r="F2733" s="135"/>
      <c r="G2733" s="134">
        <v>1</v>
      </c>
    </row>
    <row r="2734" spans="1:7" ht="12.75" customHeight="1">
      <c r="A2734" s="157" t="s">
        <v>495</v>
      </c>
      <c r="B2734" s="156" t="s">
        <v>3</v>
      </c>
      <c r="C2734" s="155">
        <v>0.16667000000000001</v>
      </c>
      <c r="D2734" s="136">
        <v>2370</v>
      </c>
      <c r="E2734" s="136">
        <f t="shared" si="34"/>
        <v>395.00790000000001</v>
      </c>
      <c r="F2734" s="135"/>
      <c r="G2734" s="134">
        <v>1</v>
      </c>
    </row>
    <row r="2735" spans="1:7" ht="12.75" customHeight="1">
      <c r="A2735" s="157" t="s">
        <v>494</v>
      </c>
      <c r="B2735" s="156" t="s">
        <v>3</v>
      </c>
      <c r="C2735" s="155">
        <v>0.1</v>
      </c>
      <c r="D2735" s="136">
        <v>1412</v>
      </c>
      <c r="E2735" s="136">
        <f t="shared" si="34"/>
        <v>141.20000000000002</v>
      </c>
      <c r="F2735" s="135"/>
      <c r="G2735" s="134">
        <v>1</v>
      </c>
    </row>
    <row r="2736" spans="1:7" ht="12.75" customHeight="1">
      <c r="A2736" s="157" t="s">
        <v>493</v>
      </c>
      <c r="B2736" s="156" t="s">
        <v>3</v>
      </c>
      <c r="C2736" s="155">
        <v>0.1</v>
      </c>
      <c r="D2736" s="136">
        <v>1129</v>
      </c>
      <c r="E2736" s="136">
        <f t="shared" si="34"/>
        <v>112.9</v>
      </c>
      <c r="F2736" s="135"/>
      <c r="G2736" s="134">
        <v>1</v>
      </c>
    </row>
    <row r="2737" spans="1:7" ht="12.75" customHeight="1">
      <c r="A2737" s="157" t="s">
        <v>492</v>
      </c>
      <c r="B2737" s="156" t="s">
        <v>3</v>
      </c>
      <c r="C2737" s="155">
        <v>1</v>
      </c>
      <c r="D2737" s="136">
        <v>1600</v>
      </c>
      <c r="E2737" s="136">
        <f t="shared" si="34"/>
        <v>1600</v>
      </c>
      <c r="F2737" s="135"/>
      <c r="G2737" s="134">
        <v>1</v>
      </c>
    </row>
    <row r="2738" spans="1:7" ht="12.75" customHeight="1">
      <c r="A2738" s="157" t="s">
        <v>491</v>
      </c>
      <c r="B2738" s="156" t="s">
        <v>149</v>
      </c>
      <c r="C2738" s="155">
        <v>2.4599999999999999E-3</v>
      </c>
      <c r="D2738" s="136">
        <v>327682</v>
      </c>
      <c r="E2738" s="136">
        <f t="shared" si="34"/>
        <v>806.09771999999998</v>
      </c>
      <c r="F2738" s="135"/>
      <c r="G2738" s="134">
        <v>1</v>
      </c>
    </row>
    <row r="2739" spans="1:7" ht="12.75" customHeight="1">
      <c r="A2739" s="152"/>
      <c r="B2739" s="154">
        <v>55.037536720704999</v>
      </c>
      <c r="C2739" s="153"/>
      <c r="D2739" s="152" t="s">
        <v>105</v>
      </c>
      <c r="E2739" s="137">
        <v>10117</v>
      </c>
      <c r="F2739" s="151"/>
      <c r="G2739" s="134">
        <v>1</v>
      </c>
    </row>
    <row r="2740" spans="1:7" ht="12.75" customHeight="1">
      <c r="A2740" s="159" t="s">
        <v>106</v>
      </c>
      <c r="B2740" s="158" t="s">
        <v>5</v>
      </c>
      <c r="C2740" s="158" t="s">
        <v>4</v>
      </c>
      <c r="D2740" s="158" t="s">
        <v>103</v>
      </c>
      <c r="E2740" s="158" t="s">
        <v>104</v>
      </c>
      <c r="G2740" s="134">
        <v>1</v>
      </c>
    </row>
    <row r="2741" spans="1:7" ht="12.75" customHeight="1">
      <c r="A2741" s="157" t="s">
        <v>471</v>
      </c>
      <c r="B2741" s="156" t="s">
        <v>107</v>
      </c>
      <c r="C2741" s="155">
        <v>2.894E-2</v>
      </c>
      <c r="D2741" s="136">
        <v>282059</v>
      </c>
      <c r="E2741" s="136">
        <f>+D2741*C2741</f>
        <v>8162.7874600000005</v>
      </c>
      <c r="F2741" s="135"/>
      <c r="G2741" s="134">
        <v>1</v>
      </c>
    </row>
    <row r="2742" spans="1:7" ht="12.75" customHeight="1">
      <c r="A2742" s="152"/>
      <c r="B2742" s="154">
        <v>38.282015014688298</v>
      </c>
      <c r="C2742" s="153"/>
      <c r="D2742" s="152" t="s">
        <v>105</v>
      </c>
      <c r="E2742" s="137">
        <v>7037</v>
      </c>
      <c r="F2742" s="151"/>
      <c r="G2742" s="134">
        <v>1</v>
      </c>
    </row>
    <row r="2743" spans="1:7" ht="12.75" customHeight="1">
      <c r="A2743" s="159" t="s">
        <v>108</v>
      </c>
      <c r="B2743" s="158" t="s">
        <v>5</v>
      </c>
      <c r="C2743" s="158" t="s">
        <v>4</v>
      </c>
      <c r="D2743" s="158" t="s">
        <v>103</v>
      </c>
      <c r="E2743" s="158" t="s">
        <v>104</v>
      </c>
      <c r="G2743" s="134">
        <v>1</v>
      </c>
    </row>
    <row r="2744" spans="1:7" ht="12.75" customHeight="1">
      <c r="A2744" s="157" t="s">
        <v>109</v>
      </c>
      <c r="B2744" s="156" t="s">
        <v>110</v>
      </c>
      <c r="C2744" s="155">
        <v>0.05</v>
      </c>
      <c r="D2744" s="136">
        <v>7037</v>
      </c>
      <c r="E2744" s="136">
        <f>+D2744*C2744</f>
        <v>351.85</v>
      </c>
      <c r="F2744" s="135"/>
      <c r="G2744" s="134">
        <v>1</v>
      </c>
    </row>
    <row r="2745" spans="1:7" ht="12.75" customHeight="1">
      <c r="A2745" s="152"/>
      <c r="B2745" s="154">
        <v>1.91491676640191</v>
      </c>
      <c r="C2745" s="153"/>
      <c r="D2745" s="152" t="s">
        <v>105</v>
      </c>
      <c r="E2745" s="137">
        <v>352</v>
      </c>
      <c r="F2745" s="151"/>
      <c r="G2745" s="134">
        <v>1</v>
      </c>
    </row>
    <row r="2746" spans="1:7" ht="12.75" customHeight="1">
      <c r="A2746" s="159" t="s">
        <v>112</v>
      </c>
      <c r="B2746" s="158" t="s">
        <v>5</v>
      </c>
      <c r="C2746" s="158" t="s">
        <v>4</v>
      </c>
      <c r="D2746" s="158" t="s">
        <v>103</v>
      </c>
      <c r="E2746" s="158" t="s">
        <v>104</v>
      </c>
      <c r="G2746" s="134">
        <v>1</v>
      </c>
    </row>
    <row r="2747" spans="1:7" ht="12.75" customHeight="1">
      <c r="A2747" s="157" t="s">
        <v>470</v>
      </c>
      <c r="B2747" s="156" t="s">
        <v>3</v>
      </c>
      <c r="C2747" s="155">
        <v>0.02</v>
      </c>
      <c r="D2747" s="136">
        <v>43800</v>
      </c>
      <c r="E2747" s="136">
        <f>+D2747*C2747</f>
        <v>876</v>
      </c>
      <c r="F2747" s="135"/>
      <c r="G2747" s="134">
        <v>1</v>
      </c>
    </row>
    <row r="2748" spans="1:7" ht="12.75" customHeight="1">
      <c r="A2748" s="152"/>
      <c r="B2748" s="154">
        <v>4.7655314982047701</v>
      </c>
      <c r="C2748" s="153"/>
      <c r="D2748" s="152" t="s">
        <v>105</v>
      </c>
      <c r="E2748" s="137">
        <v>876</v>
      </c>
      <c r="F2748" s="151"/>
      <c r="G2748" s="134">
        <v>1</v>
      </c>
    </row>
    <row r="2749" spans="1:7" ht="12.75" customHeight="1">
      <c r="A2749" s="150" t="s">
        <v>114</v>
      </c>
      <c r="B2749" s="149" t="s">
        <v>115</v>
      </c>
      <c r="C2749" s="148"/>
      <c r="D2749" s="147"/>
      <c r="E2749" s="146">
        <v>18382</v>
      </c>
      <c r="G2749" s="134">
        <v>1</v>
      </c>
    </row>
    <row r="2750" spans="1:7" ht="15" customHeight="1">
      <c r="A2750" s="202" t="s">
        <v>116</v>
      </c>
      <c r="B2750" s="202"/>
      <c r="C2750" s="202"/>
      <c r="D2750" s="200">
        <v>18382</v>
      </c>
      <c r="E2750" s="200"/>
      <c r="G2750" s="134">
        <v>1</v>
      </c>
    </row>
    <row r="2751" spans="1:7" ht="12.75" customHeight="1">
      <c r="G2751" s="134">
        <v>1</v>
      </c>
    </row>
    <row r="2752" spans="1:7" ht="12.75" customHeight="1">
      <c r="G2752" s="134">
        <v>1</v>
      </c>
    </row>
    <row r="2753" spans="1:7" ht="20.25" customHeight="1">
      <c r="A2753" s="191" t="s">
        <v>99</v>
      </c>
      <c r="B2753" s="192"/>
      <c r="C2753" s="192"/>
      <c r="D2753" s="192"/>
      <c r="E2753" s="193"/>
      <c r="G2753" s="134">
        <v>1</v>
      </c>
    </row>
    <row r="2754" spans="1:7" ht="12.75" customHeight="1">
      <c r="A2754" s="194"/>
      <c r="B2754" s="194"/>
      <c r="C2754" s="194"/>
      <c r="D2754" s="162" t="s">
        <v>100</v>
      </c>
      <c r="E2754" s="162" t="s">
        <v>5</v>
      </c>
      <c r="G2754" s="134">
        <v>1</v>
      </c>
    </row>
    <row r="2755" spans="1:7" ht="55.5" customHeight="1">
      <c r="A2755" s="194" t="s">
        <v>461</v>
      </c>
      <c r="B2755" s="194"/>
      <c r="C2755" s="194"/>
      <c r="D2755" s="161" t="s">
        <v>360</v>
      </c>
      <c r="E2755" s="161" t="s">
        <v>3</v>
      </c>
      <c r="G2755" s="134">
        <v>1</v>
      </c>
    </row>
    <row r="2756" spans="1:7" ht="15.75" customHeight="1">
      <c r="A2756" s="201" t="s">
        <v>101</v>
      </c>
      <c r="B2756" s="201"/>
      <c r="C2756" s="201"/>
      <c r="D2756" s="201"/>
      <c r="E2756" s="201"/>
      <c r="F2756" s="160"/>
      <c r="G2756" s="134">
        <v>1</v>
      </c>
    </row>
    <row r="2757" spans="1:7" ht="200.1" customHeight="1">
      <c r="A2757" s="196" t="s">
        <v>216</v>
      </c>
      <c r="B2757" s="197"/>
      <c r="C2757" s="197"/>
      <c r="D2757" s="197"/>
      <c r="E2757" s="198"/>
      <c r="G2757" s="134">
        <v>2</v>
      </c>
    </row>
    <row r="2758" spans="1:7" ht="12.75" customHeight="1">
      <c r="A2758" s="159" t="s">
        <v>106</v>
      </c>
      <c r="B2758" s="158" t="s">
        <v>5</v>
      </c>
      <c r="C2758" s="158" t="s">
        <v>4</v>
      </c>
      <c r="D2758" s="158" t="s">
        <v>103</v>
      </c>
      <c r="E2758" s="158" t="s">
        <v>104</v>
      </c>
      <c r="G2758" s="134">
        <v>1</v>
      </c>
    </row>
    <row r="2759" spans="1:7" ht="12.75" customHeight="1">
      <c r="A2759" s="157" t="s">
        <v>471</v>
      </c>
      <c r="B2759" s="156" t="s">
        <v>107</v>
      </c>
      <c r="C2759" s="155">
        <v>3.125E-2</v>
      </c>
      <c r="D2759" s="136">
        <v>282059</v>
      </c>
      <c r="E2759" s="136">
        <f>+D2759*C2759</f>
        <v>8814.34375</v>
      </c>
      <c r="F2759" s="135"/>
      <c r="G2759" s="134">
        <v>1</v>
      </c>
    </row>
    <row r="2760" spans="1:7" ht="12.75" customHeight="1">
      <c r="A2760" s="152"/>
      <c r="B2760" s="154">
        <v>77.938461538461496</v>
      </c>
      <c r="C2760" s="153"/>
      <c r="D2760" s="152" t="s">
        <v>105</v>
      </c>
      <c r="E2760" s="137">
        <v>7599</v>
      </c>
      <c r="F2760" s="151"/>
      <c r="G2760" s="134">
        <v>1</v>
      </c>
    </row>
    <row r="2761" spans="1:7" ht="12.75" customHeight="1">
      <c r="A2761" s="159" t="s">
        <v>108</v>
      </c>
      <c r="B2761" s="158" t="s">
        <v>5</v>
      </c>
      <c r="C2761" s="158" t="s">
        <v>4</v>
      </c>
      <c r="D2761" s="158" t="s">
        <v>103</v>
      </c>
      <c r="E2761" s="158" t="s">
        <v>104</v>
      </c>
      <c r="G2761" s="134">
        <v>1</v>
      </c>
    </row>
    <row r="2762" spans="1:7" ht="12.75" customHeight="1">
      <c r="A2762" s="157" t="s">
        <v>109</v>
      </c>
      <c r="B2762" s="156" t="s">
        <v>110</v>
      </c>
      <c r="C2762" s="155">
        <v>0.05</v>
      </c>
      <c r="D2762" s="136">
        <v>7599</v>
      </c>
      <c r="E2762" s="136">
        <f>+D2762*C2762</f>
        <v>379.95000000000005</v>
      </c>
      <c r="F2762" s="135"/>
      <c r="G2762" s="134">
        <v>1</v>
      </c>
    </row>
    <row r="2763" spans="1:7" ht="12.75" customHeight="1">
      <c r="A2763" s="152"/>
      <c r="B2763" s="154">
        <v>3.8974358974359</v>
      </c>
      <c r="C2763" s="153"/>
      <c r="D2763" s="152" t="s">
        <v>105</v>
      </c>
      <c r="E2763" s="137">
        <v>380</v>
      </c>
      <c r="F2763" s="151"/>
      <c r="G2763" s="134">
        <v>1</v>
      </c>
    </row>
    <row r="2764" spans="1:7" ht="12.75" customHeight="1">
      <c r="A2764" s="159" t="s">
        <v>111</v>
      </c>
      <c r="B2764" s="158" t="s">
        <v>5</v>
      </c>
      <c r="C2764" s="158" t="s">
        <v>4</v>
      </c>
      <c r="D2764" s="158" t="s">
        <v>103</v>
      </c>
      <c r="E2764" s="158" t="s">
        <v>104</v>
      </c>
      <c r="G2764" s="134">
        <v>1</v>
      </c>
    </row>
    <row r="2765" spans="1:7" ht="12.75" customHeight="1">
      <c r="A2765" s="157" t="s">
        <v>155</v>
      </c>
      <c r="B2765" s="156" t="s">
        <v>142</v>
      </c>
      <c r="C2765" s="155">
        <v>3.125E-2</v>
      </c>
      <c r="D2765" s="136">
        <v>3482</v>
      </c>
      <c r="E2765" s="136">
        <f>+D2765*C2765</f>
        <v>108.8125</v>
      </c>
      <c r="F2765" s="135"/>
      <c r="G2765" s="134">
        <v>1</v>
      </c>
    </row>
    <row r="2766" spans="1:7" ht="12.75" customHeight="1">
      <c r="A2766" s="157" t="s">
        <v>156</v>
      </c>
      <c r="B2766" s="156" t="s">
        <v>142</v>
      </c>
      <c r="C2766" s="155">
        <v>6.25E-2</v>
      </c>
      <c r="D2766" s="136">
        <v>248</v>
      </c>
      <c r="E2766" s="136">
        <f>+D2766*C2766</f>
        <v>15.5</v>
      </c>
      <c r="F2766" s="135"/>
      <c r="G2766" s="134">
        <v>1</v>
      </c>
    </row>
    <row r="2767" spans="1:7" ht="12.75" customHeight="1">
      <c r="A2767" s="152"/>
      <c r="B2767" s="154">
        <v>1.2820512820512799</v>
      </c>
      <c r="C2767" s="153"/>
      <c r="D2767" s="152" t="s">
        <v>105</v>
      </c>
      <c r="E2767" s="137">
        <v>125</v>
      </c>
      <c r="F2767" s="151"/>
      <c r="G2767" s="134">
        <v>1</v>
      </c>
    </row>
    <row r="2768" spans="1:7" ht="12.75" customHeight="1">
      <c r="A2768" s="159" t="s">
        <v>112</v>
      </c>
      <c r="B2768" s="158" t="s">
        <v>5</v>
      </c>
      <c r="C2768" s="158" t="s">
        <v>4</v>
      </c>
      <c r="D2768" s="158" t="s">
        <v>103</v>
      </c>
      <c r="E2768" s="158" t="s">
        <v>104</v>
      </c>
      <c r="G2768" s="134">
        <v>1</v>
      </c>
    </row>
    <row r="2769" spans="1:7" ht="12.75" customHeight="1">
      <c r="A2769" s="157" t="s">
        <v>153</v>
      </c>
      <c r="B2769" s="156" t="s">
        <v>149</v>
      </c>
      <c r="C2769" s="155">
        <v>3.3250000000000002E-2</v>
      </c>
      <c r="D2769" s="136">
        <v>49509</v>
      </c>
      <c r="E2769" s="136">
        <f>+D2769*C2769</f>
        <v>1646.17425</v>
      </c>
      <c r="F2769" s="135"/>
      <c r="G2769" s="134">
        <v>1</v>
      </c>
    </row>
    <row r="2770" spans="1:7" ht="12.75" customHeight="1">
      <c r="A2770" s="152"/>
      <c r="B2770" s="154">
        <v>16.8820512820513</v>
      </c>
      <c r="C2770" s="153"/>
      <c r="D2770" s="152" t="s">
        <v>105</v>
      </c>
      <c r="E2770" s="137">
        <v>1646</v>
      </c>
      <c r="F2770" s="151"/>
      <c r="G2770" s="134">
        <v>1</v>
      </c>
    </row>
    <row r="2771" spans="1:7" ht="12.75" customHeight="1">
      <c r="A2771" s="150" t="s">
        <v>114</v>
      </c>
      <c r="B2771" s="149" t="s">
        <v>115</v>
      </c>
      <c r="C2771" s="148"/>
      <c r="D2771" s="147"/>
      <c r="E2771" s="146">
        <v>9750</v>
      </c>
      <c r="G2771" s="134">
        <v>1</v>
      </c>
    </row>
    <row r="2772" spans="1:7" ht="15" customHeight="1">
      <c r="A2772" s="202" t="s">
        <v>116</v>
      </c>
      <c r="B2772" s="202"/>
      <c r="C2772" s="202"/>
      <c r="D2772" s="200">
        <v>9750</v>
      </c>
      <c r="E2772" s="200"/>
      <c r="G2772" s="134">
        <v>1</v>
      </c>
    </row>
    <row r="2773" spans="1:7" ht="12.75" customHeight="1">
      <c r="G2773" s="134">
        <v>1</v>
      </c>
    </row>
    <row r="2774" spans="1:7" ht="12.75" customHeight="1">
      <c r="G2774" s="134">
        <v>1</v>
      </c>
    </row>
    <row r="2775" spans="1:7" ht="20.25" customHeight="1">
      <c r="A2775" s="191" t="s">
        <v>99</v>
      </c>
      <c r="B2775" s="192"/>
      <c r="C2775" s="192"/>
      <c r="D2775" s="192"/>
      <c r="E2775" s="193"/>
      <c r="G2775" s="134">
        <v>1</v>
      </c>
    </row>
    <row r="2776" spans="1:7" ht="12.75" customHeight="1">
      <c r="A2776" s="194"/>
      <c r="B2776" s="194"/>
      <c r="C2776" s="194"/>
      <c r="D2776" s="162" t="s">
        <v>100</v>
      </c>
      <c r="E2776" s="162" t="s">
        <v>5</v>
      </c>
      <c r="G2776" s="134">
        <v>1</v>
      </c>
    </row>
    <row r="2777" spans="1:7" ht="55.5" customHeight="1">
      <c r="A2777" s="194" t="s">
        <v>461</v>
      </c>
      <c r="B2777" s="194"/>
      <c r="C2777" s="194"/>
      <c r="D2777" s="161" t="s">
        <v>361</v>
      </c>
      <c r="E2777" s="161" t="s">
        <v>98</v>
      </c>
      <c r="G2777" s="134">
        <v>1</v>
      </c>
    </row>
    <row r="2778" spans="1:7" ht="15.75" customHeight="1">
      <c r="A2778" s="201" t="s">
        <v>101</v>
      </c>
      <c r="B2778" s="201"/>
      <c r="C2778" s="201"/>
      <c r="D2778" s="201"/>
      <c r="E2778" s="201"/>
      <c r="F2778" s="160"/>
      <c r="G2778" s="134">
        <v>1</v>
      </c>
    </row>
    <row r="2779" spans="1:7" ht="200.1" customHeight="1">
      <c r="A2779" s="196" t="s">
        <v>218</v>
      </c>
      <c r="B2779" s="197"/>
      <c r="C2779" s="197"/>
      <c r="D2779" s="197"/>
      <c r="E2779" s="198"/>
      <c r="G2779" s="134">
        <v>2</v>
      </c>
    </row>
    <row r="2780" spans="1:7" ht="12.75" customHeight="1">
      <c r="A2780" s="159" t="s">
        <v>106</v>
      </c>
      <c r="B2780" s="158" t="s">
        <v>5</v>
      </c>
      <c r="C2780" s="158" t="s">
        <v>4</v>
      </c>
      <c r="D2780" s="158" t="s">
        <v>103</v>
      </c>
      <c r="E2780" s="158" t="s">
        <v>104</v>
      </c>
      <c r="G2780" s="134">
        <v>1</v>
      </c>
    </row>
    <row r="2781" spans="1:7" ht="12.75" customHeight="1">
      <c r="A2781" s="157" t="s">
        <v>154</v>
      </c>
      <c r="B2781" s="156" t="s">
        <v>107</v>
      </c>
      <c r="C2781" s="155">
        <v>0.1</v>
      </c>
      <c r="D2781" s="136">
        <v>377759</v>
      </c>
      <c r="E2781" s="136">
        <f>+D2781*C2781</f>
        <v>37775.9</v>
      </c>
      <c r="F2781" s="135"/>
      <c r="G2781" s="134">
        <v>1</v>
      </c>
    </row>
    <row r="2782" spans="1:7" ht="12.75" customHeight="1">
      <c r="A2782" s="152"/>
      <c r="B2782" s="154">
        <v>84.617383396128403</v>
      </c>
      <c r="C2782" s="153"/>
      <c r="D2782" s="152" t="s">
        <v>105</v>
      </c>
      <c r="E2782" s="137">
        <v>32565</v>
      </c>
      <c r="F2782" s="151"/>
      <c r="G2782" s="134">
        <v>1</v>
      </c>
    </row>
    <row r="2783" spans="1:7" ht="12.75" customHeight="1">
      <c r="A2783" s="159" t="s">
        <v>108</v>
      </c>
      <c r="B2783" s="158" t="s">
        <v>5</v>
      </c>
      <c r="C2783" s="158" t="s">
        <v>4</v>
      </c>
      <c r="D2783" s="158" t="s">
        <v>103</v>
      </c>
      <c r="E2783" s="158" t="s">
        <v>104</v>
      </c>
      <c r="G2783" s="134">
        <v>1</v>
      </c>
    </row>
    <row r="2784" spans="1:7" ht="12.75" customHeight="1">
      <c r="A2784" s="157" t="s">
        <v>109</v>
      </c>
      <c r="B2784" s="156" t="s">
        <v>110</v>
      </c>
      <c r="C2784" s="155">
        <v>0.05</v>
      </c>
      <c r="D2784" s="136">
        <v>32565</v>
      </c>
      <c r="E2784" s="136">
        <f>+D2784*C2784</f>
        <v>1628.25</v>
      </c>
      <c r="F2784" s="135"/>
      <c r="G2784" s="134">
        <v>1</v>
      </c>
    </row>
    <row r="2785" spans="1:7" ht="12.75" customHeight="1">
      <c r="A2785" s="152"/>
      <c r="B2785" s="154">
        <v>4.2302195660647</v>
      </c>
      <c r="C2785" s="153"/>
      <c r="D2785" s="152" t="s">
        <v>105</v>
      </c>
      <c r="E2785" s="137">
        <v>1628</v>
      </c>
      <c r="F2785" s="151"/>
      <c r="G2785" s="134">
        <v>1</v>
      </c>
    </row>
    <row r="2786" spans="1:7" ht="12.75" customHeight="1">
      <c r="A2786" s="159" t="s">
        <v>112</v>
      </c>
      <c r="B2786" s="158" t="s">
        <v>5</v>
      </c>
      <c r="C2786" s="158" t="s">
        <v>4</v>
      </c>
      <c r="D2786" s="158" t="s">
        <v>103</v>
      </c>
      <c r="E2786" s="158" t="s">
        <v>104</v>
      </c>
      <c r="G2786" s="134">
        <v>1</v>
      </c>
    </row>
    <row r="2787" spans="1:7" ht="12.75" customHeight="1">
      <c r="A2787" s="157" t="s">
        <v>153</v>
      </c>
      <c r="B2787" s="156" t="s">
        <v>149</v>
      </c>
      <c r="C2787" s="155">
        <v>6.5000000000000002E-2</v>
      </c>
      <c r="D2787" s="136">
        <v>49509</v>
      </c>
      <c r="E2787" s="136">
        <f>+D2787*C2787</f>
        <v>3218.085</v>
      </c>
      <c r="F2787" s="135"/>
      <c r="G2787" s="134">
        <v>1</v>
      </c>
    </row>
    <row r="2788" spans="1:7" ht="12.75" customHeight="1">
      <c r="A2788" s="157" t="s">
        <v>157</v>
      </c>
      <c r="B2788" s="156" t="s">
        <v>149</v>
      </c>
      <c r="C2788" s="155">
        <v>6.2E-2</v>
      </c>
      <c r="D2788" s="136">
        <v>17325</v>
      </c>
      <c r="E2788" s="136">
        <f>+D2788*C2788</f>
        <v>1074.1500000000001</v>
      </c>
      <c r="F2788" s="135"/>
      <c r="G2788" s="134">
        <v>1</v>
      </c>
    </row>
    <row r="2789" spans="1:7" ht="12.75" customHeight="1">
      <c r="A2789" s="152"/>
      <c r="B2789" s="154">
        <v>11.1523970378069</v>
      </c>
      <c r="C2789" s="153"/>
      <c r="D2789" s="152" t="s">
        <v>105</v>
      </c>
      <c r="E2789" s="137">
        <v>4292</v>
      </c>
      <c r="F2789" s="151"/>
      <c r="G2789" s="134">
        <v>1</v>
      </c>
    </row>
    <row r="2790" spans="1:7" ht="12.75" customHeight="1">
      <c r="A2790" s="150" t="s">
        <v>114</v>
      </c>
      <c r="B2790" s="149" t="s">
        <v>115</v>
      </c>
      <c r="C2790" s="148"/>
      <c r="D2790" s="147"/>
      <c r="E2790" s="146">
        <v>38485</v>
      </c>
      <c r="G2790" s="134">
        <v>1</v>
      </c>
    </row>
    <row r="2791" spans="1:7" ht="15" customHeight="1">
      <c r="A2791" s="202" t="s">
        <v>116</v>
      </c>
      <c r="B2791" s="202"/>
      <c r="C2791" s="202"/>
      <c r="D2791" s="200">
        <v>38485</v>
      </c>
      <c r="E2791" s="200"/>
      <c r="G2791" s="134">
        <v>1</v>
      </c>
    </row>
    <row r="2792" spans="1:7" ht="12.75" customHeight="1">
      <c r="G2792" s="134">
        <v>1</v>
      </c>
    </row>
    <row r="2793" spans="1:7" ht="12.75" customHeight="1">
      <c r="G2793" s="134">
        <v>1</v>
      </c>
    </row>
    <row r="2794" spans="1:7" ht="20.25" customHeight="1">
      <c r="A2794" s="191" t="s">
        <v>99</v>
      </c>
      <c r="B2794" s="192"/>
      <c r="C2794" s="192"/>
      <c r="D2794" s="192"/>
      <c r="E2794" s="193"/>
      <c r="G2794" s="134">
        <v>1</v>
      </c>
    </row>
    <row r="2795" spans="1:7" ht="12.75" customHeight="1">
      <c r="A2795" s="194"/>
      <c r="B2795" s="194"/>
      <c r="C2795" s="194"/>
      <c r="D2795" s="162" t="s">
        <v>100</v>
      </c>
      <c r="E2795" s="162" t="s">
        <v>5</v>
      </c>
      <c r="G2795" s="134">
        <v>1</v>
      </c>
    </row>
    <row r="2796" spans="1:7" ht="55.5" customHeight="1">
      <c r="A2796" s="194" t="s">
        <v>461</v>
      </c>
      <c r="B2796" s="194"/>
      <c r="C2796" s="194"/>
      <c r="D2796" s="161" t="s">
        <v>362</v>
      </c>
      <c r="E2796" s="161" t="s">
        <v>2</v>
      </c>
      <c r="G2796" s="134">
        <v>1</v>
      </c>
    </row>
    <row r="2797" spans="1:7" ht="15.75" customHeight="1">
      <c r="A2797" s="201" t="s">
        <v>101</v>
      </c>
      <c r="B2797" s="201"/>
      <c r="C2797" s="201"/>
      <c r="D2797" s="201"/>
      <c r="E2797" s="201"/>
      <c r="F2797" s="160"/>
      <c r="G2797" s="134">
        <v>1</v>
      </c>
    </row>
    <row r="2798" spans="1:7" ht="200.1" customHeight="1">
      <c r="A2798" s="196" t="s">
        <v>220</v>
      </c>
      <c r="B2798" s="197"/>
      <c r="C2798" s="197"/>
      <c r="D2798" s="197"/>
      <c r="E2798" s="198"/>
      <c r="G2798" s="134">
        <v>2</v>
      </c>
    </row>
    <row r="2799" spans="1:7" ht="12.75" customHeight="1">
      <c r="A2799" s="159" t="s">
        <v>106</v>
      </c>
      <c r="B2799" s="158" t="s">
        <v>5</v>
      </c>
      <c r="C2799" s="158" t="s">
        <v>4</v>
      </c>
      <c r="D2799" s="158" t="s">
        <v>103</v>
      </c>
      <c r="E2799" s="158" t="s">
        <v>104</v>
      </c>
      <c r="G2799" s="134">
        <v>1</v>
      </c>
    </row>
    <row r="2800" spans="1:7" ht="12.75" customHeight="1">
      <c r="A2800" s="157" t="s">
        <v>154</v>
      </c>
      <c r="B2800" s="156" t="s">
        <v>107</v>
      </c>
      <c r="C2800" s="155">
        <v>4.546E-2</v>
      </c>
      <c r="D2800" s="136">
        <v>377759</v>
      </c>
      <c r="E2800" s="136">
        <f>+D2800*C2800</f>
        <v>17172.924139999999</v>
      </c>
      <c r="F2800" s="135"/>
      <c r="G2800" s="134">
        <v>1</v>
      </c>
    </row>
    <row r="2801" spans="1:7" ht="12.75" customHeight="1">
      <c r="A2801" s="152"/>
      <c r="B2801" s="154">
        <v>75.960798399096902</v>
      </c>
      <c r="C2801" s="153"/>
      <c r="D2801" s="152" t="s">
        <v>105</v>
      </c>
      <c r="E2801" s="137">
        <v>14804</v>
      </c>
      <c r="F2801" s="151"/>
      <c r="G2801" s="134">
        <v>1</v>
      </c>
    </row>
    <row r="2802" spans="1:7" ht="12.75" customHeight="1">
      <c r="A2802" s="159" t="s">
        <v>108</v>
      </c>
      <c r="B2802" s="158" t="s">
        <v>5</v>
      </c>
      <c r="C2802" s="158" t="s">
        <v>4</v>
      </c>
      <c r="D2802" s="158" t="s">
        <v>103</v>
      </c>
      <c r="E2802" s="158" t="s">
        <v>104</v>
      </c>
      <c r="G2802" s="134">
        <v>1</v>
      </c>
    </row>
    <row r="2803" spans="1:7" ht="12.75" customHeight="1">
      <c r="A2803" s="157" t="s">
        <v>109</v>
      </c>
      <c r="B2803" s="156" t="s">
        <v>110</v>
      </c>
      <c r="C2803" s="155">
        <v>0.05</v>
      </c>
      <c r="D2803" s="136">
        <v>14804</v>
      </c>
      <c r="E2803" s="136">
        <f>+D2803*C2803</f>
        <v>740.2</v>
      </c>
      <c r="F2803" s="135"/>
      <c r="G2803" s="134">
        <v>1</v>
      </c>
    </row>
    <row r="2804" spans="1:7" ht="12.75" customHeight="1">
      <c r="A2804" s="152"/>
      <c r="B2804" s="154">
        <v>3.7970137000359201</v>
      </c>
      <c r="C2804" s="153"/>
      <c r="D2804" s="152" t="s">
        <v>105</v>
      </c>
      <c r="E2804" s="137">
        <v>740</v>
      </c>
      <c r="F2804" s="151"/>
      <c r="G2804" s="134">
        <v>1</v>
      </c>
    </row>
    <row r="2805" spans="1:7" ht="12.75" customHeight="1">
      <c r="A2805" s="159" t="s">
        <v>111</v>
      </c>
      <c r="B2805" s="158" t="s">
        <v>5</v>
      </c>
      <c r="C2805" s="158" t="s">
        <v>4</v>
      </c>
      <c r="D2805" s="158" t="s">
        <v>103</v>
      </c>
      <c r="E2805" s="158" t="s">
        <v>104</v>
      </c>
      <c r="G2805" s="134">
        <v>1</v>
      </c>
    </row>
    <row r="2806" spans="1:7" ht="12.75" customHeight="1">
      <c r="A2806" s="157" t="s">
        <v>155</v>
      </c>
      <c r="B2806" s="156" t="s">
        <v>142</v>
      </c>
      <c r="C2806" s="155">
        <v>0.11111</v>
      </c>
      <c r="D2806" s="136">
        <v>3482</v>
      </c>
      <c r="E2806" s="136">
        <f>+D2806*C2806</f>
        <v>386.88502</v>
      </c>
      <c r="F2806" s="135"/>
      <c r="G2806" s="134">
        <v>1</v>
      </c>
    </row>
    <row r="2807" spans="1:7" ht="12.75" customHeight="1">
      <c r="A2807" s="157" t="s">
        <v>156</v>
      </c>
      <c r="B2807" s="156" t="s">
        <v>142</v>
      </c>
      <c r="C2807" s="155">
        <v>0.33333000000000002</v>
      </c>
      <c r="D2807" s="136">
        <v>248</v>
      </c>
      <c r="E2807" s="136">
        <f>+D2807*C2807</f>
        <v>82.665840000000003</v>
      </c>
      <c r="F2807" s="135"/>
      <c r="G2807" s="134">
        <v>1</v>
      </c>
    </row>
    <row r="2808" spans="1:7" ht="12.75" customHeight="1">
      <c r="A2808" s="152"/>
      <c r="B2808" s="154">
        <v>2.4116168094822701</v>
      </c>
      <c r="C2808" s="153"/>
      <c r="D2808" s="152" t="s">
        <v>105</v>
      </c>
      <c r="E2808" s="137">
        <v>470</v>
      </c>
      <c r="F2808" s="151"/>
      <c r="G2808" s="134">
        <v>1</v>
      </c>
    </row>
    <row r="2809" spans="1:7" ht="12.75" customHeight="1">
      <c r="A2809" s="159" t="s">
        <v>112</v>
      </c>
      <c r="B2809" s="158" t="s">
        <v>5</v>
      </c>
      <c r="C2809" s="158" t="s">
        <v>4</v>
      </c>
      <c r="D2809" s="158" t="s">
        <v>103</v>
      </c>
      <c r="E2809" s="158" t="s">
        <v>104</v>
      </c>
      <c r="G2809" s="134">
        <v>1</v>
      </c>
    </row>
    <row r="2810" spans="1:7" ht="12.75" customHeight="1">
      <c r="A2810" s="157" t="s">
        <v>153</v>
      </c>
      <c r="B2810" s="156" t="s">
        <v>149</v>
      </c>
      <c r="C2810" s="155">
        <v>5.1999999999999998E-2</v>
      </c>
      <c r="D2810" s="136">
        <v>49509</v>
      </c>
      <c r="E2810" s="136">
        <f>+D2810*C2810</f>
        <v>2574.4679999999998</v>
      </c>
      <c r="F2810" s="135"/>
      <c r="G2810" s="134">
        <v>1</v>
      </c>
    </row>
    <row r="2811" spans="1:7" ht="12.75" customHeight="1">
      <c r="A2811" s="157" t="s">
        <v>157</v>
      </c>
      <c r="B2811" s="156" t="s">
        <v>149</v>
      </c>
      <c r="C2811" s="155">
        <v>5.1999999999999998E-2</v>
      </c>
      <c r="D2811" s="136">
        <v>17325</v>
      </c>
      <c r="E2811" s="136">
        <f>+D2811*C2811</f>
        <v>900.9</v>
      </c>
      <c r="F2811" s="135"/>
      <c r="G2811" s="134">
        <v>1</v>
      </c>
    </row>
    <row r="2812" spans="1:7" ht="12.75" customHeight="1">
      <c r="A2812" s="152"/>
      <c r="B2812" s="154">
        <v>17.8305710913849</v>
      </c>
      <c r="C2812" s="153"/>
      <c r="D2812" s="152" t="s">
        <v>105</v>
      </c>
      <c r="E2812" s="137">
        <v>3475</v>
      </c>
      <c r="F2812" s="151"/>
      <c r="G2812" s="134">
        <v>1</v>
      </c>
    </row>
    <row r="2813" spans="1:7" ht="12.75" customHeight="1">
      <c r="A2813" s="150" t="s">
        <v>114</v>
      </c>
      <c r="B2813" s="149" t="s">
        <v>115</v>
      </c>
      <c r="C2813" s="148"/>
      <c r="D2813" s="147"/>
      <c r="E2813" s="146">
        <v>19489</v>
      </c>
      <c r="G2813" s="134">
        <v>1</v>
      </c>
    </row>
    <row r="2814" spans="1:7" ht="15" customHeight="1">
      <c r="A2814" s="202" t="s">
        <v>116</v>
      </c>
      <c r="B2814" s="202"/>
      <c r="C2814" s="202"/>
      <c r="D2814" s="200">
        <v>19489</v>
      </c>
      <c r="E2814" s="200"/>
      <c r="G2814" s="134">
        <v>1</v>
      </c>
    </row>
    <row r="2815" spans="1:7" ht="12.75" customHeight="1">
      <c r="G2815" s="134">
        <v>1</v>
      </c>
    </row>
    <row r="2816" spans="1:7" ht="12.75" customHeight="1">
      <c r="G2816" s="134">
        <v>1</v>
      </c>
    </row>
    <row r="2817" spans="1:7" ht="20.25" customHeight="1">
      <c r="A2817" s="191" t="s">
        <v>99</v>
      </c>
      <c r="B2817" s="192"/>
      <c r="C2817" s="192"/>
      <c r="D2817" s="192"/>
      <c r="E2817" s="193"/>
      <c r="G2817" s="134">
        <v>1</v>
      </c>
    </row>
    <row r="2818" spans="1:7" ht="12.75" customHeight="1">
      <c r="A2818" s="194"/>
      <c r="B2818" s="194"/>
      <c r="C2818" s="194"/>
      <c r="D2818" s="162" t="s">
        <v>100</v>
      </c>
      <c r="E2818" s="162" t="s">
        <v>5</v>
      </c>
      <c r="G2818" s="134">
        <v>1</v>
      </c>
    </row>
    <row r="2819" spans="1:7" ht="55.5" customHeight="1">
      <c r="A2819" s="194" t="s">
        <v>461</v>
      </c>
      <c r="B2819" s="194"/>
      <c r="C2819" s="194"/>
      <c r="D2819" s="161" t="s">
        <v>363</v>
      </c>
      <c r="E2819" s="161" t="s">
        <v>2</v>
      </c>
      <c r="G2819" s="134">
        <v>1</v>
      </c>
    </row>
    <row r="2820" spans="1:7" ht="15.75" customHeight="1">
      <c r="A2820" s="201" t="s">
        <v>101</v>
      </c>
      <c r="B2820" s="201"/>
      <c r="C2820" s="201"/>
      <c r="D2820" s="201"/>
      <c r="E2820" s="201"/>
      <c r="F2820" s="160"/>
      <c r="G2820" s="134">
        <v>1</v>
      </c>
    </row>
    <row r="2821" spans="1:7" ht="200.1" customHeight="1">
      <c r="A2821" s="196" t="s">
        <v>222</v>
      </c>
      <c r="B2821" s="197"/>
      <c r="C2821" s="197"/>
      <c r="D2821" s="197"/>
      <c r="E2821" s="198"/>
      <c r="G2821" s="134">
        <v>2</v>
      </c>
    </row>
    <row r="2822" spans="1:7" ht="12.75" customHeight="1">
      <c r="A2822" s="159" t="s">
        <v>106</v>
      </c>
      <c r="B2822" s="158" t="s">
        <v>5</v>
      </c>
      <c r="C2822" s="158" t="s">
        <v>4</v>
      </c>
      <c r="D2822" s="158" t="s">
        <v>103</v>
      </c>
      <c r="E2822" s="158" t="s">
        <v>104</v>
      </c>
      <c r="G2822" s="134">
        <v>1</v>
      </c>
    </row>
    <row r="2823" spans="1:7" ht="12.75" customHeight="1">
      <c r="A2823" s="157" t="s">
        <v>559</v>
      </c>
      <c r="B2823" s="156" t="s">
        <v>107</v>
      </c>
      <c r="C2823" s="155">
        <v>0.1</v>
      </c>
      <c r="D2823" s="136">
        <v>95700</v>
      </c>
      <c r="E2823" s="136">
        <f>+D2823*C2823</f>
        <v>9570</v>
      </c>
      <c r="F2823" s="135"/>
      <c r="G2823" s="134">
        <v>1</v>
      </c>
    </row>
    <row r="2824" spans="1:7" ht="12.75" customHeight="1">
      <c r="A2824" s="152"/>
      <c r="B2824" s="154">
        <v>47.547691775690197</v>
      </c>
      <c r="C2824" s="153"/>
      <c r="D2824" s="152" t="s">
        <v>105</v>
      </c>
      <c r="E2824" s="137">
        <v>8250</v>
      </c>
      <c r="F2824" s="151"/>
      <c r="G2824" s="134">
        <v>1</v>
      </c>
    </row>
    <row r="2825" spans="1:7" ht="12.75" customHeight="1">
      <c r="A2825" s="159" t="s">
        <v>108</v>
      </c>
      <c r="B2825" s="158" t="s">
        <v>5</v>
      </c>
      <c r="C2825" s="158" t="s">
        <v>4</v>
      </c>
      <c r="D2825" s="158" t="s">
        <v>103</v>
      </c>
      <c r="E2825" s="158" t="s">
        <v>104</v>
      </c>
      <c r="G2825" s="134">
        <v>1</v>
      </c>
    </row>
    <row r="2826" spans="1:7" ht="12.75" customHeight="1">
      <c r="A2826" s="157" t="s">
        <v>109</v>
      </c>
      <c r="B2826" s="156" t="s">
        <v>110</v>
      </c>
      <c r="C2826" s="155">
        <v>0.05</v>
      </c>
      <c r="D2826" s="136">
        <v>8250</v>
      </c>
      <c r="E2826" s="136">
        <f>+D2826*C2826</f>
        <v>412.5</v>
      </c>
      <c r="F2826" s="135"/>
      <c r="G2826" s="134">
        <v>1</v>
      </c>
    </row>
    <row r="2827" spans="1:7" ht="12.75" customHeight="1">
      <c r="A2827" s="152"/>
      <c r="B2827" s="154">
        <v>2.3802662670739401</v>
      </c>
      <c r="C2827" s="153"/>
      <c r="D2827" s="152" t="s">
        <v>105</v>
      </c>
      <c r="E2827" s="137">
        <v>413</v>
      </c>
      <c r="F2827" s="151"/>
      <c r="G2827" s="134">
        <v>1</v>
      </c>
    </row>
    <row r="2828" spans="1:7" ht="12.75" customHeight="1">
      <c r="A2828" s="159" t="s">
        <v>112</v>
      </c>
      <c r="B2828" s="158" t="s">
        <v>5</v>
      </c>
      <c r="C2828" s="158" t="s">
        <v>4</v>
      </c>
      <c r="D2828" s="158" t="s">
        <v>103</v>
      </c>
      <c r="E2828" s="158" t="s">
        <v>104</v>
      </c>
      <c r="G2828" s="134">
        <v>1</v>
      </c>
    </row>
    <row r="2829" spans="1:7" ht="12.75" customHeight="1">
      <c r="A2829" s="157" t="s">
        <v>153</v>
      </c>
      <c r="B2829" s="156" t="s">
        <v>149</v>
      </c>
      <c r="C2829" s="155">
        <v>0.13</v>
      </c>
      <c r="D2829" s="136">
        <v>49509</v>
      </c>
      <c r="E2829" s="136">
        <f>+D2829*C2829</f>
        <v>6436.17</v>
      </c>
      <c r="F2829" s="135"/>
      <c r="G2829" s="134">
        <v>1</v>
      </c>
    </row>
    <row r="2830" spans="1:7" ht="12.75" customHeight="1">
      <c r="A2830" s="157" t="s">
        <v>157</v>
      </c>
      <c r="B2830" s="156" t="s">
        <v>149</v>
      </c>
      <c r="C2830" s="155">
        <v>0.13</v>
      </c>
      <c r="D2830" s="136">
        <v>17325</v>
      </c>
      <c r="E2830" s="136">
        <f>+D2830*C2830</f>
        <v>2252.25</v>
      </c>
      <c r="F2830" s="135"/>
      <c r="G2830" s="134">
        <v>1</v>
      </c>
    </row>
    <row r="2831" spans="1:7" ht="12.75" customHeight="1">
      <c r="A2831" s="152"/>
      <c r="B2831" s="154">
        <v>50.072041957235903</v>
      </c>
      <c r="C2831" s="153"/>
      <c r="D2831" s="152" t="s">
        <v>105</v>
      </c>
      <c r="E2831" s="137">
        <v>8688</v>
      </c>
      <c r="F2831" s="151"/>
      <c r="G2831" s="134">
        <v>1</v>
      </c>
    </row>
    <row r="2832" spans="1:7" ht="12.75" customHeight="1">
      <c r="A2832" s="150" t="s">
        <v>114</v>
      </c>
      <c r="B2832" s="149" t="s">
        <v>115</v>
      </c>
      <c r="C2832" s="148"/>
      <c r="D2832" s="147"/>
      <c r="E2832" s="146">
        <v>17351</v>
      </c>
      <c r="G2832" s="134">
        <v>1</v>
      </c>
    </row>
    <row r="2833" spans="1:7" ht="15" customHeight="1">
      <c r="A2833" s="202" t="s">
        <v>116</v>
      </c>
      <c r="B2833" s="202"/>
      <c r="C2833" s="202"/>
      <c r="D2833" s="200">
        <v>17351</v>
      </c>
      <c r="E2833" s="200"/>
      <c r="G2833" s="134">
        <v>1</v>
      </c>
    </row>
    <row r="2834" spans="1:7" ht="12.75" customHeight="1">
      <c r="G2834" s="134">
        <v>1</v>
      </c>
    </row>
    <row r="2835" spans="1:7" ht="12.75" customHeight="1">
      <c r="G2835" s="134">
        <v>1</v>
      </c>
    </row>
    <row r="2836" spans="1:7" ht="20.25" customHeight="1">
      <c r="A2836" s="191" t="s">
        <v>99</v>
      </c>
      <c r="B2836" s="192"/>
      <c r="C2836" s="192"/>
      <c r="D2836" s="192"/>
      <c r="E2836" s="193"/>
      <c r="G2836" s="134">
        <v>1</v>
      </c>
    </row>
    <row r="2837" spans="1:7" ht="12.75" customHeight="1">
      <c r="A2837" s="194"/>
      <c r="B2837" s="194"/>
      <c r="C2837" s="194"/>
      <c r="D2837" s="162" t="s">
        <v>100</v>
      </c>
      <c r="E2837" s="162" t="s">
        <v>5</v>
      </c>
      <c r="G2837" s="134">
        <v>1</v>
      </c>
    </row>
    <row r="2838" spans="1:7" ht="55.5" customHeight="1">
      <c r="A2838" s="194" t="s">
        <v>461</v>
      </c>
      <c r="B2838" s="194"/>
      <c r="C2838" s="194"/>
      <c r="D2838" s="161" t="s">
        <v>364</v>
      </c>
      <c r="E2838" s="161" t="s">
        <v>2</v>
      </c>
      <c r="G2838" s="134">
        <v>1</v>
      </c>
    </row>
    <row r="2839" spans="1:7" ht="15.75" customHeight="1">
      <c r="A2839" s="201" t="s">
        <v>101</v>
      </c>
      <c r="B2839" s="201"/>
      <c r="C2839" s="201"/>
      <c r="D2839" s="201"/>
      <c r="E2839" s="201"/>
      <c r="F2839" s="160"/>
      <c r="G2839" s="134">
        <v>1</v>
      </c>
    </row>
    <row r="2840" spans="1:7" ht="36" customHeight="1">
      <c r="A2840" s="196" t="s">
        <v>315</v>
      </c>
      <c r="B2840" s="197"/>
      <c r="C2840" s="197"/>
      <c r="D2840" s="197"/>
      <c r="E2840" s="198"/>
      <c r="G2840" s="134">
        <v>2</v>
      </c>
    </row>
    <row r="2841" spans="1:7" ht="12.75" customHeight="1">
      <c r="A2841" s="159" t="s">
        <v>102</v>
      </c>
      <c r="B2841" s="158" t="s">
        <v>5</v>
      </c>
      <c r="C2841" s="158" t="s">
        <v>4</v>
      </c>
      <c r="D2841" s="158" t="s">
        <v>103</v>
      </c>
      <c r="E2841" s="158" t="s">
        <v>104</v>
      </c>
      <c r="G2841" s="134">
        <v>1</v>
      </c>
    </row>
    <row r="2842" spans="1:7" ht="12.75" customHeight="1">
      <c r="A2842" s="157" t="s">
        <v>468</v>
      </c>
      <c r="B2842" s="156" t="s">
        <v>149</v>
      </c>
      <c r="C2842" s="155">
        <v>2.5999999999999999E-2</v>
      </c>
      <c r="D2842" s="136">
        <v>388866</v>
      </c>
      <c r="E2842" s="136">
        <f>+D2842*C2842</f>
        <v>10110.516</v>
      </c>
      <c r="F2842" s="135"/>
      <c r="G2842" s="134">
        <v>1</v>
      </c>
    </row>
    <row r="2843" spans="1:7" ht="12.75" customHeight="1">
      <c r="A2843" s="152"/>
      <c r="B2843" s="154">
        <v>32.330370275628297</v>
      </c>
      <c r="C2843" s="153"/>
      <c r="D2843" s="152" t="s">
        <v>105</v>
      </c>
      <c r="E2843" s="137">
        <f>E2842</f>
        <v>10110.516</v>
      </c>
      <c r="F2843" s="151"/>
      <c r="G2843" s="134">
        <v>1</v>
      </c>
    </row>
    <row r="2844" spans="1:7" ht="12.75" customHeight="1">
      <c r="A2844" s="159" t="s">
        <v>106</v>
      </c>
      <c r="B2844" s="158" t="s">
        <v>5</v>
      </c>
      <c r="C2844" s="158" t="s">
        <v>4</v>
      </c>
      <c r="D2844" s="158" t="s">
        <v>103</v>
      </c>
      <c r="E2844" s="158" t="s">
        <v>104</v>
      </c>
      <c r="G2844" s="134">
        <v>1</v>
      </c>
    </row>
    <row r="2845" spans="1:7" ht="12.75" customHeight="1">
      <c r="A2845" s="157" t="s">
        <v>163</v>
      </c>
      <c r="B2845" s="156" t="s">
        <v>107</v>
      </c>
      <c r="C2845" s="155">
        <v>7.5829999999999995E-2</v>
      </c>
      <c r="D2845" s="136">
        <v>282059</v>
      </c>
      <c r="E2845" s="136">
        <f>+D2845*C2845</f>
        <v>21388.533969999997</v>
      </c>
      <c r="F2845" s="135"/>
      <c r="G2845" s="134">
        <v>1</v>
      </c>
    </row>
    <row r="2846" spans="1:7" ht="12.75" customHeight="1">
      <c r="A2846" s="152"/>
      <c r="B2846" s="154">
        <v>58.956321545053399</v>
      </c>
      <c r="C2846" s="153"/>
      <c r="D2846" s="152" t="s">
        <v>105</v>
      </c>
      <c r="E2846" s="137">
        <f>E2845</f>
        <v>21388.533969999997</v>
      </c>
      <c r="F2846" s="151"/>
      <c r="G2846" s="134">
        <v>1</v>
      </c>
    </row>
    <row r="2847" spans="1:7" ht="12.75" customHeight="1">
      <c r="A2847" s="159" t="s">
        <v>108</v>
      </c>
      <c r="B2847" s="158" t="s">
        <v>5</v>
      </c>
      <c r="C2847" s="158" t="s">
        <v>4</v>
      </c>
      <c r="D2847" s="158" t="s">
        <v>103</v>
      </c>
      <c r="E2847" s="158" t="s">
        <v>104</v>
      </c>
      <c r="G2847" s="134">
        <v>1</v>
      </c>
    </row>
    <row r="2848" spans="1:7" ht="12.75" customHeight="1">
      <c r="A2848" s="157" t="s">
        <v>109</v>
      </c>
      <c r="B2848" s="156" t="s">
        <v>110</v>
      </c>
      <c r="C2848" s="155">
        <v>0.05</v>
      </c>
      <c r="D2848" s="136">
        <v>18438</v>
      </c>
      <c r="E2848" s="136">
        <f>+D2848*C2848</f>
        <v>921.90000000000009</v>
      </c>
      <c r="F2848" s="135"/>
      <c r="G2848" s="134">
        <v>1</v>
      </c>
    </row>
    <row r="2849" spans="1:7" ht="12.75" customHeight="1">
      <c r="A2849" s="152"/>
      <c r="B2849" s="154">
        <v>2.9481358316812698</v>
      </c>
      <c r="C2849" s="153"/>
      <c r="D2849" s="152" t="s">
        <v>105</v>
      </c>
      <c r="E2849" s="137">
        <f>E2848</f>
        <v>921.90000000000009</v>
      </c>
      <c r="F2849" s="151"/>
      <c r="G2849" s="134">
        <v>1</v>
      </c>
    </row>
    <row r="2850" spans="1:7" ht="12.75" customHeight="1">
      <c r="A2850" s="159" t="s">
        <v>111</v>
      </c>
      <c r="B2850" s="158" t="s">
        <v>5</v>
      </c>
      <c r="C2850" s="158" t="s">
        <v>4</v>
      </c>
      <c r="D2850" s="158" t="s">
        <v>103</v>
      </c>
      <c r="E2850" s="158" t="s">
        <v>104</v>
      </c>
      <c r="G2850" s="134">
        <v>1</v>
      </c>
    </row>
    <row r="2851" spans="1:7" ht="12.75" customHeight="1">
      <c r="A2851" s="157" t="s">
        <v>155</v>
      </c>
      <c r="B2851" s="156" t="s">
        <v>142</v>
      </c>
      <c r="C2851" s="155">
        <v>0.5</v>
      </c>
      <c r="D2851" s="136">
        <v>3482</v>
      </c>
      <c r="E2851" s="136">
        <f>+D2851*C2851</f>
        <v>1741</v>
      </c>
      <c r="F2851" s="135"/>
      <c r="G2851" s="134">
        <v>1</v>
      </c>
    </row>
    <row r="2852" spans="1:7" ht="12.75" customHeight="1">
      <c r="A2852" s="157" t="s">
        <v>156</v>
      </c>
      <c r="B2852" s="156" t="s">
        <v>142</v>
      </c>
      <c r="C2852" s="155">
        <v>0.25</v>
      </c>
      <c r="D2852" s="136">
        <v>248</v>
      </c>
      <c r="E2852" s="136">
        <f>+D2852*C2852</f>
        <v>62</v>
      </c>
      <c r="F2852" s="135"/>
      <c r="G2852" s="134">
        <v>1</v>
      </c>
    </row>
    <row r="2853" spans="1:7" ht="12.75" customHeight="1">
      <c r="A2853" s="152"/>
      <c r="B2853" s="154">
        <v>5.7651723476370096</v>
      </c>
      <c r="C2853" s="153"/>
      <c r="D2853" s="152" t="s">
        <v>105</v>
      </c>
      <c r="E2853" s="137">
        <f>SUM(E2851:E2852)</f>
        <v>1803</v>
      </c>
      <c r="F2853" s="151"/>
      <c r="G2853" s="134">
        <v>1</v>
      </c>
    </row>
    <row r="2854" spans="1:7" ht="12.75" customHeight="1">
      <c r="A2854" s="150" t="s">
        <v>114</v>
      </c>
      <c r="B2854" s="149" t="s">
        <v>115</v>
      </c>
      <c r="C2854" s="148"/>
      <c r="D2854" s="147"/>
      <c r="E2854" s="146">
        <f>E2853+E2849+E2846+E2843</f>
        <v>34223.949970000001</v>
      </c>
      <c r="G2854" s="134">
        <v>1</v>
      </c>
    </row>
    <row r="2855" spans="1:7" ht="12.75" customHeight="1">
      <c r="A2855" s="202" t="s">
        <v>116</v>
      </c>
      <c r="B2855" s="202"/>
      <c r="C2855" s="202"/>
      <c r="D2855" s="200">
        <f>E2854</f>
        <v>34223.949970000001</v>
      </c>
      <c r="E2855" s="200"/>
      <c r="F2855" s="135"/>
      <c r="G2855" s="134">
        <v>1</v>
      </c>
    </row>
    <row r="2856" spans="1:7" ht="12.75" customHeight="1">
      <c r="G2856" s="134">
        <v>1</v>
      </c>
    </row>
    <row r="2857" spans="1:7" ht="20.25" customHeight="1">
      <c r="A2857" s="191" t="s">
        <v>99</v>
      </c>
      <c r="B2857" s="192"/>
      <c r="C2857" s="192"/>
      <c r="D2857" s="192"/>
      <c r="E2857" s="193"/>
      <c r="G2857" s="134">
        <v>1</v>
      </c>
    </row>
    <row r="2858" spans="1:7" ht="12.75" customHeight="1">
      <c r="A2858" s="194"/>
      <c r="B2858" s="194"/>
      <c r="C2858" s="194"/>
      <c r="D2858" s="162" t="s">
        <v>100</v>
      </c>
      <c r="E2858" s="162" t="s">
        <v>5</v>
      </c>
      <c r="G2858" s="134">
        <v>1</v>
      </c>
    </row>
    <row r="2859" spans="1:7" ht="55.5" customHeight="1">
      <c r="A2859" s="194" t="s">
        <v>461</v>
      </c>
      <c r="B2859" s="194"/>
      <c r="C2859" s="194"/>
      <c r="D2859" s="161" t="s">
        <v>365</v>
      </c>
      <c r="E2859" s="161" t="s">
        <v>2</v>
      </c>
      <c r="G2859" s="134">
        <v>1</v>
      </c>
    </row>
    <row r="2860" spans="1:7" ht="15.75" customHeight="1">
      <c r="A2860" s="201" t="s">
        <v>101</v>
      </c>
      <c r="B2860" s="201"/>
      <c r="C2860" s="201"/>
      <c r="D2860" s="201"/>
      <c r="E2860" s="201"/>
      <c r="F2860" s="160"/>
      <c r="G2860" s="134">
        <v>1</v>
      </c>
    </row>
    <row r="2861" spans="1:7" ht="200.1" customHeight="1">
      <c r="A2861" s="196" t="s">
        <v>227</v>
      </c>
      <c r="B2861" s="197"/>
      <c r="C2861" s="197"/>
      <c r="D2861" s="197"/>
      <c r="E2861" s="198"/>
      <c r="G2861" s="134">
        <v>2</v>
      </c>
    </row>
    <row r="2862" spans="1:7" ht="12.75" customHeight="1">
      <c r="A2862" s="159" t="s">
        <v>102</v>
      </c>
      <c r="B2862" s="158" t="s">
        <v>5</v>
      </c>
      <c r="C2862" s="158" t="s">
        <v>4</v>
      </c>
      <c r="D2862" s="158" t="s">
        <v>103</v>
      </c>
      <c r="E2862" s="158" t="s">
        <v>104</v>
      </c>
      <c r="G2862" s="134">
        <v>1</v>
      </c>
    </row>
    <row r="2863" spans="1:7" ht="12.75" customHeight="1">
      <c r="A2863" s="157" t="s">
        <v>595</v>
      </c>
      <c r="B2863" s="156" t="s">
        <v>168</v>
      </c>
      <c r="C2863" s="155">
        <v>1.4E-2</v>
      </c>
      <c r="D2863" s="136">
        <v>139300</v>
      </c>
      <c r="E2863" s="136">
        <f>+D2863*C2863</f>
        <v>1950.2</v>
      </c>
      <c r="F2863" s="135"/>
      <c r="G2863" s="134">
        <v>1</v>
      </c>
    </row>
    <row r="2864" spans="1:7" ht="12.75" customHeight="1">
      <c r="A2864" s="157" t="s">
        <v>594</v>
      </c>
      <c r="B2864" s="156" t="s">
        <v>168</v>
      </c>
      <c r="C2864" s="155">
        <v>1.4E-2</v>
      </c>
      <c r="D2864" s="136">
        <v>153623</v>
      </c>
      <c r="E2864" s="136">
        <f>+D2864*C2864</f>
        <v>2150.7220000000002</v>
      </c>
      <c r="F2864" s="135"/>
      <c r="G2864" s="134">
        <v>1</v>
      </c>
    </row>
    <row r="2865" spans="1:7" ht="12.75" customHeight="1">
      <c r="A2865" s="157" t="s">
        <v>179</v>
      </c>
      <c r="B2865" s="156" t="s">
        <v>123</v>
      </c>
      <c r="C2865" s="155">
        <v>0.05</v>
      </c>
      <c r="D2865" s="136">
        <v>5500</v>
      </c>
      <c r="E2865" s="136">
        <f>+D2865*C2865</f>
        <v>275</v>
      </c>
      <c r="F2865" s="135"/>
      <c r="G2865" s="134">
        <v>1</v>
      </c>
    </row>
    <row r="2866" spans="1:7" ht="12.75" customHeight="1">
      <c r="A2866" s="157" t="s">
        <v>466</v>
      </c>
      <c r="B2866" s="156" t="s">
        <v>3</v>
      </c>
      <c r="C2866" s="155">
        <v>0.1</v>
      </c>
      <c r="D2866" s="136">
        <v>1210</v>
      </c>
      <c r="E2866" s="136">
        <f>+D2866*C2866</f>
        <v>121</v>
      </c>
      <c r="F2866" s="135"/>
      <c r="G2866" s="134">
        <v>1</v>
      </c>
    </row>
    <row r="2867" spans="1:7" ht="12.75" customHeight="1">
      <c r="A2867" s="157" t="s">
        <v>465</v>
      </c>
      <c r="B2867" s="156" t="s">
        <v>98</v>
      </c>
      <c r="C2867" s="155">
        <v>8.3330000000000001E-2</v>
      </c>
      <c r="D2867" s="136">
        <v>2645</v>
      </c>
      <c r="E2867" s="136">
        <f>+D2867*C2867</f>
        <v>220.40785</v>
      </c>
      <c r="F2867" s="135"/>
      <c r="G2867" s="134">
        <v>1</v>
      </c>
    </row>
    <row r="2868" spans="1:7" ht="12.75" customHeight="1">
      <c r="A2868" s="152"/>
      <c r="B2868" s="154">
        <v>25.719738276990199</v>
      </c>
      <c r="C2868" s="153"/>
      <c r="D2868" s="152" t="s">
        <v>105</v>
      </c>
      <c r="E2868" s="137">
        <v>4717</v>
      </c>
      <c r="F2868" s="151"/>
      <c r="G2868" s="134">
        <v>1</v>
      </c>
    </row>
    <row r="2869" spans="1:7" ht="12.75" customHeight="1">
      <c r="A2869" s="159" t="s">
        <v>106</v>
      </c>
      <c r="B2869" s="158" t="s">
        <v>5</v>
      </c>
      <c r="C2869" s="158" t="s">
        <v>4</v>
      </c>
      <c r="D2869" s="158" t="s">
        <v>103</v>
      </c>
      <c r="E2869" s="158" t="s">
        <v>104</v>
      </c>
      <c r="G2869" s="134">
        <v>1</v>
      </c>
    </row>
    <row r="2870" spans="1:7" ht="12.75" customHeight="1">
      <c r="A2870" s="157" t="s">
        <v>181</v>
      </c>
      <c r="B2870" s="156" t="s">
        <v>107</v>
      </c>
      <c r="C2870" s="155">
        <v>5.1799999999999999E-2</v>
      </c>
      <c r="D2870" s="136">
        <v>282059</v>
      </c>
      <c r="E2870" s="136">
        <f>+D2870*C2870</f>
        <v>14610.656199999999</v>
      </c>
      <c r="F2870" s="135"/>
      <c r="G2870" s="134">
        <v>1</v>
      </c>
    </row>
    <row r="2871" spans="1:7" ht="12.75" customHeight="1">
      <c r="A2871" s="152"/>
      <c r="B2871" s="154">
        <v>68.675027262813501</v>
      </c>
      <c r="C2871" s="153"/>
      <c r="D2871" s="152" t="s">
        <v>105</v>
      </c>
      <c r="E2871" s="137">
        <v>12595</v>
      </c>
      <c r="F2871" s="151"/>
      <c r="G2871" s="134">
        <v>1</v>
      </c>
    </row>
    <row r="2872" spans="1:7" ht="12.75" customHeight="1">
      <c r="A2872" s="159" t="s">
        <v>108</v>
      </c>
      <c r="B2872" s="158" t="s">
        <v>5</v>
      </c>
      <c r="C2872" s="158" t="s">
        <v>4</v>
      </c>
      <c r="D2872" s="158" t="s">
        <v>103</v>
      </c>
      <c r="E2872" s="158" t="s">
        <v>104</v>
      </c>
      <c r="G2872" s="134">
        <v>1</v>
      </c>
    </row>
    <row r="2873" spans="1:7" ht="12.75" customHeight="1">
      <c r="A2873" s="157" t="s">
        <v>109</v>
      </c>
      <c r="B2873" s="156" t="s">
        <v>110</v>
      </c>
      <c r="C2873" s="155">
        <v>0.05</v>
      </c>
      <c r="D2873" s="136">
        <v>12595</v>
      </c>
      <c r="E2873" s="136">
        <f>+D2873*C2873</f>
        <v>629.75</v>
      </c>
      <c r="F2873" s="135"/>
      <c r="G2873" s="134">
        <v>1</v>
      </c>
    </row>
    <row r="2874" spans="1:7" ht="12.75" customHeight="1">
      <c r="A2874" s="152"/>
      <c r="B2874" s="154">
        <v>3.4351145038167901</v>
      </c>
      <c r="C2874" s="153"/>
      <c r="D2874" s="152" t="s">
        <v>105</v>
      </c>
      <c r="E2874" s="137">
        <v>630</v>
      </c>
      <c r="F2874" s="151"/>
      <c r="G2874" s="134">
        <v>1</v>
      </c>
    </row>
    <row r="2875" spans="1:7" ht="12.75" customHeight="1">
      <c r="A2875" s="159" t="s">
        <v>111</v>
      </c>
      <c r="B2875" s="158" t="s">
        <v>5</v>
      </c>
      <c r="C2875" s="158" t="s">
        <v>4</v>
      </c>
      <c r="D2875" s="158" t="s">
        <v>103</v>
      </c>
      <c r="E2875" s="158" t="s">
        <v>104</v>
      </c>
      <c r="G2875" s="134">
        <v>1</v>
      </c>
    </row>
    <row r="2876" spans="1:7" ht="12.75" customHeight="1">
      <c r="A2876" s="157" t="s">
        <v>593</v>
      </c>
      <c r="B2876" s="156" t="s">
        <v>142</v>
      </c>
      <c r="C2876" s="155">
        <v>1.7149999999999999E-2</v>
      </c>
      <c r="D2876" s="136">
        <v>23200</v>
      </c>
      <c r="E2876" s="136">
        <f>+D2876*C2876</f>
        <v>397.88</v>
      </c>
      <c r="F2876" s="135"/>
      <c r="G2876" s="134">
        <v>1</v>
      </c>
    </row>
    <row r="2877" spans="1:7" ht="12.75" customHeight="1">
      <c r="A2877" s="152"/>
      <c r="B2877" s="154">
        <v>2.1701199563795002</v>
      </c>
      <c r="C2877" s="153"/>
      <c r="D2877" s="152" t="s">
        <v>105</v>
      </c>
      <c r="E2877" s="137">
        <v>398</v>
      </c>
      <c r="F2877" s="151"/>
      <c r="G2877" s="134">
        <v>1</v>
      </c>
    </row>
    <row r="2878" spans="1:7" ht="12.75" customHeight="1">
      <c r="A2878" s="150" t="s">
        <v>114</v>
      </c>
      <c r="B2878" s="149" t="s">
        <v>115</v>
      </c>
      <c r="C2878" s="148"/>
      <c r="D2878" s="147"/>
      <c r="E2878" s="146">
        <v>18340</v>
      </c>
      <c r="G2878" s="134">
        <v>1</v>
      </c>
    </row>
    <row r="2879" spans="1:7" ht="15" customHeight="1">
      <c r="A2879" s="202" t="s">
        <v>116</v>
      </c>
      <c r="B2879" s="202"/>
      <c r="C2879" s="202"/>
      <c r="D2879" s="200">
        <v>18340</v>
      </c>
      <c r="E2879" s="200"/>
      <c r="G2879" s="134">
        <v>1</v>
      </c>
    </row>
    <row r="2880" spans="1:7" ht="12.75" customHeight="1">
      <c r="G2880" s="134">
        <v>1</v>
      </c>
    </row>
    <row r="2881" spans="1:7" ht="12.75" customHeight="1">
      <c r="G2881" s="134">
        <v>1</v>
      </c>
    </row>
    <row r="2882" spans="1:7" ht="20.25" customHeight="1">
      <c r="A2882" s="191" t="s">
        <v>99</v>
      </c>
      <c r="B2882" s="192"/>
      <c r="C2882" s="192"/>
      <c r="D2882" s="192"/>
      <c r="E2882" s="193"/>
      <c r="G2882" s="134">
        <v>1</v>
      </c>
    </row>
    <row r="2883" spans="1:7" ht="12.75" customHeight="1">
      <c r="A2883" s="194"/>
      <c r="B2883" s="194"/>
      <c r="C2883" s="194"/>
      <c r="D2883" s="162" t="s">
        <v>100</v>
      </c>
      <c r="E2883" s="162" t="s">
        <v>5</v>
      </c>
      <c r="G2883" s="134">
        <v>1</v>
      </c>
    </row>
    <row r="2884" spans="1:7" ht="55.5" customHeight="1">
      <c r="A2884" s="194" t="s">
        <v>461</v>
      </c>
      <c r="B2884" s="194"/>
      <c r="C2884" s="194"/>
      <c r="D2884" s="161" t="s">
        <v>366</v>
      </c>
      <c r="E2884" s="161" t="s">
        <v>2</v>
      </c>
      <c r="G2884" s="134">
        <v>1</v>
      </c>
    </row>
    <row r="2885" spans="1:7" ht="15.75" customHeight="1">
      <c r="A2885" s="201" t="s">
        <v>101</v>
      </c>
      <c r="B2885" s="201"/>
      <c r="C2885" s="201"/>
      <c r="D2885" s="201"/>
      <c r="E2885" s="201"/>
      <c r="F2885" s="160"/>
      <c r="G2885" s="134">
        <v>1</v>
      </c>
    </row>
    <row r="2886" spans="1:7" ht="200.1" customHeight="1">
      <c r="A2886" s="196" t="s">
        <v>229</v>
      </c>
      <c r="B2886" s="197"/>
      <c r="C2886" s="197"/>
      <c r="D2886" s="197"/>
      <c r="E2886" s="198"/>
      <c r="G2886" s="134">
        <v>2</v>
      </c>
    </row>
    <row r="2887" spans="1:7" ht="12.75" customHeight="1">
      <c r="A2887" s="159" t="s">
        <v>102</v>
      </c>
      <c r="B2887" s="158" t="s">
        <v>5</v>
      </c>
      <c r="C2887" s="158" t="s">
        <v>4</v>
      </c>
      <c r="D2887" s="158" t="s">
        <v>103</v>
      </c>
      <c r="E2887" s="158" t="s">
        <v>104</v>
      </c>
      <c r="G2887" s="134">
        <v>1</v>
      </c>
    </row>
    <row r="2888" spans="1:7" ht="12.75" customHeight="1">
      <c r="A2888" s="157" t="s">
        <v>602</v>
      </c>
      <c r="B2888" s="156" t="s">
        <v>3</v>
      </c>
      <c r="C2888" s="155">
        <v>0.36952000000000002</v>
      </c>
      <c r="D2888" s="136">
        <v>69900</v>
      </c>
      <c r="E2888" s="136">
        <f t="shared" ref="E2888:E2902" si="35">+D2888*C2888</f>
        <v>25829.448</v>
      </c>
      <c r="F2888" s="135"/>
      <c r="G2888" s="134">
        <v>1</v>
      </c>
    </row>
    <row r="2889" spans="1:7" ht="12.75" customHeight="1">
      <c r="A2889" s="157" t="s">
        <v>601</v>
      </c>
      <c r="B2889" s="156" t="s">
        <v>98</v>
      </c>
      <c r="C2889" s="155">
        <v>1.03</v>
      </c>
      <c r="D2889" s="136">
        <v>776</v>
      </c>
      <c r="E2889" s="136">
        <f t="shared" si="35"/>
        <v>799.28</v>
      </c>
      <c r="F2889" s="135"/>
      <c r="G2889" s="134">
        <v>1</v>
      </c>
    </row>
    <row r="2890" spans="1:7" ht="12.75" customHeight="1">
      <c r="A2890" s="157" t="s">
        <v>600</v>
      </c>
      <c r="B2890" s="156" t="s">
        <v>3</v>
      </c>
      <c r="C2890" s="155">
        <v>11</v>
      </c>
      <c r="D2890" s="136">
        <v>18</v>
      </c>
      <c r="E2890" s="136">
        <f t="shared" si="35"/>
        <v>198</v>
      </c>
      <c r="F2890" s="135"/>
      <c r="G2890" s="134">
        <v>1</v>
      </c>
    </row>
    <row r="2891" spans="1:7" ht="12.75" customHeight="1">
      <c r="A2891" s="157" t="s">
        <v>599</v>
      </c>
      <c r="B2891" s="156" t="s">
        <v>98</v>
      </c>
      <c r="C2891" s="155">
        <v>1.29098</v>
      </c>
      <c r="D2891" s="136">
        <v>2764</v>
      </c>
      <c r="E2891" s="136">
        <f t="shared" si="35"/>
        <v>3568.26872</v>
      </c>
      <c r="F2891" s="135"/>
      <c r="G2891" s="134">
        <v>1</v>
      </c>
    </row>
    <row r="2892" spans="1:7" ht="12.75" customHeight="1">
      <c r="A2892" s="157" t="s">
        <v>598</v>
      </c>
      <c r="B2892" s="156" t="s">
        <v>98</v>
      </c>
      <c r="C2892" s="155">
        <v>2.5819700000000001</v>
      </c>
      <c r="D2892" s="136">
        <v>3870</v>
      </c>
      <c r="E2892" s="136">
        <f t="shared" si="35"/>
        <v>9992.2239000000009</v>
      </c>
      <c r="F2892" s="135"/>
      <c r="G2892" s="134">
        <v>1</v>
      </c>
    </row>
    <row r="2893" spans="1:7" ht="12.75" customHeight="1">
      <c r="A2893" s="157" t="s">
        <v>184</v>
      </c>
      <c r="B2893" s="156" t="s">
        <v>98</v>
      </c>
      <c r="C2893" s="155">
        <v>3.15</v>
      </c>
      <c r="D2893" s="136">
        <v>79</v>
      </c>
      <c r="E2893" s="136">
        <f t="shared" si="35"/>
        <v>248.85</v>
      </c>
      <c r="F2893" s="135"/>
      <c r="G2893" s="134">
        <v>1</v>
      </c>
    </row>
    <row r="2894" spans="1:7" ht="12.75" customHeight="1">
      <c r="A2894" s="157" t="s">
        <v>185</v>
      </c>
      <c r="B2894" s="156" t="s">
        <v>3</v>
      </c>
      <c r="C2894" s="155">
        <v>30</v>
      </c>
      <c r="D2894" s="136">
        <v>16</v>
      </c>
      <c r="E2894" s="136">
        <f t="shared" si="35"/>
        <v>480</v>
      </c>
      <c r="F2894" s="135"/>
      <c r="G2894" s="134">
        <v>1</v>
      </c>
    </row>
    <row r="2895" spans="1:7" ht="12.75" customHeight="1">
      <c r="A2895" s="157" t="s">
        <v>187</v>
      </c>
      <c r="B2895" s="156" t="s">
        <v>3</v>
      </c>
      <c r="C2895" s="155">
        <v>10</v>
      </c>
      <c r="D2895" s="136">
        <v>20</v>
      </c>
      <c r="E2895" s="136">
        <f t="shared" si="35"/>
        <v>200</v>
      </c>
      <c r="F2895" s="135"/>
      <c r="G2895" s="134">
        <v>1</v>
      </c>
    </row>
    <row r="2896" spans="1:7" ht="12.75" customHeight="1">
      <c r="A2896" s="157" t="s">
        <v>184</v>
      </c>
      <c r="B2896" s="156" t="s">
        <v>98</v>
      </c>
      <c r="C2896" s="155">
        <v>3.15</v>
      </c>
      <c r="D2896" s="136">
        <v>79</v>
      </c>
      <c r="E2896" s="136">
        <f t="shared" si="35"/>
        <v>248.85</v>
      </c>
      <c r="F2896" s="135"/>
      <c r="G2896" s="134">
        <v>1</v>
      </c>
    </row>
    <row r="2897" spans="1:7" ht="12.75" customHeight="1">
      <c r="A2897" s="157" t="s">
        <v>188</v>
      </c>
      <c r="B2897" s="156" t="s">
        <v>3</v>
      </c>
      <c r="C2897" s="155">
        <v>5.1869999999999999E-2</v>
      </c>
      <c r="D2897" s="136">
        <v>41000</v>
      </c>
      <c r="E2897" s="136">
        <f t="shared" si="35"/>
        <v>2126.67</v>
      </c>
      <c r="F2897" s="135"/>
      <c r="G2897" s="134">
        <v>1</v>
      </c>
    </row>
    <row r="2898" spans="1:7" ht="12.75" customHeight="1">
      <c r="A2898" s="157" t="s">
        <v>597</v>
      </c>
      <c r="B2898" s="156" t="s">
        <v>98</v>
      </c>
      <c r="C2898" s="155">
        <v>0.3</v>
      </c>
      <c r="D2898" s="136">
        <v>797</v>
      </c>
      <c r="E2898" s="136">
        <f t="shared" si="35"/>
        <v>239.1</v>
      </c>
      <c r="F2898" s="135"/>
      <c r="G2898" s="134">
        <v>1</v>
      </c>
    </row>
    <row r="2899" spans="1:7" ht="12.75" customHeight="1">
      <c r="A2899" s="157" t="s">
        <v>187</v>
      </c>
      <c r="B2899" s="156" t="s">
        <v>3</v>
      </c>
      <c r="C2899" s="155">
        <v>10</v>
      </c>
      <c r="D2899" s="136">
        <v>20</v>
      </c>
      <c r="E2899" s="136">
        <f t="shared" si="35"/>
        <v>200</v>
      </c>
      <c r="F2899" s="135"/>
      <c r="G2899" s="134">
        <v>1</v>
      </c>
    </row>
    <row r="2900" spans="1:7" ht="12.75" customHeight="1">
      <c r="A2900" s="157" t="s">
        <v>596</v>
      </c>
      <c r="B2900" s="156" t="s">
        <v>98</v>
      </c>
      <c r="C2900" s="155">
        <v>0.28999999999999998</v>
      </c>
      <c r="D2900" s="136">
        <v>1624</v>
      </c>
      <c r="E2900" s="136">
        <f t="shared" si="35"/>
        <v>470.96</v>
      </c>
      <c r="F2900" s="135"/>
      <c r="G2900" s="134">
        <v>1</v>
      </c>
    </row>
    <row r="2901" spans="1:7" ht="12.75" customHeight="1">
      <c r="A2901" s="157" t="s">
        <v>190</v>
      </c>
      <c r="B2901" s="156" t="s">
        <v>3</v>
      </c>
      <c r="C2901" s="155">
        <v>0.2</v>
      </c>
      <c r="D2901" s="136">
        <v>1110</v>
      </c>
      <c r="E2901" s="136">
        <f t="shared" si="35"/>
        <v>222</v>
      </c>
      <c r="F2901" s="135"/>
      <c r="G2901" s="134">
        <v>1</v>
      </c>
    </row>
    <row r="2902" spans="1:7" ht="12.75" customHeight="1">
      <c r="A2902" s="157" t="s">
        <v>179</v>
      </c>
      <c r="B2902" s="156" t="s">
        <v>123</v>
      </c>
      <c r="C2902" s="155">
        <v>0.05</v>
      </c>
      <c r="D2902" s="136">
        <v>5500</v>
      </c>
      <c r="E2902" s="136">
        <f t="shared" si="35"/>
        <v>275</v>
      </c>
      <c r="F2902" s="135"/>
      <c r="G2902" s="134">
        <v>1</v>
      </c>
    </row>
    <row r="2903" spans="1:7" ht="12.75" customHeight="1">
      <c r="A2903" s="152"/>
      <c r="B2903" s="154">
        <v>55.717127290248499</v>
      </c>
      <c r="C2903" s="153"/>
      <c r="D2903" s="152" t="s">
        <v>105</v>
      </c>
      <c r="E2903" s="137">
        <v>45098</v>
      </c>
      <c r="F2903" s="151"/>
      <c r="G2903" s="134">
        <v>1</v>
      </c>
    </row>
    <row r="2904" spans="1:7" ht="12.75" customHeight="1">
      <c r="A2904" s="159" t="s">
        <v>106</v>
      </c>
      <c r="B2904" s="158" t="s">
        <v>5</v>
      </c>
      <c r="C2904" s="158" t="s">
        <v>4</v>
      </c>
      <c r="D2904" s="158" t="s">
        <v>103</v>
      </c>
      <c r="E2904" s="158" t="s">
        <v>104</v>
      </c>
      <c r="G2904" s="134">
        <v>1</v>
      </c>
    </row>
    <row r="2905" spans="1:7" ht="12.75" customHeight="1">
      <c r="A2905" s="157" t="s">
        <v>191</v>
      </c>
      <c r="B2905" s="156" t="s">
        <v>107</v>
      </c>
      <c r="C2905" s="155">
        <v>0.13</v>
      </c>
      <c r="D2905" s="136">
        <v>282059</v>
      </c>
      <c r="E2905" s="136">
        <f>+D2905*C2905</f>
        <v>36667.67</v>
      </c>
      <c r="F2905" s="135"/>
      <c r="G2905" s="134">
        <v>1</v>
      </c>
    </row>
    <row r="2906" spans="1:7" ht="12.75" customHeight="1">
      <c r="A2906" s="152"/>
      <c r="B2906" s="154">
        <v>39.053137470503202</v>
      </c>
      <c r="C2906" s="153"/>
      <c r="D2906" s="152" t="s">
        <v>105</v>
      </c>
      <c r="E2906" s="137">
        <v>31610</v>
      </c>
      <c r="F2906" s="151"/>
      <c r="G2906" s="134">
        <v>1</v>
      </c>
    </row>
    <row r="2907" spans="1:7" ht="12.75" customHeight="1">
      <c r="A2907" s="159" t="s">
        <v>108</v>
      </c>
      <c r="B2907" s="158" t="s">
        <v>5</v>
      </c>
      <c r="C2907" s="158" t="s">
        <v>4</v>
      </c>
      <c r="D2907" s="158" t="s">
        <v>103</v>
      </c>
      <c r="E2907" s="158" t="s">
        <v>104</v>
      </c>
      <c r="G2907" s="134">
        <v>1</v>
      </c>
    </row>
    <row r="2908" spans="1:7" ht="12.75" customHeight="1">
      <c r="A2908" s="157" t="s">
        <v>109</v>
      </c>
      <c r="B2908" s="156" t="s">
        <v>110</v>
      </c>
      <c r="C2908" s="155">
        <v>0.05</v>
      </c>
      <c r="D2908" s="136">
        <v>31610</v>
      </c>
      <c r="E2908" s="136">
        <f>+D2908*C2908</f>
        <v>1580.5</v>
      </c>
      <c r="F2908" s="135"/>
      <c r="G2908" s="134">
        <v>1</v>
      </c>
    </row>
    <row r="2909" spans="1:7" ht="12.75" customHeight="1">
      <c r="A2909" s="152"/>
      <c r="B2909" s="154">
        <v>1.9532746074301</v>
      </c>
      <c r="C2909" s="153"/>
      <c r="D2909" s="152" t="s">
        <v>105</v>
      </c>
      <c r="E2909" s="137">
        <v>1581</v>
      </c>
      <c r="F2909" s="151"/>
      <c r="G2909" s="134">
        <v>1</v>
      </c>
    </row>
    <row r="2910" spans="1:7" ht="12.75" customHeight="1">
      <c r="A2910" s="159" t="s">
        <v>111</v>
      </c>
      <c r="B2910" s="158" t="s">
        <v>5</v>
      </c>
      <c r="C2910" s="158" t="s">
        <v>4</v>
      </c>
      <c r="D2910" s="158" t="s">
        <v>103</v>
      </c>
      <c r="E2910" s="158" t="s">
        <v>104</v>
      </c>
      <c r="G2910" s="134">
        <v>1</v>
      </c>
    </row>
    <row r="2911" spans="1:7" ht="12.75" customHeight="1">
      <c r="A2911" s="157" t="s">
        <v>593</v>
      </c>
      <c r="B2911" s="156" t="s">
        <v>142</v>
      </c>
      <c r="C2911" s="155">
        <v>0.11429</v>
      </c>
      <c r="D2911" s="136">
        <v>23200</v>
      </c>
      <c r="E2911" s="136">
        <f>+D2911*C2911</f>
        <v>2651.5280000000002</v>
      </c>
      <c r="F2911" s="135"/>
      <c r="G2911" s="134">
        <v>1</v>
      </c>
    </row>
    <row r="2912" spans="1:7" ht="12.75" customHeight="1">
      <c r="A2912" s="152"/>
      <c r="B2912" s="154">
        <v>3.2764606318182401</v>
      </c>
      <c r="C2912" s="153"/>
      <c r="D2912" s="152" t="s">
        <v>105</v>
      </c>
      <c r="E2912" s="137">
        <v>2652</v>
      </c>
      <c r="F2912" s="151"/>
      <c r="G2912" s="134">
        <v>1</v>
      </c>
    </row>
    <row r="2913" spans="1:7" ht="12.75" customHeight="1">
      <c r="A2913" s="150" t="s">
        <v>114</v>
      </c>
      <c r="B2913" s="149" t="s">
        <v>115</v>
      </c>
      <c r="C2913" s="148"/>
      <c r="D2913" s="147"/>
      <c r="E2913" s="146">
        <v>80941</v>
      </c>
      <c r="G2913" s="134">
        <v>1</v>
      </c>
    </row>
    <row r="2914" spans="1:7" ht="15" customHeight="1">
      <c r="A2914" s="202" t="s">
        <v>116</v>
      </c>
      <c r="B2914" s="202"/>
      <c r="C2914" s="202"/>
      <c r="D2914" s="200">
        <v>80941</v>
      </c>
      <c r="E2914" s="200"/>
      <c r="G2914" s="134">
        <v>1</v>
      </c>
    </row>
    <row r="2915" spans="1:7" ht="12.75" customHeight="1">
      <c r="G2915" s="134">
        <v>1</v>
      </c>
    </row>
    <row r="2916" spans="1:7" ht="12.75" customHeight="1">
      <c r="G2916" s="134">
        <v>1</v>
      </c>
    </row>
    <row r="2917" spans="1:7" ht="20.25" customHeight="1">
      <c r="A2917" s="191" t="s">
        <v>99</v>
      </c>
      <c r="B2917" s="192"/>
      <c r="C2917" s="192"/>
      <c r="D2917" s="192"/>
      <c r="E2917" s="193"/>
      <c r="G2917" s="134">
        <v>1</v>
      </c>
    </row>
    <row r="2918" spans="1:7" ht="12.75" customHeight="1">
      <c r="A2918" s="194"/>
      <c r="B2918" s="194"/>
      <c r="C2918" s="194"/>
      <c r="D2918" s="162" t="s">
        <v>100</v>
      </c>
      <c r="E2918" s="162" t="s">
        <v>5</v>
      </c>
      <c r="G2918" s="134">
        <v>1</v>
      </c>
    </row>
    <row r="2919" spans="1:7" ht="55.5" customHeight="1">
      <c r="A2919" s="194" t="s">
        <v>461</v>
      </c>
      <c r="B2919" s="194"/>
      <c r="C2919" s="194"/>
      <c r="D2919" s="161" t="s">
        <v>367</v>
      </c>
      <c r="E2919" s="161" t="s">
        <v>2</v>
      </c>
      <c r="G2919" s="134">
        <v>1</v>
      </c>
    </row>
    <row r="2920" spans="1:7" ht="15.75" customHeight="1">
      <c r="A2920" s="201" t="s">
        <v>101</v>
      </c>
      <c r="B2920" s="201"/>
      <c r="C2920" s="201"/>
      <c r="D2920" s="201"/>
      <c r="E2920" s="201"/>
      <c r="F2920" s="160"/>
      <c r="G2920" s="134">
        <v>1</v>
      </c>
    </row>
    <row r="2921" spans="1:7" ht="200.1" customHeight="1">
      <c r="A2921" s="196" t="s">
        <v>231</v>
      </c>
      <c r="B2921" s="197"/>
      <c r="C2921" s="197"/>
      <c r="D2921" s="197"/>
      <c r="E2921" s="198"/>
      <c r="G2921" s="134">
        <v>2</v>
      </c>
    </row>
    <row r="2922" spans="1:7" ht="12.75" customHeight="1">
      <c r="A2922" s="159" t="s">
        <v>102</v>
      </c>
      <c r="B2922" s="158" t="s">
        <v>5</v>
      </c>
      <c r="C2922" s="158" t="s">
        <v>4</v>
      </c>
      <c r="D2922" s="158" t="s">
        <v>103</v>
      </c>
      <c r="E2922" s="158" t="s">
        <v>104</v>
      </c>
      <c r="G2922" s="134">
        <v>1</v>
      </c>
    </row>
    <row r="2923" spans="1:7" ht="12.75" customHeight="1">
      <c r="A2923" s="157" t="s">
        <v>148</v>
      </c>
      <c r="B2923" s="156" t="s">
        <v>149</v>
      </c>
      <c r="C2923" s="155">
        <v>5.2499999999999998E-2</v>
      </c>
      <c r="D2923" s="136">
        <v>418626</v>
      </c>
      <c r="E2923" s="136">
        <f>+D2923*C2923</f>
        <v>21977.864999999998</v>
      </c>
      <c r="F2923" s="135"/>
      <c r="G2923" s="134">
        <v>1</v>
      </c>
    </row>
    <row r="2924" spans="1:7" ht="12.75" customHeight="1">
      <c r="A2924" s="157" t="s">
        <v>557</v>
      </c>
      <c r="B2924" s="156" t="s">
        <v>3</v>
      </c>
      <c r="C2924" s="155">
        <v>0.04</v>
      </c>
      <c r="D2924" s="136">
        <v>5220</v>
      </c>
      <c r="E2924" s="136">
        <f>+D2924*C2924</f>
        <v>208.8</v>
      </c>
      <c r="F2924" s="135"/>
      <c r="G2924" s="134">
        <v>1</v>
      </c>
    </row>
    <row r="2925" spans="1:7" ht="12.75" customHeight="1">
      <c r="A2925" s="152"/>
      <c r="B2925" s="154">
        <v>35.336932804561499</v>
      </c>
      <c r="C2925" s="153"/>
      <c r="D2925" s="152" t="s">
        <v>105</v>
      </c>
      <c r="E2925" s="137">
        <v>22187</v>
      </c>
      <c r="F2925" s="151"/>
      <c r="G2925" s="134">
        <v>1</v>
      </c>
    </row>
    <row r="2926" spans="1:7" ht="12.75" customHeight="1">
      <c r="A2926" s="159" t="s">
        <v>106</v>
      </c>
      <c r="B2926" s="158" t="s">
        <v>5</v>
      </c>
      <c r="C2926" s="158" t="s">
        <v>4</v>
      </c>
      <c r="D2926" s="158" t="s">
        <v>103</v>
      </c>
      <c r="E2926" s="158" t="s">
        <v>104</v>
      </c>
      <c r="G2926" s="134">
        <v>1</v>
      </c>
    </row>
    <row r="2927" spans="1:7" ht="12.75" customHeight="1">
      <c r="A2927" s="157" t="s">
        <v>181</v>
      </c>
      <c r="B2927" s="156" t="s">
        <v>107</v>
      </c>
      <c r="C2927" s="155">
        <v>0.13433</v>
      </c>
      <c r="D2927" s="136">
        <v>282059</v>
      </c>
      <c r="E2927" s="136">
        <f>+D2927*C2927</f>
        <v>37888.98547</v>
      </c>
      <c r="F2927" s="135"/>
      <c r="G2927" s="134">
        <v>1</v>
      </c>
    </row>
    <row r="2928" spans="1:7" ht="12.75" customHeight="1">
      <c r="A2928" s="152"/>
      <c r="B2928" s="154">
        <v>52.021915364645501</v>
      </c>
      <c r="C2928" s="153"/>
      <c r="D2928" s="152" t="s">
        <v>105</v>
      </c>
      <c r="E2928" s="137">
        <v>32663</v>
      </c>
      <c r="F2928" s="151"/>
      <c r="G2928" s="134">
        <v>1</v>
      </c>
    </row>
    <row r="2929" spans="1:7" ht="12.75" customHeight="1">
      <c r="A2929" s="159" t="s">
        <v>108</v>
      </c>
      <c r="B2929" s="158" t="s">
        <v>5</v>
      </c>
      <c r="C2929" s="158" t="s">
        <v>4</v>
      </c>
      <c r="D2929" s="158" t="s">
        <v>103</v>
      </c>
      <c r="E2929" s="158" t="s">
        <v>104</v>
      </c>
      <c r="G2929" s="134">
        <v>1</v>
      </c>
    </row>
    <row r="2930" spans="1:7" ht="12.75" customHeight="1">
      <c r="A2930" s="157" t="s">
        <v>109</v>
      </c>
      <c r="B2930" s="156" t="s">
        <v>110</v>
      </c>
      <c r="C2930" s="155">
        <v>0.05</v>
      </c>
      <c r="D2930" s="136">
        <v>32663</v>
      </c>
      <c r="E2930" s="136">
        <f>+D2930*C2930</f>
        <v>1633.15</v>
      </c>
      <c r="F2930" s="135"/>
      <c r="G2930" s="134">
        <v>1</v>
      </c>
    </row>
    <row r="2931" spans="1:7" ht="12.75" customHeight="1">
      <c r="A2931" s="152"/>
      <c r="B2931" s="154">
        <v>2.6008568652746602</v>
      </c>
      <c r="C2931" s="153"/>
      <c r="D2931" s="152" t="s">
        <v>105</v>
      </c>
      <c r="E2931" s="137">
        <v>1633</v>
      </c>
      <c r="F2931" s="151"/>
      <c r="G2931" s="134">
        <v>1</v>
      </c>
    </row>
    <row r="2932" spans="1:7" ht="12.75" customHeight="1">
      <c r="A2932" s="159" t="s">
        <v>111</v>
      </c>
      <c r="B2932" s="158" t="s">
        <v>5</v>
      </c>
      <c r="C2932" s="158" t="s">
        <v>4</v>
      </c>
      <c r="D2932" s="158" t="s">
        <v>103</v>
      </c>
      <c r="E2932" s="158" t="s">
        <v>104</v>
      </c>
      <c r="G2932" s="134">
        <v>1</v>
      </c>
    </row>
    <row r="2933" spans="1:7" ht="12.75" customHeight="1">
      <c r="A2933" s="157" t="s">
        <v>176</v>
      </c>
      <c r="B2933" s="156" t="s">
        <v>142</v>
      </c>
      <c r="C2933" s="155">
        <v>3.3329999999999999E-2</v>
      </c>
      <c r="D2933" s="136">
        <v>26796</v>
      </c>
      <c r="E2933" s="136">
        <f>+D2933*C2933</f>
        <v>893.11068</v>
      </c>
      <c r="F2933" s="135"/>
      <c r="G2933" s="134">
        <v>1</v>
      </c>
    </row>
    <row r="2934" spans="1:7" ht="12.75" customHeight="1">
      <c r="A2934" s="157" t="s">
        <v>556</v>
      </c>
      <c r="B2934" s="156" t="s">
        <v>142</v>
      </c>
      <c r="C2934" s="155">
        <v>2.545E-2</v>
      </c>
      <c r="D2934" s="136">
        <v>149255</v>
      </c>
      <c r="E2934" s="136">
        <f>+D2934*C2934</f>
        <v>3798.5397499999999</v>
      </c>
      <c r="F2934" s="135"/>
      <c r="G2934" s="134">
        <v>1</v>
      </c>
    </row>
    <row r="2935" spans="1:7" ht="12.75" customHeight="1">
      <c r="A2935" s="157" t="s">
        <v>555</v>
      </c>
      <c r="B2935" s="156" t="s">
        <v>142</v>
      </c>
      <c r="C2935" s="155">
        <v>3.3329999999999999E-2</v>
      </c>
      <c r="D2935" s="136">
        <v>48360</v>
      </c>
      <c r="E2935" s="136">
        <f>+D2935*C2935</f>
        <v>1611.8388</v>
      </c>
      <c r="F2935" s="135"/>
      <c r="G2935" s="134">
        <v>1</v>
      </c>
    </row>
    <row r="2936" spans="1:7" ht="12.75" customHeight="1">
      <c r="A2936" s="152"/>
      <c r="B2936" s="154">
        <v>10.040294965518299</v>
      </c>
      <c r="C2936" s="153"/>
      <c r="D2936" s="152" t="s">
        <v>105</v>
      </c>
      <c r="E2936" s="137">
        <v>6304</v>
      </c>
      <c r="F2936" s="151"/>
      <c r="G2936" s="134">
        <v>1</v>
      </c>
    </row>
    <row r="2937" spans="1:7" ht="12.75" customHeight="1">
      <c r="A2937" s="150" t="s">
        <v>114</v>
      </c>
      <c r="B2937" s="149" t="s">
        <v>115</v>
      </c>
      <c r="C2937" s="148"/>
      <c r="D2937" s="147"/>
      <c r="E2937" s="146">
        <v>62787</v>
      </c>
      <c r="G2937" s="134">
        <v>1</v>
      </c>
    </row>
    <row r="2938" spans="1:7" ht="15" customHeight="1">
      <c r="A2938" s="202" t="s">
        <v>116</v>
      </c>
      <c r="B2938" s="202"/>
      <c r="C2938" s="202"/>
      <c r="D2938" s="200">
        <v>62787</v>
      </c>
      <c r="E2938" s="200"/>
      <c r="G2938" s="134">
        <v>1</v>
      </c>
    </row>
    <row r="2939" spans="1:7" ht="12.75" customHeight="1">
      <c r="G2939" s="134">
        <v>1</v>
      </c>
    </row>
    <row r="2940" spans="1:7" ht="12.75" customHeight="1">
      <c r="G2940" s="134">
        <v>1</v>
      </c>
    </row>
    <row r="2941" spans="1:7" ht="20.25" customHeight="1">
      <c r="A2941" s="191" t="s">
        <v>99</v>
      </c>
      <c r="B2941" s="192"/>
      <c r="C2941" s="192"/>
      <c r="D2941" s="192"/>
      <c r="E2941" s="193"/>
      <c r="G2941" s="134">
        <v>1</v>
      </c>
    </row>
    <row r="2942" spans="1:7" ht="12.75" customHeight="1">
      <c r="A2942" s="194"/>
      <c r="B2942" s="194"/>
      <c r="C2942" s="194"/>
      <c r="D2942" s="162" t="s">
        <v>100</v>
      </c>
      <c r="E2942" s="162" t="s">
        <v>5</v>
      </c>
      <c r="G2942" s="134">
        <v>1</v>
      </c>
    </row>
    <row r="2943" spans="1:7" ht="55.5" customHeight="1">
      <c r="A2943" s="194" t="s">
        <v>461</v>
      </c>
      <c r="B2943" s="194"/>
      <c r="C2943" s="194"/>
      <c r="D2943" s="161" t="s">
        <v>368</v>
      </c>
      <c r="E2943" s="161" t="s">
        <v>2</v>
      </c>
      <c r="G2943" s="134">
        <v>1</v>
      </c>
    </row>
    <row r="2944" spans="1:7" ht="15.75" customHeight="1">
      <c r="A2944" s="201" t="s">
        <v>101</v>
      </c>
      <c r="B2944" s="201"/>
      <c r="C2944" s="201"/>
      <c r="D2944" s="201"/>
      <c r="E2944" s="201"/>
      <c r="F2944" s="160"/>
      <c r="G2944" s="134">
        <v>1</v>
      </c>
    </row>
    <row r="2945" spans="1:7" ht="200.1" customHeight="1">
      <c r="A2945" s="196" t="s">
        <v>233</v>
      </c>
      <c r="B2945" s="197"/>
      <c r="C2945" s="197"/>
      <c r="D2945" s="197"/>
      <c r="E2945" s="198"/>
      <c r="G2945" s="134">
        <v>2</v>
      </c>
    </row>
    <row r="2946" spans="1:7" ht="12.75" customHeight="1">
      <c r="A2946" s="159" t="s">
        <v>102</v>
      </c>
      <c r="B2946" s="158" t="s">
        <v>5</v>
      </c>
      <c r="C2946" s="158" t="s">
        <v>4</v>
      </c>
      <c r="D2946" s="158" t="s">
        <v>103</v>
      </c>
      <c r="E2946" s="158" t="s">
        <v>104</v>
      </c>
      <c r="G2946" s="134">
        <v>1</v>
      </c>
    </row>
    <row r="2947" spans="1:7" ht="12.75" customHeight="1">
      <c r="A2947" s="157" t="s">
        <v>595</v>
      </c>
      <c r="B2947" s="156" t="s">
        <v>168</v>
      </c>
      <c r="C2947" s="155">
        <v>1.7999999999999999E-2</v>
      </c>
      <c r="D2947" s="136">
        <v>139300</v>
      </c>
      <c r="E2947" s="136">
        <f>+D2947*C2947</f>
        <v>2507.3999999999996</v>
      </c>
      <c r="F2947" s="135"/>
      <c r="G2947" s="134">
        <v>1</v>
      </c>
    </row>
    <row r="2948" spans="1:7" ht="12.75" customHeight="1">
      <c r="A2948" s="157" t="s">
        <v>594</v>
      </c>
      <c r="B2948" s="156" t="s">
        <v>168</v>
      </c>
      <c r="C2948" s="155">
        <v>1.7999999999999999E-2</v>
      </c>
      <c r="D2948" s="136">
        <v>153623</v>
      </c>
      <c r="E2948" s="136">
        <f>+D2948*C2948</f>
        <v>2765.2139999999999</v>
      </c>
      <c r="F2948" s="135"/>
      <c r="G2948" s="134">
        <v>1</v>
      </c>
    </row>
    <row r="2949" spans="1:7" ht="12.75" customHeight="1">
      <c r="A2949" s="157" t="s">
        <v>179</v>
      </c>
      <c r="B2949" s="156" t="s">
        <v>123</v>
      </c>
      <c r="C2949" s="155">
        <v>0.05</v>
      </c>
      <c r="D2949" s="136">
        <v>5500</v>
      </c>
      <c r="E2949" s="136">
        <f>+D2949*C2949</f>
        <v>275</v>
      </c>
      <c r="F2949" s="135"/>
      <c r="G2949" s="134">
        <v>1</v>
      </c>
    </row>
    <row r="2950" spans="1:7" ht="12.75" customHeight="1">
      <c r="A2950" s="157" t="s">
        <v>466</v>
      </c>
      <c r="B2950" s="156" t="s">
        <v>3</v>
      </c>
      <c r="C2950" s="155">
        <v>0.1</v>
      </c>
      <c r="D2950" s="136">
        <v>1210</v>
      </c>
      <c r="E2950" s="136">
        <f>+D2950*C2950</f>
        <v>121</v>
      </c>
      <c r="F2950" s="135"/>
      <c r="G2950" s="134">
        <v>1</v>
      </c>
    </row>
    <row r="2951" spans="1:7" ht="12.75" customHeight="1">
      <c r="A2951" s="157" t="s">
        <v>465</v>
      </c>
      <c r="B2951" s="156" t="s">
        <v>98</v>
      </c>
      <c r="C2951" s="155">
        <v>8.3330000000000001E-2</v>
      </c>
      <c r="D2951" s="136">
        <v>2645</v>
      </c>
      <c r="E2951" s="136">
        <f>+D2951*C2951</f>
        <v>220.40785</v>
      </c>
      <c r="F2951" s="135"/>
      <c r="G2951" s="134">
        <v>1</v>
      </c>
    </row>
    <row r="2952" spans="1:7" ht="12.75" customHeight="1">
      <c r="A2952" s="152"/>
      <c r="B2952" s="154">
        <v>27.254212182929098</v>
      </c>
      <c r="C2952" s="153"/>
      <c r="D2952" s="152" t="s">
        <v>105</v>
      </c>
      <c r="E2952" s="137">
        <v>5888</v>
      </c>
      <c r="F2952" s="151"/>
      <c r="G2952" s="134">
        <v>1</v>
      </c>
    </row>
    <row r="2953" spans="1:7" ht="12.75" customHeight="1">
      <c r="A2953" s="159" t="s">
        <v>106</v>
      </c>
      <c r="B2953" s="158" t="s">
        <v>5</v>
      </c>
      <c r="C2953" s="158" t="s">
        <v>4</v>
      </c>
      <c r="D2953" s="158" t="s">
        <v>103</v>
      </c>
      <c r="E2953" s="158" t="s">
        <v>104</v>
      </c>
      <c r="G2953" s="134">
        <v>1</v>
      </c>
    </row>
    <row r="2954" spans="1:7" ht="12.75" customHeight="1">
      <c r="A2954" s="157" t="s">
        <v>181</v>
      </c>
      <c r="B2954" s="156" t="s">
        <v>107</v>
      </c>
      <c r="C2954" s="155">
        <v>0.06</v>
      </c>
      <c r="D2954" s="136">
        <v>282059</v>
      </c>
      <c r="E2954" s="136">
        <f>+D2954*C2954</f>
        <v>16923.54</v>
      </c>
      <c r="F2954" s="135"/>
      <c r="G2954" s="134">
        <v>1</v>
      </c>
    </row>
    <row r="2955" spans="1:7" ht="12.75" customHeight="1">
      <c r="A2955" s="152"/>
      <c r="B2955" s="154">
        <v>67.529161266432098</v>
      </c>
      <c r="C2955" s="153"/>
      <c r="D2955" s="152" t="s">
        <v>105</v>
      </c>
      <c r="E2955" s="137">
        <v>14589</v>
      </c>
      <c r="F2955" s="151"/>
      <c r="G2955" s="134">
        <v>1</v>
      </c>
    </row>
    <row r="2956" spans="1:7" ht="12.75" customHeight="1">
      <c r="A2956" s="159" t="s">
        <v>108</v>
      </c>
      <c r="B2956" s="158" t="s">
        <v>5</v>
      </c>
      <c r="C2956" s="158" t="s">
        <v>4</v>
      </c>
      <c r="D2956" s="158" t="s">
        <v>103</v>
      </c>
      <c r="E2956" s="158" t="s">
        <v>104</v>
      </c>
      <c r="G2956" s="134">
        <v>1</v>
      </c>
    </row>
    <row r="2957" spans="1:7" ht="12.75" customHeight="1">
      <c r="A2957" s="157" t="s">
        <v>109</v>
      </c>
      <c r="B2957" s="156" t="s">
        <v>110</v>
      </c>
      <c r="C2957" s="155">
        <v>0.05</v>
      </c>
      <c r="D2957" s="136">
        <v>14589</v>
      </c>
      <c r="E2957" s="136">
        <f>+D2957*C2957</f>
        <v>729.45</v>
      </c>
      <c r="F2957" s="135"/>
      <c r="G2957" s="134">
        <v>1</v>
      </c>
    </row>
    <row r="2958" spans="1:7" ht="12.75" customHeight="1">
      <c r="A2958" s="152"/>
      <c r="B2958" s="154">
        <v>3.3743751157193098</v>
      </c>
      <c r="C2958" s="153"/>
      <c r="D2958" s="152" t="s">
        <v>105</v>
      </c>
      <c r="E2958" s="137">
        <v>729</v>
      </c>
      <c r="F2958" s="151"/>
      <c r="G2958" s="134">
        <v>1</v>
      </c>
    </row>
    <row r="2959" spans="1:7" ht="12.75" customHeight="1">
      <c r="A2959" s="159" t="s">
        <v>111</v>
      </c>
      <c r="B2959" s="158" t="s">
        <v>5</v>
      </c>
      <c r="C2959" s="158" t="s">
        <v>4</v>
      </c>
      <c r="D2959" s="158" t="s">
        <v>103</v>
      </c>
      <c r="E2959" s="158" t="s">
        <v>104</v>
      </c>
      <c r="G2959" s="134">
        <v>1</v>
      </c>
    </row>
    <row r="2960" spans="1:7" ht="12.75" customHeight="1">
      <c r="A2960" s="157" t="s">
        <v>593</v>
      </c>
      <c r="B2960" s="156" t="s">
        <v>142</v>
      </c>
      <c r="C2960" s="155">
        <v>1.7149999999999999E-2</v>
      </c>
      <c r="D2960" s="136">
        <v>23200</v>
      </c>
      <c r="E2960" s="136">
        <f>+D2960*C2960</f>
        <v>397.88</v>
      </c>
      <c r="F2960" s="135"/>
      <c r="G2960" s="134">
        <v>1</v>
      </c>
    </row>
    <row r="2961" spans="1:7" ht="12.75" customHeight="1">
      <c r="A2961" s="152"/>
      <c r="B2961" s="154">
        <v>1.8422514349194601</v>
      </c>
      <c r="C2961" s="153"/>
      <c r="D2961" s="152" t="s">
        <v>105</v>
      </c>
      <c r="E2961" s="137">
        <v>398</v>
      </c>
      <c r="F2961" s="151"/>
      <c r="G2961" s="134">
        <v>1</v>
      </c>
    </row>
    <row r="2962" spans="1:7" ht="12.75" customHeight="1">
      <c r="A2962" s="150" t="s">
        <v>114</v>
      </c>
      <c r="B2962" s="149" t="s">
        <v>115</v>
      </c>
      <c r="C2962" s="148"/>
      <c r="D2962" s="147"/>
      <c r="E2962" s="146">
        <v>21604</v>
      </c>
      <c r="G2962" s="134">
        <v>1</v>
      </c>
    </row>
    <row r="2963" spans="1:7" ht="15" customHeight="1">
      <c r="A2963" s="202" t="s">
        <v>116</v>
      </c>
      <c r="B2963" s="202"/>
      <c r="C2963" s="202"/>
      <c r="D2963" s="200">
        <v>21604</v>
      </c>
      <c r="E2963" s="200"/>
      <c r="G2963" s="134">
        <v>1</v>
      </c>
    </row>
    <row r="2964" spans="1:7" ht="12.75" customHeight="1">
      <c r="G2964" s="134">
        <v>1</v>
      </c>
    </row>
    <row r="2965" spans="1:7" ht="12.75" customHeight="1">
      <c r="G2965" s="134">
        <v>1</v>
      </c>
    </row>
    <row r="2966" spans="1:7" ht="20.25" customHeight="1">
      <c r="A2966" s="191" t="s">
        <v>99</v>
      </c>
      <c r="B2966" s="192"/>
      <c r="C2966" s="192"/>
      <c r="D2966" s="192"/>
      <c r="E2966" s="193"/>
      <c r="G2966" s="134">
        <v>1</v>
      </c>
    </row>
    <row r="2967" spans="1:7" ht="12.75" customHeight="1">
      <c r="A2967" s="194"/>
      <c r="B2967" s="194"/>
      <c r="C2967" s="194"/>
      <c r="D2967" s="162" t="s">
        <v>100</v>
      </c>
      <c r="E2967" s="162" t="s">
        <v>5</v>
      </c>
      <c r="G2967" s="134">
        <v>1</v>
      </c>
    </row>
    <row r="2968" spans="1:7" ht="55.5" customHeight="1">
      <c r="A2968" s="194" t="s">
        <v>461</v>
      </c>
      <c r="B2968" s="194"/>
      <c r="C2968" s="194"/>
      <c r="D2968" s="161" t="s">
        <v>369</v>
      </c>
      <c r="E2968" s="161" t="s">
        <v>3</v>
      </c>
      <c r="G2968" s="134">
        <v>1</v>
      </c>
    </row>
    <row r="2969" spans="1:7" ht="15.75" customHeight="1">
      <c r="A2969" s="201" t="s">
        <v>101</v>
      </c>
      <c r="B2969" s="201"/>
      <c r="C2969" s="201"/>
      <c r="D2969" s="201"/>
      <c r="E2969" s="201"/>
      <c r="F2969" s="160"/>
      <c r="G2969" s="134">
        <v>1</v>
      </c>
    </row>
    <row r="2970" spans="1:7" ht="200.1" customHeight="1">
      <c r="A2970" s="196" t="s">
        <v>235</v>
      </c>
      <c r="B2970" s="197"/>
      <c r="C2970" s="197"/>
      <c r="D2970" s="197"/>
      <c r="E2970" s="198"/>
      <c r="G2970" s="134">
        <v>2</v>
      </c>
    </row>
    <row r="2971" spans="1:7" ht="12.75" customHeight="1">
      <c r="A2971" s="159" t="s">
        <v>102</v>
      </c>
      <c r="B2971" s="158" t="s">
        <v>5</v>
      </c>
      <c r="C2971" s="158" t="s">
        <v>4</v>
      </c>
      <c r="D2971" s="158" t="s">
        <v>103</v>
      </c>
      <c r="E2971" s="158" t="s">
        <v>104</v>
      </c>
      <c r="G2971" s="134">
        <v>1</v>
      </c>
    </row>
    <row r="2972" spans="1:7" ht="12.75" customHeight="1">
      <c r="A2972" s="157" t="s">
        <v>592</v>
      </c>
      <c r="B2972" s="156" t="s">
        <v>3</v>
      </c>
      <c r="C2972" s="155">
        <v>2.2294999999999998</v>
      </c>
      <c r="D2972" s="136">
        <v>76673</v>
      </c>
      <c r="E2972" s="136">
        <f t="shared" ref="E2972:E2980" si="36">+D2972*C2972</f>
        <v>170942.45349999997</v>
      </c>
      <c r="F2972" s="135"/>
      <c r="G2972" s="134">
        <v>1</v>
      </c>
    </row>
    <row r="2973" spans="1:7" ht="12.75" customHeight="1">
      <c r="A2973" s="157" t="s">
        <v>591</v>
      </c>
      <c r="B2973" s="156" t="s">
        <v>3</v>
      </c>
      <c r="C2973" s="155">
        <v>2.31</v>
      </c>
      <c r="D2973" s="136">
        <v>5500</v>
      </c>
      <c r="E2973" s="136">
        <f t="shared" si="36"/>
        <v>12705</v>
      </c>
      <c r="F2973" s="135"/>
      <c r="G2973" s="134">
        <v>1</v>
      </c>
    </row>
    <row r="2974" spans="1:7" ht="12.75" customHeight="1">
      <c r="A2974" s="157" t="s">
        <v>550</v>
      </c>
      <c r="B2974" s="156" t="s">
        <v>3</v>
      </c>
      <c r="C2974" s="155">
        <v>1</v>
      </c>
      <c r="D2974" s="136">
        <v>108000</v>
      </c>
      <c r="E2974" s="136">
        <f t="shared" si="36"/>
        <v>108000</v>
      </c>
      <c r="F2974" s="135"/>
      <c r="G2974" s="134">
        <v>1</v>
      </c>
    </row>
    <row r="2975" spans="1:7" ht="12.75" customHeight="1">
      <c r="A2975" s="157" t="s">
        <v>590</v>
      </c>
      <c r="B2975" s="156" t="s">
        <v>98</v>
      </c>
      <c r="C2975" s="155">
        <v>13.125</v>
      </c>
      <c r="D2975" s="136">
        <v>6468</v>
      </c>
      <c r="E2975" s="136">
        <f t="shared" si="36"/>
        <v>84892.5</v>
      </c>
      <c r="F2975" s="135"/>
      <c r="G2975" s="134">
        <v>1</v>
      </c>
    </row>
    <row r="2976" spans="1:7" ht="12.75" customHeight="1">
      <c r="A2976" s="157" t="s">
        <v>589</v>
      </c>
      <c r="B2976" s="156" t="s">
        <v>123</v>
      </c>
      <c r="C2976" s="155">
        <v>1.7</v>
      </c>
      <c r="D2976" s="136">
        <v>8300</v>
      </c>
      <c r="E2976" s="136">
        <f t="shared" si="36"/>
        <v>14110</v>
      </c>
      <c r="F2976" s="135"/>
      <c r="G2976" s="134">
        <v>1</v>
      </c>
    </row>
    <row r="2977" spans="1:7" ht="12.75" customHeight="1">
      <c r="A2977" s="157" t="s">
        <v>588</v>
      </c>
      <c r="B2977" s="156" t="s">
        <v>3</v>
      </c>
      <c r="C2977" s="155">
        <v>4</v>
      </c>
      <c r="D2977" s="136">
        <v>6070</v>
      </c>
      <c r="E2977" s="136">
        <f t="shared" si="36"/>
        <v>24280</v>
      </c>
      <c r="F2977" s="135"/>
      <c r="G2977" s="134">
        <v>1</v>
      </c>
    </row>
    <row r="2978" spans="1:7" ht="12.75" customHeight="1">
      <c r="A2978" s="157" t="s">
        <v>548</v>
      </c>
      <c r="B2978" s="156" t="s">
        <v>3</v>
      </c>
      <c r="C2978" s="155">
        <v>0.41099999999999998</v>
      </c>
      <c r="D2978" s="136">
        <v>12450</v>
      </c>
      <c r="E2978" s="136">
        <f t="shared" si="36"/>
        <v>5116.95</v>
      </c>
      <c r="F2978" s="135"/>
      <c r="G2978" s="134">
        <v>1</v>
      </c>
    </row>
    <row r="2979" spans="1:7" ht="12.75" customHeight="1">
      <c r="A2979" s="157" t="s">
        <v>167</v>
      </c>
      <c r="B2979" s="156" t="s">
        <v>168</v>
      </c>
      <c r="C2979" s="155">
        <v>0.41099999999999998</v>
      </c>
      <c r="D2979" s="136">
        <v>36400</v>
      </c>
      <c r="E2979" s="136">
        <f t="shared" si="36"/>
        <v>14960.4</v>
      </c>
      <c r="F2979" s="135"/>
      <c r="G2979" s="134">
        <v>1</v>
      </c>
    </row>
    <row r="2980" spans="1:7" ht="12.75" customHeight="1">
      <c r="A2980" s="157" t="s">
        <v>587</v>
      </c>
      <c r="B2980" s="156" t="s">
        <v>168</v>
      </c>
      <c r="C2980" s="155">
        <v>0.41099999999999998</v>
      </c>
      <c r="D2980" s="136">
        <v>40900</v>
      </c>
      <c r="E2980" s="136">
        <f t="shared" si="36"/>
        <v>16809.899999999998</v>
      </c>
      <c r="F2980" s="135"/>
      <c r="G2980" s="134">
        <v>1</v>
      </c>
    </row>
    <row r="2981" spans="1:7" ht="12.75" customHeight="1">
      <c r="A2981" s="152"/>
      <c r="B2981" s="154">
        <v>44.9765619011688</v>
      </c>
      <c r="C2981" s="153"/>
      <c r="D2981" s="152" t="s">
        <v>105</v>
      </c>
      <c r="E2981" s="137">
        <v>451817</v>
      </c>
      <c r="F2981" s="151"/>
      <c r="G2981" s="134">
        <v>1</v>
      </c>
    </row>
    <row r="2982" spans="1:7" ht="12.75" customHeight="1">
      <c r="A2982" s="159" t="s">
        <v>106</v>
      </c>
      <c r="B2982" s="158" t="s">
        <v>5</v>
      </c>
      <c r="C2982" s="158" t="s">
        <v>4</v>
      </c>
      <c r="D2982" s="158" t="s">
        <v>103</v>
      </c>
      <c r="E2982" s="158" t="s">
        <v>104</v>
      </c>
      <c r="G2982" s="134">
        <v>1</v>
      </c>
    </row>
    <row r="2983" spans="1:7" ht="12.75" customHeight="1">
      <c r="A2983" s="157" t="s">
        <v>196</v>
      </c>
      <c r="B2983" s="156" t="s">
        <v>107</v>
      </c>
      <c r="C2983" s="155">
        <v>1.7</v>
      </c>
      <c r="D2983" s="136">
        <v>282059</v>
      </c>
      <c r="E2983" s="136">
        <f>+D2983*C2983</f>
        <v>479500.3</v>
      </c>
      <c r="F2983" s="135"/>
      <c r="G2983" s="134">
        <v>1</v>
      </c>
    </row>
    <row r="2984" spans="1:7" ht="12.75" customHeight="1">
      <c r="A2984" s="157" t="s">
        <v>191</v>
      </c>
      <c r="B2984" s="156" t="s">
        <v>107</v>
      </c>
      <c r="C2984" s="155">
        <v>0.2</v>
      </c>
      <c r="D2984" s="136">
        <v>282059</v>
      </c>
      <c r="E2984" s="136">
        <f>+D2984*C2984</f>
        <v>56411.8</v>
      </c>
      <c r="F2984" s="135"/>
      <c r="G2984" s="134">
        <v>1</v>
      </c>
    </row>
    <row r="2985" spans="1:7" ht="12.75" customHeight="1">
      <c r="A2985" s="157" t="s">
        <v>547</v>
      </c>
      <c r="B2985" s="156" t="s">
        <v>107</v>
      </c>
      <c r="C2985" s="155">
        <v>0.23</v>
      </c>
      <c r="D2985" s="136">
        <v>160654</v>
      </c>
      <c r="E2985" s="136">
        <f>+D2985*C2985</f>
        <v>36950.42</v>
      </c>
      <c r="F2985" s="135"/>
      <c r="G2985" s="134">
        <v>1</v>
      </c>
    </row>
    <row r="2986" spans="1:7" ht="12.75" customHeight="1">
      <c r="A2986" s="152"/>
      <c r="B2986" s="154">
        <v>49.667765322364701</v>
      </c>
      <c r="C2986" s="153"/>
      <c r="D2986" s="152" t="s">
        <v>105</v>
      </c>
      <c r="E2986" s="137">
        <v>498943</v>
      </c>
      <c r="F2986" s="151"/>
      <c r="G2986" s="134">
        <v>1</v>
      </c>
    </row>
    <row r="2987" spans="1:7" ht="12.75" customHeight="1">
      <c r="A2987" s="159" t="s">
        <v>108</v>
      </c>
      <c r="B2987" s="158" t="s">
        <v>5</v>
      </c>
      <c r="C2987" s="158" t="s">
        <v>4</v>
      </c>
      <c r="D2987" s="158" t="s">
        <v>103</v>
      </c>
      <c r="E2987" s="158" t="s">
        <v>104</v>
      </c>
      <c r="G2987" s="134">
        <v>1</v>
      </c>
    </row>
    <row r="2988" spans="1:7" ht="12.75" customHeight="1">
      <c r="A2988" s="157" t="s">
        <v>109</v>
      </c>
      <c r="B2988" s="156" t="s">
        <v>110</v>
      </c>
      <c r="C2988" s="155">
        <v>0.05</v>
      </c>
      <c r="D2988" s="136">
        <v>498943</v>
      </c>
      <c r="E2988" s="136">
        <f>+D2988*C2988</f>
        <v>24947.15</v>
      </c>
      <c r="F2988" s="135"/>
      <c r="G2988" s="134">
        <v>1</v>
      </c>
    </row>
    <row r="2989" spans="1:7" ht="12.75" customHeight="1">
      <c r="A2989" s="152"/>
      <c r="B2989" s="154">
        <v>2.4833733342226099</v>
      </c>
      <c r="C2989" s="153"/>
      <c r="D2989" s="152" t="s">
        <v>105</v>
      </c>
      <c r="E2989" s="137">
        <v>24947</v>
      </c>
      <c r="F2989" s="151"/>
      <c r="G2989" s="134">
        <v>1</v>
      </c>
    </row>
    <row r="2990" spans="1:7" ht="12.75" customHeight="1">
      <c r="A2990" s="159" t="s">
        <v>111</v>
      </c>
      <c r="B2990" s="158" t="s">
        <v>5</v>
      </c>
      <c r="C2990" s="158" t="s">
        <v>4</v>
      </c>
      <c r="D2990" s="158" t="s">
        <v>103</v>
      </c>
      <c r="E2990" s="158" t="s">
        <v>104</v>
      </c>
      <c r="G2990" s="134">
        <v>1</v>
      </c>
    </row>
    <row r="2991" spans="1:7" ht="12.75" customHeight="1">
      <c r="A2991" s="157" t="s">
        <v>568</v>
      </c>
      <c r="B2991" s="156" t="s">
        <v>142</v>
      </c>
      <c r="C2991" s="155">
        <v>0.5</v>
      </c>
      <c r="D2991" s="136">
        <v>23072</v>
      </c>
      <c r="E2991" s="136">
        <f>+D2991*C2991</f>
        <v>11536</v>
      </c>
      <c r="F2991" s="135"/>
      <c r="G2991" s="134">
        <v>1</v>
      </c>
    </row>
    <row r="2992" spans="1:7" ht="12.75" customHeight="1">
      <c r="A2992" s="157" t="s">
        <v>586</v>
      </c>
      <c r="B2992" s="156" t="s">
        <v>142</v>
      </c>
      <c r="C2992" s="155">
        <v>1</v>
      </c>
      <c r="D2992" s="136">
        <v>17318</v>
      </c>
      <c r="E2992" s="136">
        <f>+D2992*C2992</f>
        <v>17318</v>
      </c>
      <c r="F2992" s="135"/>
      <c r="G2992" s="134">
        <v>1</v>
      </c>
    </row>
    <row r="2993" spans="1:7" ht="12.75" customHeight="1">
      <c r="A2993" s="152"/>
      <c r="B2993" s="154">
        <v>2.8722994422439299</v>
      </c>
      <c r="C2993" s="153"/>
      <c r="D2993" s="152" t="s">
        <v>105</v>
      </c>
      <c r="E2993" s="137">
        <v>28854</v>
      </c>
      <c r="F2993" s="151"/>
      <c r="G2993" s="134">
        <v>1</v>
      </c>
    </row>
    <row r="2994" spans="1:7" ht="12.75" customHeight="1">
      <c r="A2994" s="150" t="s">
        <v>114</v>
      </c>
      <c r="B2994" s="149" t="s">
        <v>115</v>
      </c>
      <c r="C2994" s="148"/>
      <c r="D2994" s="147"/>
      <c r="E2994" s="146">
        <v>1004561</v>
      </c>
      <c r="G2994" s="134">
        <v>1</v>
      </c>
    </row>
    <row r="2995" spans="1:7" ht="15" customHeight="1">
      <c r="A2995" s="202" t="s">
        <v>116</v>
      </c>
      <c r="B2995" s="202"/>
      <c r="C2995" s="202"/>
      <c r="D2995" s="200">
        <v>1004561</v>
      </c>
      <c r="E2995" s="200"/>
      <c r="G2995" s="134">
        <v>1</v>
      </c>
    </row>
    <row r="2996" spans="1:7" ht="12.75" customHeight="1">
      <c r="G2996" s="134">
        <v>1</v>
      </c>
    </row>
    <row r="2997" spans="1:7" ht="12.75" customHeight="1">
      <c r="G2997" s="134">
        <v>1</v>
      </c>
    </row>
    <row r="2998" spans="1:7" ht="20.25" customHeight="1">
      <c r="A2998" s="191" t="s">
        <v>99</v>
      </c>
      <c r="B2998" s="192"/>
      <c r="C2998" s="192"/>
      <c r="D2998" s="192"/>
      <c r="E2998" s="193"/>
      <c r="G2998" s="134">
        <v>1</v>
      </c>
    </row>
    <row r="2999" spans="1:7" ht="12.75" customHeight="1">
      <c r="A2999" s="194"/>
      <c r="B2999" s="194"/>
      <c r="C2999" s="194"/>
      <c r="D2999" s="162" t="s">
        <v>100</v>
      </c>
      <c r="E2999" s="162" t="s">
        <v>5</v>
      </c>
      <c r="G2999" s="134">
        <v>1</v>
      </c>
    </row>
    <row r="3000" spans="1:7" ht="55.5" customHeight="1">
      <c r="A3000" s="194" t="s">
        <v>461</v>
      </c>
      <c r="B3000" s="194"/>
      <c r="C3000" s="194"/>
      <c r="D3000" s="161" t="s">
        <v>370</v>
      </c>
      <c r="E3000" s="161" t="s">
        <v>3</v>
      </c>
      <c r="G3000" s="134">
        <v>1</v>
      </c>
    </row>
    <row r="3001" spans="1:7" ht="15.75" customHeight="1">
      <c r="A3001" s="201" t="s">
        <v>101</v>
      </c>
      <c r="B3001" s="201"/>
      <c r="C3001" s="201"/>
      <c r="D3001" s="201"/>
      <c r="E3001" s="201"/>
      <c r="F3001" s="160"/>
      <c r="G3001" s="134">
        <v>1</v>
      </c>
    </row>
    <row r="3002" spans="1:7" ht="80.25" customHeight="1">
      <c r="A3002" s="196" t="s">
        <v>322</v>
      </c>
      <c r="B3002" s="197"/>
      <c r="C3002" s="197"/>
      <c r="D3002" s="197"/>
      <c r="E3002" s="198"/>
      <c r="G3002" s="134">
        <v>2</v>
      </c>
    </row>
    <row r="3003" spans="1:7" ht="12.75" customHeight="1">
      <c r="A3003" s="159" t="s">
        <v>102</v>
      </c>
      <c r="B3003" s="158" t="s">
        <v>5</v>
      </c>
      <c r="C3003" s="158" t="s">
        <v>4</v>
      </c>
      <c r="D3003" s="158" t="s">
        <v>103</v>
      </c>
      <c r="E3003" s="158" t="s">
        <v>104</v>
      </c>
      <c r="G3003" s="134">
        <v>1</v>
      </c>
    </row>
    <row r="3004" spans="1:7" ht="12.75" customHeight="1">
      <c r="A3004" s="157" t="s">
        <v>505</v>
      </c>
      <c r="B3004" s="156" t="s">
        <v>149</v>
      </c>
      <c r="C3004" s="155">
        <v>6.3E-2</v>
      </c>
      <c r="D3004" s="136">
        <v>392677</v>
      </c>
      <c r="E3004" s="136">
        <f>+D3004*C3004</f>
        <v>24738.651000000002</v>
      </c>
      <c r="F3004" s="135"/>
      <c r="G3004" s="134">
        <v>1</v>
      </c>
    </row>
    <row r="3005" spans="1:7" ht="12.75" customHeight="1">
      <c r="A3005" s="157" t="s">
        <v>504</v>
      </c>
      <c r="B3005" s="156" t="s">
        <v>3</v>
      </c>
      <c r="C3005" s="155">
        <v>1</v>
      </c>
      <c r="D3005" s="136">
        <v>26157</v>
      </c>
      <c r="E3005" s="136">
        <f>+D3005*C3005</f>
        <v>26157</v>
      </c>
      <c r="F3005" s="135"/>
      <c r="G3005" s="134">
        <v>1</v>
      </c>
    </row>
    <row r="3006" spans="1:7" ht="12.75" customHeight="1">
      <c r="A3006" s="157" t="s">
        <v>617</v>
      </c>
      <c r="B3006" s="156" t="s">
        <v>3</v>
      </c>
      <c r="C3006" s="155">
        <v>1</v>
      </c>
      <c r="D3006" s="136">
        <v>3552376</v>
      </c>
      <c r="E3006" s="136">
        <f>+D3006*C3006</f>
        <v>3552376</v>
      </c>
      <c r="F3006" s="135"/>
      <c r="G3006" s="134">
        <v>1</v>
      </c>
    </row>
    <row r="3007" spans="1:7" ht="12.75" customHeight="1">
      <c r="A3007" s="157" t="s">
        <v>616</v>
      </c>
      <c r="B3007" s="156" t="s">
        <v>3</v>
      </c>
      <c r="C3007" s="155">
        <v>1</v>
      </c>
      <c r="D3007" s="136">
        <v>3625000</v>
      </c>
      <c r="E3007" s="136">
        <f>+D3007*C3007</f>
        <v>3625000</v>
      </c>
      <c r="F3007" s="135"/>
      <c r="G3007" s="134">
        <v>1</v>
      </c>
    </row>
    <row r="3008" spans="1:7" ht="12.75" customHeight="1">
      <c r="A3008" s="152"/>
      <c r="B3008" s="154">
        <v>99.016217473512995</v>
      </c>
      <c r="C3008" s="153"/>
      <c r="D3008" s="152" t="s">
        <v>105</v>
      </c>
      <c r="E3008" s="137">
        <f>SUM(E3004:E3007)</f>
        <v>7228271.6510000005</v>
      </c>
      <c r="F3008" s="151"/>
      <c r="G3008" s="134">
        <v>1</v>
      </c>
    </row>
    <row r="3009" spans="1:7" ht="12.75" customHeight="1">
      <c r="A3009" s="159" t="s">
        <v>106</v>
      </c>
      <c r="B3009" s="158" t="s">
        <v>5</v>
      </c>
      <c r="C3009" s="158" t="s">
        <v>4</v>
      </c>
      <c r="D3009" s="158" t="s">
        <v>103</v>
      </c>
      <c r="E3009" s="158" t="s">
        <v>104</v>
      </c>
      <c r="G3009" s="134">
        <v>1</v>
      </c>
    </row>
    <row r="3010" spans="1:7" ht="12.75" customHeight="1">
      <c r="A3010" s="157" t="s">
        <v>150</v>
      </c>
      <c r="B3010" s="156" t="s">
        <v>107</v>
      </c>
      <c r="C3010" s="155">
        <v>0.28128999999999998</v>
      </c>
      <c r="D3010" s="136">
        <v>282059</v>
      </c>
      <c r="E3010" s="136">
        <f>+D3010*C3010</f>
        <v>79340.376109999997</v>
      </c>
      <c r="F3010" s="135"/>
      <c r="G3010" s="134">
        <v>1</v>
      </c>
    </row>
    <row r="3011" spans="1:7" ht="12.75" customHeight="1">
      <c r="A3011" s="152"/>
      <c r="B3011" s="154">
        <v>0.93693378258812998</v>
      </c>
      <c r="C3011" s="153"/>
      <c r="D3011" s="152" t="s">
        <v>105</v>
      </c>
      <c r="E3011" s="137">
        <f>E3010</f>
        <v>79340.376109999997</v>
      </c>
      <c r="F3011" s="151"/>
      <c r="G3011" s="134">
        <v>1</v>
      </c>
    </row>
    <row r="3012" spans="1:7" ht="12.75" customHeight="1">
      <c r="A3012" s="159" t="s">
        <v>108</v>
      </c>
      <c r="B3012" s="158" t="s">
        <v>5</v>
      </c>
      <c r="C3012" s="158" t="s">
        <v>4</v>
      </c>
      <c r="D3012" s="158" t="s">
        <v>103</v>
      </c>
      <c r="E3012" s="158" t="s">
        <v>104</v>
      </c>
      <c r="G3012" s="134">
        <v>1</v>
      </c>
    </row>
    <row r="3013" spans="1:7" ht="12.75" customHeight="1">
      <c r="A3013" s="157" t="s">
        <v>109</v>
      </c>
      <c r="B3013" s="156" t="s">
        <v>110</v>
      </c>
      <c r="C3013" s="155">
        <v>0.05</v>
      </c>
      <c r="D3013" s="136">
        <v>68397</v>
      </c>
      <c r="E3013" s="136">
        <f>+D3013*C3013</f>
        <v>3419.8500000000004</v>
      </c>
      <c r="F3013" s="135"/>
      <c r="G3013" s="134">
        <v>1</v>
      </c>
    </row>
    <row r="3014" spans="1:7" ht="12.75" customHeight="1">
      <c r="A3014" s="152"/>
      <c r="B3014" s="154">
        <v>4.6848743898875798E-2</v>
      </c>
      <c r="C3014" s="153"/>
      <c r="D3014" s="152" t="s">
        <v>105</v>
      </c>
      <c r="E3014" s="137">
        <f>E3013</f>
        <v>3419.8500000000004</v>
      </c>
      <c r="F3014" s="151"/>
      <c r="G3014" s="134">
        <v>1</v>
      </c>
    </row>
    <row r="3015" spans="1:7" ht="12.75" customHeight="1">
      <c r="A3015" s="150" t="s">
        <v>114</v>
      </c>
      <c r="B3015" s="149" t="s">
        <v>115</v>
      </c>
      <c r="C3015" s="148"/>
      <c r="D3015" s="147"/>
      <c r="E3015" s="146">
        <f>E3014+E3011+E3008</f>
        <v>7311031.8771100007</v>
      </c>
      <c r="G3015" s="134">
        <v>1</v>
      </c>
    </row>
    <row r="3016" spans="1:7" ht="15" customHeight="1">
      <c r="A3016" s="202" t="s">
        <v>116</v>
      </c>
      <c r="B3016" s="202"/>
      <c r="C3016" s="202"/>
      <c r="D3016" s="200">
        <f>E3015</f>
        <v>7311031.8771100007</v>
      </c>
      <c r="E3016" s="200"/>
      <c r="G3016" s="134">
        <v>1</v>
      </c>
    </row>
    <row r="3017" spans="1:7" ht="12.75" customHeight="1">
      <c r="G3017" s="134">
        <v>1</v>
      </c>
    </row>
    <row r="3018" spans="1:7" ht="12.75" customHeight="1">
      <c r="G3018" s="134">
        <v>1</v>
      </c>
    </row>
    <row r="3019" spans="1:7" ht="20.25" customHeight="1">
      <c r="A3019" s="191" t="s">
        <v>99</v>
      </c>
      <c r="B3019" s="192"/>
      <c r="C3019" s="192"/>
      <c r="D3019" s="192"/>
      <c r="E3019" s="193"/>
      <c r="G3019" s="134">
        <v>1</v>
      </c>
    </row>
    <row r="3020" spans="1:7" ht="12.75" customHeight="1">
      <c r="A3020" s="194"/>
      <c r="B3020" s="194"/>
      <c r="C3020" s="194"/>
      <c r="D3020" s="162" t="s">
        <v>100</v>
      </c>
      <c r="E3020" s="162" t="s">
        <v>5</v>
      </c>
      <c r="G3020" s="134">
        <v>1</v>
      </c>
    </row>
    <row r="3021" spans="1:7" ht="55.5" customHeight="1">
      <c r="A3021" s="194" t="s">
        <v>461</v>
      </c>
      <c r="B3021" s="194"/>
      <c r="C3021" s="194"/>
      <c r="D3021" s="161" t="s">
        <v>371</v>
      </c>
      <c r="E3021" s="161" t="s">
        <v>2</v>
      </c>
      <c r="G3021" s="134">
        <v>1</v>
      </c>
    </row>
    <row r="3022" spans="1:7" ht="15.75" customHeight="1">
      <c r="A3022" s="201" t="s">
        <v>101</v>
      </c>
      <c r="B3022" s="201"/>
      <c r="C3022" s="201"/>
      <c r="D3022" s="201"/>
      <c r="E3022" s="201"/>
      <c r="F3022" s="160"/>
      <c r="G3022" s="134">
        <v>1</v>
      </c>
    </row>
    <row r="3023" spans="1:7" ht="200.1" customHeight="1">
      <c r="A3023" s="196" t="s">
        <v>297</v>
      </c>
      <c r="B3023" s="197"/>
      <c r="C3023" s="197"/>
      <c r="D3023" s="197"/>
      <c r="E3023" s="198"/>
      <c r="G3023" s="134">
        <v>2</v>
      </c>
    </row>
    <row r="3024" spans="1:7" ht="12.75" customHeight="1">
      <c r="A3024" s="159" t="s">
        <v>102</v>
      </c>
      <c r="B3024" s="158" t="s">
        <v>5</v>
      </c>
      <c r="C3024" s="158" t="s">
        <v>4</v>
      </c>
      <c r="D3024" s="158" t="s">
        <v>103</v>
      </c>
      <c r="E3024" s="158" t="s">
        <v>104</v>
      </c>
      <c r="G3024" s="134">
        <v>1</v>
      </c>
    </row>
    <row r="3025" spans="1:7" ht="12.75" customHeight="1">
      <c r="A3025" s="157" t="s">
        <v>192</v>
      </c>
      <c r="B3025" s="156" t="s">
        <v>2</v>
      </c>
      <c r="C3025" s="155">
        <v>0.77700000000000002</v>
      </c>
      <c r="D3025" s="136">
        <v>162600</v>
      </c>
      <c r="E3025" s="136">
        <f t="shared" ref="E3025:E3038" si="37">+D3025*C3025</f>
        <v>126340.2</v>
      </c>
      <c r="F3025" s="135"/>
      <c r="G3025" s="134">
        <v>1</v>
      </c>
    </row>
    <row r="3026" spans="1:7" ht="12.75" customHeight="1">
      <c r="A3026" s="157" t="s">
        <v>615</v>
      </c>
      <c r="B3026" s="156" t="s">
        <v>98</v>
      </c>
      <c r="C3026" s="155">
        <v>0.81899999999999995</v>
      </c>
      <c r="D3026" s="136">
        <v>14078</v>
      </c>
      <c r="E3026" s="136">
        <f t="shared" si="37"/>
        <v>11529.882</v>
      </c>
      <c r="F3026" s="135"/>
      <c r="G3026" s="134">
        <v>1</v>
      </c>
    </row>
    <row r="3027" spans="1:7" ht="12.75" customHeight="1">
      <c r="A3027" s="157" t="s">
        <v>614</v>
      </c>
      <c r="B3027" s="156" t="s">
        <v>98</v>
      </c>
      <c r="C3027" s="155">
        <v>1.232</v>
      </c>
      <c r="D3027" s="136">
        <v>14078</v>
      </c>
      <c r="E3027" s="136">
        <f t="shared" si="37"/>
        <v>17344.096000000001</v>
      </c>
      <c r="F3027" s="135"/>
      <c r="G3027" s="134">
        <v>1</v>
      </c>
    </row>
    <row r="3028" spans="1:7" ht="12.75" customHeight="1">
      <c r="A3028" s="157" t="s">
        <v>197</v>
      </c>
      <c r="B3028" s="156" t="s">
        <v>98</v>
      </c>
      <c r="C3028" s="155">
        <v>1.8919999999999999</v>
      </c>
      <c r="D3028" s="136">
        <v>3561</v>
      </c>
      <c r="E3028" s="136">
        <f t="shared" si="37"/>
        <v>6737.4119999999994</v>
      </c>
      <c r="F3028" s="135"/>
      <c r="G3028" s="134">
        <v>1</v>
      </c>
    </row>
    <row r="3029" spans="1:7" ht="12.75" customHeight="1">
      <c r="A3029" s="157" t="s">
        <v>198</v>
      </c>
      <c r="B3029" s="156" t="s">
        <v>98</v>
      </c>
      <c r="C3029" s="155">
        <v>2.0129999999999999</v>
      </c>
      <c r="D3029" s="136">
        <v>4472</v>
      </c>
      <c r="E3029" s="136">
        <f t="shared" si="37"/>
        <v>9002.1360000000004</v>
      </c>
      <c r="F3029" s="135"/>
      <c r="G3029" s="134">
        <v>1</v>
      </c>
    </row>
    <row r="3030" spans="1:7" ht="12.75" customHeight="1">
      <c r="A3030" s="157" t="s">
        <v>613</v>
      </c>
      <c r="B3030" s="156" t="s">
        <v>98</v>
      </c>
      <c r="C3030" s="155">
        <v>3.9049999999999998</v>
      </c>
      <c r="D3030" s="136">
        <v>2079</v>
      </c>
      <c r="E3030" s="136">
        <f t="shared" si="37"/>
        <v>8118.4949999999999</v>
      </c>
      <c r="F3030" s="135"/>
      <c r="G3030" s="134">
        <v>1</v>
      </c>
    </row>
    <row r="3031" spans="1:7" ht="12.75" customHeight="1">
      <c r="A3031" s="157" t="s">
        <v>612</v>
      </c>
      <c r="B3031" s="156" t="s">
        <v>98</v>
      </c>
      <c r="C3031" s="155">
        <v>0.47299999999999998</v>
      </c>
      <c r="D3031" s="136">
        <v>7004</v>
      </c>
      <c r="E3031" s="136">
        <f t="shared" si="37"/>
        <v>3312.8919999999998</v>
      </c>
      <c r="F3031" s="135"/>
      <c r="G3031" s="134">
        <v>1</v>
      </c>
    </row>
    <row r="3032" spans="1:7" ht="12.75" customHeight="1">
      <c r="A3032" s="157" t="s">
        <v>200</v>
      </c>
      <c r="B3032" s="156" t="s">
        <v>98</v>
      </c>
      <c r="C3032" s="155">
        <v>4.5149999999999997</v>
      </c>
      <c r="D3032" s="136">
        <v>4293</v>
      </c>
      <c r="E3032" s="136">
        <f t="shared" si="37"/>
        <v>19382.895</v>
      </c>
      <c r="F3032" s="135"/>
      <c r="G3032" s="134">
        <v>1</v>
      </c>
    </row>
    <row r="3033" spans="1:7" ht="12.75" customHeight="1">
      <c r="A3033" s="157" t="s">
        <v>611</v>
      </c>
      <c r="B3033" s="156" t="s">
        <v>98</v>
      </c>
      <c r="C3033" s="155">
        <v>8.58</v>
      </c>
      <c r="D3033" s="136">
        <v>800</v>
      </c>
      <c r="E3033" s="136">
        <f t="shared" si="37"/>
        <v>6864</v>
      </c>
      <c r="F3033" s="135"/>
      <c r="G3033" s="134">
        <v>1</v>
      </c>
    </row>
    <row r="3034" spans="1:7" ht="12.75" customHeight="1">
      <c r="A3034" s="157" t="s">
        <v>610</v>
      </c>
      <c r="B3034" s="156" t="s">
        <v>609</v>
      </c>
      <c r="C3034" s="155">
        <v>0.4</v>
      </c>
      <c r="D3034" s="136">
        <v>8000</v>
      </c>
      <c r="E3034" s="136">
        <f t="shared" si="37"/>
        <v>3200</v>
      </c>
      <c r="F3034" s="135"/>
      <c r="G3034" s="134">
        <v>1</v>
      </c>
    </row>
    <row r="3035" spans="1:7" ht="12.75" customHeight="1">
      <c r="A3035" s="157" t="s">
        <v>608</v>
      </c>
      <c r="B3035" s="156" t="s">
        <v>3</v>
      </c>
      <c r="C3035" s="155">
        <v>0.4</v>
      </c>
      <c r="D3035" s="136">
        <v>2500</v>
      </c>
      <c r="E3035" s="136">
        <f t="shared" si="37"/>
        <v>1000</v>
      </c>
      <c r="F3035" s="135"/>
      <c r="G3035" s="134">
        <v>1</v>
      </c>
    </row>
    <row r="3036" spans="1:7" ht="12.75" customHeight="1">
      <c r="A3036" s="157" t="s">
        <v>193</v>
      </c>
      <c r="B3036" s="156" t="s">
        <v>3</v>
      </c>
      <c r="C3036" s="155">
        <v>20</v>
      </c>
      <c r="D3036" s="136">
        <v>36</v>
      </c>
      <c r="E3036" s="136">
        <f t="shared" si="37"/>
        <v>720</v>
      </c>
      <c r="F3036" s="135"/>
      <c r="G3036" s="134">
        <v>1</v>
      </c>
    </row>
    <row r="3037" spans="1:7" ht="12.75" customHeight="1">
      <c r="A3037" s="157" t="s">
        <v>194</v>
      </c>
      <c r="B3037" s="156" t="s">
        <v>3</v>
      </c>
      <c r="C3037" s="155">
        <v>0.29082999999999998</v>
      </c>
      <c r="D3037" s="136">
        <v>41756</v>
      </c>
      <c r="E3037" s="136">
        <f t="shared" si="37"/>
        <v>12143.89748</v>
      </c>
      <c r="F3037" s="135"/>
      <c r="G3037" s="134">
        <v>1</v>
      </c>
    </row>
    <row r="3038" spans="1:7" ht="12.75" customHeight="1">
      <c r="A3038" s="157" t="s">
        <v>195</v>
      </c>
      <c r="B3038" s="156" t="s">
        <v>98</v>
      </c>
      <c r="C3038" s="155">
        <v>2.464</v>
      </c>
      <c r="D3038" s="136">
        <v>8110</v>
      </c>
      <c r="E3038" s="136">
        <f t="shared" si="37"/>
        <v>19983.04</v>
      </c>
      <c r="F3038" s="135"/>
      <c r="G3038" s="134">
        <v>1</v>
      </c>
    </row>
    <row r="3039" spans="1:7" ht="12.75" customHeight="1">
      <c r="A3039" s="152"/>
      <c r="B3039" s="154">
        <v>51.166181061611098</v>
      </c>
      <c r="C3039" s="153"/>
      <c r="D3039" s="152" t="s">
        <v>105</v>
      </c>
      <c r="E3039" s="137">
        <v>245678</v>
      </c>
      <c r="F3039" s="151"/>
      <c r="G3039" s="134">
        <v>1</v>
      </c>
    </row>
    <row r="3040" spans="1:7" ht="12.75" customHeight="1">
      <c r="A3040" s="159" t="s">
        <v>106</v>
      </c>
      <c r="B3040" s="158" t="s">
        <v>5</v>
      </c>
      <c r="C3040" s="158" t="s">
        <v>4</v>
      </c>
      <c r="D3040" s="158" t="s">
        <v>103</v>
      </c>
      <c r="E3040" s="158" t="s">
        <v>104</v>
      </c>
      <c r="G3040" s="134">
        <v>1</v>
      </c>
    </row>
    <row r="3041" spans="1:7" ht="12.75" customHeight="1">
      <c r="A3041" s="157" t="s">
        <v>196</v>
      </c>
      <c r="B3041" s="156" t="s">
        <v>107</v>
      </c>
      <c r="C3041" s="155">
        <v>0.77980000000000005</v>
      </c>
      <c r="D3041" s="136">
        <v>282059</v>
      </c>
      <c r="E3041" s="136">
        <f>+D3041*C3041</f>
        <v>219949.60820000002</v>
      </c>
      <c r="F3041" s="135"/>
      <c r="G3041" s="134">
        <v>1</v>
      </c>
    </row>
    <row r="3042" spans="1:7" ht="12.75" customHeight="1">
      <c r="A3042" s="157" t="s">
        <v>191</v>
      </c>
      <c r="B3042" s="156" t="s">
        <v>107</v>
      </c>
      <c r="C3042" s="155">
        <v>0.12184</v>
      </c>
      <c r="D3042" s="136">
        <v>282059</v>
      </c>
      <c r="E3042" s="136">
        <f>+D3042*C3042</f>
        <v>34366.06856</v>
      </c>
      <c r="F3042" s="135"/>
      <c r="G3042" s="134">
        <v>1</v>
      </c>
    </row>
    <row r="3043" spans="1:7" ht="12.75" customHeight="1">
      <c r="A3043" s="152"/>
      <c r="B3043" s="154">
        <v>45.659440557984198</v>
      </c>
      <c r="C3043" s="153"/>
      <c r="D3043" s="152" t="s">
        <v>105</v>
      </c>
      <c r="E3043" s="137">
        <v>219237</v>
      </c>
      <c r="F3043" s="151"/>
      <c r="G3043" s="134">
        <v>1</v>
      </c>
    </row>
    <row r="3044" spans="1:7" ht="12.75" customHeight="1">
      <c r="A3044" s="159" t="s">
        <v>108</v>
      </c>
      <c r="B3044" s="158" t="s">
        <v>5</v>
      </c>
      <c r="C3044" s="158" t="s">
        <v>4</v>
      </c>
      <c r="D3044" s="158" t="s">
        <v>103</v>
      </c>
      <c r="E3044" s="158" t="s">
        <v>104</v>
      </c>
      <c r="G3044" s="134">
        <v>1</v>
      </c>
    </row>
    <row r="3045" spans="1:7" ht="12.75" customHeight="1">
      <c r="A3045" s="157" t="s">
        <v>109</v>
      </c>
      <c r="B3045" s="156" t="s">
        <v>110</v>
      </c>
      <c r="C3045" s="155">
        <v>0.05</v>
      </c>
      <c r="D3045" s="136">
        <v>219237</v>
      </c>
      <c r="E3045" s="136">
        <f>+D3045*C3045</f>
        <v>10961.85</v>
      </c>
      <c r="F3045" s="135"/>
      <c r="G3045" s="134">
        <v>1</v>
      </c>
    </row>
    <row r="3046" spans="1:7" ht="12.75" customHeight="1">
      <c r="A3046" s="152"/>
      <c r="B3046" s="154">
        <v>2.2830032676812002</v>
      </c>
      <c r="C3046" s="153"/>
      <c r="D3046" s="152" t="s">
        <v>105</v>
      </c>
      <c r="E3046" s="137">
        <v>10962</v>
      </c>
      <c r="F3046" s="151"/>
      <c r="G3046" s="134">
        <v>1</v>
      </c>
    </row>
    <row r="3047" spans="1:7" ht="12.75" customHeight="1">
      <c r="A3047" s="159" t="s">
        <v>112</v>
      </c>
      <c r="B3047" s="158" t="s">
        <v>5</v>
      </c>
      <c r="C3047" s="158" t="s">
        <v>4</v>
      </c>
      <c r="D3047" s="158" t="s">
        <v>103</v>
      </c>
      <c r="E3047" s="158" t="s">
        <v>104</v>
      </c>
      <c r="G3047" s="134">
        <v>1</v>
      </c>
    </row>
    <row r="3048" spans="1:7" ht="12.75" customHeight="1">
      <c r="A3048" s="157" t="s">
        <v>113</v>
      </c>
      <c r="B3048" s="156" t="s">
        <v>3</v>
      </c>
      <c r="C3048" s="155">
        <v>2</v>
      </c>
      <c r="D3048" s="136">
        <v>2140</v>
      </c>
      <c r="E3048" s="136">
        <f>+D3048*C3048</f>
        <v>4280</v>
      </c>
      <c r="F3048" s="135"/>
      <c r="G3048" s="134">
        <v>1</v>
      </c>
    </row>
    <row r="3049" spans="1:7" ht="12.75" customHeight="1">
      <c r="A3049" s="152"/>
      <c r="B3049" s="154">
        <v>0.89137511272354697</v>
      </c>
      <c r="C3049" s="153"/>
      <c r="D3049" s="152" t="s">
        <v>105</v>
      </c>
      <c r="E3049" s="137">
        <v>4280</v>
      </c>
      <c r="F3049" s="151"/>
      <c r="G3049" s="134">
        <v>1</v>
      </c>
    </row>
    <row r="3050" spans="1:7" ht="12.75" customHeight="1">
      <c r="A3050" s="150" t="s">
        <v>114</v>
      </c>
      <c r="B3050" s="149" t="s">
        <v>115</v>
      </c>
      <c r="C3050" s="148"/>
      <c r="D3050" s="147"/>
      <c r="E3050" s="146">
        <v>480157</v>
      </c>
      <c r="G3050" s="134">
        <v>1</v>
      </c>
    </row>
    <row r="3051" spans="1:7" ht="15" customHeight="1">
      <c r="A3051" s="202" t="s">
        <v>116</v>
      </c>
      <c r="B3051" s="202"/>
      <c r="C3051" s="202"/>
      <c r="D3051" s="200">
        <v>480157</v>
      </c>
      <c r="E3051" s="200"/>
      <c r="G3051" s="134">
        <v>1</v>
      </c>
    </row>
    <row r="3052" spans="1:7" ht="12.75" customHeight="1">
      <c r="G3052" s="134">
        <v>1</v>
      </c>
    </row>
    <row r="3053" spans="1:7" ht="12.75" customHeight="1">
      <c r="G3053" s="134">
        <v>1</v>
      </c>
    </row>
    <row r="3054" spans="1:7" ht="20.25" customHeight="1">
      <c r="A3054" s="191" t="s">
        <v>99</v>
      </c>
      <c r="B3054" s="192"/>
      <c r="C3054" s="192"/>
      <c r="D3054" s="192"/>
      <c r="E3054" s="193"/>
      <c r="G3054" s="134">
        <v>1</v>
      </c>
    </row>
    <row r="3055" spans="1:7" ht="12.75" customHeight="1">
      <c r="A3055" s="194"/>
      <c r="B3055" s="194"/>
      <c r="C3055" s="194"/>
      <c r="D3055" s="162" t="s">
        <v>100</v>
      </c>
      <c r="E3055" s="162" t="s">
        <v>5</v>
      </c>
      <c r="G3055" s="134">
        <v>1</v>
      </c>
    </row>
    <row r="3056" spans="1:7" ht="55.5" customHeight="1">
      <c r="A3056" s="194" t="s">
        <v>461</v>
      </c>
      <c r="B3056" s="194"/>
      <c r="C3056" s="194"/>
      <c r="D3056" s="161" t="s">
        <v>372</v>
      </c>
      <c r="E3056" s="161" t="s">
        <v>3</v>
      </c>
      <c r="G3056" s="134">
        <v>1</v>
      </c>
    </row>
    <row r="3057" spans="1:7" ht="15.75" customHeight="1">
      <c r="A3057" s="201" t="s">
        <v>101</v>
      </c>
      <c r="B3057" s="201"/>
      <c r="C3057" s="201"/>
      <c r="D3057" s="201"/>
      <c r="E3057" s="201"/>
      <c r="F3057" s="160"/>
      <c r="G3057" s="134">
        <v>1</v>
      </c>
    </row>
    <row r="3058" spans="1:7" ht="55.5" customHeight="1">
      <c r="A3058" s="203" t="s">
        <v>325</v>
      </c>
      <c r="B3058" s="204"/>
      <c r="C3058" s="204"/>
      <c r="D3058" s="204"/>
      <c r="E3058" s="205"/>
      <c r="G3058" s="134">
        <v>2</v>
      </c>
    </row>
    <row r="3059" spans="1:7" ht="12.75" customHeight="1">
      <c r="A3059" s="159" t="s">
        <v>102</v>
      </c>
      <c r="B3059" s="158" t="s">
        <v>5</v>
      </c>
      <c r="C3059" s="158" t="s">
        <v>4</v>
      </c>
      <c r="D3059" s="158" t="s">
        <v>103</v>
      </c>
      <c r="E3059" s="158" t="s">
        <v>104</v>
      </c>
      <c r="G3059" s="134">
        <v>1</v>
      </c>
    </row>
    <row r="3060" spans="1:7" ht="12.75" customHeight="1">
      <c r="A3060" s="157" t="s">
        <v>585</v>
      </c>
      <c r="B3060" s="156" t="s">
        <v>3</v>
      </c>
      <c r="C3060" s="155">
        <v>1</v>
      </c>
      <c r="D3060" s="136">
        <v>850000</v>
      </c>
      <c r="E3060" s="136">
        <f>+D3060*C3060</f>
        <v>850000</v>
      </c>
      <c r="F3060" s="135"/>
      <c r="G3060" s="134">
        <v>1</v>
      </c>
    </row>
    <row r="3061" spans="1:7" ht="12.75" customHeight="1">
      <c r="A3061" s="157" t="s">
        <v>584</v>
      </c>
      <c r="B3061" s="156" t="s">
        <v>3</v>
      </c>
      <c r="C3061" s="155">
        <v>2</v>
      </c>
      <c r="D3061" s="136">
        <v>16353</v>
      </c>
      <c r="E3061" s="136">
        <f>+D3061*C3061</f>
        <v>32706</v>
      </c>
      <c r="F3061" s="135"/>
      <c r="G3061" s="134">
        <v>1</v>
      </c>
    </row>
    <row r="3062" spans="1:7" ht="12.75" customHeight="1">
      <c r="A3062" s="152"/>
      <c r="B3062" s="154">
        <v>89.428445203949806</v>
      </c>
      <c r="C3062" s="153"/>
      <c r="D3062" s="152" t="s">
        <v>105</v>
      </c>
      <c r="E3062" s="137">
        <f>SUM(E3060:E3061)</f>
        <v>882706</v>
      </c>
      <c r="F3062" s="151"/>
      <c r="G3062" s="134">
        <v>1</v>
      </c>
    </row>
    <row r="3063" spans="1:7" ht="12.75" customHeight="1">
      <c r="A3063" s="159" t="s">
        <v>106</v>
      </c>
      <c r="B3063" s="158" t="s">
        <v>5</v>
      </c>
      <c r="C3063" s="158" t="s">
        <v>4</v>
      </c>
      <c r="D3063" s="158" t="s">
        <v>103</v>
      </c>
      <c r="E3063" s="158" t="s">
        <v>104</v>
      </c>
      <c r="G3063" s="134">
        <v>1</v>
      </c>
    </row>
    <row r="3064" spans="1:7" ht="12.75" customHeight="1">
      <c r="A3064" s="157" t="s">
        <v>150</v>
      </c>
      <c r="B3064" s="156" t="s">
        <v>107</v>
      </c>
      <c r="C3064" s="155">
        <v>0.34116000000000002</v>
      </c>
      <c r="D3064" s="136">
        <v>282059</v>
      </c>
      <c r="E3064" s="136">
        <f>+D3064*C3064</f>
        <v>96227.24844000001</v>
      </c>
      <c r="F3064" s="135"/>
      <c r="G3064" s="134">
        <v>1</v>
      </c>
    </row>
    <row r="3065" spans="1:7" ht="12.75" customHeight="1">
      <c r="A3065" s="152"/>
      <c r="B3065" s="154">
        <v>10.0681127477158</v>
      </c>
      <c r="C3065" s="153"/>
      <c r="D3065" s="152" t="s">
        <v>105</v>
      </c>
      <c r="E3065" s="137">
        <f>E3064</f>
        <v>96227.24844000001</v>
      </c>
      <c r="F3065" s="151"/>
      <c r="G3065" s="134">
        <v>1</v>
      </c>
    </row>
    <row r="3066" spans="1:7" ht="12.75" customHeight="1">
      <c r="A3066" s="159" t="s">
        <v>108</v>
      </c>
      <c r="B3066" s="158" t="s">
        <v>5</v>
      </c>
      <c r="C3066" s="158" t="s">
        <v>4</v>
      </c>
      <c r="D3066" s="158" t="s">
        <v>103</v>
      </c>
      <c r="E3066" s="158" t="s">
        <v>104</v>
      </c>
      <c r="G3066" s="134">
        <v>1</v>
      </c>
    </row>
    <row r="3067" spans="1:7" ht="12.75" customHeight="1">
      <c r="A3067" s="157" t="s">
        <v>109</v>
      </c>
      <c r="B3067" s="156" t="s">
        <v>110</v>
      </c>
      <c r="C3067" s="155">
        <v>0.05</v>
      </c>
      <c r="D3067" s="136">
        <v>82954</v>
      </c>
      <c r="E3067" s="136">
        <f>+D3067*C3067</f>
        <v>4147.7</v>
      </c>
      <c r="F3067" s="135"/>
      <c r="G3067" s="134">
        <v>1</v>
      </c>
    </row>
    <row r="3068" spans="1:7" ht="12.75" customHeight="1">
      <c r="A3068" s="152"/>
      <c r="B3068" s="154">
        <v>0.50344204833432005</v>
      </c>
      <c r="C3068" s="153"/>
      <c r="D3068" s="152" t="s">
        <v>105</v>
      </c>
      <c r="E3068" s="137">
        <f>E3067</f>
        <v>4147.7</v>
      </c>
      <c r="F3068" s="151"/>
      <c r="G3068" s="134">
        <v>1</v>
      </c>
    </row>
    <row r="3069" spans="1:7" ht="12.75" customHeight="1">
      <c r="A3069" s="150" t="s">
        <v>114</v>
      </c>
      <c r="B3069" s="149" t="s">
        <v>115</v>
      </c>
      <c r="C3069" s="148"/>
      <c r="D3069" s="147"/>
      <c r="E3069" s="146">
        <f>E3068+E3065+E3062</f>
        <v>983080.94843999995</v>
      </c>
      <c r="G3069" s="134">
        <v>1</v>
      </c>
    </row>
    <row r="3070" spans="1:7" ht="15" customHeight="1">
      <c r="A3070" s="202" t="s">
        <v>116</v>
      </c>
      <c r="B3070" s="202"/>
      <c r="C3070" s="202"/>
      <c r="D3070" s="200">
        <f>E3069</f>
        <v>983080.94843999995</v>
      </c>
      <c r="E3070" s="200"/>
      <c r="G3070" s="134">
        <v>1</v>
      </c>
    </row>
    <row r="3071" spans="1:7" ht="12.75" customHeight="1">
      <c r="G3071" s="134">
        <v>1</v>
      </c>
    </row>
    <row r="3072" spans="1:7" ht="12.75" customHeight="1">
      <c r="G3072" s="134">
        <v>1</v>
      </c>
    </row>
    <row r="3073" spans="1:7" ht="20.25" customHeight="1">
      <c r="A3073" s="191" t="s">
        <v>99</v>
      </c>
      <c r="B3073" s="192"/>
      <c r="C3073" s="192"/>
      <c r="D3073" s="192"/>
      <c r="E3073" s="193"/>
      <c r="G3073" s="134">
        <v>1</v>
      </c>
    </row>
    <row r="3074" spans="1:7" ht="12.75" customHeight="1">
      <c r="A3074" s="194"/>
      <c r="B3074" s="194"/>
      <c r="C3074" s="194"/>
      <c r="D3074" s="162" t="s">
        <v>100</v>
      </c>
      <c r="E3074" s="162" t="s">
        <v>5</v>
      </c>
      <c r="G3074" s="134">
        <v>1</v>
      </c>
    </row>
    <row r="3075" spans="1:7" ht="55.5" customHeight="1">
      <c r="A3075" s="194" t="s">
        <v>461</v>
      </c>
      <c r="B3075" s="194"/>
      <c r="C3075" s="194"/>
      <c r="D3075" s="161" t="s">
        <v>373</v>
      </c>
      <c r="E3075" s="161" t="s">
        <v>2</v>
      </c>
      <c r="G3075" s="134">
        <v>1</v>
      </c>
    </row>
    <row r="3076" spans="1:7" ht="15.75" customHeight="1">
      <c r="A3076" s="201" t="s">
        <v>101</v>
      </c>
      <c r="B3076" s="201"/>
      <c r="C3076" s="201"/>
      <c r="D3076" s="201"/>
      <c r="E3076" s="201"/>
      <c r="F3076" s="160"/>
      <c r="G3076" s="134">
        <v>1</v>
      </c>
    </row>
    <row r="3077" spans="1:7" ht="200.1" customHeight="1">
      <c r="A3077" s="196" t="s">
        <v>133</v>
      </c>
      <c r="B3077" s="197"/>
      <c r="C3077" s="197"/>
      <c r="D3077" s="197"/>
      <c r="E3077" s="198"/>
      <c r="G3077" s="134">
        <v>2</v>
      </c>
    </row>
    <row r="3078" spans="1:7" ht="12.75" customHeight="1">
      <c r="A3078" s="159" t="s">
        <v>102</v>
      </c>
      <c r="B3078" s="158" t="s">
        <v>5</v>
      </c>
      <c r="C3078" s="158" t="s">
        <v>4</v>
      </c>
      <c r="D3078" s="158" t="s">
        <v>103</v>
      </c>
      <c r="E3078" s="158" t="s">
        <v>104</v>
      </c>
      <c r="G3078" s="134">
        <v>1</v>
      </c>
    </row>
    <row r="3079" spans="1:7" ht="12.75" customHeight="1">
      <c r="A3079" s="157" t="s">
        <v>197</v>
      </c>
      <c r="B3079" s="156" t="s">
        <v>98</v>
      </c>
      <c r="C3079" s="155">
        <v>3.52</v>
      </c>
      <c r="D3079" s="136">
        <v>3561</v>
      </c>
      <c r="E3079" s="136">
        <f t="shared" ref="E3079:E3086" si="38">+D3079*C3079</f>
        <v>12534.72</v>
      </c>
      <c r="F3079" s="135"/>
      <c r="G3079" s="134">
        <v>1</v>
      </c>
    </row>
    <row r="3080" spans="1:7" ht="12.75" customHeight="1">
      <c r="A3080" s="157" t="s">
        <v>198</v>
      </c>
      <c r="B3080" s="156" t="s">
        <v>98</v>
      </c>
      <c r="C3080" s="155">
        <v>1.254</v>
      </c>
      <c r="D3080" s="136">
        <v>4472</v>
      </c>
      <c r="E3080" s="136">
        <f t="shared" si="38"/>
        <v>5607.8879999999999</v>
      </c>
      <c r="F3080" s="135"/>
      <c r="G3080" s="134">
        <v>1</v>
      </c>
    </row>
    <row r="3081" spans="1:7" ht="12.75" customHeight="1">
      <c r="A3081" s="157" t="s">
        <v>199</v>
      </c>
      <c r="B3081" s="156" t="s">
        <v>98</v>
      </c>
      <c r="C3081" s="155">
        <v>0.83599999999999997</v>
      </c>
      <c r="D3081" s="136">
        <v>3059</v>
      </c>
      <c r="E3081" s="136">
        <f t="shared" si="38"/>
        <v>2557.3240000000001</v>
      </c>
      <c r="F3081" s="135"/>
      <c r="G3081" s="134">
        <v>1</v>
      </c>
    </row>
    <row r="3082" spans="1:7" ht="12.75" customHeight="1">
      <c r="A3082" s="157" t="s">
        <v>200</v>
      </c>
      <c r="B3082" s="156" t="s">
        <v>98</v>
      </c>
      <c r="C3082" s="155">
        <v>16.695</v>
      </c>
      <c r="D3082" s="136">
        <v>4293</v>
      </c>
      <c r="E3082" s="136">
        <f t="shared" si="38"/>
        <v>71671.634999999995</v>
      </c>
      <c r="F3082" s="135"/>
      <c r="G3082" s="134">
        <v>1</v>
      </c>
    </row>
    <row r="3083" spans="1:7" ht="12.75" customHeight="1">
      <c r="A3083" s="157" t="s">
        <v>193</v>
      </c>
      <c r="B3083" s="156" t="s">
        <v>3</v>
      </c>
      <c r="C3083" s="155">
        <v>77</v>
      </c>
      <c r="D3083" s="136">
        <v>36</v>
      </c>
      <c r="E3083" s="136">
        <f t="shared" si="38"/>
        <v>2772</v>
      </c>
      <c r="F3083" s="135"/>
      <c r="G3083" s="134">
        <v>1</v>
      </c>
    </row>
    <row r="3084" spans="1:7" ht="12.75" customHeight="1">
      <c r="A3084" s="157" t="s">
        <v>194</v>
      </c>
      <c r="B3084" s="156" t="s">
        <v>3</v>
      </c>
      <c r="C3084" s="155">
        <v>0.93481999999999998</v>
      </c>
      <c r="D3084" s="136">
        <v>41756</v>
      </c>
      <c r="E3084" s="136">
        <f t="shared" si="38"/>
        <v>39034.343919999999</v>
      </c>
      <c r="F3084" s="135"/>
      <c r="G3084" s="134">
        <v>1</v>
      </c>
    </row>
    <row r="3085" spans="1:7" ht="12.75" customHeight="1">
      <c r="A3085" s="157" t="s">
        <v>195</v>
      </c>
      <c r="B3085" s="156" t="s">
        <v>98</v>
      </c>
      <c r="C3085" s="155">
        <v>7.92</v>
      </c>
      <c r="D3085" s="136">
        <v>8110</v>
      </c>
      <c r="E3085" s="136">
        <f t="shared" si="38"/>
        <v>64231.199999999997</v>
      </c>
      <c r="F3085" s="135"/>
      <c r="G3085" s="134">
        <v>1</v>
      </c>
    </row>
    <row r="3086" spans="1:7" ht="12.75" customHeight="1">
      <c r="A3086" s="157" t="s">
        <v>194</v>
      </c>
      <c r="B3086" s="156" t="s">
        <v>3</v>
      </c>
      <c r="C3086" s="155">
        <v>0.93481999999999998</v>
      </c>
      <c r="D3086" s="136">
        <v>41756</v>
      </c>
      <c r="E3086" s="136">
        <f t="shared" si="38"/>
        <v>39034.343919999999</v>
      </c>
      <c r="F3086" s="135"/>
      <c r="G3086" s="134">
        <v>1</v>
      </c>
    </row>
    <row r="3087" spans="1:7" ht="12.75" customHeight="1">
      <c r="A3087" s="152"/>
      <c r="B3087" s="154">
        <v>59.827855985607599</v>
      </c>
      <c r="C3087" s="153"/>
      <c r="D3087" s="152" t="s">
        <v>105</v>
      </c>
      <c r="E3087" s="137">
        <v>237443</v>
      </c>
      <c r="F3087" s="151"/>
      <c r="G3087" s="134">
        <v>1</v>
      </c>
    </row>
    <row r="3088" spans="1:7" ht="12.75" customHeight="1">
      <c r="A3088" s="159" t="s">
        <v>106</v>
      </c>
      <c r="B3088" s="158" t="s">
        <v>5</v>
      </c>
      <c r="C3088" s="158" t="s">
        <v>4</v>
      </c>
      <c r="D3088" s="158" t="s">
        <v>103</v>
      </c>
      <c r="E3088" s="158" t="s">
        <v>104</v>
      </c>
      <c r="G3088" s="134">
        <v>1</v>
      </c>
    </row>
    <row r="3089" spans="1:7" ht="12.75" customHeight="1">
      <c r="A3089" s="157" t="s">
        <v>196</v>
      </c>
      <c r="B3089" s="156" t="s">
        <v>107</v>
      </c>
      <c r="C3089" s="155">
        <v>0.48737999999999998</v>
      </c>
      <c r="D3089" s="136">
        <v>282059</v>
      </c>
      <c r="E3089" s="136">
        <f>+D3089*C3089</f>
        <v>137469.91542</v>
      </c>
      <c r="F3089" s="135"/>
      <c r="G3089" s="134">
        <v>1</v>
      </c>
    </row>
    <row r="3090" spans="1:7" ht="12.75" customHeight="1">
      <c r="A3090" s="157" t="s">
        <v>191</v>
      </c>
      <c r="B3090" s="156" t="s">
        <v>107</v>
      </c>
      <c r="C3090" s="155">
        <v>0.11697</v>
      </c>
      <c r="D3090" s="136">
        <v>282059</v>
      </c>
      <c r="E3090" s="136">
        <f>+D3090*C3090</f>
        <v>32992.441230000004</v>
      </c>
      <c r="F3090" s="135"/>
      <c r="G3090" s="134">
        <v>1</v>
      </c>
    </row>
    <row r="3091" spans="1:7" ht="12.75" customHeight="1">
      <c r="A3091" s="152"/>
      <c r="B3091" s="154">
        <v>37.026585062878397</v>
      </c>
      <c r="C3091" s="153"/>
      <c r="D3091" s="152" t="s">
        <v>105</v>
      </c>
      <c r="E3091" s="137">
        <v>146950</v>
      </c>
      <c r="F3091" s="151"/>
      <c r="G3091" s="134">
        <v>1</v>
      </c>
    </row>
    <row r="3092" spans="1:7" ht="12.75" customHeight="1">
      <c r="A3092" s="159" t="s">
        <v>108</v>
      </c>
      <c r="B3092" s="158" t="s">
        <v>5</v>
      </c>
      <c r="C3092" s="158" t="s">
        <v>4</v>
      </c>
      <c r="D3092" s="158" t="s">
        <v>103</v>
      </c>
      <c r="E3092" s="158" t="s">
        <v>104</v>
      </c>
      <c r="G3092" s="134">
        <v>1</v>
      </c>
    </row>
    <row r="3093" spans="1:7" ht="12.75" customHeight="1">
      <c r="A3093" s="157" t="s">
        <v>109</v>
      </c>
      <c r="B3093" s="156" t="s">
        <v>110</v>
      </c>
      <c r="C3093" s="155">
        <v>0.05</v>
      </c>
      <c r="D3093" s="136">
        <v>146950</v>
      </c>
      <c r="E3093" s="136">
        <f>+D3093*C3093</f>
        <v>7347.5</v>
      </c>
      <c r="F3093" s="135"/>
      <c r="G3093" s="134">
        <v>1</v>
      </c>
    </row>
    <row r="3094" spans="1:7" ht="12.75" customHeight="1">
      <c r="A3094" s="152"/>
      <c r="B3094" s="154">
        <v>1.85145523676101</v>
      </c>
      <c r="C3094" s="153"/>
      <c r="D3094" s="152" t="s">
        <v>105</v>
      </c>
      <c r="E3094" s="137">
        <v>7348</v>
      </c>
      <c r="F3094" s="151"/>
      <c r="G3094" s="134">
        <v>1</v>
      </c>
    </row>
    <row r="3095" spans="1:7" ht="12.75" customHeight="1">
      <c r="A3095" s="159" t="s">
        <v>112</v>
      </c>
      <c r="B3095" s="158" t="s">
        <v>5</v>
      </c>
      <c r="C3095" s="158" t="s">
        <v>4</v>
      </c>
      <c r="D3095" s="158" t="s">
        <v>103</v>
      </c>
      <c r="E3095" s="158" t="s">
        <v>104</v>
      </c>
      <c r="G3095" s="134">
        <v>1</v>
      </c>
    </row>
    <row r="3096" spans="1:7" ht="12.75" customHeight="1">
      <c r="A3096" s="157" t="s">
        <v>113</v>
      </c>
      <c r="B3096" s="156" t="s">
        <v>3</v>
      </c>
      <c r="C3096" s="155">
        <v>1.2</v>
      </c>
      <c r="D3096" s="136">
        <v>2140</v>
      </c>
      <c r="E3096" s="136">
        <f>+D3096*C3096</f>
        <v>2568</v>
      </c>
      <c r="F3096" s="135"/>
      <c r="G3096" s="134">
        <v>1</v>
      </c>
    </row>
    <row r="3097" spans="1:7" ht="12.75" customHeight="1">
      <c r="A3097" s="157" t="s">
        <v>113</v>
      </c>
      <c r="B3097" s="156" t="s">
        <v>3</v>
      </c>
      <c r="C3097" s="155">
        <v>1.2</v>
      </c>
      <c r="D3097" s="136">
        <v>2140</v>
      </c>
      <c r="E3097" s="136">
        <f>+D3097*C3097</f>
        <v>2568</v>
      </c>
      <c r="F3097" s="135"/>
      <c r="G3097" s="134">
        <v>1</v>
      </c>
    </row>
    <row r="3098" spans="1:7" ht="12.75" customHeight="1">
      <c r="A3098" s="152"/>
      <c r="B3098" s="154">
        <v>1.29410371475293</v>
      </c>
      <c r="C3098" s="153"/>
      <c r="D3098" s="152" t="s">
        <v>105</v>
      </c>
      <c r="E3098" s="137">
        <v>5136</v>
      </c>
      <c r="F3098" s="151"/>
      <c r="G3098" s="134">
        <v>1</v>
      </c>
    </row>
    <row r="3099" spans="1:7" ht="12.75" customHeight="1">
      <c r="A3099" s="150" t="s">
        <v>114</v>
      </c>
      <c r="B3099" s="149" t="s">
        <v>115</v>
      </c>
      <c r="C3099" s="148"/>
      <c r="D3099" s="147"/>
      <c r="E3099" s="146">
        <v>396877</v>
      </c>
      <c r="G3099" s="134">
        <v>1</v>
      </c>
    </row>
    <row r="3100" spans="1:7" ht="15" customHeight="1">
      <c r="A3100" s="202" t="s">
        <v>116</v>
      </c>
      <c r="B3100" s="202"/>
      <c r="C3100" s="202"/>
      <c r="D3100" s="200">
        <v>396877</v>
      </c>
      <c r="E3100" s="200"/>
      <c r="G3100" s="134">
        <v>1</v>
      </c>
    </row>
    <row r="3101" spans="1:7" ht="12.75" customHeight="1">
      <c r="G3101" s="134">
        <v>1</v>
      </c>
    </row>
    <row r="3102" spans="1:7" ht="12.75" customHeight="1">
      <c r="G3102" s="134">
        <v>1</v>
      </c>
    </row>
    <row r="3103" spans="1:7" ht="20.25" customHeight="1">
      <c r="A3103" s="191" t="s">
        <v>99</v>
      </c>
      <c r="B3103" s="192"/>
      <c r="C3103" s="192"/>
      <c r="D3103" s="192"/>
      <c r="E3103" s="193"/>
      <c r="G3103" s="134">
        <v>1</v>
      </c>
    </row>
    <row r="3104" spans="1:7" ht="12.75" customHeight="1">
      <c r="A3104" s="194"/>
      <c r="B3104" s="194"/>
      <c r="C3104" s="194"/>
      <c r="D3104" s="162" t="s">
        <v>100</v>
      </c>
      <c r="E3104" s="162" t="s">
        <v>5</v>
      </c>
      <c r="G3104" s="134">
        <v>1</v>
      </c>
    </row>
    <row r="3105" spans="1:7" ht="55.5" customHeight="1">
      <c r="A3105" s="194" t="s">
        <v>461</v>
      </c>
      <c r="B3105" s="194"/>
      <c r="C3105" s="194"/>
      <c r="D3105" s="161" t="s">
        <v>374</v>
      </c>
      <c r="E3105" s="161" t="s">
        <v>98</v>
      </c>
      <c r="G3105" s="134">
        <v>1</v>
      </c>
    </row>
    <row r="3106" spans="1:7" ht="15.75" customHeight="1">
      <c r="A3106" s="201" t="s">
        <v>101</v>
      </c>
      <c r="B3106" s="201"/>
      <c r="C3106" s="201"/>
      <c r="D3106" s="201"/>
      <c r="E3106" s="201"/>
      <c r="F3106" s="160"/>
      <c r="G3106" s="134">
        <v>1</v>
      </c>
    </row>
    <row r="3107" spans="1:7" ht="72.75" customHeight="1">
      <c r="A3107" s="203" t="s">
        <v>375</v>
      </c>
      <c r="B3107" s="204"/>
      <c r="C3107" s="204"/>
      <c r="D3107" s="204"/>
      <c r="E3107" s="205"/>
      <c r="G3107" s="134">
        <v>2</v>
      </c>
    </row>
    <row r="3108" spans="1:7" ht="12.75" customHeight="1">
      <c r="A3108" s="159" t="s">
        <v>102</v>
      </c>
      <c r="B3108" s="158" t="s">
        <v>5</v>
      </c>
      <c r="C3108" s="158" t="s">
        <v>4</v>
      </c>
      <c r="D3108" s="158" t="s">
        <v>103</v>
      </c>
      <c r="E3108" s="158" t="s">
        <v>104</v>
      </c>
      <c r="G3108" s="134">
        <v>1</v>
      </c>
    </row>
    <row r="3109" spans="1:7" ht="12.75" customHeight="1">
      <c r="A3109" s="157" t="s">
        <v>158</v>
      </c>
      <c r="B3109" s="156" t="s">
        <v>149</v>
      </c>
      <c r="C3109" s="155">
        <v>1.6E-2</v>
      </c>
      <c r="D3109" s="136">
        <v>440235</v>
      </c>
      <c r="E3109" s="136">
        <f t="shared" ref="E3109:E3115" si="39">+D3109*C3109</f>
        <v>7043.76</v>
      </c>
      <c r="F3109" s="135"/>
      <c r="G3109" s="134">
        <v>1</v>
      </c>
    </row>
    <row r="3110" spans="1:7" ht="12.75" customHeight="1">
      <c r="A3110" s="157" t="s">
        <v>607</v>
      </c>
      <c r="B3110" s="156" t="s">
        <v>123</v>
      </c>
      <c r="C3110" s="155">
        <v>0.154</v>
      </c>
      <c r="D3110" s="136">
        <v>8200</v>
      </c>
      <c r="E3110" s="136">
        <f t="shared" si="39"/>
        <v>1262.8</v>
      </c>
      <c r="F3110" s="135"/>
      <c r="G3110" s="134">
        <v>1</v>
      </c>
    </row>
    <row r="3111" spans="1:7" ht="12.75" customHeight="1">
      <c r="A3111" s="157" t="s">
        <v>606</v>
      </c>
      <c r="B3111" s="156" t="s">
        <v>3</v>
      </c>
      <c r="C3111" s="155">
        <v>2.5000000000000001E-2</v>
      </c>
      <c r="D3111" s="136">
        <v>25581</v>
      </c>
      <c r="E3111" s="136">
        <f t="shared" si="39"/>
        <v>639.52500000000009</v>
      </c>
      <c r="F3111" s="135"/>
      <c r="G3111" s="134">
        <v>1</v>
      </c>
    </row>
    <row r="3112" spans="1:7" ht="12.75" customHeight="1">
      <c r="A3112" s="157" t="s">
        <v>605</v>
      </c>
      <c r="B3112" s="156" t="s">
        <v>98</v>
      </c>
      <c r="C3112" s="155">
        <v>0.1</v>
      </c>
      <c r="D3112" s="136">
        <v>6100</v>
      </c>
      <c r="E3112" s="136">
        <f t="shared" si="39"/>
        <v>610</v>
      </c>
      <c r="F3112" s="135"/>
      <c r="G3112" s="134">
        <v>1</v>
      </c>
    </row>
    <row r="3113" spans="1:7" ht="12.75" customHeight="1">
      <c r="A3113" s="157" t="s">
        <v>604</v>
      </c>
      <c r="B3113" s="156" t="s">
        <v>98</v>
      </c>
      <c r="C3113" s="155">
        <v>1</v>
      </c>
      <c r="D3113" s="136">
        <v>1200</v>
      </c>
      <c r="E3113" s="136">
        <f t="shared" si="39"/>
        <v>1200</v>
      </c>
      <c r="F3113" s="135"/>
      <c r="G3113" s="134">
        <v>1</v>
      </c>
    </row>
    <row r="3114" spans="1:7" ht="12.75" customHeight="1">
      <c r="A3114" s="157" t="s">
        <v>146</v>
      </c>
      <c r="B3114" s="156" t="s">
        <v>147</v>
      </c>
      <c r="C3114" s="155">
        <v>0.05</v>
      </c>
      <c r="D3114" s="136">
        <v>1900</v>
      </c>
      <c r="E3114" s="136">
        <f t="shared" si="39"/>
        <v>95</v>
      </c>
      <c r="F3114" s="135"/>
      <c r="G3114" s="134">
        <v>1</v>
      </c>
    </row>
    <row r="3115" spans="1:7" ht="12.75" customHeight="1">
      <c r="A3115" s="157" t="s">
        <v>603</v>
      </c>
      <c r="B3115" s="156" t="s">
        <v>123</v>
      </c>
      <c r="C3115" s="155">
        <v>0.03</v>
      </c>
      <c r="D3115" s="136">
        <v>18433</v>
      </c>
      <c r="E3115" s="136">
        <f t="shared" si="39"/>
        <v>552.99</v>
      </c>
      <c r="F3115" s="135"/>
      <c r="G3115" s="134">
        <v>1</v>
      </c>
    </row>
    <row r="3116" spans="1:7" ht="12.75" customHeight="1">
      <c r="A3116" s="152"/>
      <c r="B3116" s="154">
        <v>24.755976800113199</v>
      </c>
      <c r="C3116" s="153"/>
      <c r="D3116" s="152" t="s">
        <v>105</v>
      </c>
      <c r="E3116" s="137">
        <f>SUM(E3109:E3115)</f>
        <v>11404.074999999999</v>
      </c>
      <c r="F3116" s="151"/>
      <c r="G3116" s="134">
        <v>1</v>
      </c>
    </row>
    <row r="3117" spans="1:7" ht="12.75" customHeight="1">
      <c r="A3117" s="159" t="s">
        <v>106</v>
      </c>
      <c r="B3117" s="158" t="s">
        <v>5</v>
      </c>
      <c r="C3117" s="158" t="s">
        <v>4</v>
      </c>
      <c r="D3117" s="158" t="s">
        <v>103</v>
      </c>
      <c r="E3117" s="158" t="s">
        <v>104</v>
      </c>
      <c r="G3117" s="134">
        <v>1</v>
      </c>
    </row>
    <row r="3118" spans="1:7" ht="12.75" customHeight="1">
      <c r="A3118" s="157" t="s">
        <v>181</v>
      </c>
      <c r="B3118" s="156" t="s">
        <v>107</v>
      </c>
      <c r="C3118" s="155">
        <v>0.13</v>
      </c>
      <c r="D3118" s="136">
        <v>282059</v>
      </c>
      <c r="E3118" s="136">
        <f>+D3118*C3118</f>
        <v>36667.67</v>
      </c>
      <c r="F3118" s="135"/>
      <c r="G3118" s="134">
        <v>1</v>
      </c>
    </row>
    <row r="3119" spans="1:7" ht="12.75" customHeight="1">
      <c r="A3119" s="152"/>
      <c r="B3119" s="154">
        <v>71.660300844060899</v>
      </c>
      <c r="C3119" s="153"/>
      <c r="D3119" s="152" t="s">
        <v>105</v>
      </c>
      <c r="E3119" s="137">
        <f>E3118</f>
        <v>36667.67</v>
      </c>
      <c r="F3119" s="151"/>
      <c r="G3119" s="134">
        <v>1</v>
      </c>
    </row>
    <row r="3120" spans="1:7" ht="12.75" customHeight="1">
      <c r="A3120" s="159" t="s">
        <v>108</v>
      </c>
      <c r="B3120" s="158" t="s">
        <v>5</v>
      </c>
      <c r="C3120" s="158" t="s">
        <v>4</v>
      </c>
      <c r="D3120" s="158" t="s">
        <v>103</v>
      </c>
      <c r="E3120" s="158" t="s">
        <v>104</v>
      </c>
      <c r="G3120" s="134">
        <v>1</v>
      </c>
    </row>
    <row r="3121" spans="1:7" ht="12.75" customHeight="1">
      <c r="A3121" s="157" t="s">
        <v>109</v>
      </c>
      <c r="B3121" s="156" t="s">
        <v>110</v>
      </c>
      <c r="C3121" s="155">
        <v>0.05</v>
      </c>
      <c r="D3121" s="136">
        <v>30394</v>
      </c>
      <c r="E3121" s="136">
        <f>+D3121*C3121</f>
        <v>1519.7</v>
      </c>
      <c r="F3121" s="135"/>
      <c r="G3121" s="134">
        <v>1</v>
      </c>
    </row>
    <row r="3122" spans="1:7" ht="12.75" customHeight="1">
      <c r="A3122" s="152"/>
      <c r="B3122" s="154">
        <v>3.5837223558259099</v>
      </c>
      <c r="C3122" s="153"/>
      <c r="D3122" s="152" t="s">
        <v>105</v>
      </c>
      <c r="E3122" s="137">
        <f>E3121</f>
        <v>1519.7</v>
      </c>
      <c r="F3122" s="151"/>
      <c r="G3122" s="134">
        <v>1</v>
      </c>
    </row>
    <row r="3123" spans="1:7" ht="12.75" customHeight="1">
      <c r="A3123" s="150" t="s">
        <v>114</v>
      </c>
      <c r="B3123" s="149" t="s">
        <v>115</v>
      </c>
      <c r="C3123" s="148"/>
      <c r="D3123" s="147"/>
      <c r="E3123" s="146">
        <f>E3122+E3119+E3116</f>
        <v>49591.444999999992</v>
      </c>
      <c r="G3123" s="134">
        <v>1</v>
      </c>
    </row>
    <row r="3124" spans="1:7" ht="15" customHeight="1">
      <c r="A3124" s="202" t="s">
        <v>116</v>
      </c>
      <c r="B3124" s="202"/>
      <c r="C3124" s="202"/>
      <c r="D3124" s="200">
        <f>E3123</f>
        <v>49591.444999999992</v>
      </c>
      <c r="E3124" s="200"/>
      <c r="G3124" s="134">
        <v>1</v>
      </c>
    </row>
    <row r="3125" spans="1:7" ht="12.75" customHeight="1">
      <c r="G3125" s="134">
        <v>1</v>
      </c>
    </row>
    <row r="3126" spans="1:7" ht="12.75" customHeight="1">
      <c r="G3126" s="134">
        <v>1</v>
      </c>
    </row>
    <row r="3127" spans="1:7" ht="20.25" customHeight="1">
      <c r="A3127" s="191" t="s">
        <v>99</v>
      </c>
      <c r="B3127" s="192"/>
      <c r="C3127" s="192"/>
      <c r="D3127" s="192"/>
      <c r="E3127" s="193"/>
      <c r="G3127" s="134">
        <v>1</v>
      </c>
    </row>
    <row r="3128" spans="1:7" ht="12.75" customHeight="1">
      <c r="A3128" s="194"/>
      <c r="B3128" s="194"/>
      <c r="C3128" s="194"/>
      <c r="D3128" s="162" t="s">
        <v>100</v>
      </c>
      <c r="E3128" s="162" t="s">
        <v>5</v>
      </c>
      <c r="G3128" s="134">
        <v>1</v>
      </c>
    </row>
    <row r="3129" spans="1:7" ht="55.5" customHeight="1">
      <c r="A3129" s="194" t="s">
        <v>461</v>
      </c>
      <c r="B3129" s="194"/>
      <c r="C3129" s="194"/>
      <c r="D3129" s="161" t="s">
        <v>376</v>
      </c>
      <c r="E3129" s="161" t="s">
        <v>98</v>
      </c>
      <c r="G3129" s="134">
        <v>1</v>
      </c>
    </row>
    <row r="3130" spans="1:7" ht="15.75" customHeight="1">
      <c r="A3130" s="201" t="s">
        <v>101</v>
      </c>
      <c r="B3130" s="201"/>
      <c r="C3130" s="201"/>
      <c r="D3130" s="201"/>
      <c r="E3130" s="201"/>
      <c r="F3130" s="160"/>
      <c r="G3130" s="134">
        <v>1</v>
      </c>
    </row>
    <row r="3131" spans="1:7" ht="60" customHeight="1">
      <c r="A3131" s="196" t="s">
        <v>377</v>
      </c>
      <c r="B3131" s="197"/>
      <c r="C3131" s="197"/>
      <c r="D3131" s="197"/>
      <c r="E3131" s="198"/>
      <c r="G3131" s="134">
        <v>2</v>
      </c>
    </row>
    <row r="3132" spans="1:7" ht="12.75" customHeight="1">
      <c r="A3132" s="159" t="s">
        <v>102</v>
      </c>
      <c r="B3132" s="158" t="s">
        <v>5</v>
      </c>
      <c r="C3132" s="158" t="s">
        <v>4</v>
      </c>
      <c r="D3132" s="158" t="s">
        <v>103</v>
      </c>
      <c r="E3132" s="158" t="s">
        <v>104</v>
      </c>
      <c r="G3132" s="134">
        <v>1</v>
      </c>
    </row>
    <row r="3133" spans="1:7" ht="12.75" customHeight="1">
      <c r="A3133" s="157" t="s">
        <v>572</v>
      </c>
      <c r="B3133" s="156" t="s">
        <v>98</v>
      </c>
      <c r="C3133" s="155">
        <v>1</v>
      </c>
      <c r="D3133" s="136">
        <v>48120</v>
      </c>
      <c r="E3133" s="136">
        <f t="shared" ref="E3133:E3138" si="40">+D3133*C3133</f>
        <v>48120</v>
      </c>
      <c r="F3133" s="135"/>
      <c r="G3133" s="134">
        <v>1</v>
      </c>
    </row>
    <row r="3134" spans="1:7" ht="12.75" customHeight="1">
      <c r="A3134" s="157" t="s">
        <v>167</v>
      </c>
      <c r="B3134" s="156" t="s">
        <v>168</v>
      </c>
      <c r="C3134" s="155">
        <v>0.05</v>
      </c>
      <c r="D3134" s="136">
        <v>36400</v>
      </c>
      <c r="E3134" s="136">
        <f t="shared" si="40"/>
        <v>1820</v>
      </c>
      <c r="F3134" s="135"/>
      <c r="G3134" s="134">
        <v>1</v>
      </c>
    </row>
    <row r="3135" spans="1:7" ht="12.75" customHeight="1">
      <c r="A3135" s="157" t="s">
        <v>169</v>
      </c>
      <c r="B3135" s="156" t="s">
        <v>168</v>
      </c>
      <c r="C3135" s="155">
        <v>0.1</v>
      </c>
      <c r="D3135" s="136">
        <v>62000</v>
      </c>
      <c r="E3135" s="136">
        <f t="shared" si="40"/>
        <v>6200</v>
      </c>
      <c r="F3135" s="135"/>
      <c r="G3135" s="134">
        <v>1</v>
      </c>
    </row>
    <row r="3136" spans="1:7" ht="12.75" customHeight="1">
      <c r="A3136" s="157" t="s">
        <v>170</v>
      </c>
      <c r="B3136" s="156" t="s">
        <v>168</v>
      </c>
      <c r="C3136" s="155">
        <v>2.5000000000000001E-2</v>
      </c>
      <c r="D3136" s="136">
        <v>20972</v>
      </c>
      <c r="E3136" s="136">
        <f t="shared" si="40"/>
        <v>524.30000000000007</v>
      </c>
      <c r="F3136" s="135"/>
      <c r="G3136" s="134">
        <v>1</v>
      </c>
    </row>
    <row r="3137" spans="1:7" ht="12.75" customHeight="1">
      <c r="A3137" s="157" t="s">
        <v>571</v>
      </c>
      <c r="B3137" s="156" t="s">
        <v>3</v>
      </c>
      <c r="C3137" s="155">
        <v>0.25</v>
      </c>
      <c r="D3137" s="136">
        <v>28000</v>
      </c>
      <c r="E3137" s="136">
        <f t="shared" si="40"/>
        <v>7000</v>
      </c>
      <c r="F3137" s="135"/>
      <c r="G3137" s="134">
        <v>1</v>
      </c>
    </row>
    <row r="3138" spans="1:7" ht="12.75" customHeight="1">
      <c r="A3138" s="157" t="s">
        <v>570</v>
      </c>
      <c r="B3138" s="156" t="s">
        <v>3</v>
      </c>
      <c r="C3138" s="155">
        <v>2</v>
      </c>
      <c r="D3138" s="136">
        <v>81</v>
      </c>
      <c r="E3138" s="136">
        <f t="shared" si="40"/>
        <v>162</v>
      </c>
      <c r="F3138" s="135"/>
      <c r="G3138" s="134">
        <v>1</v>
      </c>
    </row>
    <row r="3139" spans="1:7" ht="12.75" customHeight="1">
      <c r="A3139" s="152"/>
      <c r="B3139" s="154">
        <v>76.488549618320604</v>
      </c>
      <c r="C3139" s="153"/>
      <c r="D3139" s="152" t="s">
        <v>105</v>
      </c>
      <c r="E3139" s="137">
        <f>SUM(E3133:E3138)</f>
        <v>63826.3</v>
      </c>
      <c r="F3139" s="151"/>
      <c r="G3139" s="134">
        <v>1</v>
      </c>
    </row>
    <row r="3140" spans="1:7" ht="12.75" customHeight="1">
      <c r="A3140" s="159" t="s">
        <v>106</v>
      </c>
      <c r="B3140" s="158" t="s">
        <v>5</v>
      </c>
      <c r="C3140" s="158" t="s">
        <v>4</v>
      </c>
      <c r="D3140" s="158" t="s">
        <v>103</v>
      </c>
      <c r="E3140" s="158" t="s">
        <v>104</v>
      </c>
      <c r="G3140" s="134">
        <v>1</v>
      </c>
    </row>
    <row r="3141" spans="1:7" ht="12.75" customHeight="1">
      <c r="A3141" s="157" t="s">
        <v>569</v>
      </c>
      <c r="B3141" s="156" t="s">
        <v>107</v>
      </c>
      <c r="C3141" s="155">
        <v>0.06</v>
      </c>
      <c r="D3141" s="136">
        <v>377759</v>
      </c>
      <c r="E3141" s="136">
        <f>+D3141*C3141</f>
        <v>22665.54</v>
      </c>
      <c r="F3141" s="135"/>
      <c r="G3141" s="134">
        <v>1</v>
      </c>
    </row>
    <row r="3142" spans="1:7" ht="12.75" customHeight="1">
      <c r="A3142" s="152"/>
      <c r="B3142" s="154">
        <v>19.7297952259784</v>
      </c>
      <c r="C3142" s="153"/>
      <c r="D3142" s="152" t="s">
        <v>105</v>
      </c>
      <c r="E3142" s="137">
        <f>E3141</f>
        <v>22665.54</v>
      </c>
      <c r="F3142" s="151"/>
      <c r="G3142" s="134">
        <v>1</v>
      </c>
    </row>
    <row r="3143" spans="1:7" ht="12.75" customHeight="1">
      <c r="A3143" s="159" t="s">
        <v>108</v>
      </c>
      <c r="B3143" s="158" t="s">
        <v>5</v>
      </c>
      <c r="C3143" s="158" t="s">
        <v>4</v>
      </c>
      <c r="D3143" s="158" t="s">
        <v>103</v>
      </c>
      <c r="E3143" s="158" t="s">
        <v>104</v>
      </c>
      <c r="G3143" s="134">
        <v>1</v>
      </c>
    </row>
    <row r="3144" spans="1:7" ht="12.75" customHeight="1">
      <c r="A3144" s="157" t="s">
        <v>109</v>
      </c>
      <c r="B3144" s="156" t="s">
        <v>110</v>
      </c>
      <c r="C3144" s="155">
        <v>0.05</v>
      </c>
      <c r="D3144" s="136">
        <v>16283</v>
      </c>
      <c r="E3144" s="136">
        <f>+D3144*C3144</f>
        <v>814.15000000000009</v>
      </c>
      <c r="F3144" s="135"/>
      <c r="G3144" s="134">
        <v>1</v>
      </c>
    </row>
    <row r="3145" spans="1:7" ht="12.75" customHeight="1">
      <c r="A3145" s="152"/>
      <c r="B3145" s="154">
        <v>0.98630800920877304</v>
      </c>
      <c r="C3145" s="153"/>
      <c r="D3145" s="152" t="s">
        <v>105</v>
      </c>
      <c r="E3145" s="137">
        <f>E3144</f>
        <v>814.15000000000009</v>
      </c>
      <c r="F3145" s="151"/>
      <c r="G3145" s="134">
        <v>1</v>
      </c>
    </row>
    <row r="3146" spans="1:7" ht="12.75" customHeight="1">
      <c r="A3146" s="159" t="s">
        <v>111</v>
      </c>
      <c r="B3146" s="158" t="s">
        <v>5</v>
      </c>
      <c r="C3146" s="158" t="s">
        <v>4</v>
      </c>
      <c r="D3146" s="158" t="s">
        <v>103</v>
      </c>
      <c r="E3146" s="158" t="s">
        <v>104</v>
      </c>
      <c r="G3146" s="134">
        <v>1</v>
      </c>
    </row>
    <row r="3147" spans="1:7" ht="12.75" customHeight="1">
      <c r="A3147" s="157" t="s">
        <v>568</v>
      </c>
      <c r="B3147" s="156" t="s">
        <v>142</v>
      </c>
      <c r="C3147" s="155">
        <v>0.1</v>
      </c>
      <c r="D3147" s="136">
        <v>23072</v>
      </c>
      <c r="E3147" s="136">
        <f>+D3147*C3147</f>
        <v>2307.2000000000003</v>
      </c>
      <c r="F3147" s="135"/>
      <c r="G3147" s="134">
        <v>1</v>
      </c>
    </row>
    <row r="3148" spans="1:7" ht="12.75" customHeight="1">
      <c r="A3148" s="152"/>
      <c r="B3148" s="154">
        <v>2.7953471464921802</v>
      </c>
      <c r="C3148" s="153"/>
      <c r="D3148" s="152" t="s">
        <v>105</v>
      </c>
      <c r="E3148" s="137">
        <f>E3147</f>
        <v>2307.2000000000003</v>
      </c>
      <c r="F3148" s="151"/>
      <c r="G3148" s="134">
        <v>1</v>
      </c>
    </row>
    <row r="3149" spans="1:7" ht="12.75" customHeight="1">
      <c r="A3149" s="150" t="s">
        <v>114</v>
      </c>
      <c r="B3149" s="149" t="s">
        <v>115</v>
      </c>
      <c r="C3149" s="148"/>
      <c r="D3149" s="147"/>
      <c r="E3149" s="146">
        <f>E3148+E3145+E3142+E3139</f>
        <v>89613.19</v>
      </c>
      <c r="G3149" s="134">
        <v>1</v>
      </c>
    </row>
    <row r="3150" spans="1:7" ht="15" customHeight="1">
      <c r="A3150" s="202" t="s">
        <v>116</v>
      </c>
      <c r="B3150" s="202"/>
      <c r="C3150" s="202"/>
      <c r="D3150" s="200">
        <f>E3149</f>
        <v>89613.19</v>
      </c>
      <c r="E3150" s="200"/>
      <c r="G3150" s="134">
        <v>1</v>
      </c>
    </row>
    <row r="3151" spans="1:7" ht="12.75" customHeight="1">
      <c r="G3151" s="134">
        <v>1</v>
      </c>
    </row>
    <row r="3152" spans="1:7" ht="12.75" customHeight="1">
      <c r="G3152" s="134">
        <v>1</v>
      </c>
    </row>
    <row r="3153" spans="1:7" ht="20.25" customHeight="1">
      <c r="A3153" s="191" t="s">
        <v>99</v>
      </c>
      <c r="B3153" s="192"/>
      <c r="C3153" s="192"/>
      <c r="D3153" s="192"/>
      <c r="E3153" s="193"/>
      <c r="G3153" s="134">
        <v>1</v>
      </c>
    </row>
    <row r="3154" spans="1:7" ht="12.75" customHeight="1">
      <c r="A3154" s="194"/>
      <c r="B3154" s="194"/>
      <c r="C3154" s="194"/>
      <c r="D3154" s="162" t="s">
        <v>100</v>
      </c>
      <c r="E3154" s="162" t="s">
        <v>5</v>
      </c>
      <c r="G3154" s="134">
        <v>1</v>
      </c>
    </row>
    <row r="3155" spans="1:7" ht="55.5" customHeight="1">
      <c r="A3155" s="194" t="s">
        <v>461</v>
      </c>
      <c r="B3155" s="194"/>
      <c r="C3155" s="194"/>
      <c r="D3155" s="161" t="s">
        <v>378</v>
      </c>
      <c r="E3155" s="161" t="s">
        <v>2</v>
      </c>
      <c r="G3155" s="134">
        <v>1</v>
      </c>
    </row>
    <row r="3156" spans="1:7" ht="15.75" customHeight="1">
      <c r="A3156" s="201" t="s">
        <v>101</v>
      </c>
      <c r="B3156" s="201"/>
      <c r="C3156" s="201"/>
      <c r="D3156" s="201"/>
      <c r="E3156" s="201"/>
      <c r="F3156" s="160"/>
      <c r="G3156" s="134">
        <v>1</v>
      </c>
    </row>
    <row r="3157" spans="1:7" ht="200.1" customHeight="1">
      <c r="A3157" s="196" t="s">
        <v>243</v>
      </c>
      <c r="B3157" s="197"/>
      <c r="C3157" s="197"/>
      <c r="D3157" s="197"/>
      <c r="E3157" s="198"/>
      <c r="G3157" s="134">
        <v>2</v>
      </c>
    </row>
    <row r="3158" spans="1:7" ht="12.75" customHeight="1">
      <c r="A3158" s="159" t="s">
        <v>102</v>
      </c>
      <c r="B3158" s="158" t="s">
        <v>5</v>
      </c>
      <c r="C3158" s="158" t="s">
        <v>4</v>
      </c>
      <c r="D3158" s="158" t="s">
        <v>103</v>
      </c>
      <c r="E3158" s="158" t="s">
        <v>104</v>
      </c>
      <c r="G3158" s="134">
        <v>1</v>
      </c>
    </row>
    <row r="3159" spans="1:7" ht="12.75" customHeight="1">
      <c r="A3159" s="157" t="s">
        <v>468</v>
      </c>
      <c r="B3159" s="156" t="s">
        <v>149</v>
      </c>
      <c r="C3159" s="155">
        <v>2.5999999999999999E-2</v>
      </c>
      <c r="D3159" s="136">
        <v>388866</v>
      </c>
      <c r="E3159" s="136">
        <f>+D3159*C3159</f>
        <v>10110.516</v>
      </c>
      <c r="F3159" s="135"/>
      <c r="G3159" s="134">
        <v>1</v>
      </c>
    </row>
    <row r="3160" spans="1:7" ht="12.75" customHeight="1">
      <c r="A3160" s="152"/>
      <c r="B3160" s="154">
        <v>32.330370275628297</v>
      </c>
      <c r="C3160" s="153"/>
      <c r="D3160" s="152" t="s">
        <v>105</v>
      </c>
      <c r="E3160" s="137">
        <v>10111</v>
      </c>
      <c r="F3160" s="151"/>
      <c r="G3160" s="134">
        <v>1</v>
      </c>
    </row>
    <row r="3161" spans="1:7" ht="12.75" customHeight="1">
      <c r="A3161" s="159" t="s">
        <v>106</v>
      </c>
      <c r="B3161" s="158" t="s">
        <v>5</v>
      </c>
      <c r="C3161" s="158" t="s">
        <v>4</v>
      </c>
      <c r="D3161" s="158" t="s">
        <v>103</v>
      </c>
      <c r="E3161" s="158" t="s">
        <v>104</v>
      </c>
      <c r="G3161" s="134">
        <v>1</v>
      </c>
    </row>
    <row r="3162" spans="1:7" ht="12.75" customHeight="1">
      <c r="A3162" s="157" t="s">
        <v>163</v>
      </c>
      <c r="B3162" s="156" t="s">
        <v>107</v>
      </c>
      <c r="C3162" s="155">
        <v>7.5829999999999995E-2</v>
      </c>
      <c r="D3162" s="136">
        <v>282059</v>
      </c>
      <c r="E3162" s="136">
        <f>+D3162*C3162</f>
        <v>21388.533969999997</v>
      </c>
      <c r="F3162" s="135"/>
      <c r="G3162" s="134">
        <v>1</v>
      </c>
    </row>
    <row r="3163" spans="1:7" ht="12.75" customHeight="1">
      <c r="A3163" s="152"/>
      <c r="B3163" s="154">
        <v>58.956321545053399</v>
      </c>
      <c r="C3163" s="153"/>
      <c r="D3163" s="152" t="s">
        <v>105</v>
      </c>
      <c r="E3163" s="137">
        <v>18438</v>
      </c>
      <c r="F3163" s="151"/>
      <c r="G3163" s="134">
        <v>1</v>
      </c>
    </row>
    <row r="3164" spans="1:7" ht="12.75" customHeight="1">
      <c r="A3164" s="159" t="s">
        <v>108</v>
      </c>
      <c r="B3164" s="158" t="s">
        <v>5</v>
      </c>
      <c r="C3164" s="158" t="s">
        <v>4</v>
      </c>
      <c r="D3164" s="158" t="s">
        <v>103</v>
      </c>
      <c r="E3164" s="158" t="s">
        <v>104</v>
      </c>
      <c r="G3164" s="134">
        <v>1</v>
      </c>
    </row>
    <row r="3165" spans="1:7" ht="12.75" customHeight="1">
      <c r="A3165" s="157" t="s">
        <v>109</v>
      </c>
      <c r="B3165" s="156" t="s">
        <v>110</v>
      </c>
      <c r="C3165" s="155">
        <v>0.05</v>
      </c>
      <c r="D3165" s="136">
        <v>18438</v>
      </c>
      <c r="E3165" s="136">
        <f>+D3165*C3165</f>
        <v>921.90000000000009</v>
      </c>
      <c r="F3165" s="135"/>
      <c r="G3165" s="134">
        <v>1</v>
      </c>
    </row>
    <row r="3166" spans="1:7" ht="12.75" customHeight="1">
      <c r="A3166" s="152"/>
      <c r="B3166" s="154">
        <v>2.9481358316812698</v>
      </c>
      <c r="C3166" s="153"/>
      <c r="D3166" s="152" t="s">
        <v>105</v>
      </c>
      <c r="E3166" s="137">
        <v>922</v>
      </c>
      <c r="F3166" s="151"/>
      <c r="G3166" s="134">
        <v>1</v>
      </c>
    </row>
    <row r="3167" spans="1:7" ht="12.75" customHeight="1">
      <c r="A3167" s="159" t="s">
        <v>111</v>
      </c>
      <c r="B3167" s="158" t="s">
        <v>5</v>
      </c>
      <c r="C3167" s="158" t="s">
        <v>4</v>
      </c>
      <c r="D3167" s="158" t="s">
        <v>103</v>
      </c>
      <c r="E3167" s="158" t="s">
        <v>104</v>
      </c>
      <c r="G3167" s="134">
        <v>1</v>
      </c>
    </row>
    <row r="3168" spans="1:7" ht="12.75" customHeight="1">
      <c r="A3168" s="157" t="s">
        <v>155</v>
      </c>
      <c r="B3168" s="156" t="s">
        <v>142</v>
      </c>
      <c r="C3168" s="155">
        <v>0.5</v>
      </c>
      <c r="D3168" s="136">
        <v>3482</v>
      </c>
      <c r="E3168" s="136">
        <f>+D3168*C3168</f>
        <v>1741</v>
      </c>
      <c r="F3168" s="135"/>
      <c r="G3168" s="134">
        <v>1</v>
      </c>
    </row>
    <row r="3169" spans="1:7" ht="12.75" customHeight="1">
      <c r="A3169" s="157" t="s">
        <v>156</v>
      </c>
      <c r="B3169" s="156" t="s">
        <v>142</v>
      </c>
      <c r="C3169" s="155">
        <v>0.25</v>
      </c>
      <c r="D3169" s="136">
        <v>248</v>
      </c>
      <c r="E3169" s="136">
        <f>+D3169*C3169</f>
        <v>62</v>
      </c>
      <c r="F3169" s="135"/>
      <c r="G3169" s="134">
        <v>1</v>
      </c>
    </row>
    <row r="3170" spans="1:7" ht="12.75" customHeight="1">
      <c r="A3170" s="152"/>
      <c r="B3170" s="154">
        <v>5.7651723476370096</v>
      </c>
      <c r="C3170" s="153"/>
      <c r="D3170" s="152" t="s">
        <v>105</v>
      </c>
      <c r="E3170" s="137">
        <v>1803</v>
      </c>
      <c r="F3170" s="151"/>
      <c r="G3170" s="134">
        <v>1</v>
      </c>
    </row>
    <row r="3171" spans="1:7" ht="12.75" customHeight="1">
      <c r="A3171" s="150" t="s">
        <v>114</v>
      </c>
      <c r="B3171" s="149" t="s">
        <v>115</v>
      </c>
      <c r="C3171" s="148"/>
      <c r="D3171" s="147"/>
      <c r="E3171" s="146">
        <v>31274</v>
      </c>
      <c r="G3171" s="134">
        <v>1</v>
      </c>
    </row>
    <row r="3172" spans="1:7" ht="15" customHeight="1">
      <c r="A3172" s="202" t="s">
        <v>116</v>
      </c>
      <c r="B3172" s="202"/>
      <c r="C3172" s="202"/>
      <c r="D3172" s="200">
        <v>31274</v>
      </c>
      <c r="E3172" s="200"/>
      <c r="G3172" s="134">
        <v>1</v>
      </c>
    </row>
    <row r="3173" spans="1:7" ht="12.75" customHeight="1">
      <c r="G3173" s="134">
        <v>1</v>
      </c>
    </row>
    <row r="3174" spans="1:7" ht="12.75" customHeight="1">
      <c r="G3174" s="134">
        <v>1</v>
      </c>
    </row>
    <row r="3175" spans="1:7" ht="20.25" customHeight="1">
      <c r="A3175" s="191" t="s">
        <v>99</v>
      </c>
      <c r="B3175" s="192"/>
      <c r="C3175" s="192"/>
      <c r="D3175" s="192"/>
      <c r="E3175" s="193"/>
      <c r="G3175" s="134">
        <v>1</v>
      </c>
    </row>
    <row r="3176" spans="1:7" ht="12.75" customHeight="1">
      <c r="A3176" s="194"/>
      <c r="B3176" s="194"/>
      <c r="C3176" s="194"/>
      <c r="D3176" s="162" t="s">
        <v>100</v>
      </c>
      <c r="E3176" s="162" t="s">
        <v>5</v>
      </c>
      <c r="G3176" s="134">
        <v>1</v>
      </c>
    </row>
    <row r="3177" spans="1:7" ht="55.5" customHeight="1">
      <c r="A3177" s="194" t="s">
        <v>461</v>
      </c>
      <c r="B3177" s="194"/>
      <c r="C3177" s="194"/>
      <c r="D3177" s="161" t="s">
        <v>379</v>
      </c>
      <c r="E3177" s="161" t="s">
        <v>3</v>
      </c>
      <c r="G3177" s="134">
        <v>1</v>
      </c>
    </row>
    <row r="3178" spans="1:7" ht="15.75" customHeight="1">
      <c r="A3178" s="201" t="s">
        <v>101</v>
      </c>
      <c r="B3178" s="201"/>
      <c r="C3178" s="201"/>
      <c r="D3178" s="201"/>
      <c r="E3178" s="201"/>
      <c r="F3178" s="160"/>
      <c r="G3178" s="134">
        <v>1</v>
      </c>
    </row>
    <row r="3179" spans="1:7" ht="200.1" customHeight="1">
      <c r="A3179" s="196" t="s">
        <v>239</v>
      </c>
      <c r="B3179" s="197"/>
      <c r="C3179" s="197"/>
      <c r="D3179" s="197"/>
      <c r="E3179" s="198"/>
      <c r="G3179" s="134">
        <v>2</v>
      </c>
    </row>
    <row r="3180" spans="1:7" ht="12.75" customHeight="1">
      <c r="A3180" s="159" t="s">
        <v>102</v>
      </c>
      <c r="B3180" s="158" t="s">
        <v>5</v>
      </c>
      <c r="C3180" s="158" t="s">
        <v>4</v>
      </c>
      <c r="D3180" s="158" t="s">
        <v>103</v>
      </c>
      <c r="E3180" s="158" t="s">
        <v>104</v>
      </c>
      <c r="G3180" s="134">
        <v>1</v>
      </c>
    </row>
    <row r="3181" spans="1:7" ht="12.75" customHeight="1">
      <c r="A3181" s="157" t="s">
        <v>507</v>
      </c>
      <c r="B3181" s="156" t="s">
        <v>3</v>
      </c>
      <c r="C3181" s="155">
        <v>1</v>
      </c>
      <c r="D3181" s="136">
        <v>906000</v>
      </c>
      <c r="E3181" s="136">
        <f>+D3181*C3181</f>
        <v>906000</v>
      </c>
      <c r="F3181" s="135"/>
      <c r="G3181" s="134">
        <v>1</v>
      </c>
    </row>
    <row r="3182" spans="1:7" ht="12.75" customHeight="1">
      <c r="A3182" s="152"/>
      <c r="B3182" s="154">
        <v>92.655374165104504</v>
      </c>
      <c r="C3182" s="153"/>
      <c r="D3182" s="152" t="s">
        <v>105</v>
      </c>
      <c r="E3182" s="137">
        <v>906000</v>
      </c>
      <c r="F3182" s="151"/>
      <c r="G3182" s="134">
        <v>1</v>
      </c>
    </row>
    <row r="3183" spans="1:7" ht="12.75" customHeight="1">
      <c r="A3183" s="159" t="s">
        <v>106</v>
      </c>
      <c r="B3183" s="158" t="s">
        <v>5</v>
      </c>
      <c r="C3183" s="158" t="s">
        <v>4</v>
      </c>
      <c r="D3183" s="158" t="s">
        <v>103</v>
      </c>
      <c r="E3183" s="158" t="s">
        <v>104</v>
      </c>
      <c r="G3183" s="134">
        <v>1</v>
      </c>
    </row>
    <row r="3184" spans="1:7" ht="12.75" customHeight="1">
      <c r="A3184" s="157" t="s">
        <v>150</v>
      </c>
      <c r="B3184" s="156" t="s">
        <v>107</v>
      </c>
      <c r="C3184" s="155">
        <v>0.28128999999999998</v>
      </c>
      <c r="D3184" s="136">
        <v>282059</v>
      </c>
      <c r="E3184" s="136">
        <f>+D3184*C3184</f>
        <v>79340.376109999997</v>
      </c>
      <c r="F3184" s="135"/>
      <c r="G3184" s="134">
        <v>1</v>
      </c>
    </row>
    <row r="3185" spans="1:7" ht="12.75" customHeight="1">
      <c r="A3185" s="152"/>
      <c r="B3185" s="154">
        <v>6.9948671377159499</v>
      </c>
      <c r="C3185" s="153"/>
      <c r="D3185" s="152" t="s">
        <v>105</v>
      </c>
      <c r="E3185" s="137">
        <v>68397</v>
      </c>
      <c r="F3185" s="151"/>
      <c r="G3185" s="134">
        <v>1</v>
      </c>
    </row>
    <row r="3186" spans="1:7" ht="12.75" customHeight="1">
      <c r="A3186" s="159" t="s">
        <v>108</v>
      </c>
      <c r="B3186" s="158" t="s">
        <v>5</v>
      </c>
      <c r="C3186" s="158" t="s">
        <v>4</v>
      </c>
      <c r="D3186" s="158" t="s">
        <v>103</v>
      </c>
      <c r="E3186" s="158" t="s">
        <v>104</v>
      </c>
      <c r="G3186" s="134">
        <v>1</v>
      </c>
    </row>
    <row r="3187" spans="1:7" ht="12.75" customHeight="1">
      <c r="A3187" s="157" t="s">
        <v>109</v>
      </c>
      <c r="B3187" s="156" t="s">
        <v>110</v>
      </c>
      <c r="C3187" s="155">
        <v>0.05</v>
      </c>
      <c r="D3187" s="136">
        <v>68397</v>
      </c>
      <c r="E3187" s="136">
        <f>+D3187*C3187</f>
        <v>3419.8500000000004</v>
      </c>
      <c r="F3187" s="135"/>
      <c r="G3187" s="134">
        <v>1</v>
      </c>
    </row>
    <row r="3188" spans="1:7" ht="12.75" customHeight="1">
      <c r="A3188" s="152"/>
      <c r="B3188" s="154">
        <v>0.34975869717953401</v>
      </c>
      <c r="C3188" s="153"/>
      <c r="D3188" s="152" t="s">
        <v>105</v>
      </c>
      <c r="E3188" s="137">
        <v>3420</v>
      </c>
      <c r="F3188" s="151"/>
      <c r="G3188" s="134">
        <v>1</v>
      </c>
    </row>
    <row r="3189" spans="1:7" ht="12.75" customHeight="1">
      <c r="A3189" s="150" t="s">
        <v>114</v>
      </c>
      <c r="B3189" s="149" t="s">
        <v>115</v>
      </c>
      <c r="C3189" s="148"/>
      <c r="D3189" s="147"/>
      <c r="E3189" s="146">
        <v>977817</v>
      </c>
      <c r="G3189" s="134">
        <v>1</v>
      </c>
    </row>
    <row r="3190" spans="1:7" ht="15" customHeight="1">
      <c r="A3190" s="202" t="s">
        <v>116</v>
      </c>
      <c r="B3190" s="202"/>
      <c r="C3190" s="202"/>
      <c r="D3190" s="200">
        <v>977817</v>
      </c>
      <c r="E3190" s="200"/>
      <c r="G3190" s="134">
        <v>1</v>
      </c>
    </row>
    <row r="3191" spans="1:7" ht="12.75" customHeight="1">
      <c r="G3191" s="134">
        <v>1</v>
      </c>
    </row>
    <row r="3192" spans="1:7" ht="12.75" customHeight="1">
      <c r="G3192" s="134">
        <v>1</v>
      </c>
    </row>
    <row r="3193" spans="1:7" ht="20.25" customHeight="1">
      <c r="A3193" s="191" t="s">
        <v>99</v>
      </c>
      <c r="B3193" s="192"/>
      <c r="C3193" s="192"/>
      <c r="D3193" s="192"/>
      <c r="E3193" s="193"/>
      <c r="G3193" s="134">
        <v>1</v>
      </c>
    </row>
    <row r="3194" spans="1:7" ht="12.75" customHeight="1">
      <c r="A3194" s="194"/>
      <c r="B3194" s="194"/>
      <c r="C3194" s="194"/>
      <c r="D3194" s="162" t="s">
        <v>100</v>
      </c>
      <c r="E3194" s="162" t="s">
        <v>5</v>
      </c>
      <c r="G3194" s="134">
        <v>1</v>
      </c>
    </row>
    <row r="3195" spans="1:7" ht="55.5" customHeight="1">
      <c r="A3195" s="194" t="s">
        <v>461</v>
      </c>
      <c r="B3195" s="194"/>
      <c r="C3195" s="194"/>
      <c r="D3195" s="161" t="s">
        <v>380</v>
      </c>
      <c r="E3195" s="161" t="s">
        <v>3</v>
      </c>
      <c r="G3195" s="134">
        <v>1</v>
      </c>
    </row>
    <row r="3196" spans="1:7" ht="15.75" customHeight="1">
      <c r="A3196" s="201" t="s">
        <v>101</v>
      </c>
      <c r="B3196" s="201"/>
      <c r="C3196" s="201"/>
      <c r="D3196" s="201"/>
      <c r="E3196" s="201"/>
      <c r="F3196" s="160"/>
      <c r="G3196" s="134">
        <v>1</v>
      </c>
    </row>
    <row r="3197" spans="1:7" ht="200.1" customHeight="1">
      <c r="A3197" s="196" t="s">
        <v>241</v>
      </c>
      <c r="B3197" s="197"/>
      <c r="C3197" s="197"/>
      <c r="D3197" s="197"/>
      <c r="E3197" s="198"/>
      <c r="G3197" s="134">
        <v>2</v>
      </c>
    </row>
    <row r="3198" spans="1:7" ht="12.75" customHeight="1">
      <c r="A3198" s="159" t="s">
        <v>102</v>
      </c>
      <c r="B3198" s="158" t="s">
        <v>5</v>
      </c>
      <c r="C3198" s="158" t="s">
        <v>4</v>
      </c>
      <c r="D3198" s="158" t="s">
        <v>103</v>
      </c>
      <c r="E3198" s="158" t="s">
        <v>104</v>
      </c>
      <c r="G3198" s="134">
        <v>1</v>
      </c>
    </row>
    <row r="3199" spans="1:7" ht="12.75" customHeight="1">
      <c r="A3199" s="157" t="s">
        <v>505</v>
      </c>
      <c r="B3199" s="156" t="s">
        <v>149</v>
      </c>
      <c r="C3199" s="155">
        <v>6.3E-2</v>
      </c>
      <c r="D3199" s="136">
        <v>392677</v>
      </c>
      <c r="E3199" s="136">
        <f>+D3199*C3199</f>
        <v>24738.651000000002</v>
      </c>
      <c r="F3199" s="135"/>
      <c r="G3199" s="134">
        <v>1</v>
      </c>
    </row>
    <row r="3200" spans="1:7" ht="12.75" customHeight="1">
      <c r="A3200" s="157" t="s">
        <v>506</v>
      </c>
      <c r="B3200" s="156" t="s">
        <v>3</v>
      </c>
      <c r="C3200" s="155">
        <v>1</v>
      </c>
      <c r="D3200" s="136">
        <v>1750000</v>
      </c>
      <c r="E3200" s="136">
        <f>+D3200*C3200</f>
        <v>1750000</v>
      </c>
      <c r="F3200" s="135"/>
      <c r="G3200" s="134">
        <v>1</v>
      </c>
    </row>
    <row r="3201" spans="1:7" ht="12.75" customHeight="1">
      <c r="A3201" s="152"/>
      <c r="B3201" s="154">
        <v>91.599905031767904</v>
      </c>
      <c r="C3201" s="153"/>
      <c r="D3201" s="152" t="s">
        <v>105</v>
      </c>
      <c r="E3201" s="137">
        <v>1774739</v>
      </c>
      <c r="F3201" s="151"/>
      <c r="G3201" s="134">
        <v>1</v>
      </c>
    </row>
    <row r="3202" spans="1:7" ht="12.75" customHeight="1">
      <c r="A3202" s="159" t="s">
        <v>106</v>
      </c>
      <c r="B3202" s="158" t="s">
        <v>5</v>
      </c>
      <c r="C3202" s="158" t="s">
        <v>4</v>
      </c>
      <c r="D3202" s="158" t="s">
        <v>103</v>
      </c>
      <c r="E3202" s="158" t="s">
        <v>104</v>
      </c>
      <c r="G3202" s="134">
        <v>1</v>
      </c>
    </row>
    <row r="3203" spans="1:7" ht="12.75" customHeight="1">
      <c r="A3203" s="157" t="s">
        <v>150</v>
      </c>
      <c r="B3203" s="156" t="s">
        <v>107</v>
      </c>
      <c r="C3203" s="155">
        <v>0.63746000000000003</v>
      </c>
      <c r="D3203" s="136">
        <v>282059</v>
      </c>
      <c r="E3203" s="136">
        <f>+D3203*C3203</f>
        <v>179801.33014000001</v>
      </c>
      <c r="F3203" s="135"/>
      <c r="G3203" s="134">
        <v>1</v>
      </c>
    </row>
    <row r="3204" spans="1:7" ht="12.75" customHeight="1">
      <c r="A3204" s="152"/>
      <c r="B3204" s="154">
        <v>8.0000929037053101</v>
      </c>
      <c r="C3204" s="153"/>
      <c r="D3204" s="152" t="s">
        <v>105</v>
      </c>
      <c r="E3204" s="137">
        <v>155001</v>
      </c>
      <c r="F3204" s="151"/>
      <c r="G3204" s="134">
        <v>1</v>
      </c>
    </row>
    <row r="3205" spans="1:7" ht="12.75" customHeight="1">
      <c r="A3205" s="159" t="s">
        <v>108</v>
      </c>
      <c r="B3205" s="158" t="s">
        <v>5</v>
      </c>
      <c r="C3205" s="158" t="s">
        <v>4</v>
      </c>
      <c r="D3205" s="158" t="s">
        <v>103</v>
      </c>
      <c r="E3205" s="158" t="s">
        <v>104</v>
      </c>
      <c r="G3205" s="134">
        <v>1</v>
      </c>
    </row>
    <row r="3206" spans="1:7" ht="12.75" customHeight="1">
      <c r="A3206" s="157" t="s">
        <v>109</v>
      </c>
      <c r="B3206" s="156" t="s">
        <v>110</v>
      </c>
      <c r="C3206" s="155">
        <v>0.05</v>
      </c>
      <c r="D3206" s="136">
        <v>155001</v>
      </c>
      <c r="E3206" s="136">
        <f>+D3206*C3206</f>
        <v>7750.05</v>
      </c>
      <c r="F3206" s="135"/>
      <c r="G3206" s="134">
        <v>1</v>
      </c>
    </row>
    <row r="3207" spans="1:7" ht="12.75" customHeight="1">
      <c r="A3207" s="152"/>
      <c r="B3207" s="154">
        <v>0.400002064526785</v>
      </c>
      <c r="C3207" s="153"/>
      <c r="D3207" s="152" t="s">
        <v>105</v>
      </c>
      <c r="E3207" s="137">
        <v>7750</v>
      </c>
      <c r="F3207" s="151"/>
      <c r="G3207" s="134">
        <v>1</v>
      </c>
    </row>
    <row r="3208" spans="1:7" ht="12.75" customHeight="1">
      <c r="A3208" s="150" t="s">
        <v>114</v>
      </c>
      <c r="B3208" s="149" t="s">
        <v>115</v>
      </c>
      <c r="C3208" s="148"/>
      <c r="D3208" s="147"/>
      <c r="E3208" s="146">
        <v>1937490</v>
      </c>
      <c r="G3208" s="134">
        <v>1</v>
      </c>
    </row>
    <row r="3209" spans="1:7" ht="15" customHeight="1">
      <c r="A3209" s="202" t="s">
        <v>116</v>
      </c>
      <c r="B3209" s="202"/>
      <c r="C3209" s="202"/>
      <c r="D3209" s="200">
        <v>1937490</v>
      </c>
      <c r="E3209" s="200"/>
      <c r="G3209" s="134">
        <v>1</v>
      </c>
    </row>
    <row r="3210" spans="1:7" ht="12.75" customHeight="1">
      <c r="G3210" s="134">
        <v>1</v>
      </c>
    </row>
    <row r="3211" spans="1:7" ht="12.75" customHeight="1">
      <c r="G3211" s="134">
        <v>1</v>
      </c>
    </row>
    <row r="3212" spans="1:7" ht="20.25" customHeight="1">
      <c r="A3212" s="191" t="s">
        <v>99</v>
      </c>
      <c r="B3212" s="192"/>
      <c r="C3212" s="192"/>
      <c r="D3212" s="192"/>
      <c r="E3212" s="193"/>
      <c r="G3212" s="134">
        <v>1</v>
      </c>
    </row>
    <row r="3213" spans="1:7" ht="12.75" customHeight="1">
      <c r="A3213" s="194"/>
      <c r="B3213" s="194"/>
      <c r="C3213" s="194"/>
      <c r="D3213" s="162" t="s">
        <v>100</v>
      </c>
      <c r="E3213" s="162" t="s">
        <v>5</v>
      </c>
      <c r="G3213" s="134">
        <v>1</v>
      </c>
    </row>
    <row r="3214" spans="1:7" ht="55.5" customHeight="1">
      <c r="A3214" s="194" t="s">
        <v>461</v>
      </c>
      <c r="B3214" s="194"/>
      <c r="C3214" s="194"/>
      <c r="D3214" s="161" t="s">
        <v>381</v>
      </c>
      <c r="E3214" s="161" t="s">
        <v>2</v>
      </c>
      <c r="G3214" s="134">
        <v>1</v>
      </c>
    </row>
    <row r="3215" spans="1:7" ht="15.75" customHeight="1">
      <c r="A3215" s="201" t="s">
        <v>101</v>
      </c>
      <c r="B3215" s="201"/>
      <c r="C3215" s="201"/>
      <c r="D3215" s="201"/>
      <c r="E3215" s="201"/>
      <c r="F3215" s="160"/>
      <c r="G3215" s="134">
        <v>1</v>
      </c>
    </row>
    <row r="3216" spans="1:7" ht="200.1" customHeight="1">
      <c r="A3216" s="196" t="s">
        <v>245</v>
      </c>
      <c r="B3216" s="197"/>
      <c r="C3216" s="197"/>
      <c r="D3216" s="197"/>
      <c r="E3216" s="198"/>
      <c r="G3216" s="134">
        <v>2</v>
      </c>
    </row>
    <row r="3217" spans="1:7" ht="12.75" customHeight="1">
      <c r="A3217" s="159" t="s">
        <v>102</v>
      </c>
      <c r="B3217" s="158" t="s">
        <v>5</v>
      </c>
      <c r="C3217" s="158" t="s">
        <v>4</v>
      </c>
      <c r="D3217" s="158" t="s">
        <v>103</v>
      </c>
      <c r="E3217" s="158" t="s">
        <v>104</v>
      </c>
      <c r="G3217" s="134">
        <v>1</v>
      </c>
    </row>
    <row r="3218" spans="1:7" ht="12.75" customHeight="1">
      <c r="A3218" s="157" t="s">
        <v>469</v>
      </c>
      <c r="B3218" s="156" t="s">
        <v>168</v>
      </c>
      <c r="C3218" s="155">
        <v>7.0000000000000007E-2</v>
      </c>
      <c r="D3218" s="136">
        <v>19326</v>
      </c>
      <c r="E3218" s="136">
        <f>+D3218*C3218</f>
        <v>1352.8200000000002</v>
      </c>
      <c r="F3218" s="135"/>
      <c r="G3218" s="134">
        <v>1</v>
      </c>
    </row>
    <row r="3219" spans="1:7" ht="12.75" customHeight="1">
      <c r="A3219" s="157" t="s">
        <v>466</v>
      </c>
      <c r="B3219" s="156" t="s">
        <v>3</v>
      </c>
      <c r="C3219" s="155">
        <v>0.11</v>
      </c>
      <c r="D3219" s="136">
        <v>1210</v>
      </c>
      <c r="E3219" s="136">
        <f>+D3219*C3219</f>
        <v>133.1</v>
      </c>
      <c r="F3219" s="135"/>
      <c r="G3219" s="134">
        <v>1</v>
      </c>
    </row>
    <row r="3220" spans="1:7" ht="12.75" customHeight="1">
      <c r="A3220" s="157" t="s">
        <v>179</v>
      </c>
      <c r="B3220" s="156" t="s">
        <v>123</v>
      </c>
      <c r="C3220" s="155">
        <v>5.5E-2</v>
      </c>
      <c r="D3220" s="136">
        <v>5500</v>
      </c>
      <c r="E3220" s="136">
        <f>+D3220*C3220</f>
        <v>302.5</v>
      </c>
      <c r="F3220" s="135"/>
      <c r="G3220" s="134">
        <v>1</v>
      </c>
    </row>
    <row r="3221" spans="1:7" ht="12.75" customHeight="1">
      <c r="A3221" s="152"/>
      <c r="B3221" s="154">
        <v>19.313397387455499</v>
      </c>
      <c r="C3221" s="153"/>
      <c r="D3221" s="152" t="s">
        <v>105</v>
      </c>
      <c r="E3221" s="137">
        <v>1789</v>
      </c>
      <c r="F3221" s="151"/>
      <c r="G3221" s="134">
        <v>1</v>
      </c>
    </row>
    <row r="3222" spans="1:7" ht="12.75" customHeight="1">
      <c r="A3222" s="159" t="s">
        <v>106</v>
      </c>
      <c r="B3222" s="158" t="s">
        <v>5</v>
      </c>
      <c r="C3222" s="158" t="s">
        <v>4</v>
      </c>
      <c r="D3222" s="158" t="s">
        <v>103</v>
      </c>
      <c r="E3222" s="158" t="s">
        <v>104</v>
      </c>
      <c r="G3222" s="134">
        <v>1</v>
      </c>
    </row>
    <row r="3223" spans="1:7" ht="12.75" customHeight="1">
      <c r="A3223" s="157" t="s">
        <v>181</v>
      </c>
      <c r="B3223" s="156" t="s">
        <v>107</v>
      </c>
      <c r="C3223" s="155">
        <v>2.8570000000000002E-2</v>
      </c>
      <c r="D3223" s="136">
        <v>282059</v>
      </c>
      <c r="E3223" s="136">
        <f>+D3223*C3223</f>
        <v>8058.4256300000006</v>
      </c>
      <c r="F3223" s="135"/>
      <c r="G3223" s="134">
        <v>1</v>
      </c>
    </row>
    <row r="3224" spans="1:7" ht="12.75" customHeight="1">
      <c r="A3224" s="152"/>
      <c r="B3224" s="154">
        <v>74.9973010903595</v>
      </c>
      <c r="C3224" s="153"/>
      <c r="D3224" s="152" t="s">
        <v>105</v>
      </c>
      <c r="E3224" s="137">
        <v>6947</v>
      </c>
      <c r="F3224" s="151"/>
      <c r="G3224" s="134">
        <v>1</v>
      </c>
    </row>
    <row r="3225" spans="1:7" ht="12.75" customHeight="1">
      <c r="A3225" s="159" t="s">
        <v>108</v>
      </c>
      <c r="B3225" s="158" t="s">
        <v>5</v>
      </c>
      <c r="C3225" s="158" t="s">
        <v>4</v>
      </c>
      <c r="D3225" s="158" t="s">
        <v>103</v>
      </c>
      <c r="E3225" s="158" t="s">
        <v>104</v>
      </c>
      <c r="G3225" s="134">
        <v>1</v>
      </c>
    </row>
    <row r="3226" spans="1:7" ht="12.75" customHeight="1">
      <c r="A3226" s="157" t="s">
        <v>109</v>
      </c>
      <c r="B3226" s="156" t="s">
        <v>110</v>
      </c>
      <c r="C3226" s="155">
        <v>0.05</v>
      </c>
      <c r="D3226" s="136">
        <v>6947</v>
      </c>
      <c r="E3226" s="136">
        <f>+D3226*C3226</f>
        <v>347.35</v>
      </c>
      <c r="F3226" s="135"/>
      <c r="G3226" s="134">
        <v>1</v>
      </c>
    </row>
    <row r="3227" spans="1:7" ht="12.75" customHeight="1">
      <c r="A3227" s="152"/>
      <c r="B3227" s="154">
        <v>3.7460865810212698</v>
      </c>
      <c r="C3227" s="153"/>
      <c r="D3227" s="152" t="s">
        <v>105</v>
      </c>
      <c r="E3227" s="137">
        <v>347</v>
      </c>
      <c r="F3227" s="151"/>
      <c r="G3227" s="134">
        <v>1</v>
      </c>
    </row>
    <row r="3228" spans="1:7" ht="12.75" customHeight="1">
      <c r="A3228" s="159" t="s">
        <v>111</v>
      </c>
      <c r="B3228" s="158" t="s">
        <v>5</v>
      </c>
      <c r="C3228" s="158" t="s">
        <v>4</v>
      </c>
      <c r="D3228" s="158" t="s">
        <v>103</v>
      </c>
      <c r="E3228" s="158" t="s">
        <v>104</v>
      </c>
      <c r="G3228" s="134">
        <v>1</v>
      </c>
    </row>
    <row r="3229" spans="1:7" ht="12.75" customHeight="1">
      <c r="A3229" s="157" t="s">
        <v>155</v>
      </c>
      <c r="B3229" s="156" t="s">
        <v>142</v>
      </c>
      <c r="C3229" s="155">
        <v>0.05</v>
      </c>
      <c r="D3229" s="136">
        <v>3482</v>
      </c>
      <c r="E3229" s="136">
        <f>+D3229*C3229</f>
        <v>174.10000000000002</v>
      </c>
      <c r="F3229" s="135"/>
      <c r="G3229" s="134">
        <v>1</v>
      </c>
    </row>
    <row r="3230" spans="1:7" ht="12.75" customHeight="1">
      <c r="A3230" s="157" t="s">
        <v>156</v>
      </c>
      <c r="B3230" s="156" t="s">
        <v>142</v>
      </c>
      <c r="C3230" s="155">
        <v>2.5000000000000001E-2</v>
      </c>
      <c r="D3230" s="136">
        <v>248</v>
      </c>
      <c r="E3230" s="136">
        <f>+D3230*C3230</f>
        <v>6.2</v>
      </c>
      <c r="F3230" s="135"/>
      <c r="G3230" s="134">
        <v>1</v>
      </c>
    </row>
    <row r="3231" spans="1:7" ht="12.75" customHeight="1">
      <c r="A3231" s="152"/>
      <c r="B3231" s="154">
        <v>1.94321494116377</v>
      </c>
      <c r="C3231" s="153"/>
      <c r="D3231" s="152" t="s">
        <v>105</v>
      </c>
      <c r="E3231" s="137">
        <v>180</v>
      </c>
      <c r="F3231" s="151"/>
      <c r="G3231" s="134">
        <v>1</v>
      </c>
    </row>
    <row r="3232" spans="1:7" ht="12.75" customHeight="1">
      <c r="A3232" s="150" t="s">
        <v>114</v>
      </c>
      <c r="B3232" s="149" t="s">
        <v>115</v>
      </c>
      <c r="C3232" s="148"/>
      <c r="D3232" s="147"/>
      <c r="E3232" s="146">
        <v>9263</v>
      </c>
      <c r="G3232" s="134">
        <v>1</v>
      </c>
    </row>
    <row r="3233" spans="1:7" ht="15" customHeight="1">
      <c r="A3233" s="202" t="s">
        <v>116</v>
      </c>
      <c r="B3233" s="202"/>
      <c r="C3233" s="202"/>
      <c r="D3233" s="200">
        <v>9263</v>
      </c>
      <c r="E3233" s="200"/>
      <c r="G3233" s="134">
        <v>1</v>
      </c>
    </row>
    <row r="3234" spans="1:7" ht="12.75" customHeight="1">
      <c r="G3234" s="134">
        <v>1</v>
      </c>
    </row>
    <row r="3235" spans="1:7" ht="12.75" customHeight="1">
      <c r="G3235" s="134">
        <v>1</v>
      </c>
    </row>
    <row r="3236" spans="1:7" ht="20.25" customHeight="1">
      <c r="A3236" s="191" t="s">
        <v>99</v>
      </c>
      <c r="B3236" s="192"/>
      <c r="C3236" s="192"/>
      <c r="D3236" s="192"/>
      <c r="E3236" s="193"/>
      <c r="G3236" s="134">
        <v>1</v>
      </c>
    </row>
    <row r="3237" spans="1:7" ht="12.75" customHeight="1">
      <c r="A3237" s="194"/>
      <c r="B3237" s="194"/>
      <c r="C3237" s="194"/>
      <c r="D3237" s="162" t="s">
        <v>100</v>
      </c>
      <c r="E3237" s="162" t="s">
        <v>5</v>
      </c>
      <c r="G3237" s="134">
        <v>1</v>
      </c>
    </row>
    <row r="3238" spans="1:7" ht="55.5" customHeight="1">
      <c r="A3238" s="194" t="s">
        <v>461</v>
      </c>
      <c r="B3238" s="194"/>
      <c r="C3238" s="194"/>
      <c r="D3238" s="161" t="s">
        <v>382</v>
      </c>
      <c r="E3238" s="161" t="s">
        <v>3</v>
      </c>
      <c r="G3238" s="134">
        <v>1</v>
      </c>
    </row>
    <row r="3239" spans="1:7" ht="15.75" customHeight="1">
      <c r="A3239" s="201" t="s">
        <v>101</v>
      </c>
      <c r="B3239" s="201"/>
      <c r="C3239" s="201"/>
      <c r="D3239" s="201"/>
      <c r="E3239" s="201"/>
      <c r="F3239" s="160"/>
      <c r="G3239" s="134">
        <v>1</v>
      </c>
    </row>
    <row r="3240" spans="1:7" ht="200.1" customHeight="1">
      <c r="A3240" s="196" t="s">
        <v>249</v>
      </c>
      <c r="B3240" s="197"/>
      <c r="C3240" s="197"/>
      <c r="D3240" s="197"/>
      <c r="E3240" s="198"/>
      <c r="G3240" s="134">
        <v>2</v>
      </c>
    </row>
    <row r="3241" spans="1:7" ht="12.75" customHeight="1">
      <c r="A3241" s="159" t="s">
        <v>102</v>
      </c>
      <c r="B3241" s="158" t="s">
        <v>5</v>
      </c>
      <c r="C3241" s="158" t="s">
        <v>4</v>
      </c>
      <c r="D3241" s="158" t="s">
        <v>103</v>
      </c>
      <c r="E3241" s="158" t="s">
        <v>104</v>
      </c>
      <c r="G3241" s="134">
        <v>1</v>
      </c>
    </row>
    <row r="3242" spans="1:7" ht="12.75" customHeight="1">
      <c r="A3242" s="157" t="s">
        <v>487</v>
      </c>
      <c r="B3242" s="156" t="s">
        <v>3</v>
      </c>
      <c r="C3242" s="155">
        <v>1</v>
      </c>
      <c r="D3242" s="136">
        <v>3100</v>
      </c>
      <c r="E3242" s="136">
        <f t="shared" ref="E3242:E3251" si="41">+D3242*C3242</f>
        <v>3100</v>
      </c>
      <c r="F3242" s="135"/>
      <c r="G3242" s="134">
        <v>1</v>
      </c>
    </row>
    <row r="3243" spans="1:7" ht="12.75" customHeight="1">
      <c r="A3243" s="157" t="s">
        <v>577</v>
      </c>
      <c r="B3243" s="156" t="s">
        <v>98</v>
      </c>
      <c r="C3243" s="155">
        <v>10.5</v>
      </c>
      <c r="D3243" s="136">
        <v>1583</v>
      </c>
      <c r="E3243" s="136">
        <f t="shared" si="41"/>
        <v>16621.5</v>
      </c>
      <c r="F3243" s="135"/>
      <c r="G3243" s="134">
        <v>1</v>
      </c>
    </row>
    <row r="3244" spans="1:7" ht="12.75" customHeight="1">
      <c r="A3244" s="157" t="s">
        <v>582</v>
      </c>
      <c r="B3244" s="156" t="s">
        <v>98</v>
      </c>
      <c r="C3244" s="155">
        <v>3.03</v>
      </c>
      <c r="D3244" s="136">
        <v>880</v>
      </c>
      <c r="E3244" s="136">
        <f t="shared" si="41"/>
        <v>2666.3999999999996</v>
      </c>
      <c r="F3244" s="135"/>
      <c r="G3244" s="134">
        <v>1</v>
      </c>
    </row>
    <row r="3245" spans="1:7" ht="12.75" customHeight="1">
      <c r="A3245" s="157" t="s">
        <v>581</v>
      </c>
      <c r="B3245" s="156" t="s">
        <v>3</v>
      </c>
      <c r="C3245" s="155">
        <v>2</v>
      </c>
      <c r="D3245" s="136">
        <v>150</v>
      </c>
      <c r="E3245" s="136">
        <f t="shared" si="41"/>
        <v>300</v>
      </c>
      <c r="F3245" s="135"/>
      <c r="G3245" s="134">
        <v>1</v>
      </c>
    </row>
    <row r="3246" spans="1:7" ht="12.75" customHeight="1">
      <c r="A3246" s="157" t="s">
        <v>580</v>
      </c>
      <c r="B3246" s="156" t="s">
        <v>3</v>
      </c>
      <c r="C3246" s="155">
        <v>2</v>
      </c>
      <c r="D3246" s="136">
        <v>616</v>
      </c>
      <c r="E3246" s="136">
        <f t="shared" si="41"/>
        <v>1232</v>
      </c>
      <c r="F3246" s="135"/>
      <c r="G3246" s="134">
        <v>1</v>
      </c>
    </row>
    <row r="3247" spans="1:7" ht="12.75" customHeight="1">
      <c r="A3247" s="157" t="s">
        <v>579</v>
      </c>
      <c r="B3247" s="156" t="s">
        <v>3</v>
      </c>
      <c r="C3247" s="155">
        <v>6.0400000000000002E-3</v>
      </c>
      <c r="D3247" s="136">
        <v>101061</v>
      </c>
      <c r="E3247" s="136">
        <f t="shared" si="41"/>
        <v>610.40844000000004</v>
      </c>
      <c r="F3247" s="135"/>
      <c r="G3247" s="134">
        <v>1</v>
      </c>
    </row>
    <row r="3248" spans="1:7" ht="12.75" customHeight="1">
      <c r="A3248" s="157" t="s">
        <v>510</v>
      </c>
      <c r="B3248" s="156" t="s">
        <v>3</v>
      </c>
      <c r="C3248" s="155">
        <v>8.0599999999999995E-3</v>
      </c>
      <c r="D3248" s="136">
        <v>53173</v>
      </c>
      <c r="E3248" s="136">
        <f t="shared" si="41"/>
        <v>428.57437999999996</v>
      </c>
      <c r="F3248" s="135"/>
      <c r="G3248" s="134">
        <v>1</v>
      </c>
    </row>
    <row r="3249" spans="1:7" ht="12.75" customHeight="1">
      <c r="A3249" s="157" t="s">
        <v>480</v>
      </c>
      <c r="B3249" s="156" t="s">
        <v>3</v>
      </c>
      <c r="C3249" s="155">
        <v>3</v>
      </c>
      <c r="D3249" s="136">
        <v>300</v>
      </c>
      <c r="E3249" s="136">
        <f t="shared" si="41"/>
        <v>900</v>
      </c>
      <c r="F3249" s="135"/>
      <c r="G3249" s="134">
        <v>1</v>
      </c>
    </row>
    <row r="3250" spans="1:7" ht="12.75" customHeight="1">
      <c r="A3250" s="157" t="s">
        <v>576</v>
      </c>
      <c r="B3250" s="156" t="s">
        <v>3</v>
      </c>
      <c r="C3250" s="155">
        <v>1</v>
      </c>
      <c r="D3250" s="136">
        <v>3000</v>
      </c>
      <c r="E3250" s="136">
        <f t="shared" si="41"/>
        <v>3000</v>
      </c>
      <c r="F3250" s="135"/>
      <c r="G3250" s="134">
        <v>1</v>
      </c>
    </row>
    <row r="3251" spans="1:7" ht="12.75" customHeight="1">
      <c r="A3251" s="157" t="s">
        <v>578</v>
      </c>
      <c r="B3251" s="156" t="s">
        <v>98</v>
      </c>
      <c r="C3251" s="155">
        <v>3</v>
      </c>
      <c r="D3251" s="136">
        <v>500</v>
      </c>
      <c r="E3251" s="136">
        <f t="shared" si="41"/>
        <v>1500</v>
      </c>
      <c r="F3251" s="135"/>
      <c r="G3251" s="134">
        <v>1</v>
      </c>
    </row>
    <row r="3252" spans="1:7" ht="12.75" customHeight="1">
      <c r="A3252" s="152"/>
      <c r="B3252" s="154">
        <v>46.993901117612502</v>
      </c>
      <c r="C3252" s="153"/>
      <c r="D3252" s="152" t="s">
        <v>105</v>
      </c>
      <c r="E3252" s="137">
        <v>30359</v>
      </c>
      <c r="F3252" s="151"/>
      <c r="G3252" s="134">
        <v>1</v>
      </c>
    </row>
    <row r="3253" spans="1:7" ht="12.75" customHeight="1">
      <c r="A3253" s="159" t="s">
        <v>106</v>
      </c>
      <c r="B3253" s="158" t="s">
        <v>5</v>
      </c>
      <c r="C3253" s="158" t="s">
        <v>4</v>
      </c>
      <c r="D3253" s="158" t="s">
        <v>103</v>
      </c>
      <c r="E3253" s="158" t="s">
        <v>104</v>
      </c>
      <c r="G3253" s="134">
        <v>1</v>
      </c>
    </row>
    <row r="3254" spans="1:7" ht="12.75" customHeight="1">
      <c r="A3254" s="157" t="s">
        <v>471</v>
      </c>
      <c r="B3254" s="156" t="s">
        <v>107</v>
      </c>
      <c r="C3254" s="155">
        <v>0.13167000000000001</v>
      </c>
      <c r="D3254" s="136">
        <v>282059</v>
      </c>
      <c r="E3254" s="136">
        <f>+D3254*C3254</f>
        <v>37138.708530000004</v>
      </c>
      <c r="F3254" s="135"/>
      <c r="G3254" s="134">
        <v>1</v>
      </c>
    </row>
    <row r="3255" spans="1:7" ht="12.75" customHeight="1">
      <c r="A3255" s="152"/>
      <c r="B3255" s="154">
        <v>49.558837187703197</v>
      </c>
      <c r="C3255" s="153"/>
      <c r="D3255" s="152" t="s">
        <v>105</v>
      </c>
      <c r="E3255" s="137">
        <v>32016</v>
      </c>
      <c r="F3255" s="151"/>
      <c r="G3255" s="134">
        <v>1</v>
      </c>
    </row>
    <row r="3256" spans="1:7" ht="12.75" customHeight="1">
      <c r="A3256" s="159" t="s">
        <v>108</v>
      </c>
      <c r="B3256" s="158" t="s">
        <v>5</v>
      </c>
      <c r="C3256" s="158" t="s">
        <v>4</v>
      </c>
      <c r="D3256" s="158" t="s">
        <v>103</v>
      </c>
      <c r="E3256" s="158" t="s">
        <v>104</v>
      </c>
      <c r="G3256" s="134">
        <v>1</v>
      </c>
    </row>
    <row r="3257" spans="1:7" ht="12.75" customHeight="1">
      <c r="A3257" s="157" t="s">
        <v>109</v>
      </c>
      <c r="B3257" s="156" t="s">
        <v>110</v>
      </c>
      <c r="C3257" s="155">
        <v>0.05</v>
      </c>
      <c r="D3257" s="136">
        <v>32016</v>
      </c>
      <c r="E3257" s="136">
        <f>+D3257*C3257</f>
        <v>1600.8000000000002</v>
      </c>
      <c r="F3257" s="135"/>
      <c r="G3257" s="134">
        <v>1</v>
      </c>
    </row>
    <row r="3258" spans="1:7" ht="12.75" customHeight="1">
      <c r="A3258" s="152"/>
      <c r="B3258" s="154">
        <v>2.4782514473236099</v>
      </c>
      <c r="C3258" s="153"/>
      <c r="D3258" s="152" t="s">
        <v>105</v>
      </c>
      <c r="E3258" s="137">
        <v>1601</v>
      </c>
      <c r="F3258" s="151"/>
      <c r="G3258" s="134">
        <v>1</v>
      </c>
    </row>
    <row r="3259" spans="1:7" ht="12.75" customHeight="1">
      <c r="A3259" s="159" t="s">
        <v>112</v>
      </c>
      <c r="B3259" s="158" t="s">
        <v>5</v>
      </c>
      <c r="C3259" s="158" t="s">
        <v>4</v>
      </c>
      <c r="D3259" s="158" t="s">
        <v>103</v>
      </c>
      <c r="E3259" s="158" t="s">
        <v>104</v>
      </c>
      <c r="G3259" s="134">
        <v>1</v>
      </c>
    </row>
    <row r="3260" spans="1:7" ht="12.75" customHeight="1">
      <c r="A3260" s="157" t="s">
        <v>470</v>
      </c>
      <c r="B3260" s="156" t="s">
        <v>3</v>
      </c>
      <c r="C3260" s="155">
        <v>1.4290000000000001E-2</v>
      </c>
      <c r="D3260" s="136">
        <v>43800</v>
      </c>
      <c r="E3260" s="136">
        <f>+D3260*C3260</f>
        <v>625.90200000000004</v>
      </c>
      <c r="F3260" s="135"/>
      <c r="G3260" s="134">
        <v>1</v>
      </c>
    </row>
    <row r="3261" spans="1:7" ht="12.75" customHeight="1">
      <c r="A3261" s="152"/>
      <c r="B3261" s="154">
        <v>0.96901024736076302</v>
      </c>
      <c r="C3261" s="153"/>
      <c r="D3261" s="152" t="s">
        <v>105</v>
      </c>
      <c r="E3261" s="137">
        <v>626</v>
      </c>
      <c r="F3261" s="151"/>
      <c r="G3261" s="134">
        <v>1</v>
      </c>
    </row>
    <row r="3262" spans="1:7" ht="12.75" customHeight="1">
      <c r="A3262" s="150" t="s">
        <v>114</v>
      </c>
      <c r="B3262" s="149" t="s">
        <v>115</v>
      </c>
      <c r="C3262" s="148"/>
      <c r="D3262" s="147"/>
      <c r="E3262" s="146">
        <v>64602</v>
      </c>
      <c r="G3262" s="134">
        <v>1</v>
      </c>
    </row>
    <row r="3263" spans="1:7" ht="15" customHeight="1">
      <c r="A3263" s="202" t="s">
        <v>116</v>
      </c>
      <c r="B3263" s="202"/>
      <c r="C3263" s="202"/>
      <c r="D3263" s="200">
        <v>64602</v>
      </c>
      <c r="E3263" s="200"/>
      <c r="G3263" s="134">
        <v>1</v>
      </c>
    </row>
    <row r="3264" spans="1:7" ht="12.75" customHeight="1">
      <c r="G3264" s="134">
        <v>1</v>
      </c>
    </row>
    <row r="3265" spans="1:7" ht="12.75" customHeight="1">
      <c r="G3265" s="134">
        <v>1</v>
      </c>
    </row>
    <row r="3266" spans="1:7" ht="20.25" customHeight="1">
      <c r="A3266" s="191" t="s">
        <v>99</v>
      </c>
      <c r="B3266" s="192"/>
      <c r="C3266" s="192"/>
      <c r="D3266" s="192"/>
      <c r="E3266" s="193"/>
      <c r="G3266" s="134">
        <v>1</v>
      </c>
    </row>
    <row r="3267" spans="1:7" ht="12.75" customHeight="1">
      <c r="A3267" s="194"/>
      <c r="B3267" s="194"/>
      <c r="C3267" s="194"/>
      <c r="D3267" s="162" t="s">
        <v>100</v>
      </c>
      <c r="E3267" s="162" t="s">
        <v>5</v>
      </c>
      <c r="G3267" s="134">
        <v>1</v>
      </c>
    </row>
    <row r="3268" spans="1:7" ht="55.5" customHeight="1">
      <c r="A3268" s="194" t="s">
        <v>461</v>
      </c>
      <c r="B3268" s="194"/>
      <c r="C3268" s="194"/>
      <c r="D3268" s="161" t="s">
        <v>383</v>
      </c>
      <c r="E3268" s="161" t="s">
        <v>3</v>
      </c>
      <c r="G3268" s="134">
        <v>1</v>
      </c>
    </row>
    <row r="3269" spans="1:7" ht="15.75" customHeight="1">
      <c r="A3269" s="201" t="s">
        <v>101</v>
      </c>
      <c r="B3269" s="201"/>
      <c r="C3269" s="201"/>
      <c r="D3269" s="201"/>
      <c r="E3269" s="201"/>
      <c r="F3269" s="160"/>
      <c r="G3269" s="134">
        <v>1</v>
      </c>
    </row>
    <row r="3270" spans="1:7" ht="200.1" customHeight="1">
      <c r="A3270" s="196" t="s">
        <v>251</v>
      </c>
      <c r="B3270" s="197"/>
      <c r="C3270" s="197"/>
      <c r="D3270" s="197"/>
      <c r="E3270" s="198"/>
      <c r="G3270" s="134">
        <v>2</v>
      </c>
    </row>
    <row r="3271" spans="1:7" ht="12.75" customHeight="1">
      <c r="A3271" s="159" t="s">
        <v>102</v>
      </c>
      <c r="B3271" s="158" t="s">
        <v>5</v>
      </c>
      <c r="C3271" s="158" t="s">
        <v>4</v>
      </c>
      <c r="D3271" s="158" t="s">
        <v>103</v>
      </c>
      <c r="E3271" s="158" t="s">
        <v>104</v>
      </c>
      <c r="G3271" s="134">
        <v>1</v>
      </c>
    </row>
    <row r="3272" spans="1:7" ht="12.75" customHeight="1">
      <c r="A3272" s="157" t="s">
        <v>486</v>
      </c>
      <c r="B3272" s="156" t="s">
        <v>3</v>
      </c>
      <c r="C3272" s="155">
        <v>1</v>
      </c>
      <c r="D3272" s="136">
        <v>13332</v>
      </c>
      <c r="E3272" s="136">
        <f t="shared" ref="E3272:E3281" si="42">+D3272*C3272</f>
        <v>13332</v>
      </c>
      <c r="F3272" s="135"/>
      <c r="G3272" s="134">
        <v>1</v>
      </c>
    </row>
    <row r="3273" spans="1:7" ht="12.75" customHeight="1">
      <c r="A3273" s="157" t="s">
        <v>582</v>
      </c>
      <c r="B3273" s="156" t="s">
        <v>98</v>
      </c>
      <c r="C3273" s="155">
        <v>4.04</v>
      </c>
      <c r="D3273" s="136">
        <v>880</v>
      </c>
      <c r="E3273" s="136">
        <f t="shared" si="42"/>
        <v>3555.2</v>
      </c>
      <c r="F3273" s="135"/>
      <c r="G3273" s="134">
        <v>1</v>
      </c>
    </row>
    <row r="3274" spans="1:7" ht="12.75" customHeight="1">
      <c r="A3274" s="157" t="s">
        <v>581</v>
      </c>
      <c r="B3274" s="156" t="s">
        <v>3</v>
      </c>
      <c r="C3274" s="155">
        <v>2</v>
      </c>
      <c r="D3274" s="136">
        <v>150</v>
      </c>
      <c r="E3274" s="136">
        <f t="shared" si="42"/>
        <v>300</v>
      </c>
      <c r="F3274" s="135"/>
      <c r="G3274" s="134">
        <v>1</v>
      </c>
    </row>
    <row r="3275" spans="1:7" ht="12.75" customHeight="1">
      <c r="A3275" s="157" t="s">
        <v>580</v>
      </c>
      <c r="B3275" s="156" t="s">
        <v>3</v>
      </c>
      <c r="C3275" s="155">
        <v>2</v>
      </c>
      <c r="D3275" s="136">
        <v>616</v>
      </c>
      <c r="E3275" s="136">
        <f t="shared" si="42"/>
        <v>1232</v>
      </c>
      <c r="F3275" s="135"/>
      <c r="G3275" s="134">
        <v>1</v>
      </c>
    </row>
    <row r="3276" spans="1:7" ht="12.75" customHeight="1">
      <c r="A3276" s="157" t="s">
        <v>579</v>
      </c>
      <c r="B3276" s="156" t="s">
        <v>3</v>
      </c>
      <c r="C3276" s="155">
        <v>6.0400000000000002E-3</v>
      </c>
      <c r="D3276" s="136">
        <v>101061</v>
      </c>
      <c r="E3276" s="136">
        <f t="shared" si="42"/>
        <v>610.40844000000004</v>
      </c>
      <c r="F3276" s="135"/>
      <c r="G3276" s="134">
        <v>1</v>
      </c>
    </row>
    <row r="3277" spans="1:7" ht="12.75" customHeight="1">
      <c r="A3277" s="157" t="s">
        <v>510</v>
      </c>
      <c r="B3277" s="156" t="s">
        <v>3</v>
      </c>
      <c r="C3277" s="155">
        <v>8.0599999999999995E-3</v>
      </c>
      <c r="D3277" s="136">
        <v>53173</v>
      </c>
      <c r="E3277" s="136">
        <f t="shared" si="42"/>
        <v>428.57437999999996</v>
      </c>
      <c r="F3277" s="135"/>
      <c r="G3277" s="134">
        <v>1</v>
      </c>
    </row>
    <row r="3278" spans="1:7" ht="12.75" customHeight="1">
      <c r="A3278" s="157" t="s">
        <v>578</v>
      </c>
      <c r="B3278" s="156" t="s">
        <v>98</v>
      </c>
      <c r="C3278" s="155">
        <v>4</v>
      </c>
      <c r="D3278" s="136">
        <v>500</v>
      </c>
      <c r="E3278" s="136">
        <f t="shared" si="42"/>
        <v>2000</v>
      </c>
      <c r="F3278" s="135"/>
      <c r="G3278" s="134">
        <v>1</v>
      </c>
    </row>
    <row r="3279" spans="1:7" ht="12.75" customHeight="1">
      <c r="A3279" s="157" t="s">
        <v>577</v>
      </c>
      <c r="B3279" s="156" t="s">
        <v>98</v>
      </c>
      <c r="C3279" s="155">
        <v>17.5</v>
      </c>
      <c r="D3279" s="136">
        <v>1583</v>
      </c>
      <c r="E3279" s="136">
        <f t="shared" si="42"/>
        <v>27702.5</v>
      </c>
      <c r="F3279" s="135"/>
      <c r="G3279" s="134">
        <v>1</v>
      </c>
    </row>
    <row r="3280" spans="1:7" ht="12.75" customHeight="1">
      <c r="A3280" s="157" t="s">
        <v>576</v>
      </c>
      <c r="B3280" s="156" t="s">
        <v>3</v>
      </c>
      <c r="C3280" s="155">
        <v>1</v>
      </c>
      <c r="D3280" s="136">
        <v>3000</v>
      </c>
      <c r="E3280" s="136">
        <f t="shared" si="42"/>
        <v>3000</v>
      </c>
      <c r="F3280" s="135"/>
      <c r="G3280" s="134">
        <v>1</v>
      </c>
    </row>
    <row r="3281" spans="1:7" ht="12.75" customHeight="1">
      <c r="A3281" s="157" t="s">
        <v>480</v>
      </c>
      <c r="B3281" s="156" t="s">
        <v>3</v>
      </c>
      <c r="C3281" s="155">
        <v>3</v>
      </c>
      <c r="D3281" s="136">
        <v>300</v>
      </c>
      <c r="E3281" s="136">
        <f t="shared" si="42"/>
        <v>900</v>
      </c>
      <c r="F3281" s="135"/>
      <c r="G3281" s="134">
        <v>1</v>
      </c>
    </row>
    <row r="3282" spans="1:7" ht="12.75" customHeight="1">
      <c r="A3282" s="152"/>
      <c r="B3282" s="154">
        <v>61.624314782123903</v>
      </c>
      <c r="C3282" s="153"/>
      <c r="D3282" s="152" t="s">
        <v>105</v>
      </c>
      <c r="E3282" s="137">
        <v>53061</v>
      </c>
      <c r="F3282" s="151"/>
      <c r="G3282" s="134">
        <v>1</v>
      </c>
    </row>
    <row r="3283" spans="1:7" ht="12.75" customHeight="1">
      <c r="A3283" s="159" t="s">
        <v>106</v>
      </c>
      <c r="B3283" s="158" t="s">
        <v>5</v>
      </c>
      <c r="C3283" s="158" t="s">
        <v>4</v>
      </c>
      <c r="D3283" s="158" t="s">
        <v>103</v>
      </c>
      <c r="E3283" s="158" t="s">
        <v>104</v>
      </c>
      <c r="G3283" s="134">
        <v>1</v>
      </c>
    </row>
    <row r="3284" spans="1:7" ht="12.75" customHeight="1">
      <c r="A3284" s="157" t="s">
        <v>471</v>
      </c>
      <c r="B3284" s="156" t="s">
        <v>107</v>
      </c>
      <c r="C3284" s="155">
        <v>0.12697</v>
      </c>
      <c r="D3284" s="136">
        <v>282059</v>
      </c>
      <c r="E3284" s="136">
        <f>+D3284*C3284</f>
        <v>35813.031230000001</v>
      </c>
      <c r="F3284" s="135"/>
      <c r="G3284" s="134">
        <v>1</v>
      </c>
    </row>
    <row r="3285" spans="1:7" ht="12.75" customHeight="1">
      <c r="A3285" s="152"/>
      <c r="B3285" s="154">
        <v>35.855477097463499</v>
      </c>
      <c r="C3285" s="153"/>
      <c r="D3285" s="152" t="s">
        <v>105</v>
      </c>
      <c r="E3285" s="137">
        <v>30873</v>
      </c>
      <c r="F3285" s="151"/>
      <c r="G3285" s="134">
        <v>1</v>
      </c>
    </row>
    <row r="3286" spans="1:7" ht="12.75" customHeight="1">
      <c r="A3286" s="159" t="s">
        <v>108</v>
      </c>
      <c r="B3286" s="158" t="s">
        <v>5</v>
      </c>
      <c r="C3286" s="158" t="s">
        <v>4</v>
      </c>
      <c r="D3286" s="158" t="s">
        <v>103</v>
      </c>
      <c r="E3286" s="158" t="s">
        <v>104</v>
      </c>
      <c r="G3286" s="134">
        <v>1</v>
      </c>
    </row>
    <row r="3287" spans="1:7" ht="12.75" customHeight="1">
      <c r="A3287" s="157" t="s">
        <v>109</v>
      </c>
      <c r="B3287" s="156" t="s">
        <v>110</v>
      </c>
      <c r="C3287" s="155">
        <v>0.05</v>
      </c>
      <c r="D3287" s="136">
        <v>30873</v>
      </c>
      <c r="E3287" s="136">
        <f>+D3287*C3287</f>
        <v>1543.65</v>
      </c>
      <c r="F3287" s="135"/>
      <c r="G3287" s="134">
        <v>1</v>
      </c>
    </row>
    <row r="3288" spans="1:7" ht="12.75" customHeight="1">
      <c r="A3288" s="152"/>
      <c r="B3288" s="154">
        <v>1.7931803400538899</v>
      </c>
      <c r="C3288" s="153"/>
      <c r="D3288" s="152" t="s">
        <v>105</v>
      </c>
      <c r="E3288" s="137">
        <v>1544</v>
      </c>
      <c r="F3288" s="151"/>
      <c r="G3288" s="134">
        <v>1</v>
      </c>
    </row>
    <row r="3289" spans="1:7" ht="12.75" customHeight="1">
      <c r="A3289" s="159" t="s">
        <v>112</v>
      </c>
      <c r="B3289" s="158" t="s">
        <v>5</v>
      </c>
      <c r="C3289" s="158" t="s">
        <v>4</v>
      </c>
      <c r="D3289" s="158" t="s">
        <v>103</v>
      </c>
      <c r="E3289" s="158" t="s">
        <v>104</v>
      </c>
      <c r="G3289" s="134">
        <v>1</v>
      </c>
    </row>
    <row r="3290" spans="1:7" ht="12.75" customHeight="1">
      <c r="A3290" s="157" t="s">
        <v>470</v>
      </c>
      <c r="B3290" s="156" t="s">
        <v>3</v>
      </c>
      <c r="C3290" s="155">
        <v>1.4290000000000001E-2</v>
      </c>
      <c r="D3290" s="136">
        <v>43800</v>
      </c>
      <c r="E3290" s="136">
        <f>+D3290*C3290</f>
        <v>625.90200000000004</v>
      </c>
      <c r="F3290" s="135"/>
      <c r="G3290" s="134">
        <v>1</v>
      </c>
    </row>
    <row r="3291" spans="1:7" ht="12.75" customHeight="1">
      <c r="A3291" s="152"/>
      <c r="B3291" s="154">
        <v>0.72702778035863602</v>
      </c>
      <c r="C3291" s="153"/>
      <c r="D3291" s="152" t="s">
        <v>105</v>
      </c>
      <c r="E3291" s="137">
        <v>626</v>
      </c>
      <c r="F3291" s="151"/>
      <c r="G3291" s="134">
        <v>1</v>
      </c>
    </row>
    <row r="3292" spans="1:7" ht="12.75" customHeight="1">
      <c r="A3292" s="150" t="s">
        <v>114</v>
      </c>
      <c r="B3292" s="149" t="s">
        <v>115</v>
      </c>
      <c r="C3292" s="148"/>
      <c r="D3292" s="147"/>
      <c r="E3292" s="146">
        <v>86104</v>
      </c>
      <c r="G3292" s="134">
        <v>1</v>
      </c>
    </row>
    <row r="3293" spans="1:7" ht="15" customHeight="1">
      <c r="A3293" s="202" t="s">
        <v>116</v>
      </c>
      <c r="B3293" s="202"/>
      <c r="C3293" s="202"/>
      <c r="D3293" s="200">
        <v>86104</v>
      </c>
      <c r="E3293" s="200"/>
      <c r="G3293" s="134">
        <v>1</v>
      </c>
    </row>
    <row r="3294" spans="1:7" ht="12.75" customHeight="1">
      <c r="G3294" s="134">
        <v>1</v>
      </c>
    </row>
    <row r="3295" spans="1:7" ht="12.75" customHeight="1">
      <c r="G3295" s="134">
        <v>1</v>
      </c>
    </row>
    <row r="3296" spans="1:7" ht="20.25" customHeight="1">
      <c r="A3296" s="191" t="s">
        <v>99</v>
      </c>
      <c r="B3296" s="192"/>
      <c r="C3296" s="192"/>
      <c r="D3296" s="192"/>
      <c r="E3296" s="193"/>
      <c r="G3296" s="134">
        <v>1</v>
      </c>
    </row>
    <row r="3297" spans="1:7" ht="12.75" customHeight="1">
      <c r="A3297" s="194"/>
      <c r="B3297" s="194"/>
      <c r="C3297" s="194"/>
      <c r="D3297" s="162" t="s">
        <v>100</v>
      </c>
      <c r="E3297" s="162" t="s">
        <v>5</v>
      </c>
      <c r="G3297" s="134">
        <v>1</v>
      </c>
    </row>
    <row r="3298" spans="1:7" ht="55.5" customHeight="1">
      <c r="A3298" s="194" t="s">
        <v>461</v>
      </c>
      <c r="B3298" s="194"/>
      <c r="C3298" s="194"/>
      <c r="D3298" s="161" t="s">
        <v>384</v>
      </c>
      <c r="E3298" s="161" t="s">
        <v>3</v>
      </c>
      <c r="G3298" s="134">
        <v>1</v>
      </c>
    </row>
    <row r="3299" spans="1:7" ht="15.75" customHeight="1">
      <c r="A3299" s="201" t="s">
        <v>101</v>
      </c>
      <c r="B3299" s="201"/>
      <c r="C3299" s="201"/>
      <c r="D3299" s="201"/>
      <c r="E3299" s="201"/>
      <c r="F3299" s="160"/>
      <c r="G3299" s="134">
        <v>1</v>
      </c>
    </row>
    <row r="3300" spans="1:7" ht="200.1" customHeight="1">
      <c r="A3300" s="196" t="s">
        <v>253</v>
      </c>
      <c r="B3300" s="197"/>
      <c r="C3300" s="197"/>
      <c r="D3300" s="197"/>
      <c r="E3300" s="198"/>
      <c r="G3300" s="134">
        <v>2</v>
      </c>
    </row>
    <row r="3301" spans="1:7" ht="12.75" customHeight="1">
      <c r="A3301" s="159" t="s">
        <v>102</v>
      </c>
      <c r="B3301" s="158" t="s">
        <v>5</v>
      </c>
      <c r="C3301" s="158" t="s">
        <v>4</v>
      </c>
      <c r="D3301" s="158" t="s">
        <v>103</v>
      </c>
      <c r="E3301" s="158" t="s">
        <v>104</v>
      </c>
      <c r="G3301" s="134">
        <v>1</v>
      </c>
    </row>
    <row r="3302" spans="1:7" ht="12.75" customHeight="1">
      <c r="A3302" s="157" t="s">
        <v>575</v>
      </c>
      <c r="B3302" s="156" t="s">
        <v>3</v>
      </c>
      <c r="C3302" s="155">
        <v>1</v>
      </c>
      <c r="D3302" s="136">
        <v>30000</v>
      </c>
      <c r="E3302" s="136">
        <f>+D3302*C3302</f>
        <v>30000</v>
      </c>
      <c r="F3302" s="135"/>
      <c r="G3302" s="134">
        <v>1</v>
      </c>
    </row>
    <row r="3303" spans="1:7" ht="12.75" customHeight="1">
      <c r="A3303" s="157" t="s">
        <v>574</v>
      </c>
      <c r="B3303" s="156" t="s">
        <v>3</v>
      </c>
      <c r="C3303" s="155">
        <v>1</v>
      </c>
      <c r="D3303" s="136">
        <v>2100</v>
      </c>
      <c r="E3303" s="136">
        <f>+D3303*C3303</f>
        <v>2100</v>
      </c>
      <c r="F3303" s="135"/>
      <c r="G3303" s="134">
        <v>1</v>
      </c>
    </row>
    <row r="3304" spans="1:7" ht="12.75" customHeight="1">
      <c r="A3304" s="157" t="s">
        <v>573</v>
      </c>
      <c r="B3304" s="156" t="s">
        <v>3</v>
      </c>
      <c r="C3304" s="155">
        <v>1</v>
      </c>
      <c r="D3304" s="136">
        <v>3900</v>
      </c>
      <c r="E3304" s="136">
        <f>+D3304*C3304</f>
        <v>3900</v>
      </c>
      <c r="F3304" s="135"/>
      <c r="G3304" s="134">
        <v>1</v>
      </c>
    </row>
    <row r="3305" spans="1:7" ht="12.75" customHeight="1">
      <c r="A3305" s="152"/>
      <c r="B3305" s="154">
        <v>74.022288933667795</v>
      </c>
      <c r="C3305" s="153"/>
      <c r="D3305" s="152" t="s">
        <v>105</v>
      </c>
      <c r="E3305" s="137">
        <v>36000</v>
      </c>
      <c r="F3305" s="151"/>
      <c r="G3305" s="134">
        <v>1</v>
      </c>
    </row>
    <row r="3306" spans="1:7" ht="12.75" customHeight="1">
      <c r="A3306" s="159" t="s">
        <v>106</v>
      </c>
      <c r="B3306" s="158" t="s">
        <v>5</v>
      </c>
      <c r="C3306" s="158" t="s">
        <v>4</v>
      </c>
      <c r="D3306" s="158" t="s">
        <v>103</v>
      </c>
      <c r="E3306" s="158" t="s">
        <v>104</v>
      </c>
      <c r="G3306" s="134">
        <v>1</v>
      </c>
    </row>
    <row r="3307" spans="1:7" ht="12.75" customHeight="1">
      <c r="A3307" s="157" t="s">
        <v>471</v>
      </c>
      <c r="B3307" s="156" t="s">
        <v>107</v>
      </c>
      <c r="C3307" s="155">
        <v>4.7030000000000002E-2</v>
      </c>
      <c r="D3307" s="136">
        <v>282059</v>
      </c>
      <c r="E3307" s="136">
        <f>+D3307*C3307</f>
        <v>13265.234770000001</v>
      </c>
      <c r="F3307" s="135"/>
      <c r="G3307" s="134">
        <v>1</v>
      </c>
    </row>
    <row r="3308" spans="1:7" ht="12.75" customHeight="1">
      <c r="A3308" s="152"/>
      <c r="B3308" s="154">
        <v>23.514413784595099</v>
      </c>
      <c r="C3308" s="153"/>
      <c r="D3308" s="152" t="s">
        <v>105</v>
      </c>
      <c r="E3308" s="137">
        <v>11436</v>
      </c>
      <c r="F3308" s="151"/>
      <c r="G3308" s="134">
        <v>1</v>
      </c>
    </row>
    <row r="3309" spans="1:7" ht="12.75" customHeight="1">
      <c r="A3309" s="159" t="s">
        <v>108</v>
      </c>
      <c r="B3309" s="158" t="s">
        <v>5</v>
      </c>
      <c r="C3309" s="158" t="s">
        <v>4</v>
      </c>
      <c r="D3309" s="158" t="s">
        <v>103</v>
      </c>
      <c r="E3309" s="158" t="s">
        <v>104</v>
      </c>
      <c r="G3309" s="134">
        <v>1</v>
      </c>
    </row>
    <row r="3310" spans="1:7" ht="12.75" customHeight="1">
      <c r="A3310" s="157" t="s">
        <v>109</v>
      </c>
      <c r="B3310" s="156" t="s">
        <v>110</v>
      </c>
      <c r="C3310" s="155">
        <v>0.05</v>
      </c>
      <c r="D3310" s="136">
        <v>11436</v>
      </c>
      <c r="E3310" s="136">
        <f>+D3310*C3310</f>
        <v>571.80000000000007</v>
      </c>
      <c r="F3310" s="135"/>
      <c r="G3310" s="134">
        <v>1</v>
      </c>
    </row>
    <row r="3311" spans="1:7" ht="12.75" customHeight="1">
      <c r="A3311" s="152"/>
      <c r="B3311" s="154">
        <v>1.1761319241682799</v>
      </c>
      <c r="C3311" s="153"/>
      <c r="D3311" s="152" t="s">
        <v>105</v>
      </c>
      <c r="E3311" s="137">
        <v>572</v>
      </c>
      <c r="F3311" s="151"/>
      <c r="G3311" s="134">
        <v>1</v>
      </c>
    </row>
    <row r="3312" spans="1:7" ht="12.75" customHeight="1">
      <c r="A3312" s="159" t="s">
        <v>112</v>
      </c>
      <c r="B3312" s="158" t="s">
        <v>5</v>
      </c>
      <c r="C3312" s="158" t="s">
        <v>4</v>
      </c>
      <c r="D3312" s="158" t="s">
        <v>103</v>
      </c>
      <c r="E3312" s="158" t="s">
        <v>104</v>
      </c>
      <c r="G3312" s="134">
        <v>1</v>
      </c>
    </row>
    <row r="3313" spans="1:7" ht="12.75" customHeight="1">
      <c r="A3313" s="157" t="s">
        <v>470</v>
      </c>
      <c r="B3313" s="156" t="s">
        <v>3</v>
      </c>
      <c r="C3313" s="155">
        <v>1.4290000000000001E-2</v>
      </c>
      <c r="D3313" s="136">
        <v>43800</v>
      </c>
      <c r="E3313" s="136">
        <f>+D3313*C3313</f>
        <v>625.90200000000004</v>
      </c>
      <c r="F3313" s="135"/>
      <c r="G3313" s="134">
        <v>1</v>
      </c>
    </row>
    <row r="3314" spans="1:7" ht="12.75" customHeight="1">
      <c r="A3314" s="152"/>
      <c r="B3314" s="154">
        <v>1.28716535756878</v>
      </c>
      <c r="C3314" s="153"/>
      <c r="D3314" s="152" t="s">
        <v>105</v>
      </c>
      <c r="E3314" s="137">
        <v>626</v>
      </c>
      <c r="F3314" s="151"/>
      <c r="G3314" s="134">
        <v>1</v>
      </c>
    </row>
    <row r="3315" spans="1:7" ht="12.75" customHeight="1">
      <c r="A3315" s="150" t="s">
        <v>114</v>
      </c>
      <c r="B3315" s="149" t="s">
        <v>115</v>
      </c>
      <c r="C3315" s="148"/>
      <c r="D3315" s="147"/>
      <c r="E3315" s="146">
        <v>48634</v>
      </c>
      <c r="G3315" s="134">
        <v>1</v>
      </c>
    </row>
    <row r="3316" spans="1:7" ht="15" customHeight="1">
      <c r="A3316" s="202" t="s">
        <v>116</v>
      </c>
      <c r="B3316" s="202"/>
      <c r="C3316" s="202"/>
      <c r="D3316" s="200">
        <v>48634</v>
      </c>
      <c r="E3316" s="200"/>
      <c r="G3316" s="134">
        <v>1</v>
      </c>
    </row>
    <row r="3317" spans="1:7" ht="12.75" customHeight="1">
      <c r="G3317" s="134">
        <v>1</v>
      </c>
    </row>
    <row r="3318" spans="1:7" ht="12.75" customHeight="1">
      <c r="G3318" s="134">
        <v>1</v>
      </c>
    </row>
    <row r="3319" spans="1:7" ht="20.25" customHeight="1">
      <c r="A3319" s="191" t="s">
        <v>99</v>
      </c>
      <c r="B3319" s="192"/>
      <c r="C3319" s="192"/>
      <c r="D3319" s="192"/>
      <c r="E3319" s="193"/>
      <c r="G3319" s="134">
        <v>1</v>
      </c>
    </row>
    <row r="3320" spans="1:7" ht="12.75" customHeight="1">
      <c r="A3320" s="194"/>
      <c r="B3320" s="194"/>
      <c r="C3320" s="194"/>
      <c r="D3320" s="162" t="s">
        <v>100</v>
      </c>
      <c r="E3320" s="162" t="s">
        <v>5</v>
      </c>
      <c r="G3320" s="134">
        <v>1</v>
      </c>
    </row>
    <row r="3321" spans="1:7" ht="55.5" customHeight="1">
      <c r="A3321" s="194" t="s">
        <v>461</v>
      </c>
      <c r="B3321" s="194"/>
      <c r="C3321" s="194"/>
      <c r="D3321" s="161" t="s">
        <v>385</v>
      </c>
      <c r="E3321" s="161" t="s">
        <v>3</v>
      </c>
      <c r="G3321" s="134">
        <v>1</v>
      </c>
    </row>
    <row r="3322" spans="1:7" ht="15.75" customHeight="1">
      <c r="A3322" s="201" t="s">
        <v>101</v>
      </c>
      <c r="B3322" s="201"/>
      <c r="C3322" s="201"/>
      <c r="D3322" s="201"/>
      <c r="E3322" s="201"/>
      <c r="F3322" s="160"/>
      <c r="G3322" s="134">
        <v>1</v>
      </c>
    </row>
    <row r="3323" spans="1:7" ht="200.1" customHeight="1">
      <c r="A3323" s="196" t="s">
        <v>255</v>
      </c>
      <c r="B3323" s="197"/>
      <c r="C3323" s="197"/>
      <c r="D3323" s="197"/>
      <c r="E3323" s="198"/>
      <c r="G3323" s="134">
        <v>2</v>
      </c>
    </row>
    <row r="3324" spans="1:7" ht="12.75" customHeight="1">
      <c r="A3324" s="159" t="s">
        <v>102</v>
      </c>
      <c r="B3324" s="158" t="s">
        <v>5</v>
      </c>
      <c r="C3324" s="158" t="s">
        <v>4</v>
      </c>
      <c r="D3324" s="158" t="s">
        <v>103</v>
      </c>
      <c r="E3324" s="158" t="s">
        <v>104</v>
      </c>
      <c r="G3324" s="134">
        <v>1</v>
      </c>
    </row>
    <row r="3325" spans="1:7" ht="12.75" customHeight="1">
      <c r="A3325" s="157" t="s">
        <v>475</v>
      </c>
      <c r="B3325" s="156" t="s">
        <v>3</v>
      </c>
      <c r="C3325" s="155">
        <v>1</v>
      </c>
      <c r="D3325" s="136">
        <v>121000</v>
      </c>
      <c r="E3325" s="136">
        <f>+D3325*C3325</f>
        <v>121000</v>
      </c>
      <c r="F3325" s="135"/>
      <c r="G3325" s="134">
        <v>1</v>
      </c>
    </row>
    <row r="3326" spans="1:7" ht="12.75" customHeight="1">
      <c r="A3326" s="157" t="s">
        <v>474</v>
      </c>
      <c r="B3326" s="156" t="s">
        <v>3</v>
      </c>
      <c r="C3326" s="155">
        <v>1</v>
      </c>
      <c r="D3326" s="136">
        <v>4000</v>
      </c>
      <c r="E3326" s="136">
        <f>+D3326*C3326</f>
        <v>4000</v>
      </c>
      <c r="F3326" s="135"/>
      <c r="G3326" s="134">
        <v>1</v>
      </c>
    </row>
    <row r="3327" spans="1:7" ht="12.75" customHeight="1">
      <c r="A3327" s="157" t="s">
        <v>473</v>
      </c>
      <c r="B3327" s="156" t="s">
        <v>98</v>
      </c>
      <c r="C3327" s="155">
        <v>1</v>
      </c>
      <c r="D3327" s="136">
        <v>3550</v>
      </c>
      <c r="E3327" s="136">
        <f>+D3327*C3327</f>
        <v>3550</v>
      </c>
      <c r="F3327" s="135"/>
      <c r="G3327" s="134">
        <v>1</v>
      </c>
    </row>
    <row r="3328" spans="1:7" ht="12.75" customHeight="1">
      <c r="A3328" s="157" t="s">
        <v>472</v>
      </c>
      <c r="B3328" s="156" t="s">
        <v>3</v>
      </c>
      <c r="C3328" s="155">
        <v>1</v>
      </c>
      <c r="D3328" s="136">
        <v>1945</v>
      </c>
      <c r="E3328" s="136">
        <f>+D3328*C3328</f>
        <v>1945</v>
      </c>
      <c r="F3328" s="135"/>
      <c r="G3328" s="134">
        <v>1</v>
      </c>
    </row>
    <row r="3329" spans="1:7" ht="12.75" customHeight="1">
      <c r="A3329" s="152"/>
      <c r="B3329" s="154">
        <v>80.540040117265903</v>
      </c>
      <c r="C3329" s="153"/>
      <c r="D3329" s="152" t="s">
        <v>105</v>
      </c>
      <c r="E3329" s="137">
        <v>130495</v>
      </c>
      <c r="F3329" s="151"/>
      <c r="G3329" s="134">
        <v>1</v>
      </c>
    </row>
    <row r="3330" spans="1:7" ht="12.75" customHeight="1">
      <c r="A3330" s="159" t="s">
        <v>106</v>
      </c>
      <c r="B3330" s="158" t="s">
        <v>5</v>
      </c>
      <c r="C3330" s="158" t="s">
        <v>4</v>
      </c>
      <c r="D3330" s="158" t="s">
        <v>103</v>
      </c>
      <c r="E3330" s="158" t="s">
        <v>104</v>
      </c>
      <c r="G3330" s="134">
        <v>1</v>
      </c>
    </row>
    <row r="3331" spans="1:7" ht="12.75" customHeight="1">
      <c r="A3331" s="157" t="s">
        <v>471</v>
      </c>
      <c r="B3331" s="156" t="s">
        <v>107</v>
      </c>
      <c r="C3331" s="155">
        <v>0.11576</v>
      </c>
      <c r="D3331" s="136">
        <v>282059</v>
      </c>
      <c r="E3331" s="136">
        <f>+D3331*C3331</f>
        <v>32651.149840000002</v>
      </c>
      <c r="F3331" s="135"/>
      <c r="G3331" s="134">
        <v>1</v>
      </c>
    </row>
    <row r="3332" spans="1:7" ht="12.75" customHeight="1">
      <c r="A3332" s="152"/>
      <c r="B3332" s="154">
        <v>17.3726276809134</v>
      </c>
      <c r="C3332" s="153"/>
      <c r="D3332" s="152" t="s">
        <v>105</v>
      </c>
      <c r="E3332" s="137">
        <v>28148</v>
      </c>
      <c r="F3332" s="151"/>
      <c r="G3332" s="134">
        <v>1</v>
      </c>
    </row>
    <row r="3333" spans="1:7" ht="12.75" customHeight="1">
      <c r="A3333" s="159" t="s">
        <v>108</v>
      </c>
      <c r="B3333" s="158" t="s">
        <v>5</v>
      </c>
      <c r="C3333" s="158" t="s">
        <v>4</v>
      </c>
      <c r="D3333" s="158" t="s">
        <v>103</v>
      </c>
      <c r="E3333" s="158" t="s">
        <v>104</v>
      </c>
      <c r="G3333" s="134">
        <v>1</v>
      </c>
    </row>
    <row r="3334" spans="1:7" ht="12.75" customHeight="1">
      <c r="A3334" s="157" t="s">
        <v>109</v>
      </c>
      <c r="B3334" s="156" t="s">
        <v>110</v>
      </c>
      <c r="C3334" s="155">
        <v>0.05</v>
      </c>
      <c r="D3334" s="136">
        <v>28148</v>
      </c>
      <c r="E3334" s="136">
        <f>+D3334*C3334</f>
        <v>1407.4</v>
      </c>
      <c r="F3334" s="135"/>
      <c r="G3334" s="134">
        <v>1</v>
      </c>
    </row>
    <row r="3335" spans="1:7" ht="12.75" customHeight="1">
      <c r="A3335" s="152"/>
      <c r="B3335" s="154">
        <v>0.86838450856349303</v>
      </c>
      <c r="C3335" s="153"/>
      <c r="D3335" s="152" t="s">
        <v>105</v>
      </c>
      <c r="E3335" s="137">
        <v>1407</v>
      </c>
      <c r="F3335" s="151"/>
      <c r="G3335" s="134">
        <v>1</v>
      </c>
    </row>
    <row r="3336" spans="1:7" ht="12.75" customHeight="1">
      <c r="A3336" s="159" t="s">
        <v>111</v>
      </c>
      <c r="B3336" s="158" t="s">
        <v>5</v>
      </c>
      <c r="C3336" s="158" t="s">
        <v>4</v>
      </c>
      <c r="D3336" s="158" t="s">
        <v>103</v>
      </c>
      <c r="E3336" s="158" t="s">
        <v>104</v>
      </c>
      <c r="G3336" s="134">
        <v>1</v>
      </c>
    </row>
    <row r="3337" spans="1:7" ht="12.75" customHeight="1">
      <c r="A3337" s="157" t="s">
        <v>155</v>
      </c>
      <c r="B3337" s="156" t="s">
        <v>142</v>
      </c>
      <c r="C3337" s="155">
        <v>0.20780999999999999</v>
      </c>
      <c r="D3337" s="136">
        <v>3482</v>
      </c>
      <c r="E3337" s="136">
        <f>+D3337*C3337</f>
        <v>723.59442000000001</v>
      </c>
      <c r="F3337" s="135"/>
      <c r="G3337" s="134">
        <v>1</v>
      </c>
    </row>
    <row r="3338" spans="1:7" ht="12.75" customHeight="1">
      <c r="A3338" s="152"/>
      <c r="B3338" s="154">
        <v>0.44684462274340397</v>
      </c>
      <c r="C3338" s="153"/>
      <c r="D3338" s="152" t="s">
        <v>105</v>
      </c>
      <c r="E3338" s="137">
        <v>724</v>
      </c>
      <c r="F3338" s="151"/>
      <c r="G3338" s="134">
        <v>1</v>
      </c>
    </row>
    <row r="3339" spans="1:7" ht="12.75" customHeight="1">
      <c r="A3339" s="159" t="s">
        <v>112</v>
      </c>
      <c r="B3339" s="158" t="s">
        <v>5</v>
      </c>
      <c r="C3339" s="158" t="s">
        <v>4</v>
      </c>
      <c r="D3339" s="158" t="s">
        <v>103</v>
      </c>
      <c r="E3339" s="158" t="s">
        <v>104</v>
      </c>
      <c r="G3339" s="134">
        <v>1</v>
      </c>
    </row>
    <row r="3340" spans="1:7" ht="12.75" customHeight="1">
      <c r="A3340" s="157" t="s">
        <v>470</v>
      </c>
      <c r="B3340" s="156" t="s">
        <v>3</v>
      </c>
      <c r="C3340" s="155">
        <v>2.8570000000000002E-2</v>
      </c>
      <c r="D3340" s="136">
        <v>43800</v>
      </c>
      <c r="E3340" s="136">
        <f>+D3340*C3340</f>
        <v>1251.366</v>
      </c>
      <c r="F3340" s="135"/>
      <c r="G3340" s="134">
        <v>1</v>
      </c>
    </row>
    <row r="3341" spans="1:7" ht="12.75" customHeight="1">
      <c r="A3341" s="152"/>
      <c r="B3341" s="154">
        <v>0.77210307051381</v>
      </c>
      <c r="C3341" s="153"/>
      <c r="D3341" s="152" t="s">
        <v>105</v>
      </c>
      <c r="E3341" s="137">
        <v>1251</v>
      </c>
      <c r="F3341" s="151"/>
      <c r="G3341" s="134">
        <v>1</v>
      </c>
    </row>
    <row r="3342" spans="1:7" ht="12.75" customHeight="1">
      <c r="A3342" s="150" t="s">
        <v>114</v>
      </c>
      <c r="B3342" s="149" t="s">
        <v>115</v>
      </c>
      <c r="C3342" s="148"/>
      <c r="D3342" s="147"/>
      <c r="E3342" s="146">
        <v>162025</v>
      </c>
      <c r="G3342" s="134">
        <v>1</v>
      </c>
    </row>
    <row r="3343" spans="1:7" ht="15" customHeight="1">
      <c r="A3343" s="202" t="s">
        <v>116</v>
      </c>
      <c r="B3343" s="202"/>
      <c r="C3343" s="202"/>
      <c r="D3343" s="200">
        <v>162025</v>
      </c>
      <c r="E3343" s="200"/>
      <c r="G3343" s="134">
        <v>1</v>
      </c>
    </row>
    <row r="3344" spans="1:7" ht="12.75" customHeight="1">
      <c r="G3344" s="134">
        <v>1</v>
      </c>
    </row>
    <row r="3345" spans="1:7" ht="12.75" customHeight="1">
      <c r="G3345" s="134">
        <v>1</v>
      </c>
    </row>
    <row r="3346" spans="1:7" ht="20.25" customHeight="1">
      <c r="A3346" s="191" t="s">
        <v>99</v>
      </c>
      <c r="B3346" s="192"/>
      <c r="C3346" s="192"/>
      <c r="D3346" s="192"/>
      <c r="E3346" s="193"/>
      <c r="G3346" s="134">
        <v>1</v>
      </c>
    </row>
    <row r="3347" spans="1:7" ht="12.75" customHeight="1">
      <c r="A3347" s="194"/>
      <c r="B3347" s="194"/>
      <c r="C3347" s="194"/>
      <c r="D3347" s="162" t="s">
        <v>100</v>
      </c>
      <c r="E3347" s="162" t="s">
        <v>5</v>
      </c>
      <c r="G3347" s="134">
        <v>1</v>
      </c>
    </row>
    <row r="3348" spans="1:7" ht="55.5" customHeight="1">
      <c r="A3348" s="194" t="s">
        <v>461</v>
      </c>
      <c r="B3348" s="194"/>
      <c r="C3348" s="194"/>
      <c r="D3348" s="161" t="s">
        <v>386</v>
      </c>
      <c r="E3348" s="161" t="s">
        <v>98</v>
      </c>
      <c r="G3348" s="134">
        <v>1</v>
      </c>
    </row>
    <row r="3349" spans="1:7" ht="15.75" customHeight="1">
      <c r="A3349" s="201" t="s">
        <v>101</v>
      </c>
      <c r="B3349" s="201"/>
      <c r="C3349" s="201"/>
      <c r="D3349" s="201"/>
      <c r="E3349" s="201"/>
      <c r="F3349" s="160"/>
      <c r="G3349" s="134">
        <v>1</v>
      </c>
    </row>
    <row r="3350" spans="1:7" ht="200.1" customHeight="1">
      <c r="A3350" s="196" t="s">
        <v>257</v>
      </c>
      <c r="B3350" s="197"/>
      <c r="C3350" s="197"/>
      <c r="D3350" s="197"/>
      <c r="E3350" s="198"/>
      <c r="G3350" s="134">
        <v>2</v>
      </c>
    </row>
    <row r="3351" spans="1:7" ht="12.75" customHeight="1">
      <c r="A3351" s="159" t="s">
        <v>102</v>
      </c>
      <c r="B3351" s="158" t="s">
        <v>5</v>
      </c>
      <c r="C3351" s="158" t="s">
        <v>4</v>
      </c>
      <c r="D3351" s="158" t="s">
        <v>103</v>
      </c>
      <c r="E3351" s="158" t="s">
        <v>104</v>
      </c>
      <c r="G3351" s="134">
        <v>1</v>
      </c>
    </row>
    <row r="3352" spans="1:7" ht="12.75" customHeight="1">
      <c r="A3352" s="157" t="s">
        <v>501</v>
      </c>
      <c r="B3352" s="156" t="s">
        <v>98</v>
      </c>
      <c r="C3352" s="155">
        <v>1</v>
      </c>
      <c r="D3352" s="136">
        <v>5050</v>
      </c>
      <c r="E3352" s="136">
        <f t="shared" ref="E3352:E3357" si="43">+D3352*C3352</f>
        <v>5050</v>
      </c>
      <c r="F3352" s="135"/>
      <c r="G3352" s="134">
        <v>1</v>
      </c>
    </row>
    <row r="3353" spans="1:7" ht="12.75" customHeight="1">
      <c r="A3353" s="157" t="s">
        <v>500</v>
      </c>
      <c r="B3353" s="156" t="s">
        <v>3</v>
      </c>
      <c r="C3353" s="155">
        <v>0.16667000000000001</v>
      </c>
      <c r="D3353" s="136">
        <v>1986</v>
      </c>
      <c r="E3353" s="136">
        <f t="shared" si="43"/>
        <v>331.00662</v>
      </c>
      <c r="F3353" s="135"/>
      <c r="G3353" s="134">
        <v>1</v>
      </c>
    </row>
    <row r="3354" spans="1:7" ht="12.75" customHeight="1">
      <c r="A3354" s="157" t="s">
        <v>499</v>
      </c>
      <c r="B3354" s="156" t="s">
        <v>3</v>
      </c>
      <c r="C3354" s="155">
        <v>0.1</v>
      </c>
      <c r="D3354" s="136">
        <v>955</v>
      </c>
      <c r="E3354" s="136">
        <f t="shared" si="43"/>
        <v>95.5</v>
      </c>
      <c r="F3354" s="135"/>
      <c r="G3354" s="134">
        <v>1</v>
      </c>
    </row>
    <row r="3355" spans="1:7" ht="12.75" customHeight="1">
      <c r="A3355" s="157" t="s">
        <v>498</v>
      </c>
      <c r="B3355" s="156" t="s">
        <v>3</v>
      </c>
      <c r="C3355" s="155">
        <v>0.1</v>
      </c>
      <c r="D3355" s="136">
        <v>1105</v>
      </c>
      <c r="E3355" s="136">
        <f t="shared" si="43"/>
        <v>110.5</v>
      </c>
      <c r="F3355" s="135"/>
      <c r="G3355" s="134">
        <v>1</v>
      </c>
    </row>
    <row r="3356" spans="1:7" ht="12.75" customHeight="1">
      <c r="A3356" s="157" t="s">
        <v>497</v>
      </c>
      <c r="B3356" s="156" t="s">
        <v>3</v>
      </c>
      <c r="C3356" s="155">
        <v>1</v>
      </c>
      <c r="D3356" s="136">
        <v>1500</v>
      </c>
      <c r="E3356" s="136">
        <f t="shared" si="43"/>
        <v>1500</v>
      </c>
      <c r="F3356" s="135"/>
      <c r="G3356" s="134">
        <v>1</v>
      </c>
    </row>
    <row r="3357" spans="1:7" ht="12.75" customHeight="1">
      <c r="A3357" s="157" t="s">
        <v>491</v>
      </c>
      <c r="B3357" s="156" t="s">
        <v>149</v>
      </c>
      <c r="C3357" s="155">
        <v>2.4599999999999999E-3</v>
      </c>
      <c r="D3357" s="136">
        <v>327682</v>
      </c>
      <c r="E3357" s="136">
        <f t="shared" si="43"/>
        <v>806.09771999999998</v>
      </c>
      <c r="F3357" s="135"/>
      <c r="G3357" s="134">
        <v>1</v>
      </c>
    </row>
    <row r="3358" spans="1:7" ht="12.75" customHeight="1">
      <c r="A3358" s="152"/>
      <c r="B3358" s="154">
        <v>51.814899901542503</v>
      </c>
      <c r="C3358" s="153"/>
      <c r="D3358" s="152" t="s">
        <v>105</v>
      </c>
      <c r="E3358" s="137">
        <v>7894</v>
      </c>
      <c r="F3358" s="151"/>
      <c r="G3358" s="134">
        <v>1</v>
      </c>
    </row>
    <row r="3359" spans="1:7" ht="12.75" customHeight="1">
      <c r="A3359" s="159" t="s">
        <v>106</v>
      </c>
      <c r="B3359" s="158" t="s">
        <v>5</v>
      </c>
      <c r="C3359" s="158" t="s">
        <v>4</v>
      </c>
      <c r="D3359" s="158" t="s">
        <v>103</v>
      </c>
      <c r="E3359" s="158" t="s">
        <v>104</v>
      </c>
      <c r="G3359" s="134">
        <v>1</v>
      </c>
    </row>
    <row r="3360" spans="1:7" ht="12.75" customHeight="1">
      <c r="A3360" s="157" t="s">
        <v>471</v>
      </c>
      <c r="B3360" s="156" t="s">
        <v>107</v>
      </c>
      <c r="C3360" s="155">
        <v>2.5319999999999999E-2</v>
      </c>
      <c r="D3360" s="136">
        <v>282059</v>
      </c>
      <c r="E3360" s="136">
        <f>+D3360*C3360</f>
        <v>7141.7338799999998</v>
      </c>
      <c r="F3360" s="135"/>
      <c r="G3360" s="134">
        <v>1</v>
      </c>
    </row>
    <row r="3361" spans="1:7" ht="12.75" customHeight="1">
      <c r="A3361" s="152"/>
      <c r="B3361" s="154">
        <v>40.413521496553997</v>
      </c>
      <c r="C3361" s="153"/>
      <c r="D3361" s="152" t="s">
        <v>105</v>
      </c>
      <c r="E3361" s="137">
        <v>6157</v>
      </c>
      <c r="F3361" s="151"/>
      <c r="G3361" s="134">
        <v>1</v>
      </c>
    </row>
    <row r="3362" spans="1:7" ht="12.75" customHeight="1">
      <c r="A3362" s="159" t="s">
        <v>108</v>
      </c>
      <c r="B3362" s="158" t="s">
        <v>5</v>
      </c>
      <c r="C3362" s="158" t="s">
        <v>4</v>
      </c>
      <c r="D3362" s="158" t="s">
        <v>103</v>
      </c>
      <c r="E3362" s="158" t="s">
        <v>104</v>
      </c>
      <c r="G3362" s="134">
        <v>1</v>
      </c>
    </row>
    <row r="3363" spans="1:7" ht="12.75" customHeight="1">
      <c r="A3363" s="157" t="s">
        <v>109</v>
      </c>
      <c r="B3363" s="156" t="s">
        <v>110</v>
      </c>
      <c r="C3363" s="155">
        <v>0.05</v>
      </c>
      <c r="D3363" s="136">
        <v>6157</v>
      </c>
      <c r="E3363" s="136">
        <f>+D3363*C3363</f>
        <v>307.85000000000002</v>
      </c>
      <c r="F3363" s="135"/>
      <c r="G3363" s="134">
        <v>1</v>
      </c>
    </row>
    <row r="3364" spans="1:7" ht="12.75" customHeight="1">
      <c r="A3364" s="152"/>
      <c r="B3364" s="154">
        <v>2.02166064981949</v>
      </c>
      <c r="C3364" s="153"/>
      <c r="D3364" s="152" t="s">
        <v>105</v>
      </c>
      <c r="E3364" s="137">
        <v>308</v>
      </c>
      <c r="F3364" s="151"/>
      <c r="G3364" s="134">
        <v>1</v>
      </c>
    </row>
    <row r="3365" spans="1:7" ht="12.75" customHeight="1">
      <c r="A3365" s="159" t="s">
        <v>112</v>
      </c>
      <c r="B3365" s="158" t="s">
        <v>5</v>
      </c>
      <c r="C3365" s="158" t="s">
        <v>4</v>
      </c>
      <c r="D3365" s="158" t="s">
        <v>103</v>
      </c>
      <c r="E3365" s="158" t="s">
        <v>104</v>
      </c>
      <c r="G3365" s="134">
        <v>1</v>
      </c>
    </row>
    <row r="3366" spans="1:7" ht="12.75" customHeight="1">
      <c r="A3366" s="157" t="s">
        <v>470</v>
      </c>
      <c r="B3366" s="156" t="s">
        <v>3</v>
      </c>
      <c r="C3366" s="155">
        <v>0.02</v>
      </c>
      <c r="D3366" s="136">
        <v>43800</v>
      </c>
      <c r="E3366" s="136">
        <f>+D3366*C3366</f>
        <v>876</v>
      </c>
      <c r="F3366" s="135"/>
      <c r="G3366" s="134">
        <v>1</v>
      </c>
    </row>
    <row r="3367" spans="1:7" ht="12.75" customHeight="1">
      <c r="A3367" s="152"/>
      <c r="B3367" s="154">
        <v>5.7499179520840196</v>
      </c>
      <c r="C3367" s="153"/>
      <c r="D3367" s="152" t="s">
        <v>105</v>
      </c>
      <c r="E3367" s="137">
        <v>876</v>
      </c>
      <c r="F3367" s="151"/>
      <c r="G3367" s="134">
        <v>1</v>
      </c>
    </row>
    <row r="3368" spans="1:7" ht="12.75" customHeight="1">
      <c r="A3368" s="150" t="s">
        <v>114</v>
      </c>
      <c r="B3368" s="149" t="s">
        <v>115</v>
      </c>
      <c r="C3368" s="148"/>
      <c r="D3368" s="147"/>
      <c r="E3368" s="146">
        <v>15235</v>
      </c>
      <c r="G3368" s="134">
        <v>1</v>
      </c>
    </row>
    <row r="3369" spans="1:7" ht="15" customHeight="1">
      <c r="A3369" s="202" t="s">
        <v>116</v>
      </c>
      <c r="B3369" s="202"/>
      <c r="C3369" s="202"/>
      <c r="D3369" s="200">
        <v>15235</v>
      </c>
      <c r="E3369" s="200"/>
      <c r="G3369" s="134">
        <v>1</v>
      </c>
    </row>
    <row r="3370" spans="1:7" ht="12.75" customHeight="1">
      <c r="G3370" s="134">
        <v>1</v>
      </c>
    </row>
    <row r="3371" spans="1:7" ht="12.75" customHeight="1">
      <c r="G3371" s="134">
        <v>1</v>
      </c>
    </row>
    <row r="3372" spans="1:7" ht="20.25" customHeight="1">
      <c r="A3372" s="191" t="s">
        <v>99</v>
      </c>
      <c r="B3372" s="192"/>
      <c r="C3372" s="192"/>
      <c r="D3372" s="192"/>
      <c r="E3372" s="193"/>
      <c r="G3372" s="134">
        <v>1</v>
      </c>
    </row>
    <row r="3373" spans="1:7" ht="12.75" customHeight="1">
      <c r="A3373" s="194"/>
      <c r="B3373" s="194"/>
      <c r="C3373" s="194"/>
      <c r="D3373" s="162" t="s">
        <v>100</v>
      </c>
      <c r="E3373" s="162" t="s">
        <v>5</v>
      </c>
      <c r="G3373" s="134">
        <v>1</v>
      </c>
    </row>
    <row r="3374" spans="1:7" ht="55.5" customHeight="1">
      <c r="A3374" s="194" t="s">
        <v>461</v>
      </c>
      <c r="B3374" s="194"/>
      <c r="C3374" s="194"/>
      <c r="D3374" s="161" t="s">
        <v>387</v>
      </c>
      <c r="E3374" s="161" t="s">
        <v>98</v>
      </c>
      <c r="G3374" s="134">
        <v>1</v>
      </c>
    </row>
    <row r="3375" spans="1:7" ht="15.75" customHeight="1">
      <c r="A3375" s="201" t="s">
        <v>101</v>
      </c>
      <c r="B3375" s="201"/>
      <c r="C3375" s="201"/>
      <c r="D3375" s="201"/>
      <c r="E3375" s="201"/>
      <c r="F3375" s="160"/>
      <c r="G3375" s="134">
        <v>1</v>
      </c>
    </row>
    <row r="3376" spans="1:7" ht="200.1" customHeight="1">
      <c r="A3376" s="196" t="s">
        <v>259</v>
      </c>
      <c r="B3376" s="197"/>
      <c r="C3376" s="197"/>
      <c r="D3376" s="197"/>
      <c r="E3376" s="198"/>
      <c r="G3376" s="134">
        <v>2</v>
      </c>
    </row>
    <row r="3377" spans="1:7" ht="12.75" customHeight="1">
      <c r="A3377" s="159" t="s">
        <v>102</v>
      </c>
      <c r="B3377" s="158" t="s">
        <v>5</v>
      </c>
      <c r="C3377" s="158" t="s">
        <v>4</v>
      </c>
      <c r="D3377" s="158" t="s">
        <v>103</v>
      </c>
      <c r="E3377" s="158" t="s">
        <v>104</v>
      </c>
      <c r="G3377" s="134">
        <v>1</v>
      </c>
    </row>
    <row r="3378" spans="1:7" ht="12.75" customHeight="1">
      <c r="A3378" s="157" t="s">
        <v>496</v>
      </c>
      <c r="B3378" s="156" t="s">
        <v>98</v>
      </c>
      <c r="C3378" s="155">
        <v>1</v>
      </c>
      <c r="D3378" s="136">
        <v>7062</v>
      </c>
      <c r="E3378" s="136">
        <f t="shared" ref="E3378:E3383" si="44">+D3378*C3378</f>
        <v>7062</v>
      </c>
      <c r="F3378" s="135"/>
      <c r="G3378" s="134">
        <v>1</v>
      </c>
    </row>
    <row r="3379" spans="1:7" ht="12.75" customHeight="1">
      <c r="A3379" s="157" t="s">
        <v>495</v>
      </c>
      <c r="B3379" s="156" t="s">
        <v>3</v>
      </c>
      <c r="C3379" s="155">
        <v>0.16667000000000001</v>
      </c>
      <c r="D3379" s="136">
        <v>2370</v>
      </c>
      <c r="E3379" s="136">
        <f t="shared" si="44"/>
        <v>395.00790000000001</v>
      </c>
      <c r="F3379" s="135"/>
      <c r="G3379" s="134">
        <v>1</v>
      </c>
    </row>
    <row r="3380" spans="1:7" ht="12.75" customHeight="1">
      <c r="A3380" s="157" t="s">
        <v>494</v>
      </c>
      <c r="B3380" s="156" t="s">
        <v>3</v>
      </c>
      <c r="C3380" s="155">
        <v>0.1</v>
      </c>
      <c r="D3380" s="136">
        <v>1412</v>
      </c>
      <c r="E3380" s="136">
        <f t="shared" si="44"/>
        <v>141.20000000000002</v>
      </c>
      <c r="F3380" s="135"/>
      <c r="G3380" s="134">
        <v>1</v>
      </c>
    </row>
    <row r="3381" spans="1:7" ht="12.75" customHeight="1">
      <c r="A3381" s="157" t="s">
        <v>493</v>
      </c>
      <c r="B3381" s="156" t="s">
        <v>3</v>
      </c>
      <c r="C3381" s="155">
        <v>0.1</v>
      </c>
      <c r="D3381" s="136">
        <v>1129</v>
      </c>
      <c r="E3381" s="136">
        <f t="shared" si="44"/>
        <v>112.9</v>
      </c>
      <c r="F3381" s="135"/>
      <c r="G3381" s="134">
        <v>1</v>
      </c>
    </row>
    <row r="3382" spans="1:7" ht="12.75" customHeight="1">
      <c r="A3382" s="157" t="s">
        <v>492</v>
      </c>
      <c r="B3382" s="156" t="s">
        <v>3</v>
      </c>
      <c r="C3382" s="155">
        <v>1</v>
      </c>
      <c r="D3382" s="136">
        <v>1600</v>
      </c>
      <c r="E3382" s="136">
        <f t="shared" si="44"/>
        <v>1600</v>
      </c>
      <c r="F3382" s="135"/>
      <c r="G3382" s="134">
        <v>1</v>
      </c>
    </row>
    <row r="3383" spans="1:7" ht="12.75" customHeight="1">
      <c r="A3383" s="157" t="s">
        <v>491</v>
      </c>
      <c r="B3383" s="156" t="s">
        <v>149</v>
      </c>
      <c r="C3383" s="155">
        <v>2.4599999999999999E-3</v>
      </c>
      <c r="D3383" s="136">
        <v>327682</v>
      </c>
      <c r="E3383" s="136">
        <f t="shared" si="44"/>
        <v>806.09771999999998</v>
      </c>
      <c r="F3383" s="135"/>
      <c r="G3383" s="134">
        <v>1</v>
      </c>
    </row>
    <row r="3384" spans="1:7" ht="12.75" customHeight="1">
      <c r="A3384" s="152"/>
      <c r="B3384" s="154">
        <v>55.037536720704999</v>
      </c>
      <c r="C3384" s="153"/>
      <c r="D3384" s="152" t="s">
        <v>105</v>
      </c>
      <c r="E3384" s="137">
        <v>10117</v>
      </c>
      <c r="F3384" s="151"/>
      <c r="G3384" s="134">
        <v>1</v>
      </c>
    </row>
    <row r="3385" spans="1:7" ht="12.75" customHeight="1">
      <c r="A3385" s="159" t="s">
        <v>106</v>
      </c>
      <c r="B3385" s="158" t="s">
        <v>5</v>
      </c>
      <c r="C3385" s="158" t="s">
        <v>4</v>
      </c>
      <c r="D3385" s="158" t="s">
        <v>103</v>
      </c>
      <c r="E3385" s="158" t="s">
        <v>104</v>
      </c>
      <c r="G3385" s="134">
        <v>1</v>
      </c>
    </row>
    <row r="3386" spans="1:7" ht="12.75" customHeight="1">
      <c r="A3386" s="157" t="s">
        <v>471</v>
      </c>
      <c r="B3386" s="156" t="s">
        <v>107</v>
      </c>
      <c r="C3386" s="155">
        <v>2.894E-2</v>
      </c>
      <c r="D3386" s="136">
        <v>282059</v>
      </c>
      <c r="E3386" s="136">
        <f>+D3386*C3386</f>
        <v>8162.7874600000005</v>
      </c>
      <c r="F3386" s="135"/>
      <c r="G3386" s="134">
        <v>1</v>
      </c>
    </row>
    <row r="3387" spans="1:7" ht="12.75" customHeight="1">
      <c r="A3387" s="152"/>
      <c r="B3387" s="154">
        <v>38.282015014688298</v>
      </c>
      <c r="C3387" s="153"/>
      <c r="D3387" s="152" t="s">
        <v>105</v>
      </c>
      <c r="E3387" s="137">
        <v>7037</v>
      </c>
      <c r="F3387" s="151"/>
      <c r="G3387" s="134">
        <v>1</v>
      </c>
    </row>
    <row r="3388" spans="1:7" ht="12.75" customHeight="1">
      <c r="A3388" s="159" t="s">
        <v>108</v>
      </c>
      <c r="B3388" s="158" t="s">
        <v>5</v>
      </c>
      <c r="C3388" s="158" t="s">
        <v>4</v>
      </c>
      <c r="D3388" s="158" t="s">
        <v>103</v>
      </c>
      <c r="E3388" s="158" t="s">
        <v>104</v>
      </c>
      <c r="G3388" s="134">
        <v>1</v>
      </c>
    </row>
    <row r="3389" spans="1:7" ht="12.75" customHeight="1">
      <c r="A3389" s="157" t="s">
        <v>109</v>
      </c>
      <c r="B3389" s="156" t="s">
        <v>110</v>
      </c>
      <c r="C3389" s="155">
        <v>0.05</v>
      </c>
      <c r="D3389" s="136">
        <v>7037</v>
      </c>
      <c r="E3389" s="136">
        <f>+D3389*C3389</f>
        <v>351.85</v>
      </c>
      <c r="F3389" s="135"/>
      <c r="G3389" s="134">
        <v>1</v>
      </c>
    </row>
    <row r="3390" spans="1:7" ht="12.75" customHeight="1">
      <c r="A3390" s="152"/>
      <c r="B3390" s="154">
        <v>1.91491676640191</v>
      </c>
      <c r="C3390" s="153"/>
      <c r="D3390" s="152" t="s">
        <v>105</v>
      </c>
      <c r="E3390" s="137">
        <v>352</v>
      </c>
      <c r="F3390" s="151"/>
      <c r="G3390" s="134">
        <v>1</v>
      </c>
    </row>
    <row r="3391" spans="1:7" ht="12.75" customHeight="1">
      <c r="A3391" s="159" t="s">
        <v>112</v>
      </c>
      <c r="B3391" s="158" t="s">
        <v>5</v>
      </c>
      <c r="C3391" s="158" t="s">
        <v>4</v>
      </c>
      <c r="D3391" s="158" t="s">
        <v>103</v>
      </c>
      <c r="E3391" s="158" t="s">
        <v>104</v>
      </c>
      <c r="G3391" s="134">
        <v>1</v>
      </c>
    </row>
    <row r="3392" spans="1:7" ht="12.75" customHeight="1">
      <c r="A3392" s="157" t="s">
        <v>470</v>
      </c>
      <c r="B3392" s="156" t="s">
        <v>3</v>
      </c>
      <c r="C3392" s="155">
        <v>0.02</v>
      </c>
      <c r="D3392" s="136">
        <v>43800</v>
      </c>
      <c r="E3392" s="136">
        <f>+D3392*C3392</f>
        <v>876</v>
      </c>
      <c r="F3392" s="135"/>
      <c r="G3392" s="134">
        <v>1</v>
      </c>
    </row>
    <row r="3393" spans="1:7" ht="12.75" customHeight="1">
      <c r="A3393" s="152"/>
      <c r="B3393" s="154">
        <v>4.7655314982047701</v>
      </c>
      <c r="C3393" s="153"/>
      <c r="D3393" s="152" t="s">
        <v>105</v>
      </c>
      <c r="E3393" s="137">
        <v>876</v>
      </c>
      <c r="F3393" s="151"/>
      <c r="G3393" s="134">
        <v>1</v>
      </c>
    </row>
    <row r="3394" spans="1:7" ht="12.75" customHeight="1">
      <c r="A3394" s="150" t="s">
        <v>114</v>
      </c>
      <c r="B3394" s="149" t="s">
        <v>115</v>
      </c>
      <c r="C3394" s="148"/>
      <c r="D3394" s="147"/>
      <c r="E3394" s="146">
        <v>18382</v>
      </c>
      <c r="G3394" s="134">
        <v>1</v>
      </c>
    </row>
    <row r="3395" spans="1:7" ht="15" customHeight="1">
      <c r="A3395" s="202" t="s">
        <v>116</v>
      </c>
      <c r="B3395" s="202"/>
      <c r="C3395" s="202"/>
      <c r="D3395" s="200">
        <v>18382</v>
      </c>
      <c r="E3395" s="200"/>
      <c r="G3395" s="134">
        <v>1</v>
      </c>
    </row>
    <row r="3396" spans="1:7" ht="12.75" customHeight="1">
      <c r="G3396" s="134">
        <v>1</v>
      </c>
    </row>
    <row r="3397" spans="1:7" ht="12.75" customHeight="1">
      <c r="G3397" s="134">
        <v>1</v>
      </c>
    </row>
    <row r="3398" spans="1:7" ht="20.25" customHeight="1">
      <c r="A3398" s="191" t="s">
        <v>99</v>
      </c>
      <c r="B3398" s="192"/>
      <c r="C3398" s="192"/>
      <c r="D3398" s="192"/>
      <c r="E3398" s="193"/>
      <c r="G3398" s="134">
        <v>1</v>
      </c>
    </row>
    <row r="3399" spans="1:7" ht="12.75" customHeight="1">
      <c r="A3399" s="194"/>
      <c r="B3399" s="194"/>
      <c r="C3399" s="194"/>
      <c r="D3399" s="162" t="s">
        <v>100</v>
      </c>
      <c r="E3399" s="162" t="s">
        <v>5</v>
      </c>
      <c r="G3399" s="134">
        <v>1</v>
      </c>
    </row>
    <row r="3400" spans="1:7" ht="55.5" customHeight="1">
      <c r="A3400" s="194" t="s">
        <v>461</v>
      </c>
      <c r="B3400" s="194"/>
      <c r="C3400" s="194"/>
      <c r="D3400" s="161" t="s">
        <v>389</v>
      </c>
      <c r="E3400" s="161" t="s">
        <v>3</v>
      </c>
      <c r="G3400" s="134">
        <v>1</v>
      </c>
    </row>
    <row r="3401" spans="1:7" ht="15.75" customHeight="1">
      <c r="A3401" s="201" t="s">
        <v>101</v>
      </c>
      <c r="B3401" s="201"/>
      <c r="C3401" s="201"/>
      <c r="D3401" s="201"/>
      <c r="E3401" s="201"/>
      <c r="F3401" s="160"/>
      <c r="G3401" s="134">
        <v>1</v>
      </c>
    </row>
    <row r="3402" spans="1:7" ht="200.1" customHeight="1">
      <c r="A3402" s="196" t="s">
        <v>216</v>
      </c>
      <c r="B3402" s="197"/>
      <c r="C3402" s="197"/>
      <c r="D3402" s="197"/>
      <c r="E3402" s="198"/>
      <c r="G3402" s="134">
        <v>2</v>
      </c>
    </row>
    <row r="3403" spans="1:7" ht="12.75" customHeight="1">
      <c r="A3403" s="159" t="s">
        <v>106</v>
      </c>
      <c r="B3403" s="158" t="s">
        <v>5</v>
      </c>
      <c r="C3403" s="158" t="s">
        <v>4</v>
      </c>
      <c r="D3403" s="158" t="s">
        <v>103</v>
      </c>
      <c r="E3403" s="158" t="s">
        <v>104</v>
      </c>
      <c r="G3403" s="134">
        <v>1</v>
      </c>
    </row>
    <row r="3404" spans="1:7" ht="12.75" customHeight="1">
      <c r="A3404" s="157" t="s">
        <v>471</v>
      </c>
      <c r="B3404" s="156" t="s">
        <v>107</v>
      </c>
      <c r="C3404" s="155">
        <v>3.125E-2</v>
      </c>
      <c r="D3404" s="136">
        <v>282059</v>
      </c>
      <c r="E3404" s="136">
        <f>+D3404*C3404</f>
        <v>8814.34375</v>
      </c>
      <c r="F3404" s="135"/>
      <c r="G3404" s="134">
        <v>1</v>
      </c>
    </row>
    <row r="3405" spans="1:7" ht="12.75" customHeight="1">
      <c r="A3405" s="152"/>
      <c r="B3405" s="154">
        <v>77.938461538461496</v>
      </c>
      <c r="C3405" s="153"/>
      <c r="D3405" s="152" t="s">
        <v>105</v>
      </c>
      <c r="E3405" s="137">
        <v>7599</v>
      </c>
      <c r="F3405" s="151"/>
      <c r="G3405" s="134">
        <v>1</v>
      </c>
    </row>
    <row r="3406" spans="1:7" ht="12.75" customHeight="1">
      <c r="A3406" s="159" t="s">
        <v>108</v>
      </c>
      <c r="B3406" s="158" t="s">
        <v>5</v>
      </c>
      <c r="C3406" s="158" t="s">
        <v>4</v>
      </c>
      <c r="D3406" s="158" t="s">
        <v>103</v>
      </c>
      <c r="E3406" s="158" t="s">
        <v>104</v>
      </c>
      <c r="G3406" s="134">
        <v>1</v>
      </c>
    </row>
    <row r="3407" spans="1:7" ht="12.75" customHeight="1">
      <c r="A3407" s="157" t="s">
        <v>109</v>
      </c>
      <c r="B3407" s="156" t="s">
        <v>110</v>
      </c>
      <c r="C3407" s="155">
        <v>0.05</v>
      </c>
      <c r="D3407" s="136">
        <v>7599</v>
      </c>
      <c r="E3407" s="136">
        <f>+D3407*C3407</f>
        <v>379.95000000000005</v>
      </c>
      <c r="F3407" s="135"/>
      <c r="G3407" s="134">
        <v>1</v>
      </c>
    </row>
    <row r="3408" spans="1:7" ht="12.75" customHeight="1">
      <c r="A3408" s="152"/>
      <c r="B3408" s="154">
        <v>3.8974358974359</v>
      </c>
      <c r="C3408" s="153"/>
      <c r="D3408" s="152" t="s">
        <v>105</v>
      </c>
      <c r="E3408" s="137">
        <v>380</v>
      </c>
      <c r="F3408" s="151"/>
      <c r="G3408" s="134">
        <v>1</v>
      </c>
    </row>
    <row r="3409" spans="1:7" ht="12.75" customHeight="1">
      <c r="A3409" s="159" t="s">
        <v>111</v>
      </c>
      <c r="B3409" s="158" t="s">
        <v>5</v>
      </c>
      <c r="C3409" s="158" t="s">
        <v>4</v>
      </c>
      <c r="D3409" s="158" t="s">
        <v>103</v>
      </c>
      <c r="E3409" s="158" t="s">
        <v>104</v>
      </c>
      <c r="G3409" s="134">
        <v>1</v>
      </c>
    </row>
    <row r="3410" spans="1:7" ht="12.75" customHeight="1">
      <c r="A3410" s="157" t="s">
        <v>155</v>
      </c>
      <c r="B3410" s="156" t="s">
        <v>142</v>
      </c>
      <c r="C3410" s="155">
        <v>3.125E-2</v>
      </c>
      <c r="D3410" s="136">
        <v>3482</v>
      </c>
      <c r="E3410" s="136">
        <f>+D3410*C3410</f>
        <v>108.8125</v>
      </c>
      <c r="F3410" s="135"/>
      <c r="G3410" s="134">
        <v>1</v>
      </c>
    </row>
    <row r="3411" spans="1:7" ht="12.75" customHeight="1">
      <c r="A3411" s="157" t="s">
        <v>156</v>
      </c>
      <c r="B3411" s="156" t="s">
        <v>142</v>
      </c>
      <c r="C3411" s="155">
        <v>6.25E-2</v>
      </c>
      <c r="D3411" s="136">
        <v>248</v>
      </c>
      <c r="E3411" s="136">
        <f>+D3411*C3411</f>
        <v>15.5</v>
      </c>
      <c r="F3411" s="135"/>
      <c r="G3411" s="134">
        <v>1</v>
      </c>
    </row>
    <row r="3412" spans="1:7" ht="12.75" customHeight="1">
      <c r="A3412" s="152"/>
      <c r="B3412" s="154">
        <v>1.2820512820512799</v>
      </c>
      <c r="C3412" s="153"/>
      <c r="D3412" s="152" t="s">
        <v>105</v>
      </c>
      <c r="E3412" s="137">
        <v>125</v>
      </c>
      <c r="F3412" s="151"/>
      <c r="G3412" s="134">
        <v>1</v>
      </c>
    </row>
    <row r="3413" spans="1:7" ht="12.75" customHeight="1">
      <c r="A3413" s="159" t="s">
        <v>112</v>
      </c>
      <c r="B3413" s="158" t="s">
        <v>5</v>
      </c>
      <c r="C3413" s="158" t="s">
        <v>4</v>
      </c>
      <c r="D3413" s="158" t="s">
        <v>103</v>
      </c>
      <c r="E3413" s="158" t="s">
        <v>104</v>
      </c>
      <c r="G3413" s="134">
        <v>1</v>
      </c>
    </row>
    <row r="3414" spans="1:7" ht="12.75" customHeight="1">
      <c r="A3414" s="157" t="s">
        <v>153</v>
      </c>
      <c r="B3414" s="156" t="s">
        <v>149</v>
      </c>
      <c r="C3414" s="155">
        <v>3.3250000000000002E-2</v>
      </c>
      <c r="D3414" s="136">
        <v>49509</v>
      </c>
      <c r="E3414" s="136">
        <f>+D3414*C3414</f>
        <v>1646.17425</v>
      </c>
      <c r="F3414" s="135"/>
      <c r="G3414" s="134">
        <v>1</v>
      </c>
    </row>
    <row r="3415" spans="1:7" ht="12.75" customHeight="1">
      <c r="A3415" s="152"/>
      <c r="B3415" s="154">
        <v>16.8820512820513</v>
      </c>
      <c r="C3415" s="153"/>
      <c r="D3415" s="152" t="s">
        <v>105</v>
      </c>
      <c r="E3415" s="137">
        <v>1646</v>
      </c>
      <c r="F3415" s="151"/>
      <c r="G3415" s="134">
        <v>1</v>
      </c>
    </row>
    <row r="3416" spans="1:7" ht="12.75" customHeight="1">
      <c r="A3416" s="150" t="s">
        <v>114</v>
      </c>
      <c r="B3416" s="149" t="s">
        <v>115</v>
      </c>
      <c r="C3416" s="148"/>
      <c r="D3416" s="147"/>
      <c r="E3416" s="146">
        <v>9750</v>
      </c>
      <c r="G3416" s="134">
        <v>1</v>
      </c>
    </row>
    <row r="3417" spans="1:7" ht="15" customHeight="1">
      <c r="A3417" s="202" t="s">
        <v>116</v>
      </c>
      <c r="B3417" s="202"/>
      <c r="C3417" s="202"/>
      <c r="D3417" s="200">
        <v>9750</v>
      </c>
      <c r="E3417" s="200"/>
      <c r="G3417" s="134">
        <v>1</v>
      </c>
    </row>
    <row r="3418" spans="1:7" ht="12.75" customHeight="1">
      <c r="G3418" s="134">
        <v>1</v>
      </c>
    </row>
    <row r="3419" spans="1:7" ht="12.75" customHeight="1">
      <c r="G3419" s="134">
        <v>1</v>
      </c>
    </row>
    <row r="3420" spans="1:7" ht="20.25" customHeight="1">
      <c r="A3420" s="191" t="s">
        <v>99</v>
      </c>
      <c r="B3420" s="192"/>
      <c r="C3420" s="192"/>
      <c r="D3420" s="192"/>
      <c r="E3420" s="193"/>
      <c r="G3420" s="134">
        <v>1</v>
      </c>
    </row>
    <row r="3421" spans="1:7" ht="12.75" customHeight="1">
      <c r="A3421" s="194"/>
      <c r="B3421" s="194"/>
      <c r="C3421" s="194"/>
      <c r="D3421" s="162" t="s">
        <v>100</v>
      </c>
      <c r="E3421" s="162" t="s">
        <v>5</v>
      </c>
      <c r="G3421" s="134">
        <v>1</v>
      </c>
    </row>
    <row r="3422" spans="1:7" ht="55.5" customHeight="1">
      <c r="A3422" s="194" t="s">
        <v>461</v>
      </c>
      <c r="B3422" s="194"/>
      <c r="C3422" s="194"/>
      <c r="D3422" s="161" t="s">
        <v>390</v>
      </c>
      <c r="E3422" s="161" t="s">
        <v>2</v>
      </c>
      <c r="G3422" s="134">
        <v>1</v>
      </c>
    </row>
    <row r="3423" spans="1:7" ht="15.75" customHeight="1">
      <c r="A3423" s="201" t="s">
        <v>101</v>
      </c>
      <c r="B3423" s="201"/>
      <c r="C3423" s="201"/>
      <c r="D3423" s="201"/>
      <c r="E3423" s="201"/>
      <c r="F3423" s="160"/>
      <c r="G3423" s="134">
        <v>1</v>
      </c>
    </row>
    <row r="3424" spans="1:7" ht="200.1" customHeight="1">
      <c r="A3424" s="196" t="s">
        <v>222</v>
      </c>
      <c r="B3424" s="197"/>
      <c r="C3424" s="197"/>
      <c r="D3424" s="197"/>
      <c r="E3424" s="198"/>
      <c r="G3424" s="134">
        <v>2</v>
      </c>
    </row>
    <row r="3425" spans="1:7" ht="12.75" customHeight="1">
      <c r="A3425" s="159" t="s">
        <v>106</v>
      </c>
      <c r="B3425" s="158" t="s">
        <v>5</v>
      </c>
      <c r="C3425" s="158" t="s">
        <v>4</v>
      </c>
      <c r="D3425" s="158" t="s">
        <v>103</v>
      </c>
      <c r="E3425" s="158" t="s">
        <v>104</v>
      </c>
      <c r="G3425" s="134">
        <v>1</v>
      </c>
    </row>
    <row r="3426" spans="1:7" ht="12.75" customHeight="1">
      <c r="A3426" s="157" t="s">
        <v>559</v>
      </c>
      <c r="B3426" s="156" t="s">
        <v>107</v>
      </c>
      <c r="C3426" s="155">
        <v>0.1</v>
      </c>
      <c r="D3426" s="136">
        <v>95700</v>
      </c>
      <c r="E3426" s="136">
        <f>+D3426*C3426</f>
        <v>9570</v>
      </c>
      <c r="F3426" s="135"/>
      <c r="G3426" s="134">
        <v>1</v>
      </c>
    </row>
    <row r="3427" spans="1:7" ht="12.75" customHeight="1">
      <c r="A3427" s="152"/>
      <c r="B3427" s="154">
        <v>47.547691775690197</v>
      </c>
      <c r="C3427" s="153"/>
      <c r="D3427" s="152" t="s">
        <v>105</v>
      </c>
      <c r="E3427" s="137">
        <v>8250</v>
      </c>
      <c r="F3427" s="151"/>
      <c r="G3427" s="134">
        <v>1</v>
      </c>
    </row>
    <row r="3428" spans="1:7" ht="12.75" customHeight="1">
      <c r="A3428" s="159" t="s">
        <v>108</v>
      </c>
      <c r="B3428" s="158" t="s">
        <v>5</v>
      </c>
      <c r="C3428" s="158" t="s">
        <v>4</v>
      </c>
      <c r="D3428" s="158" t="s">
        <v>103</v>
      </c>
      <c r="E3428" s="158" t="s">
        <v>104</v>
      </c>
      <c r="G3428" s="134">
        <v>1</v>
      </c>
    </row>
    <row r="3429" spans="1:7" ht="12.75" customHeight="1">
      <c r="A3429" s="157" t="s">
        <v>109</v>
      </c>
      <c r="B3429" s="156" t="s">
        <v>110</v>
      </c>
      <c r="C3429" s="155">
        <v>0.05</v>
      </c>
      <c r="D3429" s="136">
        <v>8250</v>
      </c>
      <c r="E3429" s="136">
        <f>+D3429*C3429</f>
        <v>412.5</v>
      </c>
      <c r="F3429" s="135"/>
      <c r="G3429" s="134">
        <v>1</v>
      </c>
    </row>
    <row r="3430" spans="1:7" ht="12.75" customHeight="1">
      <c r="A3430" s="152"/>
      <c r="B3430" s="154">
        <v>2.3802662670739401</v>
      </c>
      <c r="C3430" s="153"/>
      <c r="D3430" s="152" t="s">
        <v>105</v>
      </c>
      <c r="E3430" s="137">
        <v>413</v>
      </c>
      <c r="F3430" s="151"/>
      <c r="G3430" s="134">
        <v>1</v>
      </c>
    </row>
    <row r="3431" spans="1:7" ht="12.75" customHeight="1">
      <c r="A3431" s="159" t="s">
        <v>112</v>
      </c>
      <c r="B3431" s="158" t="s">
        <v>5</v>
      </c>
      <c r="C3431" s="158" t="s">
        <v>4</v>
      </c>
      <c r="D3431" s="158" t="s">
        <v>103</v>
      </c>
      <c r="E3431" s="158" t="s">
        <v>104</v>
      </c>
      <c r="G3431" s="134">
        <v>1</v>
      </c>
    </row>
    <row r="3432" spans="1:7" ht="12.75" customHeight="1">
      <c r="A3432" s="157" t="s">
        <v>153</v>
      </c>
      <c r="B3432" s="156" t="s">
        <v>149</v>
      </c>
      <c r="C3432" s="155">
        <v>0.13</v>
      </c>
      <c r="D3432" s="136">
        <v>49509</v>
      </c>
      <c r="E3432" s="136">
        <f>+D3432*C3432</f>
        <v>6436.17</v>
      </c>
      <c r="F3432" s="135"/>
      <c r="G3432" s="134">
        <v>1</v>
      </c>
    </row>
    <row r="3433" spans="1:7" ht="12.75" customHeight="1">
      <c r="A3433" s="157" t="s">
        <v>157</v>
      </c>
      <c r="B3433" s="156" t="s">
        <v>149</v>
      </c>
      <c r="C3433" s="155">
        <v>0.13</v>
      </c>
      <c r="D3433" s="136">
        <v>17325</v>
      </c>
      <c r="E3433" s="136">
        <f>+D3433*C3433</f>
        <v>2252.25</v>
      </c>
      <c r="F3433" s="135"/>
      <c r="G3433" s="134">
        <v>1</v>
      </c>
    </row>
    <row r="3434" spans="1:7" ht="12.75" customHeight="1">
      <c r="A3434" s="152"/>
      <c r="B3434" s="154">
        <v>50.072041957235903</v>
      </c>
      <c r="C3434" s="153"/>
      <c r="D3434" s="152" t="s">
        <v>105</v>
      </c>
      <c r="E3434" s="137">
        <v>8688</v>
      </c>
      <c r="F3434" s="151"/>
      <c r="G3434" s="134">
        <v>1</v>
      </c>
    </row>
    <row r="3435" spans="1:7" ht="12.75" customHeight="1">
      <c r="A3435" s="150" t="s">
        <v>114</v>
      </c>
      <c r="B3435" s="149" t="s">
        <v>115</v>
      </c>
      <c r="C3435" s="148"/>
      <c r="D3435" s="147"/>
      <c r="E3435" s="146">
        <v>17351</v>
      </c>
      <c r="G3435" s="134">
        <v>1</v>
      </c>
    </row>
    <row r="3436" spans="1:7" ht="15" customHeight="1">
      <c r="A3436" s="202" t="s">
        <v>116</v>
      </c>
      <c r="B3436" s="202"/>
      <c r="C3436" s="202"/>
      <c r="D3436" s="200">
        <v>17351</v>
      </c>
      <c r="E3436" s="200"/>
      <c r="G3436" s="134">
        <v>1</v>
      </c>
    </row>
    <row r="3437" spans="1:7" ht="12.75" customHeight="1">
      <c r="G3437" s="134">
        <v>1</v>
      </c>
    </row>
    <row r="3438" spans="1:7" ht="12.75" customHeight="1">
      <c r="G3438" s="134">
        <v>1</v>
      </c>
    </row>
    <row r="3439" spans="1:7" ht="20.25" customHeight="1">
      <c r="A3439" s="191" t="s">
        <v>99</v>
      </c>
      <c r="B3439" s="192"/>
      <c r="C3439" s="192"/>
      <c r="D3439" s="192"/>
      <c r="E3439" s="193"/>
      <c r="G3439" s="134">
        <v>1</v>
      </c>
    </row>
    <row r="3440" spans="1:7" ht="12.75" customHeight="1">
      <c r="A3440" s="194"/>
      <c r="B3440" s="194"/>
      <c r="C3440" s="194"/>
      <c r="D3440" s="162" t="s">
        <v>100</v>
      </c>
      <c r="E3440" s="162" t="s">
        <v>5</v>
      </c>
      <c r="G3440" s="134">
        <v>1</v>
      </c>
    </row>
    <row r="3441" spans="1:7" ht="55.5" customHeight="1">
      <c r="A3441" s="194" t="s">
        <v>461</v>
      </c>
      <c r="B3441" s="194"/>
      <c r="C3441" s="194"/>
      <c r="D3441" s="161" t="s">
        <v>391</v>
      </c>
      <c r="E3441" s="161" t="s">
        <v>2</v>
      </c>
      <c r="G3441" s="134">
        <v>1</v>
      </c>
    </row>
    <row r="3442" spans="1:7" ht="15.75" customHeight="1">
      <c r="A3442" s="201" t="s">
        <v>101</v>
      </c>
      <c r="B3442" s="201"/>
      <c r="C3442" s="201"/>
      <c r="D3442" s="201"/>
      <c r="E3442" s="201"/>
      <c r="F3442" s="160"/>
      <c r="G3442" s="134">
        <v>1</v>
      </c>
    </row>
    <row r="3443" spans="1:7" ht="200.1" customHeight="1">
      <c r="A3443" s="196" t="s">
        <v>227</v>
      </c>
      <c r="B3443" s="197"/>
      <c r="C3443" s="197"/>
      <c r="D3443" s="197"/>
      <c r="E3443" s="198"/>
      <c r="G3443" s="134">
        <v>2</v>
      </c>
    </row>
    <row r="3444" spans="1:7" ht="12.75" customHeight="1">
      <c r="A3444" s="159" t="s">
        <v>102</v>
      </c>
      <c r="B3444" s="158" t="s">
        <v>5</v>
      </c>
      <c r="C3444" s="158" t="s">
        <v>4</v>
      </c>
      <c r="D3444" s="158" t="s">
        <v>103</v>
      </c>
      <c r="E3444" s="158" t="s">
        <v>104</v>
      </c>
      <c r="G3444" s="134">
        <v>1</v>
      </c>
    </row>
    <row r="3445" spans="1:7" ht="12.75" customHeight="1">
      <c r="A3445" s="157" t="s">
        <v>595</v>
      </c>
      <c r="B3445" s="156" t="s">
        <v>168</v>
      </c>
      <c r="C3445" s="155">
        <v>1.4E-2</v>
      </c>
      <c r="D3445" s="136">
        <v>139300</v>
      </c>
      <c r="E3445" s="136">
        <f>+D3445*C3445</f>
        <v>1950.2</v>
      </c>
      <c r="F3445" s="135"/>
      <c r="G3445" s="134">
        <v>1</v>
      </c>
    </row>
    <row r="3446" spans="1:7" ht="12.75" customHeight="1">
      <c r="A3446" s="157" t="s">
        <v>594</v>
      </c>
      <c r="B3446" s="156" t="s">
        <v>168</v>
      </c>
      <c r="C3446" s="155">
        <v>1.4E-2</v>
      </c>
      <c r="D3446" s="136">
        <v>153623</v>
      </c>
      <c r="E3446" s="136">
        <f>+D3446*C3446</f>
        <v>2150.7220000000002</v>
      </c>
      <c r="F3446" s="135"/>
      <c r="G3446" s="134">
        <v>1</v>
      </c>
    </row>
    <row r="3447" spans="1:7" ht="12.75" customHeight="1">
      <c r="A3447" s="157" t="s">
        <v>179</v>
      </c>
      <c r="B3447" s="156" t="s">
        <v>123</v>
      </c>
      <c r="C3447" s="155">
        <v>0.05</v>
      </c>
      <c r="D3447" s="136">
        <v>5500</v>
      </c>
      <c r="E3447" s="136">
        <f>+D3447*C3447</f>
        <v>275</v>
      </c>
      <c r="F3447" s="135"/>
      <c r="G3447" s="134">
        <v>1</v>
      </c>
    </row>
    <row r="3448" spans="1:7" ht="12.75" customHeight="1">
      <c r="A3448" s="157" t="s">
        <v>466</v>
      </c>
      <c r="B3448" s="156" t="s">
        <v>3</v>
      </c>
      <c r="C3448" s="155">
        <v>0.1</v>
      </c>
      <c r="D3448" s="136">
        <v>1210</v>
      </c>
      <c r="E3448" s="136">
        <f>+D3448*C3448</f>
        <v>121</v>
      </c>
      <c r="F3448" s="135"/>
      <c r="G3448" s="134">
        <v>1</v>
      </c>
    </row>
    <row r="3449" spans="1:7" ht="12.75" customHeight="1">
      <c r="A3449" s="157" t="s">
        <v>465</v>
      </c>
      <c r="B3449" s="156" t="s">
        <v>98</v>
      </c>
      <c r="C3449" s="155">
        <v>8.3330000000000001E-2</v>
      </c>
      <c r="D3449" s="136">
        <v>2645</v>
      </c>
      <c r="E3449" s="136">
        <f>+D3449*C3449</f>
        <v>220.40785</v>
      </c>
      <c r="F3449" s="135"/>
      <c r="G3449" s="134">
        <v>1</v>
      </c>
    </row>
    <row r="3450" spans="1:7" ht="12.75" customHeight="1">
      <c r="A3450" s="152"/>
      <c r="B3450" s="154">
        <v>25.719738276990199</v>
      </c>
      <c r="C3450" s="153"/>
      <c r="D3450" s="152" t="s">
        <v>105</v>
      </c>
      <c r="E3450" s="137">
        <v>4717</v>
      </c>
      <c r="F3450" s="151"/>
      <c r="G3450" s="134">
        <v>1</v>
      </c>
    </row>
    <row r="3451" spans="1:7" ht="12.75" customHeight="1">
      <c r="A3451" s="159" t="s">
        <v>106</v>
      </c>
      <c r="B3451" s="158" t="s">
        <v>5</v>
      </c>
      <c r="C3451" s="158" t="s">
        <v>4</v>
      </c>
      <c r="D3451" s="158" t="s">
        <v>103</v>
      </c>
      <c r="E3451" s="158" t="s">
        <v>104</v>
      </c>
      <c r="G3451" s="134">
        <v>1</v>
      </c>
    </row>
    <row r="3452" spans="1:7" ht="12.75" customHeight="1">
      <c r="A3452" s="157" t="s">
        <v>181</v>
      </c>
      <c r="B3452" s="156" t="s">
        <v>107</v>
      </c>
      <c r="C3452" s="155">
        <v>5.1799999999999999E-2</v>
      </c>
      <c r="D3452" s="136">
        <v>282059</v>
      </c>
      <c r="E3452" s="136">
        <f>+D3452*C3452</f>
        <v>14610.656199999999</v>
      </c>
      <c r="F3452" s="135"/>
      <c r="G3452" s="134">
        <v>1</v>
      </c>
    </row>
    <row r="3453" spans="1:7" ht="12.75" customHeight="1">
      <c r="A3453" s="152"/>
      <c r="B3453" s="154">
        <v>68.675027262813501</v>
      </c>
      <c r="C3453" s="153"/>
      <c r="D3453" s="152" t="s">
        <v>105</v>
      </c>
      <c r="E3453" s="137">
        <v>12595</v>
      </c>
      <c r="F3453" s="151"/>
      <c r="G3453" s="134">
        <v>1</v>
      </c>
    </row>
    <row r="3454" spans="1:7" ht="12.75" customHeight="1">
      <c r="A3454" s="159" t="s">
        <v>108</v>
      </c>
      <c r="B3454" s="158" t="s">
        <v>5</v>
      </c>
      <c r="C3454" s="158" t="s">
        <v>4</v>
      </c>
      <c r="D3454" s="158" t="s">
        <v>103</v>
      </c>
      <c r="E3454" s="158" t="s">
        <v>104</v>
      </c>
      <c r="G3454" s="134">
        <v>1</v>
      </c>
    </row>
    <row r="3455" spans="1:7" ht="12.75" customHeight="1">
      <c r="A3455" s="157" t="s">
        <v>109</v>
      </c>
      <c r="B3455" s="156" t="s">
        <v>110</v>
      </c>
      <c r="C3455" s="155">
        <v>0.05</v>
      </c>
      <c r="D3455" s="136">
        <v>12595</v>
      </c>
      <c r="E3455" s="136">
        <f>+D3455*C3455</f>
        <v>629.75</v>
      </c>
      <c r="F3455" s="135"/>
      <c r="G3455" s="134">
        <v>1</v>
      </c>
    </row>
    <row r="3456" spans="1:7" ht="12.75" customHeight="1">
      <c r="A3456" s="152"/>
      <c r="B3456" s="154">
        <v>3.4351145038167901</v>
      </c>
      <c r="C3456" s="153"/>
      <c r="D3456" s="152" t="s">
        <v>105</v>
      </c>
      <c r="E3456" s="137">
        <v>630</v>
      </c>
      <c r="F3456" s="151"/>
      <c r="G3456" s="134">
        <v>1</v>
      </c>
    </row>
    <row r="3457" spans="1:7" ht="12.75" customHeight="1">
      <c r="A3457" s="159" t="s">
        <v>111</v>
      </c>
      <c r="B3457" s="158" t="s">
        <v>5</v>
      </c>
      <c r="C3457" s="158" t="s">
        <v>4</v>
      </c>
      <c r="D3457" s="158" t="s">
        <v>103</v>
      </c>
      <c r="E3457" s="158" t="s">
        <v>104</v>
      </c>
      <c r="G3457" s="134">
        <v>1</v>
      </c>
    </row>
    <row r="3458" spans="1:7" ht="12.75" customHeight="1">
      <c r="A3458" s="157" t="s">
        <v>593</v>
      </c>
      <c r="B3458" s="156" t="s">
        <v>142</v>
      </c>
      <c r="C3458" s="155">
        <v>1.7149999999999999E-2</v>
      </c>
      <c r="D3458" s="136">
        <v>23200</v>
      </c>
      <c r="E3458" s="136">
        <f>+D3458*C3458</f>
        <v>397.88</v>
      </c>
      <c r="F3458" s="135"/>
      <c r="G3458" s="134">
        <v>1</v>
      </c>
    </row>
    <row r="3459" spans="1:7" ht="12.75" customHeight="1">
      <c r="A3459" s="152"/>
      <c r="B3459" s="154">
        <v>2.1701199563795002</v>
      </c>
      <c r="C3459" s="153"/>
      <c r="D3459" s="152" t="s">
        <v>105</v>
      </c>
      <c r="E3459" s="137">
        <v>398</v>
      </c>
      <c r="F3459" s="151"/>
      <c r="G3459" s="134">
        <v>1</v>
      </c>
    </row>
    <row r="3460" spans="1:7" ht="12.75" customHeight="1">
      <c r="A3460" s="150" t="s">
        <v>114</v>
      </c>
      <c r="B3460" s="149" t="s">
        <v>115</v>
      </c>
      <c r="C3460" s="148"/>
      <c r="D3460" s="147"/>
      <c r="E3460" s="146">
        <v>18340</v>
      </c>
      <c r="G3460" s="134">
        <v>1</v>
      </c>
    </row>
    <row r="3461" spans="1:7" ht="15" customHeight="1">
      <c r="A3461" s="202" t="s">
        <v>116</v>
      </c>
      <c r="B3461" s="202"/>
      <c r="C3461" s="202"/>
      <c r="D3461" s="200">
        <v>18340</v>
      </c>
      <c r="E3461" s="200"/>
      <c r="G3461" s="134">
        <v>1</v>
      </c>
    </row>
    <row r="3462" spans="1:7" ht="12.75" customHeight="1">
      <c r="G3462" s="134">
        <v>1</v>
      </c>
    </row>
    <row r="3463" spans="1:7" ht="12.75" customHeight="1">
      <c r="G3463" s="134">
        <v>1</v>
      </c>
    </row>
    <row r="3464" spans="1:7" ht="20.25" customHeight="1">
      <c r="A3464" s="191" t="s">
        <v>99</v>
      </c>
      <c r="B3464" s="192"/>
      <c r="C3464" s="192"/>
      <c r="D3464" s="192"/>
      <c r="E3464" s="193"/>
      <c r="G3464" s="134">
        <v>1</v>
      </c>
    </row>
    <row r="3465" spans="1:7" ht="12.75" customHeight="1">
      <c r="A3465" s="194"/>
      <c r="B3465" s="194"/>
      <c r="C3465" s="194"/>
      <c r="D3465" s="162" t="s">
        <v>100</v>
      </c>
      <c r="E3465" s="162" t="s">
        <v>5</v>
      </c>
      <c r="G3465" s="134">
        <v>1</v>
      </c>
    </row>
    <row r="3466" spans="1:7" ht="55.5" customHeight="1">
      <c r="A3466" s="194" t="s">
        <v>461</v>
      </c>
      <c r="B3466" s="194"/>
      <c r="C3466" s="194"/>
      <c r="D3466" s="161" t="s">
        <v>392</v>
      </c>
      <c r="E3466" s="161" t="s">
        <v>2</v>
      </c>
      <c r="G3466" s="134">
        <v>1</v>
      </c>
    </row>
    <row r="3467" spans="1:7" ht="15.75" customHeight="1">
      <c r="A3467" s="201" t="s">
        <v>101</v>
      </c>
      <c r="B3467" s="201"/>
      <c r="C3467" s="201"/>
      <c r="D3467" s="201"/>
      <c r="E3467" s="201"/>
      <c r="F3467" s="160"/>
      <c r="G3467" s="134">
        <v>1</v>
      </c>
    </row>
    <row r="3468" spans="1:7" ht="200.1" customHeight="1">
      <c r="A3468" s="196" t="s">
        <v>229</v>
      </c>
      <c r="B3468" s="197"/>
      <c r="C3468" s="197"/>
      <c r="D3468" s="197"/>
      <c r="E3468" s="198"/>
      <c r="G3468" s="134">
        <v>2</v>
      </c>
    </row>
    <row r="3469" spans="1:7" ht="12.75" customHeight="1">
      <c r="A3469" s="159" t="s">
        <v>102</v>
      </c>
      <c r="B3469" s="158" t="s">
        <v>5</v>
      </c>
      <c r="C3469" s="158" t="s">
        <v>4</v>
      </c>
      <c r="D3469" s="158" t="s">
        <v>103</v>
      </c>
      <c r="E3469" s="158" t="s">
        <v>104</v>
      </c>
      <c r="G3469" s="134">
        <v>1</v>
      </c>
    </row>
    <row r="3470" spans="1:7" ht="12.75" customHeight="1">
      <c r="A3470" s="157" t="s">
        <v>602</v>
      </c>
      <c r="B3470" s="156" t="s">
        <v>3</v>
      </c>
      <c r="C3470" s="155">
        <v>0.36952000000000002</v>
      </c>
      <c r="D3470" s="136">
        <v>69900</v>
      </c>
      <c r="E3470" s="136">
        <f t="shared" ref="E3470:E3484" si="45">+D3470*C3470</f>
        <v>25829.448</v>
      </c>
      <c r="F3470" s="135"/>
      <c r="G3470" s="134">
        <v>1</v>
      </c>
    </row>
    <row r="3471" spans="1:7" ht="12.75" customHeight="1">
      <c r="A3471" s="157" t="s">
        <v>601</v>
      </c>
      <c r="B3471" s="156" t="s">
        <v>98</v>
      </c>
      <c r="C3471" s="155">
        <v>1.03</v>
      </c>
      <c r="D3471" s="136">
        <v>776</v>
      </c>
      <c r="E3471" s="136">
        <f t="shared" si="45"/>
        <v>799.28</v>
      </c>
      <c r="F3471" s="135"/>
      <c r="G3471" s="134">
        <v>1</v>
      </c>
    </row>
    <row r="3472" spans="1:7" ht="12.75" customHeight="1">
      <c r="A3472" s="157" t="s">
        <v>600</v>
      </c>
      <c r="B3472" s="156" t="s">
        <v>3</v>
      </c>
      <c r="C3472" s="155">
        <v>11</v>
      </c>
      <c r="D3472" s="136">
        <v>18</v>
      </c>
      <c r="E3472" s="136">
        <f t="shared" si="45"/>
        <v>198</v>
      </c>
      <c r="F3472" s="135"/>
      <c r="G3472" s="134">
        <v>1</v>
      </c>
    </row>
    <row r="3473" spans="1:7" ht="12.75" customHeight="1">
      <c r="A3473" s="157" t="s">
        <v>599</v>
      </c>
      <c r="B3473" s="156" t="s">
        <v>98</v>
      </c>
      <c r="C3473" s="155">
        <v>1.29098</v>
      </c>
      <c r="D3473" s="136">
        <v>2764</v>
      </c>
      <c r="E3473" s="136">
        <f t="shared" si="45"/>
        <v>3568.26872</v>
      </c>
      <c r="F3473" s="135"/>
      <c r="G3473" s="134">
        <v>1</v>
      </c>
    </row>
    <row r="3474" spans="1:7" ht="12.75" customHeight="1">
      <c r="A3474" s="157" t="s">
        <v>598</v>
      </c>
      <c r="B3474" s="156" t="s">
        <v>98</v>
      </c>
      <c r="C3474" s="155">
        <v>2.5819700000000001</v>
      </c>
      <c r="D3474" s="136">
        <v>3870</v>
      </c>
      <c r="E3474" s="136">
        <f t="shared" si="45"/>
        <v>9992.2239000000009</v>
      </c>
      <c r="F3474" s="135"/>
      <c r="G3474" s="134">
        <v>1</v>
      </c>
    </row>
    <row r="3475" spans="1:7" ht="12.75" customHeight="1">
      <c r="A3475" s="157" t="s">
        <v>184</v>
      </c>
      <c r="B3475" s="156" t="s">
        <v>98</v>
      </c>
      <c r="C3475" s="155">
        <v>3.15</v>
      </c>
      <c r="D3475" s="136">
        <v>79</v>
      </c>
      <c r="E3475" s="136">
        <f t="shared" si="45"/>
        <v>248.85</v>
      </c>
      <c r="F3475" s="135"/>
      <c r="G3475" s="134">
        <v>1</v>
      </c>
    </row>
    <row r="3476" spans="1:7" ht="12.75" customHeight="1">
      <c r="A3476" s="157" t="s">
        <v>185</v>
      </c>
      <c r="B3476" s="156" t="s">
        <v>3</v>
      </c>
      <c r="C3476" s="155">
        <v>30</v>
      </c>
      <c r="D3476" s="136">
        <v>16</v>
      </c>
      <c r="E3476" s="136">
        <f t="shared" si="45"/>
        <v>480</v>
      </c>
      <c r="F3476" s="135"/>
      <c r="G3476" s="134">
        <v>1</v>
      </c>
    </row>
    <row r="3477" spans="1:7" ht="12.75" customHeight="1">
      <c r="A3477" s="157" t="s">
        <v>187</v>
      </c>
      <c r="B3477" s="156" t="s">
        <v>3</v>
      </c>
      <c r="C3477" s="155">
        <v>10</v>
      </c>
      <c r="D3477" s="136">
        <v>20</v>
      </c>
      <c r="E3477" s="136">
        <f t="shared" si="45"/>
        <v>200</v>
      </c>
      <c r="F3477" s="135"/>
      <c r="G3477" s="134">
        <v>1</v>
      </c>
    </row>
    <row r="3478" spans="1:7" ht="12.75" customHeight="1">
      <c r="A3478" s="157" t="s">
        <v>184</v>
      </c>
      <c r="B3478" s="156" t="s">
        <v>98</v>
      </c>
      <c r="C3478" s="155">
        <v>3.15</v>
      </c>
      <c r="D3478" s="136">
        <v>79</v>
      </c>
      <c r="E3478" s="136">
        <f t="shared" si="45"/>
        <v>248.85</v>
      </c>
      <c r="F3478" s="135"/>
      <c r="G3478" s="134">
        <v>1</v>
      </c>
    </row>
    <row r="3479" spans="1:7" ht="12.75" customHeight="1">
      <c r="A3479" s="157" t="s">
        <v>188</v>
      </c>
      <c r="B3479" s="156" t="s">
        <v>3</v>
      </c>
      <c r="C3479" s="155">
        <v>5.1869999999999999E-2</v>
      </c>
      <c r="D3479" s="136">
        <v>41000</v>
      </c>
      <c r="E3479" s="136">
        <f t="shared" si="45"/>
        <v>2126.67</v>
      </c>
      <c r="F3479" s="135"/>
      <c r="G3479" s="134">
        <v>1</v>
      </c>
    </row>
    <row r="3480" spans="1:7" ht="12.75" customHeight="1">
      <c r="A3480" s="157" t="s">
        <v>597</v>
      </c>
      <c r="B3480" s="156" t="s">
        <v>98</v>
      </c>
      <c r="C3480" s="155">
        <v>0.3</v>
      </c>
      <c r="D3480" s="136">
        <v>797</v>
      </c>
      <c r="E3480" s="136">
        <f t="shared" si="45"/>
        <v>239.1</v>
      </c>
      <c r="F3480" s="135"/>
      <c r="G3480" s="134">
        <v>1</v>
      </c>
    </row>
    <row r="3481" spans="1:7" ht="12.75" customHeight="1">
      <c r="A3481" s="157" t="s">
        <v>187</v>
      </c>
      <c r="B3481" s="156" t="s">
        <v>3</v>
      </c>
      <c r="C3481" s="155">
        <v>10</v>
      </c>
      <c r="D3481" s="136">
        <v>20</v>
      </c>
      <c r="E3481" s="136">
        <f t="shared" si="45"/>
        <v>200</v>
      </c>
      <c r="F3481" s="135"/>
      <c r="G3481" s="134">
        <v>1</v>
      </c>
    </row>
    <row r="3482" spans="1:7" ht="12.75" customHeight="1">
      <c r="A3482" s="157" t="s">
        <v>596</v>
      </c>
      <c r="B3482" s="156" t="s">
        <v>98</v>
      </c>
      <c r="C3482" s="155">
        <v>0.28999999999999998</v>
      </c>
      <c r="D3482" s="136">
        <v>1624</v>
      </c>
      <c r="E3482" s="136">
        <f t="shared" si="45"/>
        <v>470.96</v>
      </c>
      <c r="F3482" s="135"/>
      <c r="G3482" s="134">
        <v>1</v>
      </c>
    </row>
    <row r="3483" spans="1:7" ht="12.75" customHeight="1">
      <c r="A3483" s="157" t="s">
        <v>190</v>
      </c>
      <c r="B3483" s="156" t="s">
        <v>3</v>
      </c>
      <c r="C3483" s="155">
        <v>0.2</v>
      </c>
      <c r="D3483" s="136">
        <v>1110</v>
      </c>
      <c r="E3483" s="136">
        <f t="shared" si="45"/>
        <v>222</v>
      </c>
      <c r="F3483" s="135"/>
      <c r="G3483" s="134">
        <v>1</v>
      </c>
    </row>
    <row r="3484" spans="1:7" ht="12.75" customHeight="1">
      <c r="A3484" s="157" t="s">
        <v>179</v>
      </c>
      <c r="B3484" s="156" t="s">
        <v>123</v>
      </c>
      <c r="C3484" s="155">
        <v>0.05</v>
      </c>
      <c r="D3484" s="136">
        <v>5500</v>
      </c>
      <c r="E3484" s="136">
        <f t="shared" si="45"/>
        <v>275</v>
      </c>
      <c r="F3484" s="135"/>
      <c r="G3484" s="134">
        <v>1</v>
      </c>
    </row>
    <row r="3485" spans="1:7" ht="12.75" customHeight="1">
      <c r="A3485" s="152"/>
      <c r="B3485" s="154">
        <v>55.717127290248499</v>
      </c>
      <c r="C3485" s="153"/>
      <c r="D3485" s="152" t="s">
        <v>105</v>
      </c>
      <c r="E3485" s="137">
        <v>45098</v>
      </c>
      <c r="F3485" s="151"/>
      <c r="G3485" s="134">
        <v>1</v>
      </c>
    </row>
    <row r="3486" spans="1:7" ht="12.75" customHeight="1">
      <c r="A3486" s="159" t="s">
        <v>106</v>
      </c>
      <c r="B3486" s="158" t="s">
        <v>5</v>
      </c>
      <c r="C3486" s="158" t="s">
        <v>4</v>
      </c>
      <c r="D3486" s="158" t="s">
        <v>103</v>
      </c>
      <c r="E3486" s="158" t="s">
        <v>104</v>
      </c>
      <c r="G3486" s="134">
        <v>1</v>
      </c>
    </row>
    <row r="3487" spans="1:7" ht="12.75" customHeight="1">
      <c r="A3487" s="157" t="s">
        <v>191</v>
      </c>
      <c r="B3487" s="156" t="s">
        <v>107</v>
      </c>
      <c r="C3487" s="155">
        <v>0.13</v>
      </c>
      <c r="D3487" s="136">
        <v>282059</v>
      </c>
      <c r="E3487" s="136">
        <f>+D3487*C3487</f>
        <v>36667.67</v>
      </c>
      <c r="F3487" s="135"/>
      <c r="G3487" s="134">
        <v>1</v>
      </c>
    </row>
    <row r="3488" spans="1:7" ht="12.75" customHeight="1">
      <c r="A3488" s="152"/>
      <c r="B3488" s="154">
        <v>39.053137470503202</v>
      </c>
      <c r="C3488" s="153"/>
      <c r="D3488" s="152" t="s">
        <v>105</v>
      </c>
      <c r="E3488" s="137">
        <v>31610</v>
      </c>
      <c r="F3488" s="151"/>
      <c r="G3488" s="134">
        <v>1</v>
      </c>
    </row>
    <row r="3489" spans="1:7" ht="12.75" customHeight="1">
      <c r="A3489" s="159" t="s">
        <v>108</v>
      </c>
      <c r="B3489" s="158" t="s">
        <v>5</v>
      </c>
      <c r="C3489" s="158" t="s">
        <v>4</v>
      </c>
      <c r="D3489" s="158" t="s">
        <v>103</v>
      </c>
      <c r="E3489" s="158" t="s">
        <v>104</v>
      </c>
      <c r="G3489" s="134">
        <v>1</v>
      </c>
    </row>
    <row r="3490" spans="1:7" ht="12.75" customHeight="1">
      <c r="A3490" s="157" t="s">
        <v>109</v>
      </c>
      <c r="B3490" s="156" t="s">
        <v>110</v>
      </c>
      <c r="C3490" s="155">
        <v>0.05</v>
      </c>
      <c r="D3490" s="136">
        <v>31610</v>
      </c>
      <c r="E3490" s="136">
        <f>+D3490*C3490</f>
        <v>1580.5</v>
      </c>
      <c r="F3490" s="135"/>
      <c r="G3490" s="134">
        <v>1</v>
      </c>
    </row>
    <row r="3491" spans="1:7" ht="12.75" customHeight="1">
      <c r="A3491" s="152"/>
      <c r="B3491" s="154">
        <v>1.9532746074301</v>
      </c>
      <c r="C3491" s="153"/>
      <c r="D3491" s="152" t="s">
        <v>105</v>
      </c>
      <c r="E3491" s="137">
        <v>1581</v>
      </c>
      <c r="F3491" s="151"/>
      <c r="G3491" s="134">
        <v>1</v>
      </c>
    </row>
    <row r="3492" spans="1:7" ht="12.75" customHeight="1">
      <c r="A3492" s="159" t="s">
        <v>111</v>
      </c>
      <c r="B3492" s="158" t="s">
        <v>5</v>
      </c>
      <c r="C3492" s="158" t="s">
        <v>4</v>
      </c>
      <c r="D3492" s="158" t="s">
        <v>103</v>
      </c>
      <c r="E3492" s="158" t="s">
        <v>104</v>
      </c>
      <c r="G3492" s="134">
        <v>1</v>
      </c>
    </row>
    <row r="3493" spans="1:7" ht="12.75" customHeight="1">
      <c r="A3493" s="157" t="s">
        <v>593</v>
      </c>
      <c r="B3493" s="156" t="s">
        <v>142</v>
      </c>
      <c r="C3493" s="155">
        <v>0.11429</v>
      </c>
      <c r="D3493" s="136">
        <v>23200</v>
      </c>
      <c r="E3493" s="136">
        <f>+D3493*C3493</f>
        <v>2651.5280000000002</v>
      </c>
      <c r="F3493" s="135"/>
      <c r="G3493" s="134">
        <v>1</v>
      </c>
    </row>
    <row r="3494" spans="1:7" ht="12.75" customHeight="1">
      <c r="A3494" s="152"/>
      <c r="B3494" s="154">
        <v>3.2764606318182401</v>
      </c>
      <c r="C3494" s="153"/>
      <c r="D3494" s="152" t="s">
        <v>105</v>
      </c>
      <c r="E3494" s="137">
        <v>2652</v>
      </c>
      <c r="F3494" s="151"/>
      <c r="G3494" s="134">
        <v>1</v>
      </c>
    </row>
    <row r="3495" spans="1:7" ht="12.75" customHeight="1">
      <c r="A3495" s="150" t="s">
        <v>114</v>
      </c>
      <c r="B3495" s="149" t="s">
        <v>115</v>
      </c>
      <c r="C3495" s="148"/>
      <c r="D3495" s="147"/>
      <c r="E3495" s="146">
        <v>80941</v>
      </c>
      <c r="G3495" s="134">
        <v>1</v>
      </c>
    </row>
    <row r="3496" spans="1:7" ht="15" customHeight="1">
      <c r="A3496" s="202" t="s">
        <v>116</v>
      </c>
      <c r="B3496" s="202"/>
      <c r="C3496" s="202"/>
      <c r="D3496" s="200">
        <v>80941</v>
      </c>
      <c r="E3496" s="200"/>
      <c r="G3496" s="134">
        <v>1</v>
      </c>
    </row>
    <row r="3497" spans="1:7" ht="12.75" customHeight="1">
      <c r="G3497" s="134">
        <v>1</v>
      </c>
    </row>
    <row r="3498" spans="1:7" ht="12.75" customHeight="1">
      <c r="G3498" s="134">
        <v>1</v>
      </c>
    </row>
    <row r="3499" spans="1:7" ht="20.25" customHeight="1">
      <c r="A3499" s="191" t="s">
        <v>99</v>
      </c>
      <c r="B3499" s="192"/>
      <c r="C3499" s="192"/>
      <c r="D3499" s="192"/>
      <c r="E3499" s="193"/>
      <c r="G3499" s="134">
        <v>1</v>
      </c>
    </row>
    <row r="3500" spans="1:7" ht="12.75" customHeight="1">
      <c r="A3500" s="194"/>
      <c r="B3500" s="194"/>
      <c r="C3500" s="194"/>
      <c r="D3500" s="162" t="s">
        <v>100</v>
      </c>
      <c r="E3500" s="162" t="s">
        <v>5</v>
      </c>
      <c r="G3500" s="134">
        <v>1</v>
      </c>
    </row>
    <row r="3501" spans="1:7" ht="55.5" customHeight="1">
      <c r="A3501" s="194" t="s">
        <v>461</v>
      </c>
      <c r="B3501" s="194"/>
      <c r="C3501" s="194"/>
      <c r="D3501" s="161" t="s">
        <v>393</v>
      </c>
      <c r="E3501" s="161" t="s">
        <v>2</v>
      </c>
      <c r="G3501" s="134">
        <v>1</v>
      </c>
    </row>
    <row r="3502" spans="1:7" ht="15.75" customHeight="1">
      <c r="A3502" s="201" t="s">
        <v>101</v>
      </c>
      <c r="B3502" s="201"/>
      <c r="C3502" s="201"/>
      <c r="D3502" s="201"/>
      <c r="E3502" s="201"/>
      <c r="F3502" s="160"/>
      <c r="G3502" s="134">
        <v>1</v>
      </c>
    </row>
    <row r="3503" spans="1:7" ht="200.1" customHeight="1">
      <c r="A3503" s="196" t="s">
        <v>231</v>
      </c>
      <c r="B3503" s="197"/>
      <c r="C3503" s="197"/>
      <c r="D3503" s="197"/>
      <c r="E3503" s="198"/>
      <c r="G3503" s="134">
        <v>2</v>
      </c>
    </row>
    <row r="3504" spans="1:7" ht="12.75" customHeight="1">
      <c r="A3504" s="159" t="s">
        <v>102</v>
      </c>
      <c r="B3504" s="158" t="s">
        <v>5</v>
      </c>
      <c r="C3504" s="158" t="s">
        <v>4</v>
      </c>
      <c r="D3504" s="158" t="s">
        <v>103</v>
      </c>
      <c r="E3504" s="158" t="s">
        <v>104</v>
      </c>
      <c r="G3504" s="134">
        <v>1</v>
      </c>
    </row>
    <row r="3505" spans="1:7" ht="12.75" customHeight="1">
      <c r="A3505" s="157" t="s">
        <v>148</v>
      </c>
      <c r="B3505" s="156" t="s">
        <v>149</v>
      </c>
      <c r="C3505" s="155">
        <v>5.2499999999999998E-2</v>
      </c>
      <c r="D3505" s="136">
        <v>418626</v>
      </c>
      <c r="E3505" s="136">
        <f>+D3505*C3505</f>
        <v>21977.864999999998</v>
      </c>
      <c r="F3505" s="135"/>
      <c r="G3505" s="134">
        <v>1</v>
      </c>
    </row>
    <row r="3506" spans="1:7" ht="12.75" customHeight="1">
      <c r="A3506" s="157" t="s">
        <v>557</v>
      </c>
      <c r="B3506" s="156" t="s">
        <v>3</v>
      </c>
      <c r="C3506" s="155">
        <v>0.04</v>
      </c>
      <c r="D3506" s="136">
        <v>5220</v>
      </c>
      <c r="E3506" s="136">
        <f>+D3506*C3506</f>
        <v>208.8</v>
      </c>
      <c r="F3506" s="135"/>
      <c r="G3506" s="134">
        <v>1</v>
      </c>
    </row>
    <row r="3507" spans="1:7" ht="12.75" customHeight="1">
      <c r="A3507" s="152"/>
      <c r="B3507" s="154">
        <v>35.336932804561499</v>
      </c>
      <c r="C3507" s="153"/>
      <c r="D3507" s="152" t="s">
        <v>105</v>
      </c>
      <c r="E3507" s="137">
        <v>22187</v>
      </c>
      <c r="F3507" s="151"/>
      <c r="G3507" s="134">
        <v>1</v>
      </c>
    </row>
    <row r="3508" spans="1:7" ht="12.75" customHeight="1">
      <c r="A3508" s="159" t="s">
        <v>106</v>
      </c>
      <c r="B3508" s="158" t="s">
        <v>5</v>
      </c>
      <c r="C3508" s="158" t="s">
        <v>4</v>
      </c>
      <c r="D3508" s="158" t="s">
        <v>103</v>
      </c>
      <c r="E3508" s="158" t="s">
        <v>104</v>
      </c>
      <c r="G3508" s="134">
        <v>1</v>
      </c>
    </row>
    <row r="3509" spans="1:7" ht="12.75" customHeight="1">
      <c r="A3509" s="157" t="s">
        <v>181</v>
      </c>
      <c r="B3509" s="156" t="s">
        <v>107</v>
      </c>
      <c r="C3509" s="155">
        <v>0.13433</v>
      </c>
      <c r="D3509" s="136">
        <v>282059</v>
      </c>
      <c r="E3509" s="136">
        <f>+D3509*C3509</f>
        <v>37888.98547</v>
      </c>
      <c r="F3509" s="135"/>
      <c r="G3509" s="134">
        <v>1</v>
      </c>
    </row>
    <row r="3510" spans="1:7" ht="12.75" customHeight="1">
      <c r="A3510" s="152"/>
      <c r="B3510" s="154">
        <v>52.021915364645501</v>
      </c>
      <c r="C3510" s="153"/>
      <c r="D3510" s="152" t="s">
        <v>105</v>
      </c>
      <c r="E3510" s="137">
        <v>32663</v>
      </c>
      <c r="F3510" s="151"/>
      <c r="G3510" s="134">
        <v>1</v>
      </c>
    </row>
    <row r="3511" spans="1:7" ht="12.75" customHeight="1">
      <c r="A3511" s="159" t="s">
        <v>108</v>
      </c>
      <c r="B3511" s="158" t="s">
        <v>5</v>
      </c>
      <c r="C3511" s="158" t="s">
        <v>4</v>
      </c>
      <c r="D3511" s="158" t="s">
        <v>103</v>
      </c>
      <c r="E3511" s="158" t="s">
        <v>104</v>
      </c>
      <c r="G3511" s="134">
        <v>1</v>
      </c>
    </row>
    <row r="3512" spans="1:7" ht="12.75" customHeight="1">
      <c r="A3512" s="157" t="s">
        <v>109</v>
      </c>
      <c r="B3512" s="156" t="s">
        <v>110</v>
      </c>
      <c r="C3512" s="155">
        <v>0.05</v>
      </c>
      <c r="D3512" s="136">
        <v>32663</v>
      </c>
      <c r="E3512" s="136">
        <f>+D3512*C3512</f>
        <v>1633.15</v>
      </c>
      <c r="F3512" s="135"/>
      <c r="G3512" s="134">
        <v>1</v>
      </c>
    </row>
    <row r="3513" spans="1:7" ht="12.75" customHeight="1">
      <c r="A3513" s="152"/>
      <c r="B3513" s="154">
        <v>2.6008568652746602</v>
      </c>
      <c r="C3513" s="153"/>
      <c r="D3513" s="152" t="s">
        <v>105</v>
      </c>
      <c r="E3513" s="137">
        <v>1633</v>
      </c>
      <c r="F3513" s="151"/>
      <c r="G3513" s="134">
        <v>1</v>
      </c>
    </row>
    <row r="3514" spans="1:7" ht="12.75" customHeight="1">
      <c r="A3514" s="159" t="s">
        <v>111</v>
      </c>
      <c r="B3514" s="158" t="s">
        <v>5</v>
      </c>
      <c r="C3514" s="158" t="s">
        <v>4</v>
      </c>
      <c r="D3514" s="158" t="s">
        <v>103</v>
      </c>
      <c r="E3514" s="158" t="s">
        <v>104</v>
      </c>
      <c r="G3514" s="134">
        <v>1</v>
      </c>
    </row>
    <row r="3515" spans="1:7" ht="12.75" customHeight="1">
      <c r="A3515" s="157" t="s">
        <v>176</v>
      </c>
      <c r="B3515" s="156" t="s">
        <v>142</v>
      </c>
      <c r="C3515" s="155">
        <v>3.3329999999999999E-2</v>
      </c>
      <c r="D3515" s="136">
        <v>26796</v>
      </c>
      <c r="E3515" s="136">
        <f>+D3515*C3515</f>
        <v>893.11068</v>
      </c>
      <c r="F3515" s="135"/>
      <c r="G3515" s="134">
        <v>1</v>
      </c>
    </row>
    <row r="3516" spans="1:7" ht="12.75" customHeight="1">
      <c r="A3516" s="157" t="s">
        <v>556</v>
      </c>
      <c r="B3516" s="156" t="s">
        <v>142</v>
      </c>
      <c r="C3516" s="155">
        <v>2.545E-2</v>
      </c>
      <c r="D3516" s="136">
        <v>149255</v>
      </c>
      <c r="E3516" s="136">
        <f>+D3516*C3516</f>
        <v>3798.5397499999999</v>
      </c>
      <c r="F3516" s="135"/>
      <c r="G3516" s="134">
        <v>1</v>
      </c>
    </row>
    <row r="3517" spans="1:7" ht="12.75" customHeight="1">
      <c r="A3517" s="157" t="s">
        <v>555</v>
      </c>
      <c r="B3517" s="156" t="s">
        <v>142</v>
      </c>
      <c r="C3517" s="155">
        <v>3.3329999999999999E-2</v>
      </c>
      <c r="D3517" s="136">
        <v>48360</v>
      </c>
      <c r="E3517" s="136">
        <f>+D3517*C3517</f>
        <v>1611.8388</v>
      </c>
      <c r="F3517" s="135"/>
      <c r="G3517" s="134">
        <v>1</v>
      </c>
    </row>
    <row r="3518" spans="1:7" ht="12.75" customHeight="1">
      <c r="A3518" s="152"/>
      <c r="B3518" s="154">
        <v>10.040294965518299</v>
      </c>
      <c r="C3518" s="153"/>
      <c r="D3518" s="152" t="s">
        <v>105</v>
      </c>
      <c r="E3518" s="137">
        <v>6304</v>
      </c>
      <c r="F3518" s="151"/>
      <c r="G3518" s="134">
        <v>1</v>
      </c>
    </row>
    <row r="3519" spans="1:7" ht="12.75" customHeight="1">
      <c r="A3519" s="150" t="s">
        <v>114</v>
      </c>
      <c r="B3519" s="149" t="s">
        <v>115</v>
      </c>
      <c r="C3519" s="148"/>
      <c r="D3519" s="147"/>
      <c r="E3519" s="146">
        <v>62787</v>
      </c>
      <c r="G3519" s="134">
        <v>1</v>
      </c>
    </row>
    <row r="3520" spans="1:7" ht="15" customHeight="1">
      <c r="A3520" s="202" t="s">
        <v>116</v>
      </c>
      <c r="B3520" s="202"/>
      <c r="C3520" s="202"/>
      <c r="D3520" s="200">
        <v>62787</v>
      </c>
      <c r="E3520" s="200"/>
      <c r="G3520" s="134">
        <v>1</v>
      </c>
    </row>
    <row r="3521" spans="1:7" ht="12.75" customHeight="1">
      <c r="G3521" s="134">
        <v>1</v>
      </c>
    </row>
    <row r="3522" spans="1:7" ht="12.75" customHeight="1">
      <c r="G3522" s="134">
        <v>1</v>
      </c>
    </row>
    <row r="3523" spans="1:7" ht="20.25" customHeight="1">
      <c r="A3523" s="191" t="s">
        <v>99</v>
      </c>
      <c r="B3523" s="192"/>
      <c r="C3523" s="192"/>
      <c r="D3523" s="192"/>
      <c r="E3523" s="193"/>
      <c r="G3523" s="134">
        <v>1</v>
      </c>
    </row>
    <row r="3524" spans="1:7" ht="12.75" customHeight="1">
      <c r="A3524" s="194"/>
      <c r="B3524" s="194"/>
      <c r="C3524" s="194"/>
      <c r="D3524" s="162" t="s">
        <v>100</v>
      </c>
      <c r="E3524" s="162" t="s">
        <v>5</v>
      </c>
      <c r="G3524" s="134">
        <v>1</v>
      </c>
    </row>
    <row r="3525" spans="1:7" ht="55.5" customHeight="1">
      <c r="A3525" s="194" t="s">
        <v>461</v>
      </c>
      <c r="B3525" s="194"/>
      <c r="C3525" s="194"/>
      <c r="D3525" s="161" t="s">
        <v>394</v>
      </c>
      <c r="E3525" s="161" t="s">
        <v>2</v>
      </c>
      <c r="G3525" s="134">
        <v>1</v>
      </c>
    </row>
    <row r="3526" spans="1:7" ht="15.75" customHeight="1">
      <c r="A3526" s="201" t="s">
        <v>101</v>
      </c>
      <c r="B3526" s="201"/>
      <c r="C3526" s="201"/>
      <c r="D3526" s="201"/>
      <c r="E3526" s="201"/>
      <c r="F3526" s="160"/>
      <c r="G3526" s="134">
        <v>1</v>
      </c>
    </row>
    <row r="3527" spans="1:7" ht="200.1" customHeight="1">
      <c r="A3527" s="196" t="s">
        <v>233</v>
      </c>
      <c r="B3527" s="197"/>
      <c r="C3527" s="197"/>
      <c r="D3527" s="197"/>
      <c r="E3527" s="198"/>
      <c r="G3527" s="134">
        <v>2</v>
      </c>
    </row>
    <row r="3528" spans="1:7" ht="12.75" customHeight="1">
      <c r="A3528" s="159" t="s">
        <v>102</v>
      </c>
      <c r="B3528" s="158" t="s">
        <v>5</v>
      </c>
      <c r="C3528" s="158" t="s">
        <v>4</v>
      </c>
      <c r="D3528" s="158" t="s">
        <v>103</v>
      </c>
      <c r="E3528" s="158" t="s">
        <v>104</v>
      </c>
      <c r="G3528" s="134">
        <v>1</v>
      </c>
    </row>
    <row r="3529" spans="1:7" ht="12.75" customHeight="1">
      <c r="A3529" s="157" t="s">
        <v>595</v>
      </c>
      <c r="B3529" s="156" t="s">
        <v>168</v>
      </c>
      <c r="C3529" s="155">
        <v>1.7999999999999999E-2</v>
      </c>
      <c r="D3529" s="136">
        <v>139300</v>
      </c>
      <c r="E3529" s="136">
        <f>+D3529*C3529</f>
        <v>2507.3999999999996</v>
      </c>
      <c r="F3529" s="135"/>
      <c r="G3529" s="134">
        <v>1</v>
      </c>
    </row>
    <row r="3530" spans="1:7" ht="12.75" customHeight="1">
      <c r="A3530" s="157" t="s">
        <v>594</v>
      </c>
      <c r="B3530" s="156" t="s">
        <v>168</v>
      </c>
      <c r="C3530" s="155">
        <v>1.7999999999999999E-2</v>
      </c>
      <c r="D3530" s="136">
        <v>153623</v>
      </c>
      <c r="E3530" s="136">
        <f>+D3530*C3530</f>
        <v>2765.2139999999999</v>
      </c>
      <c r="F3530" s="135"/>
      <c r="G3530" s="134">
        <v>1</v>
      </c>
    </row>
    <row r="3531" spans="1:7" ht="12.75" customHeight="1">
      <c r="A3531" s="157" t="s">
        <v>179</v>
      </c>
      <c r="B3531" s="156" t="s">
        <v>123</v>
      </c>
      <c r="C3531" s="155">
        <v>0.05</v>
      </c>
      <c r="D3531" s="136">
        <v>5500</v>
      </c>
      <c r="E3531" s="136">
        <f>+D3531*C3531</f>
        <v>275</v>
      </c>
      <c r="F3531" s="135"/>
      <c r="G3531" s="134">
        <v>1</v>
      </c>
    </row>
    <row r="3532" spans="1:7" ht="12.75" customHeight="1">
      <c r="A3532" s="157" t="s">
        <v>466</v>
      </c>
      <c r="B3532" s="156" t="s">
        <v>3</v>
      </c>
      <c r="C3532" s="155">
        <v>0.1</v>
      </c>
      <c r="D3532" s="136">
        <v>1210</v>
      </c>
      <c r="E3532" s="136">
        <f>+D3532*C3532</f>
        <v>121</v>
      </c>
      <c r="F3532" s="135"/>
      <c r="G3532" s="134">
        <v>1</v>
      </c>
    </row>
    <row r="3533" spans="1:7" ht="12.75" customHeight="1">
      <c r="A3533" s="157" t="s">
        <v>465</v>
      </c>
      <c r="B3533" s="156" t="s">
        <v>98</v>
      </c>
      <c r="C3533" s="155">
        <v>8.3330000000000001E-2</v>
      </c>
      <c r="D3533" s="136">
        <v>2645</v>
      </c>
      <c r="E3533" s="136">
        <f>+D3533*C3533</f>
        <v>220.40785</v>
      </c>
      <c r="F3533" s="135"/>
      <c r="G3533" s="134">
        <v>1</v>
      </c>
    </row>
    <row r="3534" spans="1:7" ht="12.75" customHeight="1">
      <c r="A3534" s="152"/>
      <c r="B3534" s="154">
        <v>27.254212182929098</v>
      </c>
      <c r="C3534" s="153"/>
      <c r="D3534" s="152" t="s">
        <v>105</v>
      </c>
      <c r="E3534" s="137">
        <v>5888</v>
      </c>
      <c r="F3534" s="151"/>
      <c r="G3534" s="134">
        <v>1</v>
      </c>
    </row>
    <row r="3535" spans="1:7" ht="12.75" customHeight="1">
      <c r="A3535" s="159" t="s">
        <v>106</v>
      </c>
      <c r="B3535" s="158" t="s">
        <v>5</v>
      </c>
      <c r="C3535" s="158" t="s">
        <v>4</v>
      </c>
      <c r="D3535" s="158" t="s">
        <v>103</v>
      </c>
      <c r="E3535" s="158" t="s">
        <v>104</v>
      </c>
      <c r="G3535" s="134">
        <v>1</v>
      </c>
    </row>
    <row r="3536" spans="1:7" ht="12.75" customHeight="1">
      <c r="A3536" s="157" t="s">
        <v>181</v>
      </c>
      <c r="B3536" s="156" t="s">
        <v>107</v>
      </c>
      <c r="C3536" s="155">
        <v>0.06</v>
      </c>
      <c r="D3536" s="136">
        <v>282059</v>
      </c>
      <c r="E3536" s="136">
        <f>+D3536*C3536</f>
        <v>16923.54</v>
      </c>
      <c r="F3536" s="135"/>
      <c r="G3536" s="134">
        <v>1</v>
      </c>
    </row>
    <row r="3537" spans="1:7" ht="12.75" customHeight="1">
      <c r="A3537" s="152"/>
      <c r="B3537" s="154">
        <v>67.529161266432098</v>
      </c>
      <c r="C3537" s="153"/>
      <c r="D3537" s="152" t="s">
        <v>105</v>
      </c>
      <c r="E3537" s="137">
        <v>14589</v>
      </c>
      <c r="F3537" s="151"/>
      <c r="G3537" s="134">
        <v>1</v>
      </c>
    </row>
    <row r="3538" spans="1:7" ht="12.75" customHeight="1">
      <c r="A3538" s="159" t="s">
        <v>108</v>
      </c>
      <c r="B3538" s="158" t="s">
        <v>5</v>
      </c>
      <c r="C3538" s="158" t="s">
        <v>4</v>
      </c>
      <c r="D3538" s="158" t="s">
        <v>103</v>
      </c>
      <c r="E3538" s="158" t="s">
        <v>104</v>
      </c>
      <c r="G3538" s="134">
        <v>1</v>
      </c>
    </row>
    <row r="3539" spans="1:7" ht="12.75" customHeight="1">
      <c r="A3539" s="157" t="s">
        <v>109</v>
      </c>
      <c r="B3539" s="156" t="s">
        <v>110</v>
      </c>
      <c r="C3539" s="155">
        <v>0.05</v>
      </c>
      <c r="D3539" s="136">
        <v>14589</v>
      </c>
      <c r="E3539" s="136">
        <f>+D3539*C3539</f>
        <v>729.45</v>
      </c>
      <c r="F3539" s="135"/>
      <c r="G3539" s="134">
        <v>1</v>
      </c>
    </row>
    <row r="3540" spans="1:7" ht="12.75" customHeight="1">
      <c r="A3540" s="152"/>
      <c r="B3540" s="154">
        <v>3.3743751157193098</v>
      </c>
      <c r="C3540" s="153"/>
      <c r="D3540" s="152" t="s">
        <v>105</v>
      </c>
      <c r="E3540" s="137">
        <v>729</v>
      </c>
      <c r="F3540" s="151"/>
      <c r="G3540" s="134">
        <v>1</v>
      </c>
    </row>
    <row r="3541" spans="1:7" ht="12.75" customHeight="1">
      <c r="A3541" s="159" t="s">
        <v>111</v>
      </c>
      <c r="B3541" s="158" t="s">
        <v>5</v>
      </c>
      <c r="C3541" s="158" t="s">
        <v>4</v>
      </c>
      <c r="D3541" s="158" t="s">
        <v>103</v>
      </c>
      <c r="E3541" s="158" t="s">
        <v>104</v>
      </c>
      <c r="G3541" s="134">
        <v>1</v>
      </c>
    </row>
    <row r="3542" spans="1:7" ht="12.75" customHeight="1">
      <c r="A3542" s="157" t="s">
        <v>593</v>
      </c>
      <c r="B3542" s="156" t="s">
        <v>142</v>
      </c>
      <c r="C3542" s="155">
        <v>1.7149999999999999E-2</v>
      </c>
      <c r="D3542" s="136">
        <v>23200</v>
      </c>
      <c r="E3542" s="136">
        <f>+D3542*C3542</f>
        <v>397.88</v>
      </c>
      <c r="F3542" s="135"/>
      <c r="G3542" s="134">
        <v>1</v>
      </c>
    </row>
    <row r="3543" spans="1:7" ht="12.75" customHeight="1">
      <c r="A3543" s="152"/>
      <c r="B3543" s="154">
        <v>1.8422514349194601</v>
      </c>
      <c r="C3543" s="153"/>
      <c r="D3543" s="152" t="s">
        <v>105</v>
      </c>
      <c r="E3543" s="137">
        <v>398</v>
      </c>
      <c r="F3543" s="151"/>
      <c r="G3543" s="134">
        <v>1</v>
      </c>
    </row>
    <row r="3544" spans="1:7" ht="12.75" customHeight="1">
      <c r="A3544" s="150" t="s">
        <v>114</v>
      </c>
      <c r="B3544" s="149" t="s">
        <v>115</v>
      </c>
      <c r="C3544" s="148"/>
      <c r="D3544" s="147"/>
      <c r="E3544" s="146">
        <v>21604</v>
      </c>
      <c r="G3544" s="134">
        <v>1</v>
      </c>
    </row>
    <row r="3545" spans="1:7" ht="15" customHeight="1">
      <c r="A3545" s="202" t="s">
        <v>116</v>
      </c>
      <c r="B3545" s="202"/>
      <c r="C3545" s="202"/>
      <c r="D3545" s="200">
        <v>21604</v>
      </c>
      <c r="E3545" s="200"/>
      <c r="G3545" s="134">
        <v>1</v>
      </c>
    </row>
    <row r="3546" spans="1:7" ht="12.75" customHeight="1">
      <c r="G3546" s="134">
        <v>1</v>
      </c>
    </row>
    <row r="3547" spans="1:7" ht="12.75" customHeight="1">
      <c r="G3547" s="134">
        <v>1</v>
      </c>
    </row>
    <row r="3548" spans="1:7" ht="20.25" customHeight="1">
      <c r="A3548" s="191" t="s">
        <v>99</v>
      </c>
      <c r="B3548" s="192"/>
      <c r="C3548" s="192"/>
      <c r="D3548" s="192"/>
      <c r="E3548" s="193"/>
      <c r="G3548" s="134">
        <v>1</v>
      </c>
    </row>
    <row r="3549" spans="1:7" ht="12.75" customHeight="1">
      <c r="A3549" s="194"/>
      <c r="B3549" s="194"/>
      <c r="C3549" s="194"/>
      <c r="D3549" s="162" t="s">
        <v>100</v>
      </c>
      <c r="E3549" s="162" t="s">
        <v>5</v>
      </c>
      <c r="G3549" s="134">
        <v>1</v>
      </c>
    </row>
    <row r="3550" spans="1:7" ht="55.5" customHeight="1">
      <c r="A3550" s="194" t="s">
        <v>461</v>
      </c>
      <c r="B3550" s="194"/>
      <c r="C3550" s="194"/>
      <c r="D3550" s="161" t="s">
        <v>395</v>
      </c>
      <c r="E3550" s="161" t="s">
        <v>3</v>
      </c>
      <c r="G3550" s="134">
        <v>1</v>
      </c>
    </row>
    <row r="3551" spans="1:7" ht="15.75" customHeight="1">
      <c r="A3551" s="201" t="s">
        <v>101</v>
      </c>
      <c r="B3551" s="201"/>
      <c r="C3551" s="201"/>
      <c r="D3551" s="201"/>
      <c r="E3551" s="201"/>
      <c r="F3551" s="160"/>
      <c r="G3551" s="134">
        <v>1</v>
      </c>
    </row>
    <row r="3552" spans="1:7" ht="200.1" customHeight="1">
      <c r="A3552" s="196" t="s">
        <v>235</v>
      </c>
      <c r="B3552" s="197"/>
      <c r="C3552" s="197"/>
      <c r="D3552" s="197"/>
      <c r="E3552" s="198"/>
      <c r="G3552" s="134">
        <v>2</v>
      </c>
    </row>
    <row r="3553" spans="1:7" ht="12.75" customHeight="1">
      <c r="A3553" s="159" t="s">
        <v>102</v>
      </c>
      <c r="B3553" s="158" t="s">
        <v>5</v>
      </c>
      <c r="C3553" s="158" t="s">
        <v>4</v>
      </c>
      <c r="D3553" s="158" t="s">
        <v>103</v>
      </c>
      <c r="E3553" s="158" t="s">
        <v>104</v>
      </c>
      <c r="G3553" s="134">
        <v>1</v>
      </c>
    </row>
    <row r="3554" spans="1:7" ht="12.75" customHeight="1">
      <c r="A3554" s="157" t="s">
        <v>592</v>
      </c>
      <c r="B3554" s="156" t="s">
        <v>3</v>
      </c>
      <c r="C3554" s="155">
        <v>2.2294999999999998</v>
      </c>
      <c r="D3554" s="136">
        <v>76673</v>
      </c>
      <c r="E3554" s="136">
        <f t="shared" ref="E3554:E3562" si="46">+D3554*C3554</f>
        <v>170942.45349999997</v>
      </c>
      <c r="F3554" s="135"/>
      <c r="G3554" s="134">
        <v>1</v>
      </c>
    </row>
    <row r="3555" spans="1:7" ht="12.75" customHeight="1">
      <c r="A3555" s="157" t="s">
        <v>591</v>
      </c>
      <c r="B3555" s="156" t="s">
        <v>3</v>
      </c>
      <c r="C3555" s="155">
        <v>2.31</v>
      </c>
      <c r="D3555" s="136">
        <v>5500</v>
      </c>
      <c r="E3555" s="136">
        <f t="shared" si="46"/>
        <v>12705</v>
      </c>
      <c r="F3555" s="135"/>
      <c r="G3555" s="134">
        <v>1</v>
      </c>
    </row>
    <row r="3556" spans="1:7" ht="12.75" customHeight="1">
      <c r="A3556" s="157" t="s">
        <v>550</v>
      </c>
      <c r="B3556" s="156" t="s">
        <v>3</v>
      </c>
      <c r="C3556" s="155">
        <v>1</v>
      </c>
      <c r="D3556" s="136">
        <v>108000</v>
      </c>
      <c r="E3556" s="136">
        <f t="shared" si="46"/>
        <v>108000</v>
      </c>
      <c r="F3556" s="135"/>
      <c r="G3556" s="134">
        <v>1</v>
      </c>
    </row>
    <row r="3557" spans="1:7" ht="12.75" customHeight="1">
      <c r="A3557" s="157" t="s">
        <v>590</v>
      </c>
      <c r="B3557" s="156" t="s">
        <v>98</v>
      </c>
      <c r="C3557" s="155">
        <v>13.125</v>
      </c>
      <c r="D3557" s="136">
        <v>6468</v>
      </c>
      <c r="E3557" s="136">
        <f t="shared" si="46"/>
        <v>84892.5</v>
      </c>
      <c r="F3557" s="135"/>
      <c r="G3557" s="134">
        <v>1</v>
      </c>
    </row>
    <row r="3558" spans="1:7" ht="12.75" customHeight="1">
      <c r="A3558" s="157" t="s">
        <v>589</v>
      </c>
      <c r="B3558" s="156" t="s">
        <v>123</v>
      </c>
      <c r="C3558" s="155">
        <v>1.7</v>
      </c>
      <c r="D3558" s="136">
        <v>8300</v>
      </c>
      <c r="E3558" s="136">
        <f t="shared" si="46"/>
        <v>14110</v>
      </c>
      <c r="F3558" s="135"/>
      <c r="G3558" s="134">
        <v>1</v>
      </c>
    </row>
    <row r="3559" spans="1:7" ht="12.75" customHeight="1">
      <c r="A3559" s="157" t="s">
        <v>588</v>
      </c>
      <c r="B3559" s="156" t="s">
        <v>3</v>
      </c>
      <c r="C3559" s="155">
        <v>4</v>
      </c>
      <c r="D3559" s="136">
        <v>6070</v>
      </c>
      <c r="E3559" s="136">
        <f t="shared" si="46"/>
        <v>24280</v>
      </c>
      <c r="F3559" s="135"/>
      <c r="G3559" s="134">
        <v>1</v>
      </c>
    </row>
    <row r="3560" spans="1:7" ht="12.75" customHeight="1">
      <c r="A3560" s="157" t="s">
        <v>548</v>
      </c>
      <c r="B3560" s="156" t="s">
        <v>3</v>
      </c>
      <c r="C3560" s="155">
        <v>0.41099999999999998</v>
      </c>
      <c r="D3560" s="136">
        <v>12450</v>
      </c>
      <c r="E3560" s="136">
        <f t="shared" si="46"/>
        <v>5116.95</v>
      </c>
      <c r="F3560" s="135"/>
      <c r="G3560" s="134">
        <v>1</v>
      </c>
    </row>
    <row r="3561" spans="1:7" ht="12.75" customHeight="1">
      <c r="A3561" s="157" t="s">
        <v>167</v>
      </c>
      <c r="B3561" s="156" t="s">
        <v>168</v>
      </c>
      <c r="C3561" s="155">
        <v>0.41099999999999998</v>
      </c>
      <c r="D3561" s="136">
        <v>36400</v>
      </c>
      <c r="E3561" s="136">
        <f t="shared" si="46"/>
        <v>14960.4</v>
      </c>
      <c r="F3561" s="135"/>
      <c r="G3561" s="134">
        <v>1</v>
      </c>
    </row>
    <row r="3562" spans="1:7" ht="12.75" customHeight="1">
      <c r="A3562" s="157" t="s">
        <v>587</v>
      </c>
      <c r="B3562" s="156" t="s">
        <v>168</v>
      </c>
      <c r="C3562" s="155">
        <v>0.41099999999999998</v>
      </c>
      <c r="D3562" s="136">
        <v>40900</v>
      </c>
      <c r="E3562" s="136">
        <f t="shared" si="46"/>
        <v>16809.899999999998</v>
      </c>
      <c r="F3562" s="135"/>
      <c r="G3562" s="134">
        <v>1</v>
      </c>
    </row>
    <row r="3563" spans="1:7" ht="12.75" customHeight="1">
      <c r="A3563" s="152"/>
      <c r="B3563" s="154">
        <v>44.9765619011688</v>
      </c>
      <c r="C3563" s="153"/>
      <c r="D3563" s="152" t="s">
        <v>105</v>
      </c>
      <c r="E3563" s="137">
        <v>451817</v>
      </c>
      <c r="F3563" s="151"/>
      <c r="G3563" s="134">
        <v>1</v>
      </c>
    </row>
    <row r="3564" spans="1:7" ht="12.75" customHeight="1">
      <c r="A3564" s="159" t="s">
        <v>106</v>
      </c>
      <c r="B3564" s="158" t="s">
        <v>5</v>
      </c>
      <c r="C3564" s="158" t="s">
        <v>4</v>
      </c>
      <c r="D3564" s="158" t="s">
        <v>103</v>
      </c>
      <c r="E3564" s="158" t="s">
        <v>104</v>
      </c>
      <c r="G3564" s="134">
        <v>1</v>
      </c>
    </row>
    <row r="3565" spans="1:7" ht="12.75" customHeight="1">
      <c r="A3565" s="157" t="s">
        <v>196</v>
      </c>
      <c r="B3565" s="156" t="s">
        <v>107</v>
      </c>
      <c r="C3565" s="155">
        <v>1.7</v>
      </c>
      <c r="D3565" s="136">
        <v>282059</v>
      </c>
      <c r="E3565" s="136">
        <f>+D3565*C3565</f>
        <v>479500.3</v>
      </c>
      <c r="F3565" s="135"/>
      <c r="G3565" s="134">
        <v>1</v>
      </c>
    </row>
    <row r="3566" spans="1:7" ht="12.75" customHeight="1">
      <c r="A3566" s="157" t="s">
        <v>191</v>
      </c>
      <c r="B3566" s="156" t="s">
        <v>107</v>
      </c>
      <c r="C3566" s="155">
        <v>0.2</v>
      </c>
      <c r="D3566" s="136">
        <v>282059</v>
      </c>
      <c r="E3566" s="136">
        <f>+D3566*C3566</f>
        <v>56411.8</v>
      </c>
      <c r="F3566" s="135"/>
      <c r="G3566" s="134">
        <v>1</v>
      </c>
    </row>
    <row r="3567" spans="1:7" ht="12.75" customHeight="1">
      <c r="A3567" s="157" t="s">
        <v>547</v>
      </c>
      <c r="B3567" s="156" t="s">
        <v>107</v>
      </c>
      <c r="C3567" s="155">
        <v>0.23</v>
      </c>
      <c r="D3567" s="136">
        <v>160654</v>
      </c>
      <c r="E3567" s="136">
        <f>+D3567*C3567</f>
        <v>36950.42</v>
      </c>
      <c r="F3567" s="135"/>
      <c r="G3567" s="134">
        <v>1</v>
      </c>
    </row>
    <row r="3568" spans="1:7" ht="12.75" customHeight="1">
      <c r="A3568" s="152"/>
      <c r="B3568" s="154">
        <v>49.667765322364701</v>
      </c>
      <c r="C3568" s="153"/>
      <c r="D3568" s="152" t="s">
        <v>105</v>
      </c>
      <c r="E3568" s="137">
        <v>498943</v>
      </c>
      <c r="F3568" s="151"/>
      <c r="G3568" s="134">
        <v>1</v>
      </c>
    </row>
    <row r="3569" spans="1:7" ht="12.75" customHeight="1">
      <c r="A3569" s="159" t="s">
        <v>108</v>
      </c>
      <c r="B3569" s="158" t="s">
        <v>5</v>
      </c>
      <c r="C3569" s="158" t="s">
        <v>4</v>
      </c>
      <c r="D3569" s="158" t="s">
        <v>103</v>
      </c>
      <c r="E3569" s="158" t="s">
        <v>104</v>
      </c>
      <c r="G3569" s="134">
        <v>1</v>
      </c>
    </row>
    <row r="3570" spans="1:7" ht="12.75" customHeight="1">
      <c r="A3570" s="157" t="s">
        <v>109</v>
      </c>
      <c r="B3570" s="156" t="s">
        <v>110</v>
      </c>
      <c r="C3570" s="155">
        <v>0.05</v>
      </c>
      <c r="D3570" s="136">
        <v>498943</v>
      </c>
      <c r="E3570" s="136">
        <f>+D3570*C3570</f>
        <v>24947.15</v>
      </c>
      <c r="F3570" s="135"/>
      <c r="G3570" s="134">
        <v>1</v>
      </c>
    </row>
    <row r="3571" spans="1:7" ht="12.75" customHeight="1">
      <c r="A3571" s="152"/>
      <c r="B3571" s="154">
        <v>2.4833733342226099</v>
      </c>
      <c r="C3571" s="153"/>
      <c r="D3571" s="152" t="s">
        <v>105</v>
      </c>
      <c r="E3571" s="137">
        <v>24947</v>
      </c>
      <c r="F3571" s="151"/>
      <c r="G3571" s="134">
        <v>1</v>
      </c>
    </row>
    <row r="3572" spans="1:7" ht="12.75" customHeight="1">
      <c r="A3572" s="159" t="s">
        <v>111</v>
      </c>
      <c r="B3572" s="158" t="s">
        <v>5</v>
      </c>
      <c r="C3572" s="158" t="s">
        <v>4</v>
      </c>
      <c r="D3572" s="158" t="s">
        <v>103</v>
      </c>
      <c r="E3572" s="158" t="s">
        <v>104</v>
      </c>
      <c r="G3572" s="134">
        <v>1</v>
      </c>
    </row>
    <row r="3573" spans="1:7" ht="12.75" customHeight="1">
      <c r="A3573" s="157" t="s">
        <v>568</v>
      </c>
      <c r="B3573" s="156" t="s">
        <v>142</v>
      </c>
      <c r="C3573" s="155">
        <v>0.5</v>
      </c>
      <c r="D3573" s="136">
        <v>23072</v>
      </c>
      <c r="E3573" s="136">
        <f>+D3573*C3573</f>
        <v>11536</v>
      </c>
      <c r="F3573" s="135"/>
      <c r="G3573" s="134">
        <v>1</v>
      </c>
    </row>
    <row r="3574" spans="1:7" ht="12.75" customHeight="1">
      <c r="A3574" s="157" t="s">
        <v>586</v>
      </c>
      <c r="B3574" s="156" t="s">
        <v>142</v>
      </c>
      <c r="C3574" s="155">
        <v>1</v>
      </c>
      <c r="D3574" s="136">
        <v>17318</v>
      </c>
      <c r="E3574" s="136">
        <f>+D3574*C3574</f>
        <v>17318</v>
      </c>
      <c r="F3574" s="135"/>
      <c r="G3574" s="134">
        <v>1</v>
      </c>
    </row>
    <row r="3575" spans="1:7" ht="12.75" customHeight="1">
      <c r="A3575" s="152"/>
      <c r="B3575" s="154">
        <v>2.8722994422439299</v>
      </c>
      <c r="C3575" s="153"/>
      <c r="D3575" s="152" t="s">
        <v>105</v>
      </c>
      <c r="E3575" s="137">
        <v>28854</v>
      </c>
      <c r="F3575" s="151"/>
      <c r="G3575" s="134">
        <v>1</v>
      </c>
    </row>
    <row r="3576" spans="1:7" ht="12.75" customHeight="1">
      <c r="A3576" s="150" t="s">
        <v>114</v>
      </c>
      <c r="B3576" s="149" t="s">
        <v>115</v>
      </c>
      <c r="C3576" s="148"/>
      <c r="D3576" s="147"/>
      <c r="E3576" s="146">
        <v>1004561</v>
      </c>
      <c r="G3576" s="134">
        <v>1</v>
      </c>
    </row>
    <row r="3577" spans="1:7" ht="15" customHeight="1">
      <c r="A3577" s="202" t="s">
        <v>116</v>
      </c>
      <c r="B3577" s="202"/>
      <c r="C3577" s="202"/>
      <c r="D3577" s="200">
        <v>1004561</v>
      </c>
      <c r="E3577" s="200"/>
      <c r="G3577" s="134">
        <v>1</v>
      </c>
    </row>
    <row r="3578" spans="1:7" ht="12.75" customHeight="1">
      <c r="G3578" s="134">
        <v>1</v>
      </c>
    </row>
    <row r="3579" spans="1:7" ht="12.75" customHeight="1">
      <c r="G3579" s="134">
        <v>1</v>
      </c>
    </row>
    <row r="3580" spans="1:7" ht="20.25" customHeight="1">
      <c r="A3580" s="191" t="s">
        <v>99</v>
      </c>
      <c r="B3580" s="192"/>
      <c r="C3580" s="192"/>
      <c r="D3580" s="192"/>
      <c r="E3580" s="193"/>
      <c r="G3580" s="134">
        <v>1</v>
      </c>
    </row>
    <row r="3581" spans="1:7" ht="12.75" customHeight="1">
      <c r="A3581" s="194"/>
      <c r="B3581" s="194"/>
      <c r="C3581" s="194"/>
      <c r="D3581" s="162" t="s">
        <v>100</v>
      </c>
      <c r="E3581" s="162" t="s">
        <v>5</v>
      </c>
      <c r="G3581" s="134">
        <v>1</v>
      </c>
    </row>
    <row r="3582" spans="1:7" ht="55.5" customHeight="1">
      <c r="A3582" s="194" t="s">
        <v>461</v>
      </c>
      <c r="B3582" s="194"/>
      <c r="C3582" s="194"/>
      <c r="D3582" s="161" t="s">
        <v>396</v>
      </c>
      <c r="E3582" s="161" t="s">
        <v>3</v>
      </c>
      <c r="G3582" s="134">
        <v>1</v>
      </c>
    </row>
    <row r="3583" spans="1:7" ht="15.75" customHeight="1">
      <c r="A3583" s="201" t="s">
        <v>101</v>
      </c>
      <c r="B3583" s="201"/>
      <c r="C3583" s="201"/>
      <c r="D3583" s="201"/>
      <c r="E3583" s="201"/>
      <c r="F3583" s="160"/>
      <c r="G3583" s="134">
        <v>1</v>
      </c>
    </row>
    <row r="3584" spans="1:7" ht="200.1" customHeight="1">
      <c r="A3584" s="196" t="s">
        <v>325</v>
      </c>
      <c r="B3584" s="197"/>
      <c r="C3584" s="197"/>
      <c r="D3584" s="197"/>
      <c r="E3584" s="198"/>
      <c r="G3584" s="134">
        <v>2</v>
      </c>
    </row>
    <row r="3585" spans="1:7" ht="12.75" customHeight="1">
      <c r="A3585" s="159" t="s">
        <v>102</v>
      </c>
      <c r="B3585" s="158" t="s">
        <v>5</v>
      </c>
      <c r="C3585" s="158" t="s">
        <v>4</v>
      </c>
      <c r="D3585" s="158" t="s">
        <v>103</v>
      </c>
      <c r="E3585" s="158" t="s">
        <v>104</v>
      </c>
      <c r="G3585" s="134">
        <v>1</v>
      </c>
    </row>
    <row r="3586" spans="1:7" ht="12.75" customHeight="1">
      <c r="A3586" s="157" t="s">
        <v>585</v>
      </c>
      <c r="B3586" s="156" t="s">
        <v>3</v>
      </c>
      <c r="C3586" s="155">
        <v>1</v>
      </c>
      <c r="D3586" s="136">
        <v>704120</v>
      </c>
      <c r="E3586" s="136">
        <f>+D3586*C3586</f>
        <v>704120</v>
      </c>
      <c r="F3586" s="135"/>
      <c r="G3586" s="134">
        <v>1</v>
      </c>
    </row>
    <row r="3587" spans="1:7" ht="12.75" customHeight="1">
      <c r="A3587" s="157" t="s">
        <v>584</v>
      </c>
      <c r="B3587" s="156" t="s">
        <v>3</v>
      </c>
      <c r="C3587" s="155">
        <v>2</v>
      </c>
      <c r="D3587" s="136">
        <v>16353</v>
      </c>
      <c r="E3587" s="136">
        <f>+D3587*C3587</f>
        <v>32706</v>
      </c>
      <c r="F3587" s="135"/>
      <c r="G3587" s="134">
        <v>1</v>
      </c>
    </row>
    <row r="3588" spans="1:7" ht="12.75" customHeight="1">
      <c r="A3588" s="152"/>
      <c r="B3588" s="154">
        <v>89.428445203949806</v>
      </c>
      <c r="C3588" s="153"/>
      <c r="D3588" s="152" t="s">
        <v>105</v>
      </c>
      <c r="E3588" s="137">
        <v>736826</v>
      </c>
      <c r="F3588" s="151"/>
      <c r="G3588" s="134">
        <v>1</v>
      </c>
    </row>
    <row r="3589" spans="1:7" ht="12.75" customHeight="1">
      <c r="A3589" s="159" t="s">
        <v>106</v>
      </c>
      <c r="B3589" s="158" t="s">
        <v>5</v>
      </c>
      <c r="C3589" s="158" t="s">
        <v>4</v>
      </c>
      <c r="D3589" s="158" t="s">
        <v>103</v>
      </c>
      <c r="E3589" s="158" t="s">
        <v>104</v>
      </c>
      <c r="G3589" s="134">
        <v>1</v>
      </c>
    </row>
    <row r="3590" spans="1:7" ht="12.75" customHeight="1">
      <c r="A3590" s="157" t="s">
        <v>150</v>
      </c>
      <c r="B3590" s="156" t="s">
        <v>107</v>
      </c>
      <c r="C3590" s="155">
        <v>0.34116000000000002</v>
      </c>
      <c r="D3590" s="136">
        <v>282059</v>
      </c>
      <c r="E3590" s="136">
        <f>+D3590*C3590</f>
        <v>96227.24844000001</v>
      </c>
      <c r="F3590" s="135"/>
      <c r="G3590" s="134">
        <v>1</v>
      </c>
    </row>
    <row r="3591" spans="1:7" ht="12.75" customHeight="1">
      <c r="A3591" s="152"/>
      <c r="B3591" s="154">
        <v>10.0681127477158</v>
      </c>
      <c r="C3591" s="153"/>
      <c r="D3591" s="152" t="s">
        <v>105</v>
      </c>
      <c r="E3591" s="137">
        <v>82954</v>
      </c>
      <c r="F3591" s="151"/>
      <c r="G3591" s="134">
        <v>1</v>
      </c>
    </row>
    <row r="3592" spans="1:7" ht="12.75" customHeight="1">
      <c r="A3592" s="159" t="s">
        <v>108</v>
      </c>
      <c r="B3592" s="158" t="s">
        <v>5</v>
      </c>
      <c r="C3592" s="158" t="s">
        <v>4</v>
      </c>
      <c r="D3592" s="158" t="s">
        <v>103</v>
      </c>
      <c r="E3592" s="158" t="s">
        <v>104</v>
      </c>
      <c r="G3592" s="134">
        <v>1</v>
      </c>
    </row>
    <row r="3593" spans="1:7" ht="12.75" customHeight="1">
      <c r="A3593" s="157" t="s">
        <v>109</v>
      </c>
      <c r="B3593" s="156" t="s">
        <v>110</v>
      </c>
      <c r="C3593" s="155">
        <v>0.05</v>
      </c>
      <c r="D3593" s="136">
        <v>82954</v>
      </c>
      <c r="E3593" s="136">
        <f>+D3593*C3593</f>
        <v>4147.7</v>
      </c>
      <c r="F3593" s="135"/>
      <c r="G3593" s="134">
        <v>1</v>
      </c>
    </row>
    <row r="3594" spans="1:7" ht="12.75" customHeight="1">
      <c r="A3594" s="152"/>
      <c r="B3594" s="154">
        <v>0.50344204833432005</v>
      </c>
      <c r="C3594" s="153"/>
      <c r="D3594" s="152" t="s">
        <v>105</v>
      </c>
      <c r="E3594" s="137">
        <v>4148</v>
      </c>
      <c r="F3594" s="151"/>
      <c r="G3594" s="134">
        <v>1</v>
      </c>
    </row>
    <row r="3595" spans="1:7" ht="12.75" customHeight="1">
      <c r="A3595" s="150" t="s">
        <v>114</v>
      </c>
      <c r="B3595" s="149" t="s">
        <v>115</v>
      </c>
      <c r="C3595" s="148"/>
      <c r="D3595" s="147"/>
      <c r="E3595" s="146">
        <v>823928</v>
      </c>
      <c r="G3595" s="134">
        <v>1</v>
      </c>
    </row>
    <row r="3596" spans="1:7" ht="15" customHeight="1">
      <c r="A3596" s="202" t="s">
        <v>116</v>
      </c>
      <c r="B3596" s="202"/>
      <c r="C3596" s="202"/>
      <c r="D3596" s="200">
        <v>823928</v>
      </c>
      <c r="E3596" s="200"/>
      <c r="G3596" s="134">
        <v>1</v>
      </c>
    </row>
    <row r="3597" spans="1:7" ht="12.75" customHeight="1">
      <c r="G3597" s="134">
        <v>1</v>
      </c>
    </row>
    <row r="3598" spans="1:7" ht="12.75" customHeight="1">
      <c r="G3598" s="134">
        <v>1</v>
      </c>
    </row>
    <row r="3599" spans="1:7" ht="20.25" customHeight="1">
      <c r="A3599" s="191" t="s">
        <v>99</v>
      </c>
      <c r="B3599" s="192"/>
      <c r="C3599" s="192"/>
      <c r="D3599" s="192"/>
      <c r="E3599" s="193"/>
      <c r="G3599" s="134">
        <v>1</v>
      </c>
    </row>
    <row r="3600" spans="1:7" ht="12.75" customHeight="1">
      <c r="A3600" s="194"/>
      <c r="B3600" s="194"/>
      <c r="C3600" s="194"/>
      <c r="D3600" s="162" t="s">
        <v>100</v>
      </c>
      <c r="E3600" s="162" t="s">
        <v>5</v>
      </c>
      <c r="G3600" s="134">
        <v>1</v>
      </c>
    </row>
    <row r="3601" spans="1:7" ht="55.5" customHeight="1">
      <c r="A3601" s="194" t="s">
        <v>461</v>
      </c>
      <c r="B3601" s="194"/>
      <c r="C3601" s="194"/>
      <c r="D3601" s="161" t="s">
        <v>397</v>
      </c>
      <c r="E3601" s="161" t="s">
        <v>98</v>
      </c>
      <c r="G3601" s="134">
        <v>1</v>
      </c>
    </row>
    <row r="3602" spans="1:7" ht="15.75" customHeight="1">
      <c r="A3602" s="201" t="s">
        <v>101</v>
      </c>
      <c r="B3602" s="201"/>
      <c r="C3602" s="201"/>
      <c r="D3602" s="201"/>
      <c r="E3602" s="201"/>
      <c r="F3602" s="160"/>
      <c r="G3602" s="134">
        <v>1</v>
      </c>
    </row>
    <row r="3603" spans="1:7" ht="62.25" customHeight="1">
      <c r="A3603" s="203" t="s">
        <v>398</v>
      </c>
      <c r="B3603" s="204"/>
      <c r="C3603" s="204"/>
      <c r="D3603" s="204"/>
      <c r="E3603" s="205"/>
      <c r="G3603" s="134">
        <v>2</v>
      </c>
    </row>
    <row r="3604" spans="1:7" ht="12.75" customHeight="1">
      <c r="A3604" s="159" t="s">
        <v>102</v>
      </c>
      <c r="B3604" s="158" t="s">
        <v>5</v>
      </c>
      <c r="C3604" s="158" t="s">
        <v>4</v>
      </c>
      <c r="D3604" s="158" t="s">
        <v>103</v>
      </c>
      <c r="E3604" s="158" t="s">
        <v>104</v>
      </c>
      <c r="G3604" s="134">
        <v>1</v>
      </c>
    </row>
    <row r="3605" spans="1:7" ht="12.75" customHeight="1">
      <c r="A3605" s="157" t="s">
        <v>583</v>
      </c>
      <c r="B3605" s="156" t="s">
        <v>98</v>
      </c>
      <c r="C3605" s="155">
        <v>1</v>
      </c>
      <c r="D3605" s="136">
        <v>445000</v>
      </c>
      <c r="E3605" s="136">
        <f>+D3605*C3605</f>
        <v>445000</v>
      </c>
      <c r="F3605" s="135"/>
      <c r="G3605" s="134">
        <v>1</v>
      </c>
    </row>
    <row r="3606" spans="1:7" ht="12.75" customHeight="1">
      <c r="A3606" s="152"/>
      <c r="B3606" s="154">
        <v>83.478125819007801</v>
      </c>
      <c r="C3606" s="153"/>
      <c r="D3606" s="152" t="s">
        <v>105</v>
      </c>
      <c r="E3606" s="137">
        <f>E3605</f>
        <v>445000</v>
      </c>
      <c r="F3606" s="151"/>
      <c r="G3606" s="134">
        <v>1</v>
      </c>
    </row>
    <row r="3607" spans="1:7" ht="12.75" customHeight="1">
      <c r="A3607" s="159" t="s">
        <v>106</v>
      </c>
      <c r="B3607" s="158" t="s">
        <v>5</v>
      </c>
      <c r="C3607" s="158" t="s">
        <v>4</v>
      </c>
      <c r="D3607" s="158" t="s">
        <v>103</v>
      </c>
      <c r="E3607" s="158" t="s">
        <v>104</v>
      </c>
      <c r="G3607" s="134">
        <v>1</v>
      </c>
    </row>
    <row r="3608" spans="1:7" ht="12.75" customHeight="1">
      <c r="A3608" s="157" t="s">
        <v>150</v>
      </c>
      <c r="B3608" s="156" t="s">
        <v>107</v>
      </c>
      <c r="C3608" s="155">
        <v>0.2</v>
      </c>
      <c r="D3608" s="136">
        <v>282059</v>
      </c>
      <c r="E3608" s="136">
        <f>+D3608*C3608</f>
        <v>56411.8</v>
      </c>
      <c r="F3608" s="135"/>
      <c r="G3608" s="134">
        <v>1</v>
      </c>
    </row>
    <row r="3609" spans="1:7" ht="12.75" customHeight="1">
      <c r="A3609" s="152"/>
      <c r="B3609" s="154">
        <v>15.7349795996286</v>
      </c>
      <c r="C3609" s="153"/>
      <c r="D3609" s="152" t="s">
        <v>105</v>
      </c>
      <c r="E3609" s="137">
        <f>E3608</f>
        <v>56411.8</v>
      </c>
      <c r="F3609" s="151"/>
      <c r="G3609" s="134">
        <v>1</v>
      </c>
    </row>
    <row r="3610" spans="1:7" ht="12.75" customHeight="1">
      <c r="A3610" s="159" t="s">
        <v>108</v>
      </c>
      <c r="B3610" s="158" t="s">
        <v>5</v>
      </c>
      <c r="C3610" s="158" t="s">
        <v>4</v>
      </c>
      <c r="D3610" s="158" t="s">
        <v>103</v>
      </c>
      <c r="E3610" s="158" t="s">
        <v>104</v>
      </c>
      <c r="G3610" s="134">
        <v>1</v>
      </c>
    </row>
    <row r="3611" spans="1:7" ht="12.75" customHeight="1">
      <c r="A3611" s="157" t="s">
        <v>109</v>
      </c>
      <c r="B3611" s="156" t="s">
        <v>110</v>
      </c>
      <c r="C3611" s="155">
        <v>0.05</v>
      </c>
      <c r="D3611" s="136">
        <v>48631</v>
      </c>
      <c r="E3611" s="136">
        <f>+D3611*C3611</f>
        <v>2431.5500000000002</v>
      </c>
      <c r="F3611" s="135"/>
      <c r="G3611" s="134">
        <v>1</v>
      </c>
    </row>
    <row r="3612" spans="1:7" ht="12.75" customHeight="1">
      <c r="A3612" s="152"/>
      <c r="B3612" s="154">
        <v>0.78689458136366996</v>
      </c>
      <c r="C3612" s="153"/>
      <c r="D3612" s="152" t="s">
        <v>105</v>
      </c>
      <c r="E3612" s="137">
        <f>E3611</f>
        <v>2431.5500000000002</v>
      </c>
      <c r="F3612" s="151"/>
      <c r="G3612" s="134">
        <v>1</v>
      </c>
    </row>
    <row r="3613" spans="1:7" ht="12.75" customHeight="1">
      <c r="A3613" s="150" t="s">
        <v>114</v>
      </c>
      <c r="B3613" s="149" t="s">
        <v>115</v>
      </c>
      <c r="C3613" s="148"/>
      <c r="D3613" s="147"/>
      <c r="E3613" s="146">
        <f>E3612+E3609+E3606</f>
        <v>503843.35</v>
      </c>
      <c r="G3613" s="134">
        <v>1</v>
      </c>
    </row>
    <row r="3614" spans="1:7" ht="15" customHeight="1">
      <c r="A3614" s="202" t="s">
        <v>116</v>
      </c>
      <c r="B3614" s="202"/>
      <c r="C3614" s="202"/>
      <c r="D3614" s="200">
        <f>E3613</f>
        <v>503843.35</v>
      </c>
      <c r="E3614" s="200"/>
      <c r="G3614" s="134">
        <v>1</v>
      </c>
    </row>
    <row r="3615" spans="1:7" ht="12.75" customHeight="1">
      <c r="G3615" s="134">
        <v>1</v>
      </c>
    </row>
    <row r="3616" spans="1:7" ht="12.75" customHeight="1">
      <c r="G3616" s="134">
        <v>1</v>
      </c>
    </row>
    <row r="3617" spans="1:7" ht="20.25" customHeight="1">
      <c r="A3617" s="191" t="s">
        <v>99</v>
      </c>
      <c r="B3617" s="192"/>
      <c r="C3617" s="192"/>
      <c r="D3617" s="192"/>
      <c r="E3617" s="193"/>
      <c r="G3617" s="134">
        <v>1</v>
      </c>
    </row>
    <row r="3618" spans="1:7" ht="12.75" customHeight="1">
      <c r="A3618" s="194"/>
      <c r="B3618" s="194"/>
      <c r="C3618" s="194"/>
      <c r="D3618" s="162" t="s">
        <v>100</v>
      </c>
      <c r="E3618" s="162" t="s">
        <v>5</v>
      </c>
      <c r="G3618" s="134">
        <v>1</v>
      </c>
    </row>
    <row r="3619" spans="1:7" ht="55.5" customHeight="1">
      <c r="A3619" s="194" t="s">
        <v>461</v>
      </c>
      <c r="B3619" s="194"/>
      <c r="C3619" s="194"/>
      <c r="D3619" s="161" t="s">
        <v>399</v>
      </c>
      <c r="E3619" s="161" t="s">
        <v>2</v>
      </c>
      <c r="G3619" s="134">
        <v>1</v>
      </c>
    </row>
    <row r="3620" spans="1:7" ht="15.75" customHeight="1">
      <c r="A3620" s="201" t="s">
        <v>101</v>
      </c>
      <c r="B3620" s="201"/>
      <c r="C3620" s="201"/>
      <c r="D3620" s="201"/>
      <c r="E3620" s="201"/>
      <c r="F3620" s="160"/>
      <c r="G3620" s="134">
        <v>1</v>
      </c>
    </row>
    <row r="3621" spans="1:7" ht="200.1" customHeight="1">
      <c r="A3621" s="196" t="s">
        <v>243</v>
      </c>
      <c r="B3621" s="197"/>
      <c r="C3621" s="197"/>
      <c r="D3621" s="197"/>
      <c r="E3621" s="198"/>
      <c r="G3621" s="134">
        <v>2</v>
      </c>
    </row>
    <row r="3622" spans="1:7" ht="12.75" customHeight="1">
      <c r="A3622" s="159" t="s">
        <v>102</v>
      </c>
      <c r="B3622" s="158" t="s">
        <v>5</v>
      </c>
      <c r="C3622" s="158" t="s">
        <v>4</v>
      </c>
      <c r="D3622" s="158" t="s">
        <v>103</v>
      </c>
      <c r="E3622" s="158" t="s">
        <v>104</v>
      </c>
      <c r="G3622" s="134">
        <v>1</v>
      </c>
    </row>
    <row r="3623" spans="1:7" ht="12.75" customHeight="1">
      <c r="A3623" s="157" t="s">
        <v>468</v>
      </c>
      <c r="B3623" s="156" t="s">
        <v>149</v>
      </c>
      <c r="C3623" s="155">
        <v>2.5999999999999999E-2</v>
      </c>
      <c r="D3623" s="136">
        <v>388866</v>
      </c>
      <c r="E3623" s="136">
        <f>+D3623*C3623</f>
        <v>10110.516</v>
      </c>
      <c r="F3623" s="135"/>
      <c r="G3623" s="134">
        <v>1</v>
      </c>
    </row>
    <row r="3624" spans="1:7" ht="12.75" customHeight="1">
      <c r="A3624" s="152"/>
      <c r="B3624" s="154">
        <v>32.330370275628297</v>
      </c>
      <c r="C3624" s="153"/>
      <c r="D3624" s="152" t="s">
        <v>105</v>
      </c>
      <c r="E3624" s="137">
        <v>10111</v>
      </c>
      <c r="F3624" s="151"/>
      <c r="G3624" s="134">
        <v>1</v>
      </c>
    </row>
    <row r="3625" spans="1:7" ht="12.75" customHeight="1">
      <c r="A3625" s="159" t="s">
        <v>106</v>
      </c>
      <c r="B3625" s="158" t="s">
        <v>5</v>
      </c>
      <c r="C3625" s="158" t="s">
        <v>4</v>
      </c>
      <c r="D3625" s="158" t="s">
        <v>103</v>
      </c>
      <c r="E3625" s="158" t="s">
        <v>104</v>
      </c>
      <c r="G3625" s="134">
        <v>1</v>
      </c>
    </row>
    <row r="3626" spans="1:7" ht="12.75" customHeight="1">
      <c r="A3626" s="157" t="s">
        <v>163</v>
      </c>
      <c r="B3626" s="156" t="s">
        <v>107</v>
      </c>
      <c r="C3626" s="155">
        <v>7.5829999999999995E-2</v>
      </c>
      <c r="D3626" s="136">
        <v>282059</v>
      </c>
      <c r="E3626" s="136">
        <f>+D3626*C3626</f>
        <v>21388.533969999997</v>
      </c>
      <c r="F3626" s="135"/>
      <c r="G3626" s="134">
        <v>1</v>
      </c>
    </row>
    <row r="3627" spans="1:7" ht="12.75" customHeight="1">
      <c r="A3627" s="152"/>
      <c r="B3627" s="154">
        <v>58.956321545053399</v>
      </c>
      <c r="C3627" s="153"/>
      <c r="D3627" s="152" t="s">
        <v>105</v>
      </c>
      <c r="E3627" s="137">
        <v>18438</v>
      </c>
      <c r="F3627" s="151"/>
      <c r="G3627" s="134">
        <v>1</v>
      </c>
    </row>
    <row r="3628" spans="1:7" ht="12.75" customHeight="1">
      <c r="A3628" s="159" t="s">
        <v>108</v>
      </c>
      <c r="B3628" s="158" t="s">
        <v>5</v>
      </c>
      <c r="C3628" s="158" t="s">
        <v>4</v>
      </c>
      <c r="D3628" s="158" t="s">
        <v>103</v>
      </c>
      <c r="E3628" s="158" t="s">
        <v>104</v>
      </c>
      <c r="G3628" s="134">
        <v>1</v>
      </c>
    </row>
    <row r="3629" spans="1:7" ht="12.75" customHeight="1">
      <c r="A3629" s="157" t="s">
        <v>109</v>
      </c>
      <c r="B3629" s="156" t="s">
        <v>110</v>
      </c>
      <c r="C3629" s="155">
        <v>0.05</v>
      </c>
      <c r="D3629" s="136">
        <v>18438</v>
      </c>
      <c r="E3629" s="136">
        <f>+D3629*C3629</f>
        <v>921.90000000000009</v>
      </c>
      <c r="F3629" s="135"/>
      <c r="G3629" s="134">
        <v>1</v>
      </c>
    </row>
    <row r="3630" spans="1:7" ht="12.75" customHeight="1">
      <c r="A3630" s="152"/>
      <c r="B3630" s="154">
        <v>2.9481358316812698</v>
      </c>
      <c r="C3630" s="153"/>
      <c r="D3630" s="152" t="s">
        <v>105</v>
      </c>
      <c r="E3630" s="137">
        <v>922</v>
      </c>
      <c r="F3630" s="151"/>
      <c r="G3630" s="134">
        <v>1</v>
      </c>
    </row>
    <row r="3631" spans="1:7" ht="12.75" customHeight="1">
      <c r="A3631" s="159" t="s">
        <v>111</v>
      </c>
      <c r="B3631" s="158" t="s">
        <v>5</v>
      </c>
      <c r="C3631" s="158" t="s">
        <v>4</v>
      </c>
      <c r="D3631" s="158" t="s">
        <v>103</v>
      </c>
      <c r="E3631" s="158" t="s">
        <v>104</v>
      </c>
      <c r="G3631" s="134">
        <v>1</v>
      </c>
    </row>
    <row r="3632" spans="1:7" ht="12.75" customHeight="1">
      <c r="A3632" s="157" t="s">
        <v>155</v>
      </c>
      <c r="B3632" s="156" t="s">
        <v>142</v>
      </c>
      <c r="C3632" s="155">
        <v>0.5</v>
      </c>
      <c r="D3632" s="136">
        <v>3482</v>
      </c>
      <c r="E3632" s="136">
        <f>+D3632*C3632</f>
        <v>1741</v>
      </c>
      <c r="F3632" s="135"/>
      <c r="G3632" s="134">
        <v>1</v>
      </c>
    </row>
    <row r="3633" spans="1:7" ht="12.75" customHeight="1">
      <c r="A3633" s="157" t="s">
        <v>156</v>
      </c>
      <c r="B3633" s="156" t="s">
        <v>142</v>
      </c>
      <c r="C3633" s="155">
        <v>0.25</v>
      </c>
      <c r="D3633" s="136">
        <v>248</v>
      </c>
      <c r="E3633" s="136">
        <f>+D3633*C3633</f>
        <v>62</v>
      </c>
      <c r="F3633" s="135"/>
      <c r="G3633" s="134">
        <v>1</v>
      </c>
    </row>
    <row r="3634" spans="1:7" ht="12.75" customHeight="1">
      <c r="A3634" s="152"/>
      <c r="B3634" s="154">
        <v>5.7651723476370096</v>
      </c>
      <c r="C3634" s="153"/>
      <c r="D3634" s="152" t="s">
        <v>105</v>
      </c>
      <c r="E3634" s="137">
        <v>1803</v>
      </c>
      <c r="F3634" s="151"/>
      <c r="G3634" s="134">
        <v>1</v>
      </c>
    </row>
    <row r="3635" spans="1:7" ht="12.75" customHeight="1">
      <c r="A3635" s="150" t="s">
        <v>114</v>
      </c>
      <c r="B3635" s="149" t="s">
        <v>115</v>
      </c>
      <c r="C3635" s="148"/>
      <c r="D3635" s="147"/>
      <c r="E3635" s="146">
        <v>31274</v>
      </c>
      <c r="G3635" s="134">
        <v>1</v>
      </c>
    </row>
    <row r="3636" spans="1:7" ht="15" customHeight="1">
      <c r="A3636" s="202" t="s">
        <v>116</v>
      </c>
      <c r="B3636" s="202"/>
      <c r="C3636" s="202"/>
      <c r="D3636" s="200">
        <v>31274</v>
      </c>
      <c r="E3636" s="200"/>
      <c r="G3636" s="134">
        <v>1</v>
      </c>
    </row>
    <row r="3637" spans="1:7" ht="12.75" customHeight="1">
      <c r="G3637" s="134">
        <v>1</v>
      </c>
    </row>
    <row r="3638" spans="1:7" ht="12.75" customHeight="1">
      <c r="G3638" s="134">
        <v>1</v>
      </c>
    </row>
    <row r="3639" spans="1:7" ht="20.25" customHeight="1">
      <c r="A3639" s="191" t="s">
        <v>99</v>
      </c>
      <c r="B3639" s="192"/>
      <c r="C3639" s="192"/>
      <c r="D3639" s="192"/>
      <c r="E3639" s="193"/>
      <c r="G3639" s="134">
        <v>1</v>
      </c>
    </row>
    <row r="3640" spans="1:7" ht="12.75" customHeight="1">
      <c r="A3640" s="194"/>
      <c r="B3640" s="194"/>
      <c r="C3640" s="194"/>
      <c r="D3640" s="162" t="s">
        <v>100</v>
      </c>
      <c r="E3640" s="162" t="s">
        <v>5</v>
      </c>
      <c r="G3640" s="134">
        <v>1</v>
      </c>
    </row>
    <row r="3641" spans="1:7" ht="55.5" customHeight="1">
      <c r="A3641" s="194" t="s">
        <v>461</v>
      </c>
      <c r="B3641" s="194"/>
      <c r="C3641" s="194"/>
      <c r="D3641" s="161" t="s">
        <v>400</v>
      </c>
      <c r="E3641" s="161" t="s">
        <v>3</v>
      </c>
      <c r="G3641" s="134">
        <v>1</v>
      </c>
    </row>
    <row r="3642" spans="1:7" ht="15.75" customHeight="1">
      <c r="A3642" s="201" t="s">
        <v>101</v>
      </c>
      <c r="B3642" s="201"/>
      <c r="C3642" s="201"/>
      <c r="D3642" s="201"/>
      <c r="E3642" s="201"/>
      <c r="F3642" s="160"/>
      <c r="G3642" s="134">
        <v>1</v>
      </c>
    </row>
    <row r="3643" spans="1:7" ht="200.1" customHeight="1">
      <c r="A3643" s="196" t="s">
        <v>239</v>
      </c>
      <c r="B3643" s="197"/>
      <c r="C3643" s="197"/>
      <c r="D3643" s="197"/>
      <c r="E3643" s="198"/>
      <c r="G3643" s="134">
        <v>2</v>
      </c>
    </row>
    <row r="3644" spans="1:7" ht="12.75" customHeight="1">
      <c r="A3644" s="159" t="s">
        <v>102</v>
      </c>
      <c r="B3644" s="158" t="s">
        <v>5</v>
      </c>
      <c r="C3644" s="158" t="s">
        <v>4</v>
      </c>
      <c r="D3644" s="158" t="s">
        <v>103</v>
      </c>
      <c r="E3644" s="158" t="s">
        <v>104</v>
      </c>
      <c r="G3644" s="134">
        <v>1</v>
      </c>
    </row>
    <row r="3645" spans="1:7" ht="12.75" customHeight="1">
      <c r="A3645" s="157" t="s">
        <v>507</v>
      </c>
      <c r="B3645" s="156" t="s">
        <v>3</v>
      </c>
      <c r="C3645" s="155">
        <v>1</v>
      </c>
      <c r="D3645" s="136">
        <v>906000</v>
      </c>
      <c r="E3645" s="136">
        <f>+D3645*C3645</f>
        <v>906000</v>
      </c>
      <c r="F3645" s="135"/>
      <c r="G3645" s="134">
        <v>1</v>
      </c>
    </row>
    <row r="3646" spans="1:7" ht="12.75" customHeight="1">
      <c r="A3646" s="152"/>
      <c r="B3646" s="154">
        <v>92.655374165104504</v>
      </c>
      <c r="C3646" s="153"/>
      <c r="D3646" s="152" t="s">
        <v>105</v>
      </c>
      <c r="E3646" s="137">
        <v>906000</v>
      </c>
      <c r="F3646" s="151"/>
      <c r="G3646" s="134">
        <v>1</v>
      </c>
    </row>
    <row r="3647" spans="1:7" ht="12.75" customHeight="1">
      <c r="A3647" s="159" t="s">
        <v>106</v>
      </c>
      <c r="B3647" s="158" t="s">
        <v>5</v>
      </c>
      <c r="C3647" s="158" t="s">
        <v>4</v>
      </c>
      <c r="D3647" s="158" t="s">
        <v>103</v>
      </c>
      <c r="E3647" s="158" t="s">
        <v>104</v>
      </c>
      <c r="G3647" s="134">
        <v>1</v>
      </c>
    </row>
    <row r="3648" spans="1:7" ht="12.75" customHeight="1">
      <c r="A3648" s="157" t="s">
        <v>150</v>
      </c>
      <c r="B3648" s="156" t="s">
        <v>107</v>
      </c>
      <c r="C3648" s="155">
        <v>0.28128999999999998</v>
      </c>
      <c r="D3648" s="136">
        <v>282059</v>
      </c>
      <c r="E3648" s="136">
        <f>+D3648*C3648</f>
        <v>79340.376109999997</v>
      </c>
      <c r="F3648" s="135"/>
      <c r="G3648" s="134">
        <v>1</v>
      </c>
    </row>
    <row r="3649" spans="1:7" ht="12.75" customHeight="1">
      <c r="A3649" s="152"/>
      <c r="B3649" s="154">
        <v>6.9948671377159499</v>
      </c>
      <c r="C3649" s="153"/>
      <c r="D3649" s="152" t="s">
        <v>105</v>
      </c>
      <c r="E3649" s="137">
        <v>68397</v>
      </c>
      <c r="F3649" s="151"/>
      <c r="G3649" s="134">
        <v>1</v>
      </c>
    </row>
    <row r="3650" spans="1:7" ht="12.75" customHeight="1">
      <c r="A3650" s="159" t="s">
        <v>108</v>
      </c>
      <c r="B3650" s="158" t="s">
        <v>5</v>
      </c>
      <c r="C3650" s="158" t="s">
        <v>4</v>
      </c>
      <c r="D3650" s="158" t="s">
        <v>103</v>
      </c>
      <c r="E3650" s="158" t="s">
        <v>104</v>
      </c>
      <c r="G3650" s="134">
        <v>1</v>
      </c>
    </row>
    <row r="3651" spans="1:7" ht="12.75" customHeight="1">
      <c r="A3651" s="157" t="s">
        <v>109</v>
      </c>
      <c r="B3651" s="156" t="s">
        <v>110</v>
      </c>
      <c r="C3651" s="155">
        <v>0.05</v>
      </c>
      <c r="D3651" s="136">
        <v>68397</v>
      </c>
      <c r="E3651" s="136">
        <f>+D3651*C3651</f>
        <v>3419.8500000000004</v>
      </c>
      <c r="F3651" s="135"/>
      <c r="G3651" s="134">
        <v>1</v>
      </c>
    </row>
    <row r="3652" spans="1:7" ht="12.75" customHeight="1">
      <c r="A3652" s="152"/>
      <c r="B3652" s="154">
        <v>0.34975869717953401</v>
      </c>
      <c r="C3652" s="153"/>
      <c r="D3652" s="152" t="s">
        <v>105</v>
      </c>
      <c r="E3652" s="137">
        <v>3420</v>
      </c>
      <c r="F3652" s="151"/>
      <c r="G3652" s="134">
        <v>1</v>
      </c>
    </row>
    <row r="3653" spans="1:7" ht="12.75" customHeight="1">
      <c r="A3653" s="150" t="s">
        <v>114</v>
      </c>
      <c r="B3653" s="149" t="s">
        <v>115</v>
      </c>
      <c r="C3653" s="148"/>
      <c r="D3653" s="147"/>
      <c r="E3653" s="146">
        <v>977817</v>
      </c>
      <c r="G3653" s="134">
        <v>1</v>
      </c>
    </row>
    <row r="3654" spans="1:7" ht="15" customHeight="1">
      <c r="A3654" s="202" t="s">
        <v>116</v>
      </c>
      <c r="B3654" s="202"/>
      <c r="C3654" s="202"/>
      <c r="D3654" s="200">
        <v>977817</v>
      </c>
      <c r="E3654" s="200"/>
      <c r="G3654" s="134">
        <v>1</v>
      </c>
    </row>
    <row r="3655" spans="1:7" ht="12.75" customHeight="1">
      <c r="G3655" s="134">
        <v>1</v>
      </c>
    </row>
    <row r="3656" spans="1:7" ht="12.75" customHeight="1">
      <c r="G3656" s="134">
        <v>1</v>
      </c>
    </row>
    <row r="3657" spans="1:7" ht="20.25" customHeight="1">
      <c r="A3657" s="191" t="s">
        <v>99</v>
      </c>
      <c r="B3657" s="192"/>
      <c r="C3657" s="192"/>
      <c r="D3657" s="192"/>
      <c r="E3657" s="193"/>
      <c r="G3657" s="134">
        <v>1</v>
      </c>
    </row>
    <row r="3658" spans="1:7" ht="12.75" customHeight="1">
      <c r="A3658" s="194"/>
      <c r="B3658" s="194"/>
      <c r="C3658" s="194"/>
      <c r="D3658" s="162" t="s">
        <v>100</v>
      </c>
      <c r="E3658" s="162" t="s">
        <v>5</v>
      </c>
      <c r="G3658" s="134">
        <v>1</v>
      </c>
    </row>
    <row r="3659" spans="1:7" ht="55.5" customHeight="1">
      <c r="A3659" s="194" t="s">
        <v>461</v>
      </c>
      <c r="B3659" s="194"/>
      <c r="C3659" s="194"/>
      <c r="D3659" s="161" t="s">
        <v>401</v>
      </c>
      <c r="E3659" s="161" t="s">
        <v>3</v>
      </c>
      <c r="G3659" s="134">
        <v>1</v>
      </c>
    </row>
    <row r="3660" spans="1:7" ht="15.75" customHeight="1">
      <c r="A3660" s="201" t="s">
        <v>101</v>
      </c>
      <c r="B3660" s="201"/>
      <c r="C3660" s="201"/>
      <c r="D3660" s="201"/>
      <c r="E3660" s="201"/>
      <c r="F3660" s="160"/>
      <c r="G3660" s="134">
        <v>1</v>
      </c>
    </row>
    <row r="3661" spans="1:7" ht="200.1" customHeight="1">
      <c r="A3661" s="196" t="s">
        <v>241</v>
      </c>
      <c r="B3661" s="197"/>
      <c r="C3661" s="197"/>
      <c r="D3661" s="197"/>
      <c r="E3661" s="198"/>
      <c r="G3661" s="134">
        <v>2</v>
      </c>
    </row>
    <row r="3662" spans="1:7" ht="12.75" customHeight="1">
      <c r="A3662" s="159" t="s">
        <v>102</v>
      </c>
      <c r="B3662" s="158" t="s">
        <v>5</v>
      </c>
      <c r="C3662" s="158" t="s">
        <v>4</v>
      </c>
      <c r="D3662" s="158" t="s">
        <v>103</v>
      </c>
      <c r="E3662" s="158" t="s">
        <v>104</v>
      </c>
      <c r="G3662" s="134">
        <v>1</v>
      </c>
    </row>
    <row r="3663" spans="1:7" ht="12.75" customHeight="1">
      <c r="A3663" s="157" t="s">
        <v>505</v>
      </c>
      <c r="B3663" s="156" t="s">
        <v>149</v>
      </c>
      <c r="C3663" s="155">
        <v>6.3E-2</v>
      </c>
      <c r="D3663" s="136">
        <v>392677</v>
      </c>
      <c r="E3663" s="136">
        <f>+D3663*C3663</f>
        <v>24738.651000000002</v>
      </c>
      <c r="F3663" s="135"/>
      <c r="G3663" s="134">
        <v>1</v>
      </c>
    </row>
    <row r="3664" spans="1:7" ht="12.75" customHeight="1">
      <c r="A3664" s="157" t="s">
        <v>506</v>
      </c>
      <c r="B3664" s="156" t="s">
        <v>3</v>
      </c>
      <c r="C3664" s="155">
        <v>1</v>
      </c>
      <c r="D3664" s="136">
        <v>1750000</v>
      </c>
      <c r="E3664" s="136">
        <f>+D3664*C3664</f>
        <v>1750000</v>
      </c>
      <c r="F3664" s="135"/>
      <c r="G3664" s="134">
        <v>1</v>
      </c>
    </row>
    <row r="3665" spans="1:7" ht="12.75" customHeight="1">
      <c r="A3665" s="152"/>
      <c r="B3665" s="154">
        <v>91.599905031767904</v>
      </c>
      <c r="C3665" s="153"/>
      <c r="D3665" s="152" t="s">
        <v>105</v>
      </c>
      <c r="E3665" s="137">
        <v>1774739</v>
      </c>
      <c r="F3665" s="151"/>
      <c r="G3665" s="134">
        <v>1</v>
      </c>
    </row>
    <row r="3666" spans="1:7" ht="12.75" customHeight="1">
      <c r="A3666" s="159" t="s">
        <v>106</v>
      </c>
      <c r="B3666" s="158" t="s">
        <v>5</v>
      </c>
      <c r="C3666" s="158" t="s">
        <v>4</v>
      </c>
      <c r="D3666" s="158" t="s">
        <v>103</v>
      </c>
      <c r="E3666" s="158" t="s">
        <v>104</v>
      </c>
      <c r="G3666" s="134">
        <v>1</v>
      </c>
    </row>
    <row r="3667" spans="1:7" ht="12.75" customHeight="1">
      <c r="A3667" s="157" t="s">
        <v>150</v>
      </c>
      <c r="B3667" s="156" t="s">
        <v>107</v>
      </c>
      <c r="C3667" s="155">
        <v>0.63746000000000003</v>
      </c>
      <c r="D3667" s="136">
        <v>282059</v>
      </c>
      <c r="E3667" s="136">
        <f>+D3667*C3667</f>
        <v>179801.33014000001</v>
      </c>
      <c r="F3667" s="135"/>
      <c r="G3667" s="134">
        <v>1</v>
      </c>
    </row>
    <row r="3668" spans="1:7" ht="12.75" customHeight="1">
      <c r="A3668" s="152"/>
      <c r="B3668" s="154">
        <v>8.0000929037053101</v>
      </c>
      <c r="C3668" s="153"/>
      <c r="D3668" s="152" t="s">
        <v>105</v>
      </c>
      <c r="E3668" s="137">
        <v>155001</v>
      </c>
      <c r="F3668" s="151"/>
      <c r="G3668" s="134">
        <v>1</v>
      </c>
    </row>
    <row r="3669" spans="1:7" ht="12.75" customHeight="1">
      <c r="A3669" s="159" t="s">
        <v>108</v>
      </c>
      <c r="B3669" s="158" t="s">
        <v>5</v>
      </c>
      <c r="C3669" s="158" t="s">
        <v>4</v>
      </c>
      <c r="D3669" s="158" t="s">
        <v>103</v>
      </c>
      <c r="E3669" s="158" t="s">
        <v>104</v>
      </c>
      <c r="G3669" s="134">
        <v>1</v>
      </c>
    </row>
    <row r="3670" spans="1:7" ht="12.75" customHeight="1">
      <c r="A3670" s="157" t="s">
        <v>109</v>
      </c>
      <c r="B3670" s="156" t="s">
        <v>110</v>
      </c>
      <c r="C3670" s="155">
        <v>0.05</v>
      </c>
      <c r="D3670" s="136">
        <v>155001</v>
      </c>
      <c r="E3670" s="136">
        <f>+D3670*C3670</f>
        <v>7750.05</v>
      </c>
      <c r="F3670" s="135"/>
      <c r="G3670" s="134">
        <v>1</v>
      </c>
    </row>
    <row r="3671" spans="1:7" ht="12.75" customHeight="1">
      <c r="A3671" s="152"/>
      <c r="B3671" s="154">
        <v>0.400002064526785</v>
      </c>
      <c r="C3671" s="153"/>
      <c r="D3671" s="152" t="s">
        <v>105</v>
      </c>
      <c r="E3671" s="137">
        <v>7750</v>
      </c>
      <c r="F3671" s="151"/>
      <c r="G3671" s="134">
        <v>1</v>
      </c>
    </row>
    <row r="3672" spans="1:7" ht="12.75" customHeight="1">
      <c r="A3672" s="150" t="s">
        <v>114</v>
      </c>
      <c r="B3672" s="149" t="s">
        <v>115</v>
      </c>
      <c r="C3672" s="148"/>
      <c r="D3672" s="147"/>
      <c r="E3672" s="146">
        <v>1937490</v>
      </c>
      <c r="G3672" s="134">
        <v>1</v>
      </c>
    </row>
    <row r="3673" spans="1:7" ht="15" customHeight="1">
      <c r="A3673" s="202" t="s">
        <v>116</v>
      </c>
      <c r="B3673" s="202"/>
      <c r="C3673" s="202"/>
      <c r="D3673" s="200">
        <v>1937490</v>
      </c>
      <c r="E3673" s="200"/>
      <c r="G3673" s="134">
        <v>1</v>
      </c>
    </row>
    <row r="3674" spans="1:7" ht="12.75" customHeight="1">
      <c r="G3674" s="134">
        <v>1</v>
      </c>
    </row>
    <row r="3675" spans="1:7" ht="12.75" customHeight="1">
      <c r="G3675" s="134">
        <v>1</v>
      </c>
    </row>
    <row r="3676" spans="1:7" ht="20.25" customHeight="1">
      <c r="A3676" s="191" t="s">
        <v>99</v>
      </c>
      <c r="B3676" s="192"/>
      <c r="C3676" s="192"/>
      <c r="D3676" s="192"/>
      <c r="E3676" s="193"/>
      <c r="G3676" s="134">
        <v>1</v>
      </c>
    </row>
    <row r="3677" spans="1:7" ht="12.75" customHeight="1">
      <c r="A3677" s="194"/>
      <c r="B3677" s="194"/>
      <c r="C3677" s="194"/>
      <c r="D3677" s="162" t="s">
        <v>100</v>
      </c>
      <c r="E3677" s="162" t="s">
        <v>5</v>
      </c>
      <c r="G3677" s="134">
        <v>1</v>
      </c>
    </row>
    <row r="3678" spans="1:7" ht="55.5" customHeight="1">
      <c r="A3678" s="194" t="s">
        <v>461</v>
      </c>
      <c r="B3678" s="194"/>
      <c r="C3678" s="194"/>
      <c r="D3678" s="161" t="s">
        <v>402</v>
      </c>
      <c r="E3678" s="161" t="s">
        <v>2</v>
      </c>
      <c r="G3678" s="134">
        <v>1</v>
      </c>
    </row>
    <row r="3679" spans="1:7" ht="15.75" customHeight="1">
      <c r="A3679" s="201" t="s">
        <v>101</v>
      </c>
      <c r="B3679" s="201"/>
      <c r="C3679" s="201"/>
      <c r="D3679" s="201"/>
      <c r="E3679" s="201"/>
      <c r="F3679" s="160"/>
      <c r="G3679" s="134">
        <v>1</v>
      </c>
    </row>
    <row r="3680" spans="1:7" ht="200.1" customHeight="1">
      <c r="A3680" s="196" t="s">
        <v>245</v>
      </c>
      <c r="B3680" s="197"/>
      <c r="C3680" s="197"/>
      <c r="D3680" s="197"/>
      <c r="E3680" s="198"/>
      <c r="G3680" s="134">
        <v>2</v>
      </c>
    </row>
    <row r="3681" spans="1:7" ht="12.75" customHeight="1">
      <c r="A3681" s="159" t="s">
        <v>102</v>
      </c>
      <c r="B3681" s="158" t="s">
        <v>5</v>
      </c>
      <c r="C3681" s="158" t="s">
        <v>4</v>
      </c>
      <c r="D3681" s="158" t="s">
        <v>103</v>
      </c>
      <c r="E3681" s="158" t="s">
        <v>104</v>
      </c>
      <c r="G3681" s="134">
        <v>1</v>
      </c>
    </row>
    <row r="3682" spans="1:7" ht="12.75" customHeight="1">
      <c r="A3682" s="157" t="s">
        <v>469</v>
      </c>
      <c r="B3682" s="156" t="s">
        <v>168</v>
      </c>
      <c r="C3682" s="155">
        <v>7.0000000000000007E-2</v>
      </c>
      <c r="D3682" s="136">
        <v>19326</v>
      </c>
      <c r="E3682" s="136">
        <f>+D3682*C3682</f>
        <v>1352.8200000000002</v>
      </c>
      <c r="F3682" s="135"/>
      <c r="G3682" s="134">
        <v>1</v>
      </c>
    </row>
    <row r="3683" spans="1:7" ht="12.75" customHeight="1">
      <c r="A3683" s="157" t="s">
        <v>466</v>
      </c>
      <c r="B3683" s="156" t="s">
        <v>3</v>
      </c>
      <c r="C3683" s="155">
        <v>0.11</v>
      </c>
      <c r="D3683" s="136">
        <v>1210</v>
      </c>
      <c r="E3683" s="136">
        <f>+D3683*C3683</f>
        <v>133.1</v>
      </c>
      <c r="F3683" s="135"/>
      <c r="G3683" s="134">
        <v>1</v>
      </c>
    </row>
    <row r="3684" spans="1:7" ht="12.75" customHeight="1">
      <c r="A3684" s="157" t="s">
        <v>179</v>
      </c>
      <c r="B3684" s="156" t="s">
        <v>123</v>
      </c>
      <c r="C3684" s="155">
        <v>5.5E-2</v>
      </c>
      <c r="D3684" s="136">
        <v>5500</v>
      </c>
      <c r="E3684" s="136">
        <f>+D3684*C3684</f>
        <v>302.5</v>
      </c>
      <c r="F3684" s="135"/>
      <c r="G3684" s="134">
        <v>1</v>
      </c>
    </row>
    <row r="3685" spans="1:7" ht="12.75" customHeight="1">
      <c r="A3685" s="152"/>
      <c r="B3685" s="154">
        <v>19.313397387455499</v>
      </c>
      <c r="C3685" s="153"/>
      <c r="D3685" s="152" t="s">
        <v>105</v>
      </c>
      <c r="E3685" s="137">
        <v>1789</v>
      </c>
      <c r="F3685" s="151"/>
      <c r="G3685" s="134">
        <v>1</v>
      </c>
    </row>
    <row r="3686" spans="1:7" ht="12.75" customHeight="1">
      <c r="A3686" s="159" t="s">
        <v>106</v>
      </c>
      <c r="B3686" s="158" t="s">
        <v>5</v>
      </c>
      <c r="C3686" s="158" t="s">
        <v>4</v>
      </c>
      <c r="D3686" s="158" t="s">
        <v>103</v>
      </c>
      <c r="E3686" s="158" t="s">
        <v>104</v>
      </c>
      <c r="G3686" s="134">
        <v>1</v>
      </c>
    </row>
    <row r="3687" spans="1:7" ht="12.75" customHeight="1">
      <c r="A3687" s="157" t="s">
        <v>181</v>
      </c>
      <c r="B3687" s="156" t="s">
        <v>107</v>
      </c>
      <c r="C3687" s="155">
        <v>2.8570000000000002E-2</v>
      </c>
      <c r="D3687" s="136">
        <v>282059</v>
      </c>
      <c r="E3687" s="136">
        <f>+D3687*C3687</f>
        <v>8058.4256300000006</v>
      </c>
      <c r="F3687" s="135"/>
      <c r="G3687" s="134">
        <v>1</v>
      </c>
    </row>
    <row r="3688" spans="1:7" ht="12.75" customHeight="1">
      <c r="A3688" s="152"/>
      <c r="B3688" s="154">
        <v>74.9973010903595</v>
      </c>
      <c r="C3688" s="153"/>
      <c r="D3688" s="152" t="s">
        <v>105</v>
      </c>
      <c r="E3688" s="137">
        <v>6947</v>
      </c>
      <c r="F3688" s="151"/>
      <c r="G3688" s="134">
        <v>1</v>
      </c>
    </row>
    <row r="3689" spans="1:7" ht="12.75" customHeight="1">
      <c r="A3689" s="159" t="s">
        <v>108</v>
      </c>
      <c r="B3689" s="158" t="s">
        <v>5</v>
      </c>
      <c r="C3689" s="158" t="s">
        <v>4</v>
      </c>
      <c r="D3689" s="158" t="s">
        <v>103</v>
      </c>
      <c r="E3689" s="158" t="s">
        <v>104</v>
      </c>
      <c r="G3689" s="134">
        <v>1</v>
      </c>
    </row>
    <row r="3690" spans="1:7" ht="12.75" customHeight="1">
      <c r="A3690" s="157" t="s">
        <v>109</v>
      </c>
      <c r="B3690" s="156" t="s">
        <v>110</v>
      </c>
      <c r="C3690" s="155">
        <v>0.05</v>
      </c>
      <c r="D3690" s="136">
        <v>6947</v>
      </c>
      <c r="E3690" s="136">
        <f>+D3690*C3690</f>
        <v>347.35</v>
      </c>
      <c r="F3690" s="135"/>
      <c r="G3690" s="134">
        <v>1</v>
      </c>
    </row>
    <row r="3691" spans="1:7" ht="12.75" customHeight="1">
      <c r="A3691" s="152"/>
      <c r="B3691" s="154">
        <v>3.7460865810212698</v>
      </c>
      <c r="C3691" s="153"/>
      <c r="D3691" s="152" t="s">
        <v>105</v>
      </c>
      <c r="E3691" s="137">
        <v>347</v>
      </c>
      <c r="F3691" s="151"/>
      <c r="G3691" s="134">
        <v>1</v>
      </c>
    </row>
    <row r="3692" spans="1:7" ht="12.75" customHeight="1">
      <c r="A3692" s="159" t="s">
        <v>111</v>
      </c>
      <c r="B3692" s="158" t="s">
        <v>5</v>
      </c>
      <c r="C3692" s="158" t="s">
        <v>4</v>
      </c>
      <c r="D3692" s="158" t="s">
        <v>103</v>
      </c>
      <c r="E3692" s="158" t="s">
        <v>104</v>
      </c>
      <c r="G3692" s="134">
        <v>1</v>
      </c>
    </row>
    <row r="3693" spans="1:7" ht="12.75" customHeight="1">
      <c r="A3693" s="157" t="s">
        <v>155</v>
      </c>
      <c r="B3693" s="156" t="s">
        <v>142</v>
      </c>
      <c r="C3693" s="155">
        <v>0.05</v>
      </c>
      <c r="D3693" s="136">
        <v>3482</v>
      </c>
      <c r="E3693" s="136">
        <f>+D3693*C3693</f>
        <v>174.10000000000002</v>
      </c>
      <c r="F3693" s="135"/>
      <c r="G3693" s="134">
        <v>1</v>
      </c>
    </row>
    <row r="3694" spans="1:7" ht="12.75" customHeight="1">
      <c r="A3694" s="157" t="s">
        <v>156</v>
      </c>
      <c r="B3694" s="156" t="s">
        <v>142</v>
      </c>
      <c r="C3694" s="155">
        <v>2.5000000000000001E-2</v>
      </c>
      <c r="D3694" s="136">
        <v>248</v>
      </c>
      <c r="E3694" s="136">
        <f>+D3694*C3694</f>
        <v>6.2</v>
      </c>
      <c r="F3694" s="135"/>
      <c r="G3694" s="134">
        <v>1</v>
      </c>
    </row>
    <row r="3695" spans="1:7" ht="12.75" customHeight="1">
      <c r="A3695" s="152"/>
      <c r="B3695" s="154">
        <v>1.94321494116377</v>
      </c>
      <c r="C3695" s="153"/>
      <c r="D3695" s="152" t="s">
        <v>105</v>
      </c>
      <c r="E3695" s="137">
        <v>180</v>
      </c>
      <c r="F3695" s="151"/>
      <c r="G3695" s="134">
        <v>1</v>
      </c>
    </row>
    <row r="3696" spans="1:7" ht="12.75" customHeight="1">
      <c r="A3696" s="150" t="s">
        <v>114</v>
      </c>
      <c r="B3696" s="149" t="s">
        <v>115</v>
      </c>
      <c r="C3696" s="148"/>
      <c r="D3696" s="147"/>
      <c r="E3696" s="146">
        <v>9263</v>
      </c>
      <c r="G3696" s="134">
        <v>1</v>
      </c>
    </row>
    <row r="3697" spans="1:7" ht="15" customHeight="1">
      <c r="A3697" s="202" t="s">
        <v>116</v>
      </c>
      <c r="B3697" s="202"/>
      <c r="C3697" s="202"/>
      <c r="D3697" s="200">
        <v>9263</v>
      </c>
      <c r="E3697" s="200"/>
      <c r="G3697" s="134">
        <v>1</v>
      </c>
    </row>
    <row r="3698" spans="1:7" ht="12.75" customHeight="1">
      <c r="G3698" s="134">
        <v>1</v>
      </c>
    </row>
    <row r="3699" spans="1:7" ht="12.75" customHeight="1">
      <c r="G3699" s="134">
        <v>1</v>
      </c>
    </row>
    <row r="3700" spans="1:7" ht="20.25" customHeight="1">
      <c r="A3700" s="191" t="s">
        <v>99</v>
      </c>
      <c r="B3700" s="192"/>
      <c r="C3700" s="192"/>
      <c r="D3700" s="192"/>
      <c r="E3700" s="193"/>
      <c r="G3700" s="134">
        <v>1</v>
      </c>
    </row>
    <row r="3701" spans="1:7" ht="12.75" customHeight="1">
      <c r="A3701" s="194"/>
      <c r="B3701" s="194"/>
      <c r="C3701" s="194"/>
      <c r="D3701" s="162" t="s">
        <v>100</v>
      </c>
      <c r="E3701" s="162" t="s">
        <v>5</v>
      </c>
      <c r="G3701" s="134">
        <v>1</v>
      </c>
    </row>
    <row r="3702" spans="1:7" ht="55.5" customHeight="1">
      <c r="A3702" s="194" t="s">
        <v>461</v>
      </c>
      <c r="B3702" s="194"/>
      <c r="C3702" s="194"/>
      <c r="D3702" s="161" t="s">
        <v>403</v>
      </c>
      <c r="E3702" s="161" t="s">
        <v>3</v>
      </c>
      <c r="G3702" s="134">
        <v>1</v>
      </c>
    </row>
    <row r="3703" spans="1:7" ht="15.75" customHeight="1">
      <c r="A3703" s="201" t="s">
        <v>101</v>
      </c>
      <c r="B3703" s="201"/>
      <c r="C3703" s="201"/>
      <c r="D3703" s="201"/>
      <c r="E3703" s="201"/>
      <c r="F3703" s="160"/>
      <c r="G3703" s="134">
        <v>1</v>
      </c>
    </row>
    <row r="3704" spans="1:7" ht="200.1" customHeight="1">
      <c r="A3704" s="196" t="s">
        <v>249</v>
      </c>
      <c r="B3704" s="197"/>
      <c r="C3704" s="197"/>
      <c r="D3704" s="197"/>
      <c r="E3704" s="198"/>
      <c r="G3704" s="134">
        <v>2</v>
      </c>
    </row>
    <row r="3705" spans="1:7" ht="12.75" customHeight="1">
      <c r="A3705" s="159" t="s">
        <v>102</v>
      </c>
      <c r="B3705" s="158" t="s">
        <v>5</v>
      </c>
      <c r="C3705" s="158" t="s">
        <v>4</v>
      </c>
      <c r="D3705" s="158" t="s">
        <v>103</v>
      </c>
      <c r="E3705" s="158" t="s">
        <v>104</v>
      </c>
      <c r="G3705" s="134">
        <v>1</v>
      </c>
    </row>
    <row r="3706" spans="1:7" ht="12.75" customHeight="1">
      <c r="A3706" s="157" t="s">
        <v>487</v>
      </c>
      <c r="B3706" s="156" t="s">
        <v>3</v>
      </c>
      <c r="C3706" s="155">
        <v>1</v>
      </c>
      <c r="D3706" s="136">
        <v>3100</v>
      </c>
      <c r="E3706" s="136">
        <f t="shared" ref="E3706:E3715" si="47">+D3706*C3706</f>
        <v>3100</v>
      </c>
      <c r="F3706" s="135"/>
      <c r="G3706" s="134">
        <v>1</v>
      </c>
    </row>
    <row r="3707" spans="1:7" ht="12.75" customHeight="1">
      <c r="A3707" s="157" t="s">
        <v>577</v>
      </c>
      <c r="B3707" s="156" t="s">
        <v>98</v>
      </c>
      <c r="C3707" s="155">
        <v>10.5</v>
      </c>
      <c r="D3707" s="136">
        <v>1583</v>
      </c>
      <c r="E3707" s="136">
        <f t="shared" si="47"/>
        <v>16621.5</v>
      </c>
      <c r="F3707" s="135"/>
      <c r="G3707" s="134">
        <v>1</v>
      </c>
    </row>
    <row r="3708" spans="1:7" ht="12.75" customHeight="1">
      <c r="A3708" s="157" t="s">
        <v>582</v>
      </c>
      <c r="B3708" s="156" t="s">
        <v>98</v>
      </c>
      <c r="C3708" s="155">
        <v>3.03</v>
      </c>
      <c r="D3708" s="136">
        <v>880</v>
      </c>
      <c r="E3708" s="136">
        <f t="shared" si="47"/>
        <v>2666.3999999999996</v>
      </c>
      <c r="F3708" s="135"/>
      <c r="G3708" s="134">
        <v>1</v>
      </c>
    </row>
    <row r="3709" spans="1:7" ht="12.75" customHeight="1">
      <c r="A3709" s="157" t="s">
        <v>581</v>
      </c>
      <c r="B3709" s="156" t="s">
        <v>3</v>
      </c>
      <c r="C3709" s="155">
        <v>2</v>
      </c>
      <c r="D3709" s="136">
        <v>150</v>
      </c>
      <c r="E3709" s="136">
        <f t="shared" si="47"/>
        <v>300</v>
      </c>
      <c r="F3709" s="135"/>
      <c r="G3709" s="134">
        <v>1</v>
      </c>
    </row>
    <row r="3710" spans="1:7" ht="12.75" customHeight="1">
      <c r="A3710" s="157" t="s">
        <v>580</v>
      </c>
      <c r="B3710" s="156" t="s">
        <v>3</v>
      </c>
      <c r="C3710" s="155">
        <v>2</v>
      </c>
      <c r="D3710" s="136">
        <v>616</v>
      </c>
      <c r="E3710" s="136">
        <f t="shared" si="47"/>
        <v>1232</v>
      </c>
      <c r="F3710" s="135"/>
      <c r="G3710" s="134">
        <v>1</v>
      </c>
    </row>
    <row r="3711" spans="1:7" ht="12.75" customHeight="1">
      <c r="A3711" s="157" t="s">
        <v>579</v>
      </c>
      <c r="B3711" s="156" t="s">
        <v>3</v>
      </c>
      <c r="C3711" s="155">
        <v>6.0400000000000002E-3</v>
      </c>
      <c r="D3711" s="136">
        <v>101061</v>
      </c>
      <c r="E3711" s="136">
        <f t="shared" si="47"/>
        <v>610.40844000000004</v>
      </c>
      <c r="F3711" s="135"/>
      <c r="G3711" s="134">
        <v>1</v>
      </c>
    </row>
    <row r="3712" spans="1:7" ht="12.75" customHeight="1">
      <c r="A3712" s="157" t="s">
        <v>510</v>
      </c>
      <c r="B3712" s="156" t="s">
        <v>3</v>
      </c>
      <c r="C3712" s="155">
        <v>8.0599999999999995E-3</v>
      </c>
      <c r="D3712" s="136">
        <v>53173</v>
      </c>
      <c r="E3712" s="136">
        <f t="shared" si="47"/>
        <v>428.57437999999996</v>
      </c>
      <c r="F3712" s="135"/>
      <c r="G3712" s="134">
        <v>1</v>
      </c>
    </row>
    <row r="3713" spans="1:7" ht="12.75" customHeight="1">
      <c r="A3713" s="157" t="s">
        <v>480</v>
      </c>
      <c r="B3713" s="156" t="s">
        <v>3</v>
      </c>
      <c r="C3713" s="155">
        <v>3</v>
      </c>
      <c r="D3713" s="136">
        <v>300</v>
      </c>
      <c r="E3713" s="136">
        <f t="shared" si="47"/>
        <v>900</v>
      </c>
      <c r="F3713" s="135"/>
      <c r="G3713" s="134">
        <v>1</v>
      </c>
    </row>
    <row r="3714" spans="1:7" ht="12.75" customHeight="1">
      <c r="A3714" s="157" t="s">
        <v>576</v>
      </c>
      <c r="B3714" s="156" t="s">
        <v>3</v>
      </c>
      <c r="C3714" s="155">
        <v>1</v>
      </c>
      <c r="D3714" s="136">
        <v>3000</v>
      </c>
      <c r="E3714" s="136">
        <f t="shared" si="47"/>
        <v>3000</v>
      </c>
      <c r="F3714" s="135"/>
      <c r="G3714" s="134">
        <v>1</v>
      </c>
    </row>
    <row r="3715" spans="1:7" ht="12.75" customHeight="1">
      <c r="A3715" s="157" t="s">
        <v>578</v>
      </c>
      <c r="B3715" s="156" t="s">
        <v>98</v>
      </c>
      <c r="C3715" s="155">
        <v>3</v>
      </c>
      <c r="D3715" s="136">
        <v>500</v>
      </c>
      <c r="E3715" s="136">
        <f t="shared" si="47"/>
        <v>1500</v>
      </c>
      <c r="F3715" s="135"/>
      <c r="G3715" s="134">
        <v>1</v>
      </c>
    </row>
    <row r="3716" spans="1:7" ht="12.75" customHeight="1">
      <c r="A3716" s="152"/>
      <c r="B3716" s="154">
        <v>46.993901117612502</v>
      </c>
      <c r="C3716" s="153"/>
      <c r="D3716" s="152" t="s">
        <v>105</v>
      </c>
      <c r="E3716" s="137">
        <v>30359</v>
      </c>
      <c r="F3716" s="151"/>
      <c r="G3716" s="134">
        <v>1</v>
      </c>
    </row>
    <row r="3717" spans="1:7" ht="12.75" customHeight="1">
      <c r="A3717" s="159" t="s">
        <v>106</v>
      </c>
      <c r="B3717" s="158" t="s">
        <v>5</v>
      </c>
      <c r="C3717" s="158" t="s">
        <v>4</v>
      </c>
      <c r="D3717" s="158" t="s">
        <v>103</v>
      </c>
      <c r="E3717" s="158" t="s">
        <v>104</v>
      </c>
      <c r="G3717" s="134">
        <v>1</v>
      </c>
    </row>
    <row r="3718" spans="1:7" ht="12.75" customHeight="1">
      <c r="A3718" s="157" t="s">
        <v>471</v>
      </c>
      <c r="B3718" s="156" t="s">
        <v>107</v>
      </c>
      <c r="C3718" s="155">
        <v>0.13167000000000001</v>
      </c>
      <c r="D3718" s="136">
        <v>282059</v>
      </c>
      <c r="E3718" s="136">
        <f>+D3718*C3718</f>
        <v>37138.708530000004</v>
      </c>
      <c r="F3718" s="135"/>
      <c r="G3718" s="134">
        <v>1</v>
      </c>
    </row>
    <row r="3719" spans="1:7" ht="12.75" customHeight="1">
      <c r="A3719" s="152"/>
      <c r="B3719" s="154">
        <v>49.558837187703197</v>
      </c>
      <c r="C3719" s="153"/>
      <c r="D3719" s="152" t="s">
        <v>105</v>
      </c>
      <c r="E3719" s="137">
        <v>32016</v>
      </c>
      <c r="F3719" s="151"/>
      <c r="G3719" s="134">
        <v>1</v>
      </c>
    </row>
    <row r="3720" spans="1:7" ht="12.75" customHeight="1">
      <c r="A3720" s="159" t="s">
        <v>108</v>
      </c>
      <c r="B3720" s="158" t="s">
        <v>5</v>
      </c>
      <c r="C3720" s="158" t="s">
        <v>4</v>
      </c>
      <c r="D3720" s="158" t="s">
        <v>103</v>
      </c>
      <c r="E3720" s="158" t="s">
        <v>104</v>
      </c>
      <c r="G3720" s="134">
        <v>1</v>
      </c>
    </row>
    <row r="3721" spans="1:7" ht="12.75" customHeight="1">
      <c r="A3721" s="157" t="s">
        <v>109</v>
      </c>
      <c r="B3721" s="156" t="s">
        <v>110</v>
      </c>
      <c r="C3721" s="155">
        <v>0.05</v>
      </c>
      <c r="D3721" s="136">
        <v>32016</v>
      </c>
      <c r="E3721" s="136">
        <f>+D3721*C3721</f>
        <v>1600.8000000000002</v>
      </c>
      <c r="F3721" s="135"/>
      <c r="G3721" s="134">
        <v>1</v>
      </c>
    </row>
    <row r="3722" spans="1:7" ht="12.75" customHeight="1">
      <c r="A3722" s="152"/>
      <c r="B3722" s="154">
        <v>2.4782514473236099</v>
      </c>
      <c r="C3722" s="153"/>
      <c r="D3722" s="152" t="s">
        <v>105</v>
      </c>
      <c r="E3722" s="137">
        <v>1601</v>
      </c>
      <c r="F3722" s="151"/>
      <c r="G3722" s="134">
        <v>1</v>
      </c>
    </row>
    <row r="3723" spans="1:7" ht="12.75" customHeight="1">
      <c r="A3723" s="159" t="s">
        <v>112</v>
      </c>
      <c r="B3723" s="158" t="s">
        <v>5</v>
      </c>
      <c r="C3723" s="158" t="s">
        <v>4</v>
      </c>
      <c r="D3723" s="158" t="s">
        <v>103</v>
      </c>
      <c r="E3723" s="158" t="s">
        <v>104</v>
      </c>
      <c r="G3723" s="134">
        <v>1</v>
      </c>
    </row>
    <row r="3724" spans="1:7" ht="12.75" customHeight="1">
      <c r="A3724" s="157" t="s">
        <v>470</v>
      </c>
      <c r="B3724" s="156" t="s">
        <v>3</v>
      </c>
      <c r="C3724" s="155">
        <v>1.4290000000000001E-2</v>
      </c>
      <c r="D3724" s="136">
        <v>43800</v>
      </c>
      <c r="E3724" s="136">
        <f>+D3724*C3724</f>
        <v>625.90200000000004</v>
      </c>
      <c r="F3724" s="135"/>
      <c r="G3724" s="134">
        <v>1</v>
      </c>
    </row>
    <row r="3725" spans="1:7" ht="12.75" customHeight="1">
      <c r="A3725" s="152"/>
      <c r="B3725" s="154">
        <v>0.96901024736076302</v>
      </c>
      <c r="C3725" s="153"/>
      <c r="D3725" s="152" t="s">
        <v>105</v>
      </c>
      <c r="E3725" s="137">
        <v>626</v>
      </c>
      <c r="F3725" s="151"/>
      <c r="G3725" s="134">
        <v>1</v>
      </c>
    </row>
    <row r="3726" spans="1:7" ht="12.75" customHeight="1">
      <c r="A3726" s="150" t="s">
        <v>114</v>
      </c>
      <c r="B3726" s="149" t="s">
        <v>115</v>
      </c>
      <c r="C3726" s="148"/>
      <c r="D3726" s="147"/>
      <c r="E3726" s="146">
        <v>64602</v>
      </c>
      <c r="G3726" s="134">
        <v>1</v>
      </c>
    </row>
    <row r="3727" spans="1:7" ht="15" customHeight="1">
      <c r="A3727" s="202" t="s">
        <v>116</v>
      </c>
      <c r="B3727" s="202"/>
      <c r="C3727" s="202"/>
      <c r="D3727" s="200">
        <v>64602</v>
      </c>
      <c r="E3727" s="200"/>
      <c r="G3727" s="134">
        <v>1</v>
      </c>
    </row>
    <row r="3728" spans="1:7" ht="12.75" customHeight="1">
      <c r="G3728" s="134">
        <v>1</v>
      </c>
    </row>
    <row r="3729" spans="1:7" ht="12.75" customHeight="1">
      <c r="G3729" s="134">
        <v>1</v>
      </c>
    </row>
    <row r="3730" spans="1:7" ht="20.25" customHeight="1">
      <c r="A3730" s="191" t="s">
        <v>99</v>
      </c>
      <c r="B3730" s="192"/>
      <c r="C3730" s="192"/>
      <c r="D3730" s="192"/>
      <c r="E3730" s="193"/>
      <c r="G3730" s="134">
        <v>1</v>
      </c>
    </row>
    <row r="3731" spans="1:7" ht="12.75" customHeight="1">
      <c r="A3731" s="194"/>
      <c r="B3731" s="194"/>
      <c r="C3731" s="194"/>
      <c r="D3731" s="162" t="s">
        <v>100</v>
      </c>
      <c r="E3731" s="162" t="s">
        <v>5</v>
      </c>
      <c r="G3731" s="134">
        <v>1</v>
      </c>
    </row>
    <row r="3732" spans="1:7" ht="55.5" customHeight="1">
      <c r="A3732" s="194" t="s">
        <v>461</v>
      </c>
      <c r="B3732" s="194"/>
      <c r="C3732" s="194"/>
      <c r="D3732" s="161" t="s">
        <v>404</v>
      </c>
      <c r="E3732" s="161" t="s">
        <v>3</v>
      </c>
      <c r="G3732" s="134">
        <v>1</v>
      </c>
    </row>
    <row r="3733" spans="1:7" ht="15.75" customHeight="1">
      <c r="A3733" s="201" t="s">
        <v>101</v>
      </c>
      <c r="B3733" s="201"/>
      <c r="C3733" s="201"/>
      <c r="D3733" s="201"/>
      <c r="E3733" s="201"/>
      <c r="F3733" s="160"/>
      <c r="G3733" s="134">
        <v>1</v>
      </c>
    </row>
    <row r="3734" spans="1:7" ht="200.1" customHeight="1">
      <c r="A3734" s="196" t="s">
        <v>251</v>
      </c>
      <c r="B3734" s="197"/>
      <c r="C3734" s="197"/>
      <c r="D3734" s="197"/>
      <c r="E3734" s="198"/>
      <c r="G3734" s="134">
        <v>2</v>
      </c>
    </row>
    <row r="3735" spans="1:7" ht="12.75" customHeight="1">
      <c r="A3735" s="159" t="s">
        <v>102</v>
      </c>
      <c r="B3735" s="158" t="s">
        <v>5</v>
      </c>
      <c r="C3735" s="158" t="s">
        <v>4</v>
      </c>
      <c r="D3735" s="158" t="s">
        <v>103</v>
      </c>
      <c r="E3735" s="158" t="s">
        <v>104</v>
      </c>
      <c r="G3735" s="134">
        <v>1</v>
      </c>
    </row>
    <row r="3736" spans="1:7" ht="12.75" customHeight="1">
      <c r="A3736" s="157" t="s">
        <v>486</v>
      </c>
      <c r="B3736" s="156" t="s">
        <v>3</v>
      </c>
      <c r="C3736" s="155">
        <v>1</v>
      </c>
      <c r="D3736" s="136">
        <v>13332</v>
      </c>
      <c r="E3736" s="136">
        <f t="shared" ref="E3736:E3745" si="48">+D3736*C3736</f>
        <v>13332</v>
      </c>
      <c r="F3736" s="135"/>
      <c r="G3736" s="134">
        <v>1</v>
      </c>
    </row>
    <row r="3737" spans="1:7" ht="12.75" customHeight="1">
      <c r="A3737" s="157" t="s">
        <v>582</v>
      </c>
      <c r="B3737" s="156" t="s">
        <v>98</v>
      </c>
      <c r="C3737" s="155">
        <v>4.04</v>
      </c>
      <c r="D3737" s="136">
        <v>880</v>
      </c>
      <c r="E3737" s="136">
        <f t="shared" si="48"/>
        <v>3555.2</v>
      </c>
      <c r="F3737" s="135"/>
      <c r="G3737" s="134">
        <v>1</v>
      </c>
    </row>
    <row r="3738" spans="1:7" ht="12.75" customHeight="1">
      <c r="A3738" s="157" t="s">
        <v>581</v>
      </c>
      <c r="B3738" s="156" t="s">
        <v>3</v>
      </c>
      <c r="C3738" s="155">
        <v>2</v>
      </c>
      <c r="D3738" s="136">
        <v>150</v>
      </c>
      <c r="E3738" s="136">
        <f t="shared" si="48"/>
        <v>300</v>
      </c>
      <c r="F3738" s="135"/>
      <c r="G3738" s="134">
        <v>1</v>
      </c>
    </row>
    <row r="3739" spans="1:7" ht="12.75" customHeight="1">
      <c r="A3739" s="157" t="s">
        <v>580</v>
      </c>
      <c r="B3739" s="156" t="s">
        <v>3</v>
      </c>
      <c r="C3739" s="155">
        <v>2</v>
      </c>
      <c r="D3739" s="136">
        <v>616</v>
      </c>
      <c r="E3739" s="136">
        <f t="shared" si="48"/>
        <v>1232</v>
      </c>
      <c r="F3739" s="135"/>
      <c r="G3739" s="134">
        <v>1</v>
      </c>
    </row>
    <row r="3740" spans="1:7" ht="12.75" customHeight="1">
      <c r="A3740" s="157" t="s">
        <v>579</v>
      </c>
      <c r="B3740" s="156" t="s">
        <v>3</v>
      </c>
      <c r="C3740" s="155">
        <v>6.0400000000000002E-3</v>
      </c>
      <c r="D3740" s="136">
        <v>101061</v>
      </c>
      <c r="E3740" s="136">
        <f t="shared" si="48"/>
        <v>610.40844000000004</v>
      </c>
      <c r="F3740" s="135"/>
      <c r="G3740" s="134">
        <v>1</v>
      </c>
    </row>
    <row r="3741" spans="1:7" ht="12.75" customHeight="1">
      <c r="A3741" s="157" t="s">
        <v>510</v>
      </c>
      <c r="B3741" s="156" t="s">
        <v>3</v>
      </c>
      <c r="C3741" s="155">
        <v>8.0599999999999995E-3</v>
      </c>
      <c r="D3741" s="136">
        <v>53173</v>
      </c>
      <c r="E3741" s="136">
        <f t="shared" si="48"/>
        <v>428.57437999999996</v>
      </c>
      <c r="F3741" s="135"/>
      <c r="G3741" s="134">
        <v>1</v>
      </c>
    </row>
    <row r="3742" spans="1:7" ht="12.75" customHeight="1">
      <c r="A3742" s="157" t="s">
        <v>578</v>
      </c>
      <c r="B3742" s="156" t="s">
        <v>98</v>
      </c>
      <c r="C3742" s="155">
        <v>4</v>
      </c>
      <c r="D3742" s="136">
        <v>500</v>
      </c>
      <c r="E3742" s="136">
        <f t="shared" si="48"/>
        <v>2000</v>
      </c>
      <c r="F3742" s="135"/>
      <c r="G3742" s="134">
        <v>1</v>
      </c>
    </row>
    <row r="3743" spans="1:7" ht="12.75" customHeight="1">
      <c r="A3743" s="157" t="s">
        <v>577</v>
      </c>
      <c r="B3743" s="156" t="s">
        <v>98</v>
      </c>
      <c r="C3743" s="155">
        <v>17.5</v>
      </c>
      <c r="D3743" s="136">
        <v>1583</v>
      </c>
      <c r="E3743" s="136">
        <f t="shared" si="48"/>
        <v>27702.5</v>
      </c>
      <c r="F3743" s="135"/>
      <c r="G3743" s="134">
        <v>1</v>
      </c>
    </row>
    <row r="3744" spans="1:7" ht="12.75" customHeight="1">
      <c r="A3744" s="157" t="s">
        <v>576</v>
      </c>
      <c r="B3744" s="156" t="s">
        <v>3</v>
      </c>
      <c r="C3744" s="155">
        <v>1</v>
      </c>
      <c r="D3744" s="136">
        <v>3000</v>
      </c>
      <c r="E3744" s="136">
        <f t="shared" si="48"/>
        <v>3000</v>
      </c>
      <c r="F3744" s="135"/>
      <c r="G3744" s="134">
        <v>1</v>
      </c>
    </row>
    <row r="3745" spans="1:7" ht="12.75" customHeight="1">
      <c r="A3745" s="157" t="s">
        <v>480</v>
      </c>
      <c r="B3745" s="156" t="s">
        <v>3</v>
      </c>
      <c r="C3745" s="155">
        <v>3</v>
      </c>
      <c r="D3745" s="136">
        <v>300</v>
      </c>
      <c r="E3745" s="136">
        <f t="shared" si="48"/>
        <v>900</v>
      </c>
      <c r="F3745" s="135"/>
      <c r="G3745" s="134">
        <v>1</v>
      </c>
    </row>
    <row r="3746" spans="1:7" ht="12.75" customHeight="1">
      <c r="A3746" s="152"/>
      <c r="B3746" s="154">
        <v>61.624314782123903</v>
      </c>
      <c r="C3746" s="153"/>
      <c r="D3746" s="152" t="s">
        <v>105</v>
      </c>
      <c r="E3746" s="137">
        <v>53061</v>
      </c>
      <c r="F3746" s="151"/>
      <c r="G3746" s="134">
        <v>1</v>
      </c>
    </row>
    <row r="3747" spans="1:7" ht="12.75" customHeight="1">
      <c r="A3747" s="159" t="s">
        <v>106</v>
      </c>
      <c r="B3747" s="158" t="s">
        <v>5</v>
      </c>
      <c r="C3747" s="158" t="s">
        <v>4</v>
      </c>
      <c r="D3747" s="158" t="s">
        <v>103</v>
      </c>
      <c r="E3747" s="158" t="s">
        <v>104</v>
      </c>
      <c r="G3747" s="134">
        <v>1</v>
      </c>
    </row>
    <row r="3748" spans="1:7" ht="12.75" customHeight="1">
      <c r="A3748" s="157" t="s">
        <v>471</v>
      </c>
      <c r="B3748" s="156" t="s">
        <v>107</v>
      </c>
      <c r="C3748" s="155">
        <v>0.12697</v>
      </c>
      <c r="D3748" s="136">
        <v>282059</v>
      </c>
      <c r="E3748" s="136">
        <f>+D3748*C3748</f>
        <v>35813.031230000001</v>
      </c>
      <c r="F3748" s="135"/>
      <c r="G3748" s="134">
        <v>1</v>
      </c>
    </row>
    <row r="3749" spans="1:7" ht="12.75" customHeight="1">
      <c r="A3749" s="152"/>
      <c r="B3749" s="154">
        <v>35.855477097463499</v>
      </c>
      <c r="C3749" s="153"/>
      <c r="D3749" s="152" t="s">
        <v>105</v>
      </c>
      <c r="E3749" s="137">
        <v>30873</v>
      </c>
      <c r="F3749" s="151"/>
      <c r="G3749" s="134">
        <v>1</v>
      </c>
    </row>
    <row r="3750" spans="1:7" ht="12.75" customHeight="1">
      <c r="A3750" s="159" t="s">
        <v>108</v>
      </c>
      <c r="B3750" s="158" t="s">
        <v>5</v>
      </c>
      <c r="C3750" s="158" t="s">
        <v>4</v>
      </c>
      <c r="D3750" s="158" t="s">
        <v>103</v>
      </c>
      <c r="E3750" s="158" t="s">
        <v>104</v>
      </c>
      <c r="G3750" s="134">
        <v>1</v>
      </c>
    </row>
    <row r="3751" spans="1:7" ht="12.75" customHeight="1">
      <c r="A3751" s="157" t="s">
        <v>109</v>
      </c>
      <c r="B3751" s="156" t="s">
        <v>110</v>
      </c>
      <c r="C3751" s="155">
        <v>0.05</v>
      </c>
      <c r="D3751" s="136">
        <v>30873</v>
      </c>
      <c r="E3751" s="136">
        <f>+D3751*C3751</f>
        <v>1543.65</v>
      </c>
      <c r="F3751" s="135"/>
      <c r="G3751" s="134">
        <v>1</v>
      </c>
    </row>
    <row r="3752" spans="1:7" ht="12.75" customHeight="1">
      <c r="A3752" s="152"/>
      <c r="B3752" s="154">
        <v>1.7931803400538899</v>
      </c>
      <c r="C3752" s="153"/>
      <c r="D3752" s="152" t="s">
        <v>105</v>
      </c>
      <c r="E3752" s="137">
        <v>1544</v>
      </c>
      <c r="F3752" s="151"/>
      <c r="G3752" s="134">
        <v>1</v>
      </c>
    </row>
    <row r="3753" spans="1:7" ht="12.75" customHeight="1">
      <c r="A3753" s="159" t="s">
        <v>112</v>
      </c>
      <c r="B3753" s="158" t="s">
        <v>5</v>
      </c>
      <c r="C3753" s="158" t="s">
        <v>4</v>
      </c>
      <c r="D3753" s="158" t="s">
        <v>103</v>
      </c>
      <c r="E3753" s="158" t="s">
        <v>104</v>
      </c>
      <c r="G3753" s="134">
        <v>1</v>
      </c>
    </row>
    <row r="3754" spans="1:7" ht="12.75" customHeight="1">
      <c r="A3754" s="157" t="s">
        <v>470</v>
      </c>
      <c r="B3754" s="156" t="s">
        <v>3</v>
      </c>
      <c r="C3754" s="155">
        <v>1.4290000000000001E-2</v>
      </c>
      <c r="D3754" s="136">
        <v>43800</v>
      </c>
      <c r="E3754" s="136">
        <f>+D3754*C3754</f>
        <v>625.90200000000004</v>
      </c>
      <c r="F3754" s="135"/>
      <c r="G3754" s="134">
        <v>1</v>
      </c>
    </row>
    <row r="3755" spans="1:7" ht="12.75" customHeight="1">
      <c r="A3755" s="152"/>
      <c r="B3755" s="154">
        <v>0.72702778035863602</v>
      </c>
      <c r="C3755" s="153"/>
      <c r="D3755" s="152" t="s">
        <v>105</v>
      </c>
      <c r="E3755" s="137">
        <v>626</v>
      </c>
      <c r="F3755" s="151"/>
      <c r="G3755" s="134">
        <v>1</v>
      </c>
    </row>
    <row r="3756" spans="1:7" ht="12.75" customHeight="1">
      <c r="A3756" s="150" t="s">
        <v>114</v>
      </c>
      <c r="B3756" s="149" t="s">
        <v>115</v>
      </c>
      <c r="C3756" s="148"/>
      <c r="D3756" s="147"/>
      <c r="E3756" s="146">
        <v>86104</v>
      </c>
      <c r="G3756" s="134">
        <v>1</v>
      </c>
    </row>
    <row r="3757" spans="1:7" ht="15" customHeight="1">
      <c r="A3757" s="202" t="s">
        <v>116</v>
      </c>
      <c r="B3757" s="202"/>
      <c r="C3757" s="202"/>
      <c r="D3757" s="200">
        <v>86104</v>
      </c>
      <c r="E3757" s="200"/>
      <c r="G3757" s="134">
        <v>1</v>
      </c>
    </row>
    <row r="3758" spans="1:7" ht="12.75" customHeight="1">
      <c r="G3758" s="134">
        <v>1</v>
      </c>
    </row>
    <row r="3759" spans="1:7" ht="12.75" customHeight="1">
      <c r="G3759" s="134">
        <v>1</v>
      </c>
    </row>
    <row r="3760" spans="1:7" ht="20.25" customHeight="1">
      <c r="A3760" s="191" t="s">
        <v>99</v>
      </c>
      <c r="B3760" s="192"/>
      <c r="C3760" s="192"/>
      <c r="D3760" s="192"/>
      <c r="E3760" s="193"/>
      <c r="G3760" s="134">
        <v>1</v>
      </c>
    </row>
    <row r="3761" spans="1:7" ht="12.75" customHeight="1">
      <c r="A3761" s="194"/>
      <c r="B3761" s="194"/>
      <c r="C3761" s="194"/>
      <c r="D3761" s="162" t="s">
        <v>100</v>
      </c>
      <c r="E3761" s="162" t="s">
        <v>5</v>
      </c>
      <c r="G3761" s="134">
        <v>1</v>
      </c>
    </row>
    <row r="3762" spans="1:7" ht="55.5" customHeight="1">
      <c r="A3762" s="194" t="s">
        <v>461</v>
      </c>
      <c r="B3762" s="194"/>
      <c r="C3762" s="194"/>
      <c r="D3762" s="161" t="s">
        <v>405</v>
      </c>
      <c r="E3762" s="161" t="s">
        <v>3</v>
      </c>
      <c r="G3762" s="134">
        <v>1</v>
      </c>
    </row>
    <row r="3763" spans="1:7" ht="15.75" customHeight="1">
      <c r="A3763" s="201" t="s">
        <v>101</v>
      </c>
      <c r="B3763" s="201"/>
      <c r="C3763" s="201"/>
      <c r="D3763" s="201"/>
      <c r="E3763" s="201"/>
      <c r="F3763" s="160"/>
      <c r="G3763" s="134">
        <v>1</v>
      </c>
    </row>
    <row r="3764" spans="1:7" ht="200.1" customHeight="1">
      <c r="A3764" s="196" t="s">
        <v>253</v>
      </c>
      <c r="B3764" s="197"/>
      <c r="C3764" s="197"/>
      <c r="D3764" s="197"/>
      <c r="E3764" s="198"/>
      <c r="G3764" s="134">
        <v>2</v>
      </c>
    </row>
    <row r="3765" spans="1:7" ht="12.75" customHeight="1">
      <c r="A3765" s="159" t="s">
        <v>102</v>
      </c>
      <c r="B3765" s="158" t="s">
        <v>5</v>
      </c>
      <c r="C3765" s="158" t="s">
        <v>4</v>
      </c>
      <c r="D3765" s="158" t="s">
        <v>103</v>
      </c>
      <c r="E3765" s="158" t="s">
        <v>104</v>
      </c>
      <c r="G3765" s="134">
        <v>1</v>
      </c>
    </row>
    <row r="3766" spans="1:7" ht="12.75" customHeight="1">
      <c r="A3766" s="157" t="s">
        <v>575</v>
      </c>
      <c r="B3766" s="156" t="s">
        <v>3</v>
      </c>
      <c r="C3766" s="155">
        <v>1</v>
      </c>
      <c r="D3766" s="136">
        <v>30000</v>
      </c>
      <c r="E3766" s="136">
        <f>+D3766*C3766</f>
        <v>30000</v>
      </c>
      <c r="F3766" s="135"/>
      <c r="G3766" s="134">
        <v>1</v>
      </c>
    </row>
    <row r="3767" spans="1:7" ht="12.75" customHeight="1">
      <c r="A3767" s="157" t="s">
        <v>574</v>
      </c>
      <c r="B3767" s="156" t="s">
        <v>3</v>
      </c>
      <c r="C3767" s="155">
        <v>1</v>
      </c>
      <c r="D3767" s="136">
        <v>2100</v>
      </c>
      <c r="E3767" s="136">
        <f>+D3767*C3767</f>
        <v>2100</v>
      </c>
      <c r="F3767" s="135"/>
      <c r="G3767" s="134">
        <v>1</v>
      </c>
    </row>
    <row r="3768" spans="1:7" ht="12.75" customHeight="1">
      <c r="A3768" s="157" t="s">
        <v>573</v>
      </c>
      <c r="B3768" s="156" t="s">
        <v>3</v>
      </c>
      <c r="C3768" s="155">
        <v>1</v>
      </c>
      <c r="D3768" s="136">
        <v>3900</v>
      </c>
      <c r="E3768" s="136">
        <f>+D3768*C3768</f>
        <v>3900</v>
      </c>
      <c r="F3768" s="135"/>
      <c r="G3768" s="134">
        <v>1</v>
      </c>
    </row>
    <row r="3769" spans="1:7" ht="12.75" customHeight="1">
      <c r="A3769" s="152"/>
      <c r="B3769" s="154">
        <v>74.022288933667795</v>
      </c>
      <c r="C3769" s="153"/>
      <c r="D3769" s="152" t="s">
        <v>105</v>
      </c>
      <c r="E3769" s="137">
        <v>36000</v>
      </c>
      <c r="F3769" s="151"/>
      <c r="G3769" s="134">
        <v>1</v>
      </c>
    </row>
    <row r="3770" spans="1:7" ht="12.75" customHeight="1">
      <c r="A3770" s="159" t="s">
        <v>106</v>
      </c>
      <c r="B3770" s="158" t="s">
        <v>5</v>
      </c>
      <c r="C3770" s="158" t="s">
        <v>4</v>
      </c>
      <c r="D3770" s="158" t="s">
        <v>103</v>
      </c>
      <c r="E3770" s="158" t="s">
        <v>104</v>
      </c>
      <c r="G3770" s="134">
        <v>1</v>
      </c>
    </row>
    <row r="3771" spans="1:7" ht="12.75" customHeight="1">
      <c r="A3771" s="157" t="s">
        <v>471</v>
      </c>
      <c r="B3771" s="156" t="s">
        <v>107</v>
      </c>
      <c r="C3771" s="155">
        <v>4.7030000000000002E-2</v>
      </c>
      <c r="D3771" s="136">
        <v>282059</v>
      </c>
      <c r="E3771" s="136">
        <f>+D3771*C3771</f>
        <v>13265.234770000001</v>
      </c>
      <c r="F3771" s="135"/>
      <c r="G3771" s="134">
        <v>1</v>
      </c>
    </row>
    <row r="3772" spans="1:7" ht="12.75" customHeight="1">
      <c r="A3772" s="152"/>
      <c r="B3772" s="154">
        <v>23.514413784595099</v>
      </c>
      <c r="C3772" s="153"/>
      <c r="D3772" s="152" t="s">
        <v>105</v>
      </c>
      <c r="E3772" s="137">
        <v>11436</v>
      </c>
      <c r="F3772" s="151"/>
      <c r="G3772" s="134">
        <v>1</v>
      </c>
    </row>
    <row r="3773" spans="1:7" ht="12.75" customHeight="1">
      <c r="A3773" s="159" t="s">
        <v>108</v>
      </c>
      <c r="B3773" s="158" t="s">
        <v>5</v>
      </c>
      <c r="C3773" s="158" t="s">
        <v>4</v>
      </c>
      <c r="D3773" s="158" t="s">
        <v>103</v>
      </c>
      <c r="E3773" s="158" t="s">
        <v>104</v>
      </c>
      <c r="G3773" s="134">
        <v>1</v>
      </c>
    </row>
    <row r="3774" spans="1:7" ht="12.75" customHeight="1">
      <c r="A3774" s="157" t="s">
        <v>109</v>
      </c>
      <c r="B3774" s="156" t="s">
        <v>110</v>
      </c>
      <c r="C3774" s="155">
        <v>0.05</v>
      </c>
      <c r="D3774" s="136">
        <v>11436</v>
      </c>
      <c r="E3774" s="136">
        <f>+D3774*C3774</f>
        <v>571.80000000000007</v>
      </c>
      <c r="F3774" s="135"/>
      <c r="G3774" s="134">
        <v>1</v>
      </c>
    </row>
    <row r="3775" spans="1:7" ht="12.75" customHeight="1">
      <c r="A3775" s="152"/>
      <c r="B3775" s="154">
        <v>1.1761319241682799</v>
      </c>
      <c r="C3775" s="153"/>
      <c r="D3775" s="152" t="s">
        <v>105</v>
      </c>
      <c r="E3775" s="137">
        <v>572</v>
      </c>
      <c r="F3775" s="151"/>
      <c r="G3775" s="134">
        <v>1</v>
      </c>
    </row>
    <row r="3776" spans="1:7" ht="12.75" customHeight="1">
      <c r="A3776" s="159" t="s">
        <v>112</v>
      </c>
      <c r="B3776" s="158" t="s">
        <v>5</v>
      </c>
      <c r="C3776" s="158" t="s">
        <v>4</v>
      </c>
      <c r="D3776" s="158" t="s">
        <v>103</v>
      </c>
      <c r="E3776" s="158" t="s">
        <v>104</v>
      </c>
      <c r="G3776" s="134">
        <v>1</v>
      </c>
    </row>
    <row r="3777" spans="1:7" ht="12.75" customHeight="1">
      <c r="A3777" s="157" t="s">
        <v>470</v>
      </c>
      <c r="B3777" s="156" t="s">
        <v>3</v>
      </c>
      <c r="C3777" s="155">
        <v>1.4290000000000001E-2</v>
      </c>
      <c r="D3777" s="136">
        <v>43800</v>
      </c>
      <c r="E3777" s="136">
        <f>+D3777*C3777</f>
        <v>625.90200000000004</v>
      </c>
      <c r="F3777" s="135"/>
      <c r="G3777" s="134">
        <v>1</v>
      </c>
    </row>
    <row r="3778" spans="1:7" ht="12.75" customHeight="1">
      <c r="A3778" s="152"/>
      <c r="B3778" s="154">
        <v>1.28716535756878</v>
      </c>
      <c r="C3778" s="153"/>
      <c r="D3778" s="152" t="s">
        <v>105</v>
      </c>
      <c r="E3778" s="137">
        <v>626</v>
      </c>
      <c r="F3778" s="151"/>
      <c r="G3778" s="134">
        <v>1</v>
      </c>
    </row>
    <row r="3779" spans="1:7" ht="12.75" customHeight="1">
      <c r="A3779" s="150" t="s">
        <v>114</v>
      </c>
      <c r="B3779" s="149" t="s">
        <v>115</v>
      </c>
      <c r="C3779" s="148"/>
      <c r="D3779" s="147"/>
      <c r="E3779" s="146">
        <v>48634</v>
      </c>
      <c r="G3779" s="134">
        <v>1</v>
      </c>
    </row>
    <row r="3780" spans="1:7" ht="15" customHeight="1">
      <c r="A3780" s="202" t="s">
        <v>116</v>
      </c>
      <c r="B3780" s="202"/>
      <c r="C3780" s="202"/>
      <c r="D3780" s="200">
        <v>48634</v>
      </c>
      <c r="E3780" s="200"/>
      <c r="G3780" s="134">
        <v>1</v>
      </c>
    </row>
    <row r="3781" spans="1:7" ht="12.75" customHeight="1">
      <c r="G3781" s="134">
        <v>1</v>
      </c>
    </row>
    <row r="3782" spans="1:7" ht="12.75" customHeight="1">
      <c r="G3782" s="134">
        <v>1</v>
      </c>
    </row>
    <row r="3783" spans="1:7" ht="20.25" customHeight="1">
      <c r="A3783" s="191" t="s">
        <v>99</v>
      </c>
      <c r="B3783" s="192"/>
      <c r="C3783" s="192"/>
      <c r="D3783" s="192"/>
      <c r="E3783" s="193"/>
      <c r="G3783" s="134">
        <v>1</v>
      </c>
    </row>
    <row r="3784" spans="1:7" ht="12.75" customHeight="1">
      <c r="A3784" s="194"/>
      <c r="B3784" s="194"/>
      <c r="C3784" s="194"/>
      <c r="D3784" s="162" t="s">
        <v>100</v>
      </c>
      <c r="E3784" s="162" t="s">
        <v>5</v>
      </c>
      <c r="G3784" s="134">
        <v>1</v>
      </c>
    </row>
    <row r="3785" spans="1:7" ht="55.5" customHeight="1">
      <c r="A3785" s="194" t="s">
        <v>461</v>
      </c>
      <c r="B3785" s="194"/>
      <c r="C3785" s="194"/>
      <c r="D3785" s="161" t="s">
        <v>406</v>
      </c>
      <c r="E3785" s="161" t="s">
        <v>3</v>
      </c>
      <c r="G3785" s="134">
        <v>1</v>
      </c>
    </row>
    <row r="3786" spans="1:7" ht="15.75" customHeight="1">
      <c r="A3786" s="201" t="s">
        <v>101</v>
      </c>
      <c r="B3786" s="201"/>
      <c r="C3786" s="201"/>
      <c r="D3786" s="201"/>
      <c r="E3786" s="201"/>
      <c r="F3786" s="160"/>
      <c r="G3786" s="134">
        <v>1</v>
      </c>
    </row>
    <row r="3787" spans="1:7" ht="200.1" customHeight="1">
      <c r="A3787" s="196" t="s">
        <v>255</v>
      </c>
      <c r="B3787" s="197"/>
      <c r="C3787" s="197"/>
      <c r="D3787" s="197"/>
      <c r="E3787" s="198"/>
      <c r="G3787" s="134">
        <v>2</v>
      </c>
    </row>
    <row r="3788" spans="1:7" ht="12.75" customHeight="1">
      <c r="A3788" s="159" t="s">
        <v>102</v>
      </c>
      <c r="B3788" s="158" t="s">
        <v>5</v>
      </c>
      <c r="C3788" s="158" t="s">
        <v>4</v>
      </c>
      <c r="D3788" s="158" t="s">
        <v>103</v>
      </c>
      <c r="E3788" s="158" t="s">
        <v>104</v>
      </c>
      <c r="G3788" s="134">
        <v>1</v>
      </c>
    </row>
    <row r="3789" spans="1:7" ht="12.75" customHeight="1">
      <c r="A3789" s="157" t="s">
        <v>475</v>
      </c>
      <c r="B3789" s="156" t="s">
        <v>3</v>
      </c>
      <c r="C3789" s="155">
        <v>1</v>
      </c>
      <c r="D3789" s="136">
        <v>121000</v>
      </c>
      <c r="E3789" s="136">
        <f>+D3789*C3789</f>
        <v>121000</v>
      </c>
      <c r="F3789" s="135"/>
      <c r="G3789" s="134">
        <v>1</v>
      </c>
    </row>
    <row r="3790" spans="1:7" ht="12.75" customHeight="1">
      <c r="A3790" s="157" t="s">
        <v>474</v>
      </c>
      <c r="B3790" s="156" t="s">
        <v>3</v>
      </c>
      <c r="C3790" s="155">
        <v>1</v>
      </c>
      <c r="D3790" s="136">
        <v>4000</v>
      </c>
      <c r="E3790" s="136">
        <f>+D3790*C3790</f>
        <v>4000</v>
      </c>
      <c r="F3790" s="135"/>
      <c r="G3790" s="134">
        <v>1</v>
      </c>
    </row>
    <row r="3791" spans="1:7" ht="12.75" customHeight="1">
      <c r="A3791" s="157" t="s">
        <v>473</v>
      </c>
      <c r="B3791" s="156" t="s">
        <v>98</v>
      </c>
      <c r="C3791" s="155">
        <v>1</v>
      </c>
      <c r="D3791" s="136">
        <v>3550</v>
      </c>
      <c r="E3791" s="136">
        <f>+D3791*C3791</f>
        <v>3550</v>
      </c>
      <c r="F3791" s="135"/>
      <c r="G3791" s="134">
        <v>1</v>
      </c>
    </row>
    <row r="3792" spans="1:7" ht="12.75" customHeight="1">
      <c r="A3792" s="157" t="s">
        <v>472</v>
      </c>
      <c r="B3792" s="156" t="s">
        <v>3</v>
      </c>
      <c r="C3792" s="155">
        <v>1</v>
      </c>
      <c r="D3792" s="136">
        <v>1945</v>
      </c>
      <c r="E3792" s="136">
        <f>+D3792*C3792</f>
        <v>1945</v>
      </c>
      <c r="F3792" s="135"/>
      <c r="G3792" s="134">
        <v>1</v>
      </c>
    </row>
    <row r="3793" spans="1:7" ht="12.75" customHeight="1">
      <c r="A3793" s="152"/>
      <c r="B3793" s="154">
        <v>80.540040117265903</v>
      </c>
      <c r="C3793" s="153"/>
      <c r="D3793" s="152" t="s">
        <v>105</v>
      </c>
      <c r="E3793" s="137">
        <v>130495</v>
      </c>
      <c r="F3793" s="151"/>
      <c r="G3793" s="134">
        <v>1</v>
      </c>
    </row>
    <row r="3794" spans="1:7" ht="12.75" customHeight="1">
      <c r="A3794" s="159" t="s">
        <v>106</v>
      </c>
      <c r="B3794" s="158" t="s">
        <v>5</v>
      </c>
      <c r="C3794" s="158" t="s">
        <v>4</v>
      </c>
      <c r="D3794" s="158" t="s">
        <v>103</v>
      </c>
      <c r="E3794" s="158" t="s">
        <v>104</v>
      </c>
      <c r="G3794" s="134">
        <v>1</v>
      </c>
    </row>
    <row r="3795" spans="1:7" ht="12.75" customHeight="1">
      <c r="A3795" s="157" t="s">
        <v>471</v>
      </c>
      <c r="B3795" s="156" t="s">
        <v>107</v>
      </c>
      <c r="C3795" s="155">
        <v>0.11576</v>
      </c>
      <c r="D3795" s="136">
        <v>282059</v>
      </c>
      <c r="E3795" s="136">
        <f>+D3795*C3795</f>
        <v>32651.149840000002</v>
      </c>
      <c r="F3795" s="135"/>
      <c r="G3795" s="134">
        <v>1</v>
      </c>
    </row>
    <row r="3796" spans="1:7" ht="12.75" customHeight="1">
      <c r="A3796" s="152"/>
      <c r="B3796" s="154">
        <v>17.3726276809134</v>
      </c>
      <c r="C3796" s="153"/>
      <c r="D3796" s="152" t="s">
        <v>105</v>
      </c>
      <c r="E3796" s="137">
        <v>28148</v>
      </c>
      <c r="F3796" s="151"/>
      <c r="G3796" s="134">
        <v>1</v>
      </c>
    </row>
    <row r="3797" spans="1:7" ht="12.75" customHeight="1">
      <c r="A3797" s="159" t="s">
        <v>108</v>
      </c>
      <c r="B3797" s="158" t="s">
        <v>5</v>
      </c>
      <c r="C3797" s="158" t="s">
        <v>4</v>
      </c>
      <c r="D3797" s="158" t="s">
        <v>103</v>
      </c>
      <c r="E3797" s="158" t="s">
        <v>104</v>
      </c>
      <c r="G3797" s="134">
        <v>1</v>
      </c>
    </row>
    <row r="3798" spans="1:7" ht="12.75" customHeight="1">
      <c r="A3798" s="157" t="s">
        <v>109</v>
      </c>
      <c r="B3798" s="156" t="s">
        <v>110</v>
      </c>
      <c r="C3798" s="155">
        <v>0.05</v>
      </c>
      <c r="D3798" s="136">
        <v>28148</v>
      </c>
      <c r="E3798" s="136">
        <f>+D3798*C3798</f>
        <v>1407.4</v>
      </c>
      <c r="F3798" s="135"/>
      <c r="G3798" s="134">
        <v>1</v>
      </c>
    </row>
    <row r="3799" spans="1:7" ht="12.75" customHeight="1">
      <c r="A3799" s="152"/>
      <c r="B3799" s="154">
        <v>0.86838450856349303</v>
      </c>
      <c r="C3799" s="153"/>
      <c r="D3799" s="152" t="s">
        <v>105</v>
      </c>
      <c r="E3799" s="137">
        <v>1407</v>
      </c>
      <c r="F3799" s="151"/>
      <c r="G3799" s="134">
        <v>1</v>
      </c>
    </row>
    <row r="3800" spans="1:7" ht="12.75" customHeight="1">
      <c r="A3800" s="159" t="s">
        <v>111</v>
      </c>
      <c r="B3800" s="158" t="s">
        <v>5</v>
      </c>
      <c r="C3800" s="158" t="s">
        <v>4</v>
      </c>
      <c r="D3800" s="158" t="s">
        <v>103</v>
      </c>
      <c r="E3800" s="158" t="s">
        <v>104</v>
      </c>
      <c r="G3800" s="134">
        <v>1</v>
      </c>
    </row>
    <row r="3801" spans="1:7" ht="12.75" customHeight="1">
      <c r="A3801" s="157" t="s">
        <v>155</v>
      </c>
      <c r="B3801" s="156" t="s">
        <v>142</v>
      </c>
      <c r="C3801" s="155">
        <v>0.20780999999999999</v>
      </c>
      <c r="D3801" s="136">
        <v>3482</v>
      </c>
      <c r="E3801" s="136">
        <f>+D3801*C3801</f>
        <v>723.59442000000001</v>
      </c>
      <c r="F3801" s="135"/>
      <c r="G3801" s="134">
        <v>1</v>
      </c>
    </row>
    <row r="3802" spans="1:7" ht="12.75" customHeight="1">
      <c r="A3802" s="152"/>
      <c r="B3802" s="154">
        <v>0.44684462274340397</v>
      </c>
      <c r="C3802" s="153"/>
      <c r="D3802" s="152" t="s">
        <v>105</v>
      </c>
      <c r="E3802" s="137">
        <v>724</v>
      </c>
      <c r="F3802" s="151"/>
      <c r="G3802" s="134">
        <v>1</v>
      </c>
    </row>
    <row r="3803" spans="1:7" ht="12.75" customHeight="1">
      <c r="A3803" s="159" t="s">
        <v>112</v>
      </c>
      <c r="B3803" s="158" t="s">
        <v>5</v>
      </c>
      <c r="C3803" s="158" t="s">
        <v>4</v>
      </c>
      <c r="D3803" s="158" t="s">
        <v>103</v>
      </c>
      <c r="E3803" s="158" t="s">
        <v>104</v>
      </c>
      <c r="G3803" s="134">
        <v>1</v>
      </c>
    </row>
    <row r="3804" spans="1:7" ht="12.75" customHeight="1">
      <c r="A3804" s="157" t="s">
        <v>470</v>
      </c>
      <c r="B3804" s="156" t="s">
        <v>3</v>
      </c>
      <c r="C3804" s="155">
        <v>2.8570000000000002E-2</v>
      </c>
      <c r="D3804" s="136">
        <v>43800</v>
      </c>
      <c r="E3804" s="136">
        <f>+D3804*C3804</f>
        <v>1251.366</v>
      </c>
      <c r="F3804" s="135"/>
      <c r="G3804" s="134">
        <v>1</v>
      </c>
    </row>
    <row r="3805" spans="1:7" ht="12.75" customHeight="1">
      <c r="A3805" s="152"/>
      <c r="B3805" s="154">
        <v>0.77210307051381</v>
      </c>
      <c r="C3805" s="153"/>
      <c r="D3805" s="152" t="s">
        <v>105</v>
      </c>
      <c r="E3805" s="137">
        <v>1251</v>
      </c>
      <c r="F3805" s="151"/>
      <c r="G3805" s="134">
        <v>1</v>
      </c>
    </row>
    <row r="3806" spans="1:7" ht="12.75" customHeight="1">
      <c r="A3806" s="150" t="s">
        <v>114</v>
      </c>
      <c r="B3806" s="149" t="s">
        <v>115</v>
      </c>
      <c r="C3806" s="148"/>
      <c r="D3806" s="147"/>
      <c r="E3806" s="146">
        <v>162025</v>
      </c>
      <c r="G3806" s="134">
        <v>1</v>
      </c>
    </row>
    <row r="3807" spans="1:7" ht="15" customHeight="1">
      <c r="A3807" s="202" t="s">
        <v>116</v>
      </c>
      <c r="B3807" s="202"/>
      <c r="C3807" s="202"/>
      <c r="D3807" s="200">
        <v>162025</v>
      </c>
      <c r="E3807" s="200"/>
      <c r="G3807" s="134">
        <v>1</v>
      </c>
    </row>
    <row r="3808" spans="1:7" ht="12.75" customHeight="1">
      <c r="G3808" s="134">
        <v>1</v>
      </c>
    </row>
    <row r="3809" spans="1:7" ht="12.75" customHeight="1">
      <c r="G3809" s="134">
        <v>1</v>
      </c>
    </row>
    <row r="3810" spans="1:7" ht="20.25" customHeight="1">
      <c r="A3810" s="191" t="s">
        <v>99</v>
      </c>
      <c r="B3810" s="192"/>
      <c r="C3810" s="192"/>
      <c r="D3810" s="192"/>
      <c r="E3810" s="193"/>
      <c r="G3810" s="134">
        <v>1</v>
      </c>
    </row>
    <row r="3811" spans="1:7" ht="12.75" customHeight="1">
      <c r="A3811" s="194"/>
      <c r="B3811" s="194"/>
      <c r="C3811" s="194"/>
      <c r="D3811" s="162" t="s">
        <v>100</v>
      </c>
      <c r="E3811" s="162" t="s">
        <v>5</v>
      </c>
      <c r="G3811" s="134">
        <v>1</v>
      </c>
    </row>
    <row r="3812" spans="1:7" ht="55.5" customHeight="1">
      <c r="A3812" s="194" t="s">
        <v>461</v>
      </c>
      <c r="B3812" s="194"/>
      <c r="C3812" s="194"/>
      <c r="D3812" s="161" t="s">
        <v>407</v>
      </c>
      <c r="E3812" s="161" t="s">
        <v>98</v>
      </c>
      <c r="G3812" s="134">
        <v>1</v>
      </c>
    </row>
    <row r="3813" spans="1:7" ht="15.75" customHeight="1">
      <c r="A3813" s="201" t="s">
        <v>101</v>
      </c>
      <c r="B3813" s="201"/>
      <c r="C3813" s="201"/>
      <c r="D3813" s="201"/>
      <c r="E3813" s="201"/>
      <c r="F3813" s="160"/>
      <c r="G3813" s="134">
        <v>1</v>
      </c>
    </row>
    <row r="3814" spans="1:7" ht="200.1" customHeight="1">
      <c r="A3814" s="196" t="s">
        <v>257</v>
      </c>
      <c r="B3814" s="197"/>
      <c r="C3814" s="197"/>
      <c r="D3814" s="197"/>
      <c r="E3814" s="198"/>
      <c r="G3814" s="134">
        <v>2</v>
      </c>
    </row>
    <row r="3815" spans="1:7" ht="12.75" customHeight="1">
      <c r="A3815" s="159" t="s">
        <v>102</v>
      </c>
      <c r="B3815" s="158" t="s">
        <v>5</v>
      </c>
      <c r="C3815" s="158" t="s">
        <v>4</v>
      </c>
      <c r="D3815" s="158" t="s">
        <v>103</v>
      </c>
      <c r="E3815" s="158" t="s">
        <v>104</v>
      </c>
      <c r="G3815" s="134">
        <v>1</v>
      </c>
    </row>
    <row r="3816" spans="1:7" ht="12.75" customHeight="1">
      <c r="A3816" s="157" t="s">
        <v>501</v>
      </c>
      <c r="B3816" s="156" t="s">
        <v>98</v>
      </c>
      <c r="C3816" s="155">
        <v>1</v>
      </c>
      <c r="D3816" s="136">
        <v>5050</v>
      </c>
      <c r="E3816" s="136">
        <f t="shared" ref="E3816:E3821" si="49">+D3816*C3816</f>
        <v>5050</v>
      </c>
      <c r="F3816" s="135"/>
      <c r="G3816" s="134">
        <v>1</v>
      </c>
    </row>
    <row r="3817" spans="1:7" ht="12.75" customHeight="1">
      <c r="A3817" s="157" t="s">
        <v>500</v>
      </c>
      <c r="B3817" s="156" t="s">
        <v>3</v>
      </c>
      <c r="C3817" s="155">
        <v>0.16667000000000001</v>
      </c>
      <c r="D3817" s="136">
        <v>1986</v>
      </c>
      <c r="E3817" s="136">
        <f t="shared" si="49"/>
        <v>331.00662</v>
      </c>
      <c r="F3817" s="135"/>
      <c r="G3817" s="134">
        <v>1</v>
      </c>
    </row>
    <row r="3818" spans="1:7" ht="12.75" customHeight="1">
      <c r="A3818" s="157" t="s">
        <v>499</v>
      </c>
      <c r="B3818" s="156" t="s">
        <v>3</v>
      </c>
      <c r="C3818" s="155">
        <v>0.1</v>
      </c>
      <c r="D3818" s="136">
        <v>955</v>
      </c>
      <c r="E3818" s="136">
        <f t="shared" si="49"/>
        <v>95.5</v>
      </c>
      <c r="F3818" s="135"/>
      <c r="G3818" s="134">
        <v>1</v>
      </c>
    </row>
    <row r="3819" spans="1:7" ht="12.75" customHeight="1">
      <c r="A3819" s="157" t="s">
        <v>498</v>
      </c>
      <c r="B3819" s="156" t="s">
        <v>3</v>
      </c>
      <c r="C3819" s="155">
        <v>0.1</v>
      </c>
      <c r="D3819" s="136">
        <v>1105</v>
      </c>
      <c r="E3819" s="136">
        <f t="shared" si="49"/>
        <v>110.5</v>
      </c>
      <c r="F3819" s="135"/>
      <c r="G3819" s="134">
        <v>1</v>
      </c>
    </row>
    <row r="3820" spans="1:7" ht="12.75" customHeight="1">
      <c r="A3820" s="157" t="s">
        <v>497</v>
      </c>
      <c r="B3820" s="156" t="s">
        <v>3</v>
      </c>
      <c r="C3820" s="155">
        <v>1</v>
      </c>
      <c r="D3820" s="136">
        <v>1500</v>
      </c>
      <c r="E3820" s="136">
        <f t="shared" si="49"/>
        <v>1500</v>
      </c>
      <c r="F3820" s="135"/>
      <c r="G3820" s="134">
        <v>1</v>
      </c>
    </row>
    <row r="3821" spans="1:7" ht="12.75" customHeight="1">
      <c r="A3821" s="157" t="s">
        <v>491</v>
      </c>
      <c r="B3821" s="156" t="s">
        <v>149</v>
      </c>
      <c r="C3821" s="155">
        <v>2.4599999999999999E-3</v>
      </c>
      <c r="D3821" s="136">
        <v>327682</v>
      </c>
      <c r="E3821" s="136">
        <f t="shared" si="49"/>
        <v>806.09771999999998</v>
      </c>
      <c r="F3821" s="135"/>
      <c r="G3821" s="134">
        <v>1</v>
      </c>
    </row>
    <row r="3822" spans="1:7" ht="12.75" customHeight="1">
      <c r="A3822" s="152"/>
      <c r="B3822" s="154">
        <v>51.814899901542503</v>
      </c>
      <c r="C3822" s="153"/>
      <c r="D3822" s="152" t="s">
        <v>105</v>
      </c>
      <c r="E3822" s="137">
        <v>7894</v>
      </c>
      <c r="F3822" s="151"/>
      <c r="G3822" s="134">
        <v>1</v>
      </c>
    </row>
    <row r="3823" spans="1:7" ht="12.75" customHeight="1">
      <c r="A3823" s="159" t="s">
        <v>106</v>
      </c>
      <c r="B3823" s="158" t="s">
        <v>5</v>
      </c>
      <c r="C3823" s="158" t="s">
        <v>4</v>
      </c>
      <c r="D3823" s="158" t="s">
        <v>103</v>
      </c>
      <c r="E3823" s="158" t="s">
        <v>104</v>
      </c>
      <c r="G3823" s="134">
        <v>1</v>
      </c>
    </row>
    <row r="3824" spans="1:7" ht="12.75" customHeight="1">
      <c r="A3824" s="157" t="s">
        <v>471</v>
      </c>
      <c r="B3824" s="156" t="s">
        <v>107</v>
      </c>
      <c r="C3824" s="155">
        <v>2.5319999999999999E-2</v>
      </c>
      <c r="D3824" s="136">
        <v>282059</v>
      </c>
      <c r="E3824" s="136">
        <f>+D3824*C3824</f>
        <v>7141.7338799999998</v>
      </c>
      <c r="F3824" s="135"/>
      <c r="G3824" s="134">
        <v>1</v>
      </c>
    </row>
    <row r="3825" spans="1:7" ht="12.75" customHeight="1">
      <c r="A3825" s="152"/>
      <c r="B3825" s="154">
        <v>40.413521496553997</v>
      </c>
      <c r="C3825" s="153"/>
      <c r="D3825" s="152" t="s">
        <v>105</v>
      </c>
      <c r="E3825" s="137">
        <v>6157</v>
      </c>
      <c r="F3825" s="151"/>
      <c r="G3825" s="134">
        <v>1</v>
      </c>
    </row>
    <row r="3826" spans="1:7" ht="12.75" customHeight="1">
      <c r="A3826" s="159" t="s">
        <v>108</v>
      </c>
      <c r="B3826" s="158" t="s">
        <v>5</v>
      </c>
      <c r="C3826" s="158" t="s">
        <v>4</v>
      </c>
      <c r="D3826" s="158" t="s">
        <v>103</v>
      </c>
      <c r="E3826" s="158" t="s">
        <v>104</v>
      </c>
      <c r="G3826" s="134">
        <v>1</v>
      </c>
    </row>
    <row r="3827" spans="1:7" ht="12.75" customHeight="1">
      <c r="A3827" s="157" t="s">
        <v>109</v>
      </c>
      <c r="B3827" s="156" t="s">
        <v>110</v>
      </c>
      <c r="C3827" s="155">
        <v>0.05</v>
      </c>
      <c r="D3827" s="136">
        <v>6157</v>
      </c>
      <c r="E3827" s="136">
        <f>+D3827*C3827</f>
        <v>307.85000000000002</v>
      </c>
      <c r="F3827" s="135"/>
      <c r="G3827" s="134">
        <v>1</v>
      </c>
    </row>
    <row r="3828" spans="1:7" ht="12.75" customHeight="1">
      <c r="A3828" s="152"/>
      <c r="B3828" s="154">
        <v>2.02166064981949</v>
      </c>
      <c r="C3828" s="153"/>
      <c r="D3828" s="152" t="s">
        <v>105</v>
      </c>
      <c r="E3828" s="137">
        <v>308</v>
      </c>
      <c r="F3828" s="151"/>
      <c r="G3828" s="134">
        <v>1</v>
      </c>
    </row>
    <row r="3829" spans="1:7" ht="12.75" customHeight="1">
      <c r="A3829" s="159" t="s">
        <v>112</v>
      </c>
      <c r="B3829" s="158" t="s">
        <v>5</v>
      </c>
      <c r="C3829" s="158" t="s">
        <v>4</v>
      </c>
      <c r="D3829" s="158" t="s">
        <v>103</v>
      </c>
      <c r="E3829" s="158" t="s">
        <v>104</v>
      </c>
      <c r="G3829" s="134">
        <v>1</v>
      </c>
    </row>
    <row r="3830" spans="1:7" ht="12.75" customHeight="1">
      <c r="A3830" s="157" t="s">
        <v>470</v>
      </c>
      <c r="B3830" s="156" t="s">
        <v>3</v>
      </c>
      <c r="C3830" s="155">
        <v>0.02</v>
      </c>
      <c r="D3830" s="136">
        <v>43800</v>
      </c>
      <c r="E3830" s="136">
        <f>+D3830*C3830</f>
        <v>876</v>
      </c>
      <c r="F3830" s="135"/>
      <c r="G3830" s="134">
        <v>1</v>
      </c>
    </row>
    <row r="3831" spans="1:7" ht="12.75" customHeight="1">
      <c r="A3831" s="152"/>
      <c r="B3831" s="154">
        <v>5.7499179520840196</v>
      </c>
      <c r="C3831" s="153"/>
      <c r="D3831" s="152" t="s">
        <v>105</v>
      </c>
      <c r="E3831" s="137">
        <v>876</v>
      </c>
      <c r="F3831" s="151"/>
      <c r="G3831" s="134">
        <v>1</v>
      </c>
    </row>
    <row r="3832" spans="1:7" ht="12.75" customHeight="1">
      <c r="A3832" s="150" t="s">
        <v>114</v>
      </c>
      <c r="B3832" s="149" t="s">
        <v>115</v>
      </c>
      <c r="C3832" s="148"/>
      <c r="D3832" s="147"/>
      <c r="E3832" s="146">
        <v>15235</v>
      </c>
      <c r="G3832" s="134">
        <v>1</v>
      </c>
    </row>
    <row r="3833" spans="1:7" ht="15" customHeight="1">
      <c r="A3833" s="202" t="s">
        <v>116</v>
      </c>
      <c r="B3833" s="202"/>
      <c r="C3833" s="202"/>
      <c r="D3833" s="200">
        <v>15235</v>
      </c>
      <c r="E3833" s="200"/>
      <c r="G3833" s="134">
        <v>1</v>
      </c>
    </row>
    <row r="3834" spans="1:7" ht="12.75" customHeight="1">
      <c r="G3834" s="134">
        <v>1</v>
      </c>
    </row>
    <row r="3835" spans="1:7" ht="12.75" customHeight="1">
      <c r="G3835" s="134">
        <v>1</v>
      </c>
    </row>
    <row r="3836" spans="1:7" ht="20.25" customHeight="1">
      <c r="A3836" s="191" t="s">
        <v>99</v>
      </c>
      <c r="B3836" s="192"/>
      <c r="C3836" s="192"/>
      <c r="D3836" s="192"/>
      <c r="E3836" s="193"/>
      <c r="G3836" s="134">
        <v>1</v>
      </c>
    </row>
    <row r="3837" spans="1:7" ht="12.75" customHeight="1">
      <c r="A3837" s="194"/>
      <c r="B3837" s="194"/>
      <c r="C3837" s="194"/>
      <c r="D3837" s="162" t="s">
        <v>100</v>
      </c>
      <c r="E3837" s="162" t="s">
        <v>5</v>
      </c>
      <c r="G3837" s="134">
        <v>1</v>
      </c>
    </row>
    <row r="3838" spans="1:7" ht="55.5" customHeight="1">
      <c r="A3838" s="194" t="s">
        <v>461</v>
      </c>
      <c r="B3838" s="194"/>
      <c r="C3838" s="194"/>
      <c r="D3838" s="161" t="s">
        <v>408</v>
      </c>
      <c r="E3838" s="161" t="s">
        <v>98</v>
      </c>
      <c r="G3838" s="134">
        <v>1</v>
      </c>
    </row>
    <row r="3839" spans="1:7" ht="15.75" customHeight="1">
      <c r="A3839" s="201" t="s">
        <v>101</v>
      </c>
      <c r="B3839" s="201"/>
      <c r="C3839" s="201"/>
      <c r="D3839" s="201"/>
      <c r="E3839" s="201"/>
      <c r="F3839" s="160"/>
      <c r="G3839" s="134">
        <v>1</v>
      </c>
    </row>
    <row r="3840" spans="1:7" ht="200.1" customHeight="1">
      <c r="A3840" s="196" t="s">
        <v>259</v>
      </c>
      <c r="B3840" s="197"/>
      <c r="C3840" s="197"/>
      <c r="D3840" s="197"/>
      <c r="E3840" s="198"/>
      <c r="G3840" s="134">
        <v>2</v>
      </c>
    </row>
    <row r="3841" spans="1:7" ht="12.75" customHeight="1">
      <c r="A3841" s="159" t="s">
        <v>102</v>
      </c>
      <c r="B3841" s="158" t="s">
        <v>5</v>
      </c>
      <c r="C3841" s="158" t="s">
        <v>4</v>
      </c>
      <c r="D3841" s="158" t="s">
        <v>103</v>
      </c>
      <c r="E3841" s="158" t="s">
        <v>104</v>
      </c>
      <c r="G3841" s="134">
        <v>1</v>
      </c>
    </row>
    <row r="3842" spans="1:7" ht="12.75" customHeight="1">
      <c r="A3842" s="157" t="s">
        <v>496</v>
      </c>
      <c r="B3842" s="156" t="s">
        <v>98</v>
      </c>
      <c r="C3842" s="155">
        <v>1</v>
      </c>
      <c r="D3842" s="136">
        <v>7062</v>
      </c>
      <c r="E3842" s="136">
        <f t="shared" ref="E3842:E3847" si="50">+D3842*C3842</f>
        <v>7062</v>
      </c>
      <c r="F3842" s="135"/>
      <c r="G3842" s="134">
        <v>1</v>
      </c>
    </row>
    <row r="3843" spans="1:7" ht="12.75" customHeight="1">
      <c r="A3843" s="157" t="s">
        <v>495</v>
      </c>
      <c r="B3843" s="156" t="s">
        <v>3</v>
      </c>
      <c r="C3843" s="155">
        <v>0.16667000000000001</v>
      </c>
      <c r="D3843" s="136">
        <v>2370</v>
      </c>
      <c r="E3843" s="136">
        <f t="shared" si="50"/>
        <v>395.00790000000001</v>
      </c>
      <c r="F3843" s="135"/>
      <c r="G3843" s="134">
        <v>1</v>
      </c>
    </row>
    <row r="3844" spans="1:7" ht="12.75" customHeight="1">
      <c r="A3844" s="157" t="s">
        <v>494</v>
      </c>
      <c r="B3844" s="156" t="s">
        <v>3</v>
      </c>
      <c r="C3844" s="155">
        <v>0.1</v>
      </c>
      <c r="D3844" s="136">
        <v>1412</v>
      </c>
      <c r="E3844" s="136">
        <f t="shared" si="50"/>
        <v>141.20000000000002</v>
      </c>
      <c r="F3844" s="135"/>
      <c r="G3844" s="134">
        <v>1</v>
      </c>
    </row>
    <row r="3845" spans="1:7" ht="12.75" customHeight="1">
      <c r="A3845" s="157" t="s">
        <v>493</v>
      </c>
      <c r="B3845" s="156" t="s">
        <v>3</v>
      </c>
      <c r="C3845" s="155">
        <v>0.1</v>
      </c>
      <c r="D3845" s="136">
        <v>1129</v>
      </c>
      <c r="E3845" s="136">
        <f t="shared" si="50"/>
        <v>112.9</v>
      </c>
      <c r="F3845" s="135"/>
      <c r="G3845" s="134">
        <v>1</v>
      </c>
    </row>
    <row r="3846" spans="1:7" ht="12.75" customHeight="1">
      <c r="A3846" s="157" t="s">
        <v>492</v>
      </c>
      <c r="B3846" s="156" t="s">
        <v>3</v>
      </c>
      <c r="C3846" s="155">
        <v>1</v>
      </c>
      <c r="D3846" s="136">
        <v>1600</v>
      </c>
      <c r="E3846" s="136">
        <f t="shared" si="50"/>
        <v>1600</v>
      </c>
      <c r="F3846" s="135"/>
      <c r="G3846" s="134">
        <v>1</v>
      </c>
    </row>
    <row r="3847" spans="1:7" ht="12.75" customHeight="1">
      <c r="A3847" s="157" t="s">
        <v>491</v>
      </c>
      <c r="B3847" s="156" t="s">
        <v>149</v>
      </c>
      <c r="C3847" s="155">
        <v>2.4599999999999999E-3</v>
      </c>
      <c r="D3847" s="136">
        <v>327682</v>
      </c>
      <c r="E3847" s="136">
        <f t="shared" si="50"/>
        <v>806.09771999999998</v>
      </c>
      <c r="F3847" s="135"/>
      <c r="G3847" s="134">
        <v>1</v>
      </c>
    </row>
    <row r="3848" spans="1:7" ht="12.75" customHeight="1">
      <c r="A3848" s="152"/>
      <c r="B3848" s="154">
        <v>55.037536720704999</v>
      </c>
      <c r="C3848" s="153"/>
      <c r="D3848" s="152" t="s">
        <v>105</v>
      </c>
      <c r="E3848" s="137">
        <v>10117</v>
      </c>
      <c r="F3848" s="151"/>
      <c r="G3848" s="134">
        <v>1</v>
      </c>
    </row>
    <row r="3849" spans="1:7" ht="12.75" customHeight="1">
      <c r="A3849" s="159" t="s">
        <v>106</v>
      </c>
      <c r="B3849" s="158" t="s">
        <v>5</v>
      </c>
      <c r="C3849" s="158" t="s">
        <v>4</v>
      </c>
      <c r="D3849" s="158" t="s">
        <v>103</v>
      </c>
      <c r="E3849" s="158" t="s">
        <v>104</v>
      </c>
      <c r="G3849" s="134">
        <v>1</v>
      </c>
    </row>
    <row r="3850" spans="1:7" ht="12.75" customHeight="1">
      <c r="A3850" s="157" t="s">
        <v>471</v>
      </c>
      <c r="B3850" s="156" t="s">
        <v>107</v>
      </c>
      <c r="C3850" s="155">
        <v>2.894E-2</v>
      </c>
      <c r="D3850" s="136">
        <v>282059</v>
      </c>
      <c r="E3850" s="136">
        <f>+D3850*C3850</f>
        <v>8162.7874600000005</v>
      </c>
      <c r="F3850" s="135"/>
      <c r="G3850" s="134">
        <v>1</v>
      </c>
    </row>
    <row r="3851" spans="1:7" ht="12.75" customHeight="1">
      <c r="A3851" s="152"/>
      <c r="B3851" s="154">
        <v>38.282015014688298</v>
      </c>
      <c r="C3851" s="153"/>
      <c r="D3851" s="152" t="s">
        <v>105</v>
      </c>
      <c r="E3851" s="137">
        <v>7037</v>
      </c>
      <c r="F3851" s="151"/>
      <c r="G3851" s="134">
        <v>1</v>
      </c>
    </row>
    <row r="3852" spans="1:7" ht="12.75" customHeight="1">
      <c r="A3852" s="159" t="s">
        <v>108</v>
      </c>
      <c r="B3852" s="158" t="s">
        <v>5</v>
      </c>
      <c r="C3852" s="158" t="s">
        <v>4</v>
      </c>
      <c r="D3852" s="158" t="s">
        <v>103</v>
      </c>
      <c r="E3852" s="158" t="s">
        <v>104</v>
      </c>
      <c r="G3852" s="134">
        <v>1</v>
      </c>
    </row>
    <row r="3853" spans="1:7" ht="12.75" customHeight="1">
      <c r="A3853" s="157" t="s">
        <v>109</v>
      </c>
      <c r="B3853" s="156" t="s">
        <v>110</v>
      </c>
      <c r="C3853" s="155">
        <v>0.05</v>
      </c>
      <c r="D3853" s="136">
        <v>7037</v>
      </c>
      <c r="E3853" s="136">
        <f>+D3853*C3853</f>
        <v>351.85</v>
      </c>
      <c r="F3853" s="135"/>
      <c r="G3853" s="134">
        <v>1</v>
      </c>
    </row>
    <row r="3854" spans="1:7" ht="12.75" customHeight="1">
      <c r="A3854" s="152"/>
      <c r="B3854" s="154">
        <v>1.91491676640191</v>
      </c>
      <c r="C3854" s="153"/>
      <c r="D3854" s="152" t="s">
        <v>105</v>
      </c>
      <c r="E3854" s="137">
        <v>352</v>
      </c>
      <c r="F3854" s="151"/>
      <c r="G3854" s="134">
        <v>1</v>
      </c>
    </row>
    <row r="3855" spans="1:7" ht="12.75" customHeight="1">
      <c r="A3855" s="159" t="s">
        <v>112</v>
      </c>
      <c r="B3855" s="158" t="s">
        <v>5</v>
      </c>
      <c r="C3855" s="158" t="s">
        <v>4</v>
      </c>
      <c r="D3855" s="158" t="s">
        <v>103</v>
      </c>
      <c r="E3855" s="158" t="s">
        <v>104</v>
      </c>
      <c r="G3855" s="134">
        <v>1</v>
      </c>
    </row>
    <row r="3856" spans="1:7" ht="12.75" customHeight="1">
      <c r="A3856" s="157" t="s">
        <v>470</v>
      </c>
      <c r="B3856" s="156" t="s">
        <v>3</v>
      </c>
      <c r="C3856" s="155">
        <v>0.02</v>
      </c>
      <c r="D3856" s="136">
        <v>43800</v>
      </c>
      <c r="E3856" s="136">
        <f>+D3856*C3856</f>
        <v>876</v>
      </c>
      <c r="F3856" s="135"/>
      <c r="G3856" s="134">
        <v>1</v>
      </c>
    </row>
    <row r="3857" spans="1:7" ht="12.75" customHeight="1">
      <c r="A3857" s="152"/>
      <c r="B3857" s="154">
        <v>4.7655314982047701</v>
      </c>
      <c r="C3857" s="153"/>
      <c r="D3857" s="152" t="s">
        <v>105</v>
      </c>
      <c r="E3857" s="137">
        <v>876</v>
      </c>
      <c r="F3857" s="151"/>
      <c r="G3857" s="134">
        <v>1</v>
      </c>
    </row>
    <row r="3858" spans="1:7" ht="12.75" customHeight="1">
      <c r="A3858" s="150" t="s">
        <v>114</v>
      </c>
      <c r="B3858" s="149" t="s">
        <v>115</v>
      </c>
      <c r="C3858" s="148"/>
      <c r="D3858" s="147"/>
      <c r="E3858" s="146">
        <v>18382</v>
      </c>
      <c r="G3858" s="134">
        <v>1</v>
      </c>
    </row>
    <row r="3859" spans="1:7" ht="15" customHeight="1">
      <c r="A3859" s="202" t="s">
        <v>116</v>
      </c>
      <c r="B3859" s="202"/>
      <c r="C3859" s="202"/>
      <c r="D3859" s="200">
        <v>18382</v>
      </c>
      <c r="E3859" s="200"/>
      <c r="G3859" s="134">
        <v>1</v>
      </c>
    </row>
    <row r="3860" spans="1:7" ht="12.75" customHeight="1">
      <c r="G3860" s="134">
        <v>1</v>
      </c>
    </row>
    <row r="3861" spans="1:7" ht="12.75" customHeight="1">
      <c r="G3861" s="134">
        <v>1</v>
      </c>
    </row>
    <row r="3862" spans="1:7" ht="20.25" customHeight="1">
      <c r="A3862" s="191" t="s">
        <v>99</v>
      </c>
      <c r="B3862" s="192"/>
      <c r="C3862" s="192"/>
      <c r="D3862" s="192"/>
      <c r="E3862" s="193"/>
      <c r="G3862" s="134">
        <v>1</v>
      </c>
    </row>
    <row r="3863" spans="1:7" ht="12.75" customHeight="1">
      <c r="A3863" s="194"/>
      <c r="B3863" s="194"/>
      <c r="C3863" s="194"/>
      <c r="D3863" s="162" t="s">
        <v>100</v>
      </c>
      <c r="E3863" s="162" t="s">
        <v>5</v>
      </c>
      <c r="G3863" s="134">
        <v>1</v>
      </c>
    </row>
    <row r="3864" spans="1:7" ht="55.5" customHeight="1">
      <c r="A3864" s="194" t="s">
        <v>461</v>
      </c>
      <c r="B3864" s="194"/>
      <c r="C3864" s="194"/>
      <c r="D3864" s="161" t="s">
        <v>409</v>
      </c>
      <c r="E3864" s="161" t="s">
        <v>2</v>
      </c>
      <c r="G3864" s="134">
        <v>1</v>
      </c>
    </row>
    <row r="3865" spans="1:7" ht="15.75" customHeight="1">
      <c r="A3865" s="201" t="s">
        <v>101</v>
      </c>
      <c r="B3865" s="201"/>
      <c r="C3865" s="201"/>
      <c r="D3865" s="201"/>
      <c r="E3865" s="201"/>
      <c r="F3865" s="160"/>
      <c r="G3865" s="134">
        <v>1</v>
      </c>
    </row>
    <row r="3866" spans="1:7" ht="200.1" customHeight="1">
      <c r="A3866" s="196" t="s">
        <v>410</v>
      </c>
      <c r="B3866" s="197"/>
      <c r="C3866" s="197"/>
      <c r="D3866" s="197"/>
      <c r="E3866" s="198"/>
      <c r="G3866" s="134">
        <v>2</v>
      </c>
    </row>
    <row r="3867" spans="1:7" ht="12.75" customHeight="1">
      <c r="A3867" s="159" t="s">
        <v>106</v>
      </c>
      <c r="B3867" s="158" t="s">
        <v>5</v>
      </c>
      <c r="C3867" s="158" t="s">
        <v>4</v>
      </c>
      <c r="D3867" s="158" t="s">
        <v>103</v>
      </c>
      <c r="E3867" s="158" t="s">
        <v>104</v>
      </c>
      <c r="G3867" s="134">
        <v>1</v>
      </c>
    </row>
    <row r="3868" spans="1:7" ht="12.75" customHeight="1">
      <c r="A3868" s="157" t="s">
        <v>559</v>
      </c>
      <c r="B3868" s="156" t="s">
        <v>107</v>
      </c>
      <c r="C3868" s="155">
        <v>0.25</v>
      </c>
      <c r="D3868" s="136">
        <v>95700</v>
      </c>
      <c r="E3868" s="136">
        <f>+D3868*C3868</f>
        <v>23925</v>
      </c>
      <c r="F3868" s="135"/>
      <c r="G3868" s="134">
        <v>1</v>
      </c>
    </row>
    <row r="3869" spans="1:7" ht="12.75" customHeight="1">
      <c r="A3869" s="152"/>
      <c r="B3869" s="154">
        <v>31.683001013856</v>
      </c>
      <c r="C3869" s="153"/>
      <c r="D3869" s="152" t="s">
        <v>105</v>
      </c>
      <c r="E3869" s="137">
        <v>20625</v>
      </c>
      <c r="F3869" s="151"/>
      <c r="G3869" s="134">
        <v>1</v>
      </c>
    </row>
    <row r="3870" spans="1:7" ht="12.75" customHeight="1">
      <c r="A3870" s="159" t="s">
        <v>108</v>
      </c>
      <c r="B3870" s="158" t="s">
        <v>5</v>
      </c>
      <c r="C3870" s="158" t="s">
        <v>4</v>
      </c>
      <c r="D3870" s="158" t="s">
        <v>103</v>
      </c>
      <c r="E3870" s="158" t="s">
        <v>104</v>
      </c>
      <c r="G3870" s="134">
        <v>1</v>
      </c>
    </row>
    <row r="3871" spans="1:7" ht="12.75" customHeight="1">
      <c r="A3871" s="157" t="s">
        <v>109</v>
      </c>
      <c r="B3871" s="156" t="s">
        <v>110</v>
      </c>
      <c r="C3871" s="155">
        <v>0.05</v>
      </c>
      <c r="D3871" s="136">
        <v>20625</v>
      </c>
      <c r="E3871" s="136">
        <f>+D3871*C3871</f>
        <v>1031.25</v>
      </c>
      <c r="F3871" s="135"/>
      <c r="G3871" s="134">
        <v>1</v>
      </c>
    </row>
    <row r="3872" spans="1:7" ht="12.75" customHeight="1">
      <c r="A3872" s="152"/>
      <c r="B3872" s="154">
        <v>1.5837660143168799</v>
      </c>
      <c r="C3872" s="153"/>
      <c r="D3872" s="152" t="s">
        <v>105</v>
      </c>
      <c r="E3872" s="137">
        <v>1031</v>
      </c>
      <c r="F3872" s="151"/>
      <c r="G3872" s="134">
        <v>1</v>
      </c>
    </row>
    <row r="3873" spans="1:7" ht="12.75" customHeight="1">
      <c r="A3873" s="159" t="s">
        <v>112</v>
      </c>
      <c r="B3873" s="158" t="s">
        <v>5</v>
      </c>
      <c r="C3873" s="158" t="s">
        <v>4</v>
      </c>
      <c r="D3873" s="158" t="s">
        <v>103</v>
      </c>
      <c r="E3873" s="158" t="s">
        <v>104</v>
      </c>
      <c r="G3873" s="134">
        <v>1</v>
      </c>
    </row>
    <row r="3874" spans="1:7" ht="12.75" customHeight="1">
      <c r="A3874" s="157" t="s">
        <v>153</v>
      </c>
      <c r="B3874" s="156" t="s">
        <v>149</v>
      </c>
      <c r="C3874" s="155">
        <v>0.65</v>
      </c>
      <c r="D3874" s="136">
        <v>49509</v>
      </c>
      <c r="E3874" s="136">
        <f>+D3874*C3874</f>
        <v>32180.850000000002</v>
      </c>
      <c r="F3874" s="135"/>
      <c r="G3874" s="134">
        <v>1</v>
      </c>
    </row>
    <row r="3875" spans="1:7" ht="12.75" customHeight="1">
      <c r="A3875" s="157" t="s">
        <v>157</v>
      </c>
      <c r="B3875" s="156" t="s">
        <v>149</v>
      </c>
      <c r="C3875" s="155">
        <v>0.65</v>
      </c>
      <c r="D3875" s="136">
        <v>17325</v>
      </c>
      <c r="E3875" s="136">
        <f>+D3875*C3875</f>
        <v>11261.25</v>
      </c>
      <c r="F3875" s="135"/>
      <c r="G3875" s="134">
        <v>1</v>
      </c>
    </row>
    <row r="3876" spans="1:7" ht="12.75" customHeight="1">
      <c r="A3876" s="152"/>
      <c r="B3876" s="154">
        <v>66.733232971827107</v>
      </c>
      <c r="C3876" s="153"/>
      <c r="D3876" s="152" t="s">
        <v>105</v>
      </c>
      <c r="E3876" s="137">
        <v>43442</v>
      </c>
      <c r="F3876" s="151"/>
      <c r="G3876" s="134">
        <v>1</v>
      </c>
    </row>
    <row r="3877" spans="1:7" ht="12.75" customHeight="1">
      <c r="A3877" s="150" t="s">
        <v>114</v>
      </c>
      <c r="B3877" s="149" t="s">
        <v>115</v>
      </c>
      <c r="C3877" s="148"/>
      <c r="D3877" s="147"/>
      <c r="E3877" s="146">
        <v>65098</v>
      </c>
      <c r="G3877" s="134">
        <v>1</v>
      </c>
    </row>
    <row r="3878" spans="1:7" ht="15" customHeight="1">
      <c r="A3878" s="202" t="s">
        <v>116</v>
      </c>
      <c r="B3878" s="202"/>
      <c r="C3878" s="202"/>
      <c r="D3878" s="200">
        <v>65098</v>
      </c>
      <c r="E3878" s="200"/>
      <c r="G3878" s="134">
        <v>1</v>
      </c>
    </row>
    <row r="3879" spans="1:7" ht="12.75" customHeight="1">
      <c r="G3879" s="134">
        <v>1</v>
      </c>
    </row>
    <row r="3880" spans="1:7" ht="12.75" customHeight="1">
      <c r="G3880" s="134">
        <v>1</v>
      </c>
    </row>
    <row r="3881" spans="1:7" ht="20.25" customHeight="1">
      <c r="A3881" s="191" t="s">
        <v>99</v>
      </c>
      <c r="B3881" s="192"/>
      <c r="C3881" s="192"/>
      <c r="D3881" s="192"/>
      <c r="E3881" s="193"/>
      <c r="G3881" s="134">
        <v>1</v>
      </c>
    </row>
    <row r="3882" spans="1:7" ht="12.75" customHeight="1">
      <c r="A3882" s="194"/>
      <c r="B3882" s="194"/>
      <c r="C3882" s="194"/>
      <c r="D3882" s="162" t="s">
        <v>100</v>
      </c>
      <c r="E3882" s="162" t="s">
        <v>5</v>
      </c>
      <c r="G3882" s="134">
        <v>1</v>
      </c>
    </row>
    <row r="3883" spans="1:7" ht="55.5" customHeight="1">
      <c r="A3883" s="194" t="s">
        <v>461</v>
      </c>
      <c r="B3883" s="194"/>
      <c r="C3883" s="194"/>
      <c r="D3883" s="161" t="s">
        <v>411</v>
      </c>
      <c r="E3883" s="161" t="s">
        <v>98</v>
      </c>
      <c r="G3883" s="134">
        <v>1</v>
      </c>
    </row>
    <row r="3884" spans="1:7" ht="15.75" customHeight="1">
      <c r="A3884" s="201" t="s">
        <v>101</v>
      </c>
      <c r="B3884" s="201"/>
      <c r="C3884" s="201"/>
      <c r="D3884" s="201"/>
      <c r="E3884" s="201"/>
      <c r="F3884" s="160"/>
      <c r="G3884" s="134">
        <v>1</v>
      </c>
    </row>
    <row r="3885" spans="1:7" ht="200.1" customHeight="1">
      <c r="A3885" s="196" t="s">
        <v>118</v>
      </c>
      <c r="B3885" s="197"/>
      <c r="C3885" s="197"/>
      <c r="D3885" s="197"/>
      <c r="E3885" s="198"/>
      <c r="G3885" s="134">
        <v>2</v>
      </c>
    </row>
    <row r="3886" spans="1:7" ht="12.75" customHeight="1">
      <c r="A3886" s="159" t="s">
        <v>102</v>
      </c>
      <c r="B3886" s="158" t="s">
        <v>5</v>
      </c>
      <c r="C3886" s="158" t="s">
        <v>4</v>
      </c>
      <c r="D3886" s="158" t="s">
        <v>103</v>
      </c>
      <c r="E3886" s="158" t="s">
        <v>104</v>
      </c>
      <c r="G3886" s="134">
        <v>1</v>
      </c>
    </row>
    <row r="3887" spans="1:7" ht="12.75" customHeight="1">
      <c r="A3887" s="157" t="s">
        <v>143</v>
      </c>
      <c r="B3887" s="156" t="s">
        <v>98</v>
      </c>
      <c r="C3887" s="155">
        <v>1</v>
      </c>
      <c r="D3887" s="136">
        <v>2010</v>
      </c>
      <c r="E3887" s="136">
        <f>+D3887*C3887</f>
        <v>2010</v>
      </c>
      <c r="F3887" s="135"/>
      <c r="G3887" s="134">
        <v>1</v>
      </c>
    </row>
    <row r="3888" spans="1:7" ht="12.75" customHeight="1">
      <c r="A3888" s="157" t="s">
        <v>144</v>
      </c>
      <c r="B3888" s="156" t="s">
        <v>98</v>
      </c>
      <c r="C3888" s="155">
        <v>1</v>
      </c>
      <c r="D3888" s="136">
        <v>1900</v>
      </c>
      <c r="E3888" s="136">
        <f>+D3888*C3888</f>
        <v>1900</v>
      </c>
      <c r="F3888" s="135"/>
      <c r="G3888" s="134">
        <v>1</v>
      </c>
    </row>
    <row r="3889" spans="1:7" ht="12.75" customHeight="1">
      <c r="A3889" s="157" t="s">
        <v>145</v>
      </c>
      <c r="B3889" s="156" t="s">
        <v>3</v>
      </c>
      <c r="C3889" s="155">
        <v>1</v>
      </c>
      <c r="D3889" s="136">
        <v>6800</v>
      </c>
      <c r="E3889" s="136">
        <f>+D3889*C3889</f>
        <v>6800</v>
      </c>
      <c r="F3889" s="135"/>
      <c r="G3889" s="134">
        <v>1</v>
      </c>
    </row>
    <row r="3890" spans="1:7" ht="12.75" customHeight="1">
      <c r="A3890" s="157" t="s">
        <v>146</v>
      </c>
      <c r="B3890" s="156" t="s">
        <v>147</v>
      </c>
      <c r="C3890" s="155">
        <v>0.01</v>
      </c>
      <c r="D3890" s="136">
        <v>1900</v>
      </c>
      <c r="E3890" s="136">
        <f>+D3890*C3890</f>
        <v>19</v>
      </c>
      <c r="F3890" s="135"/>
      <c r="G3890" s="134">
        <v>1</v>
      </c>
    </row>
    <row r="3891" spans="1:7" ht="12.75" customHeight="1">
      <c r="A3891" s="157" t="s">
        <v>148</v>
      </c>
      <c r="B3891" s="156" t="s">
        <v>149</v>
      </c>
      <c r="C3891" s="155">
        <v>1.6410000000000001E-2</v>
      </c>
      <c r="D3891" s="136">
        <v>418626</v>
      </c>
      <c r="E3891" s="136">
        <f>+D3891*C3891</f>
        <v>6869.6526600000007</v>
      </c>
      <c r="F3891" s="135"/>
      <c r="G3891" s="134">
        <v>1</v>
      </c>
    </row>
    <row r="3892" spans="1:7" ht="12.75" customHeight="1">
      <c r="A3892" s="152"/>
      <c r="B3892" s="154">
        <v>72.408969347870794</v>
      </c>
      <c r="C3892" s="153"/>
      <c r="D3892" s="152" t="s">
        <v>105</v>
      </c>
      <c r="E3892" s="137">
        <v>17599</v>
      </c>
      <c r="F3892" s="151"/>
      <c r="G3892" s="134">
        <v>1</v>
      </c>
    </row>
    <row r="3893" spans="1:7" ht="12.75" customHeight="1">
      <c r="A3893" s="159" t="s">
        <v>106</v>
      </c>
      <c r="B3893" s="158" t="s">
        <v>5</v>
      </c>
      <c r="C3893" s="158" t="s">
        <v>4</v>
      </c>
      <c r="D3893" s="158" t="s">
        <v>103</v>
      </c>
      <c r="E3893" s="158" t="s">
        <v>104</v>
      </c>
      <c r="G3893" s="134">
        <v>1</v>
      </c>
    </row>
    <row r="3894" spans="1:7" ht="12.75" customHeight="1">
      <c r="A3894" s="157" t="s">
        <v>150</v>
      </c>
      <c r="B3894" s="156" t="s">
        <v>107</v>
      </c>
      <c r="C3894" s="155">
        <v>0.02</v>
      </c>
      <c r="D3894" s="136">
        <v>282059</v>
      </c>
      <c r="E3894" s="136">
        <f>+D3894*C3894</f>
        <v>5641.18</v>
      </c>
      <c r="F3894" s="135"/>
      <c r="G3894" s="134">
        <v>1</v>
      </c>
    </row>
    <row r="3895" spans="1:7" ht="12.75" customHeight="1">
      <c r="A3895" s="152"/>
      <c r="B3895" s="154">
        <v>20.008228759514498</v>
      </c>
      <c r="C3895" s="153"/>
      <c r="D3895" s="152" t="s">
        <v>105</v>
      </c>
      <c r="E3895" s="137">
        <v>4863</v>
      </c>
      <c r="F3895" s="151"/>
      <c r="G3895" s="134">
        <v>1</v>
      </c>
    </row>
    <row r="3896" spans="1:7" ht="12.75" customHeight="1">
      <c r="A3896" s="159" t="s">
        <v>108</v>
      </c>
      <c r="B3896" s="158" t="s">
        <v>5</v>
      </c>
      <c r="C3896" s="158" t="s">
        <v>4</v>
      </c>
      <c r="D3896" s="158" t="s">
        <v>103</v>
      </c>
      <c r="E3896" s="158" t="s">
        <v>104</v>
      </c>
      <c r="G3896" s="134">
        <v>1</v>
      </c>
    </row>
    <row r="3897" spans="1:7" ht="12.75" customHeight="1">
      <c r="A3897" s="157" t="s">
        <v>109</v>
      </c>
      <c r="B3897" s="156" t="s">
        <v>110</v>
      </c>
      <c r="C3897" s="155">
        <v>0.05</v>
      </c>
      <c r="D3897" s="136">
        <v>4863</v>
      </c>
      <c r="E3897" s="136">
        <f>+D3897*C3897</f>
        <v>243.15</v>
      </c>
      <c r="F3897" s="135"/>
      <c r="G3897" s="134">
        <v>1</v>
      </c>
    </row>
    <row r="3898" spans="1:7" ht="12.75" customHeight="1">
      <c r="A3898" s="152"/>
      <c r="B3898" s="154">
        <v>0.99979428101213697</v>
      </c>
      <c r="C3898" s="153"/>
      <c r="D3898" s="152" t="s">
        <v>105</v>
      </c>
      <c r="E3898" s="137">
        <v>243</v>
      </c>
      <c r="F3898" s="151"/>
      <c r="G3898" s="134">
        <v>1</v>
      </c>
    </row>
    <row r="3899" spans="1:7" ht="12.75" customHeight="1">
      <c r="A3899" s="159" t="s">
        <v>151</v>
      </c>
      <c r="B3899" s="158" t="s">
        <v>5</v>
      </c>
      <c r="C3899" s="158" t="s">
        <v>4</v>
      </c>
      <c r="D3899" s="158" t="s">
        <v>103</v>
      </c>
      <c r="E3899" s="158" t="s">
        <v>104</v>
      </c>
      <c r="G3899" s="134">
        <v>1</v>
      </c>
    </row>
    <row r="3900" spans="1:7" ht="12.75" customHeight="1">
      <c r="A3900" s="157" t="s">
        <v>152</v>
      </c>
      <c r="B3900" s="156" t="s">
        <v>149</v>
      </c>
      <c r="C3900" s="155">
        <v>2.0310000000000002E-2</v>
      </c>
      <c r="D3900" s="136">
        <v>78800</v>
      </c>
      <c r="E3900" s="136">
        <f>+D3900*C3900</f>
        <v>1600.4280000000001</v>
      </c>
      <c r="F3900" s="135"/>
      <c r="G3900" s="134">
        <v>1</v>
      </c>
    </row>
    <row r="3901" spans="1:7" ht="12.75" customHeight="1">
      <c r="A3901" s="152"/>
      <c r="B3901" s="154">
        <v>6.5830076116025502</v>
      </c>
      <c r="C3901" s="153"/>
      <c r="D3901" s="152" t="s">
        <v>105</v>
      </c>
      <c r="E3901" s="137">
        <v>1600</v>
      </c>
      <c r="F3901" s="151"/>
      <c r="G3901" s="134">
        <v>1</v>
      </c>
    </row>
    <row r="3902" spans="1:7" ht="12.75" customHeight="1">
      <c r="A3902" s="150" t="s">
        <v>114</v>
      </c>
      <c r="B3902" s="149" t="s">
        <v>115</v>
      </c>
      <c r="C3902" s="148"/>
      <c r="D3902" s="147"/>
      <c r="E3902" s="146">
        <v>24305</v>
      </c>
      <c r="G3902" s="134">
        <v>1</v>
      </c>
    </row>
    <row r="3903" spans="1:7" ht="15" customHeight="1">
      <c r="A3903" s="202" t="s">
        <v>116</v>
      </c>
      <c r="B3903" s="202"/>
      <c r="C3903" s="202"/>
      <c r="D3903" s="200">
        <v>24305</v>
      </c>
      <c r="E3903" s="200"/>
      <c r="G3903" s="134">
        <v>1</v>
      </c>
    </row>
    <row r="3904" spans="1:7" ht="12.75" customHeight="1">
      <c r="G3904" s="134">
        <v>1</v>
      </c>
    </row>
    <row r="3905" spans="1:7" ht="12.75" customHeight="1">
      <c r="G3905" s="134">
        <v>1</v>
      </c>
    </row>
    <row r="3906" spans="1:7" ht="20.25" customHeight="1">
      <c r="A3906" s="191" t="s">
        <v>99</v>
      </c>
      <c r="B3906" s="192"/>
      <c r="C3906" s="192"/>
      <c r="D3906" s="192"/>
      <c r="E3906" s="193"/>
      <c r="G3906" s="134">
        <v>1</v>
      </c>
    </row>
    <row r="3907" spans="1:7" ht="12.75" customHeight="1">
      <c r="A3907" s="194"/>
      <c r="B3907" s="194"/>
      <c r="C3907" s="194"/>
      <c r="D3907" s="162" t="s">
        <v>100</v>
      </c>
      <c r="E3907" s="162" t="s">
        <v>5</v>
      </c>
      <c r="G3907" s="134">
        <v>1</v>
      </c>
    </row>
    <row r="3908" spans="1:7" ht="55.5" customHeight="1">
      <c r="A3908" s="194" t="s">
        <v>461</v>
      </c>
      <c r="B3908" s="194"/>
      <c r="C3908" s="194"/>
      <c r="D3908" s="161" t="s">
        <v>412</v>
      </c>
      <c r="E3908" s="161" t="s">
        <v>123</v>
      </c>
      <c r="G3908" s="134">
        <v>1</v>
      </c>
    </row>
    <row r="3909" spans="1:7" ht="15.75" customHeight="1">
      <c r="A3909" s="201" t="s">
        <v>101</v>
      </c>
      <c r="B3909" s="201"/>
      <c r="C3909" s="201"/>
      <c r="D3909" s="201"/>
      <c r="E3909" s="201"/>
      <c r="F3909" s="160"/>
      <c r="G3909" s="134">
        <v>1</v>
      </c>
    </row>
    <row r="3910" spans="1:7" ht="200.1" customHeight="1">
      <c r="A3910" s="196" t="s">
        <v>122</v>
      </c>
      <c r="B3910" s="197"/>
      <c r="C3910" s="197"/>
      <c r="D3910" s="197"/>
      <c r="E3910" s="198"/>
      <c r="G3910" s="134">
        <v>2</v>
      </c>
    </row>
    <row r="3911" spans="1:7" ht="12.75" customHeight="1">
      <c r="A3911" s="159" t="s">
        <v>102</v>
      </c>
      <c r="B3911" s="158" t="s">
        <v>5</v>
      </c>
      <c r="C3911" s="158" t="s">
        <v>4</v>
      </c>
      <c r="D3911" s="158" t="s">
        <v>103</v>
      </c>
      <c r="E3911" s="158" t="s">
        <v>104</v>
      </c>
      <c r="G3911" s="134">
        <v>1</v>
      </c>
    </row>
    <row r="3912" spans="1:7" ht="12.75" customHeight="1">
      <c r="A3912" s="157" t="s">
        <v>162</v>
      </c>
      <c r="B3912" s="156" t="s">
        <v>123</v>
      </c>
      <c r="C3912" s="155">
        <v>1.08</v>
      </c>
      <c r="D3912" s="136">
        <v>2898</v>
      </c>
      <c r="E3912" s="136">
        <f>+D3912*C3912</f>
        <v>3129.84</v>
      </c>
      <c r="F3912" s="135"/>
      <c r="G3912" s="134">
        <v>1</v>
      </c>
    </row>
    <row r="3913" spans="1:7" ht="12.75" customHeight="1">
      <c r="A3913" s="157" t="s">
        <v>160</v>
      </c>
      <c r="B3913" s="156" t="s">
        <v>123</v>
      </c>
      <c r="C3913" s="155">
        <v>5.5E-2</v>
      </c>
      <c r="D3913" s="136">
        <v>3032</v>
      </c>
      <c r="E3913" s="136">
        <f>+D3913*C3913</f>
        <v>166.76</v>
      </c>
      <c r="F3913" s="135"/>
      <c r="G3913" s="134">
        <v>1</v>
      </c>
    </row>
    <row r="3914" spans="1:7" ht="12.75" customHeight="1">
      <c r="A3914" s="152"/>
      <c r="B3914" s="154">
        <v>74.592760180995498</v>
      </c>
      <c r="C3914" s="153"/>
      <c r="D3914" s="152" t="s">
        <v>105</v>
      </c>
      <c r="E3914" s="137">
        <v>3297</v>
      </c>
      <c r="F3914" s="151"/>
      <c r="G3914" s="134">
        <v>1</v>
      </c>
    </row>
    <row r="3915" spans="1:7" ht="12.75" customHeight="1">
      <c r="A3915" s="159" t="s">
        <v>106</v>
      </c>
      <c r="B3915" s="158" t="s">
        <v>5</v>
      </c>
      <c r="C3915" s="158" t="s">
        <v>4</v>
      </c>
      <c r="D3915" s="158" t="s">
        <v>103</v>
      </c>
      <c r="E3915" s="158" t="s">
        <v>104</v>
      </c>
      <c r="G3915" s="134">
        <v>1</v>
      </c>
    </row>
    <row r="3916" spans="1:7" ht="12.75" customHeight="1">
      <c r="A3916" s="157" t="s">
        <v>163</v>
      </c>
      <c r="B3916" s="156" t="s">
        <v>107</v>
      </c>
      <c r="C3916" s="155">
        <v>4.0000000000000001E-3</v>
      </c>
      <c r="D3916" s="136">
        <v>282059</v>
      </c>
      <c r="E3916" s="136">
        <f>+D3916*C3916</f>
        <v>1128.2360000000001</v>
      </c>
      <c r="F3916" s="135"/>
      <c r="G3916" s="134">
        <v>1</v>
      </c>
    </row>
    <row r="3917" spans="1:7" ht="12.75" customHeight="1">
      <c r="A3917" s="152"/>
      <c r="B3917" s="154">
        <v>22.013574660633498</v>
      </c>
      <c r="C3917" s="153"/>
      <c r="D3917" s="152" t="s">
        <v>105</v>
      </c>
      <c r="E3917" s="137">
        <v>973</v>
      </c>
      <c r="F3917" s="151"/>
      <c r="G3917" s="134">
        <v>1</v>
      </c>
    </row>
    <row r="3918" spans="1:7" ht="12.75" customHeight="1">
      <c r="A3918" s="159" t="s">
        <v>108</v>
      </c>
      <c r="B3918" s="158" t="s">
        <v>5</v>
      </c>
      <c r="C3918" s="158" t="s">
        <v>4</v>
      </c>
      <c r="D3918" s="158" t="s">
        <v>103</v>
      </c>
      <c r="E3918" s="158" t="s">
        <v>104</v>
      </c>
      <c r="G3918" s="134">
        <v>1</v>
      </c>
    </row>
    <row r="3919" spans="1:7" ht="12.75" customHeight="1">
      <c r="A3919" s="157" t="s">
        <v>109</v>
      </c>
      <c r="B3919" s="156" t="s">
        <v>110</v>
      </c>
      <c r="C3919" s="155">
        <v>0.05</v>
      </c>
      <c r="D3919" s="136">
        <v>973</v>
      </c>
      <c r="E3919" s="136">
        <f>+D3919*C3919</f>
        <v>48.650000000000006</v>
      </c>
      <c r="F3919" s="135"/>
      <c r="G3919" s="134">
        <v>1</v>
      </c>
    </row>
    <row r="3920" spans="1:7" ht="12.75" customHeight="1">
      <c r="A3920" s="152"/>
      <c r="B3920" s="154">
        <v>1.10859728506787</v>
      </c>
      <c r="C3920" s="153"/>
      <c r="D3920" s="152" t="s">
        <v>105</v>
      </c>
      <c r="E3920" s="137">
        <v>49</v>
      </c>
      <c r="F3920" s="151"/>
      <c r="G3920" s="134">
        <v>1</v>
      </c>
    </row>
    <row r="3921" spans="1:7" ht="12.75" customHeight="1">
      <c r="A3921" s="159" t="s">
        <v>112</v>
      </c>
      <c r="B3921" s="158" t="s">
        <v>5</v>
      </c>
      <c r="C3921" s="158" t="s">
        <v>4</v>
      </c>
      <c r="D3921" s="158" t="s">
        <v>103</v>
      </c>
      <c r="E3921" s="158" t="s">
        <v>104</v>
      </c>
      <c r="G3921" s="134">
        <v>1</v>
      </c>
    </row>
    <row r="3922" spans="1:7" ht="12.75" customHeight="1">
      <c r="A3922" s="157" t="s">
        <v>164</v>
      </c>
      <c r="B3922" s="156" t="s">
        <v>123</v>
      </c>
      <c r="C3922" s="155">
        <v>1.05</v>
      </c>
      <c r="D3922" s="136">
        <v>96</v>
      </c>
      <c r="E3922" s="136">
        <f>+D3922*C3922</f>
        <v>100.80000000000001</v>
      </c>
      <c r="F3922" s="135"/>
      <c r="G3922" s="134">
        <v>1</v>
      </c>
    </row>
    <row r="3923" spans="1:7" ht="12.75" customHeight="1">
      <c r="A3923" s="152"/>
      <c r="B3923" s="154">
        <v>2.28506787330317</v>
      </c>
      <c r="C3923" s="153"/>
      <c r="D3923" s="152" t="s">
        <v>105</v>
      </c>
      <c r="E3923" s="137">
        <v>101</v>
      </c>
      <c r="F3923" s="151"/>
      <c r="G3923" s="134">
        <v>1</v>
      </c>
    </row>
    <row r="3924" spans="1:7" ht="12.75" customHeight="1">
      <c r="A3924" s="150" t="s">
        <v>114</v>
      </c>
      <c r="B3924" s="149" t="s">
        <v>115</v>
      </c>
      <c r="C3924" s="148"/>
      <c r="D3924" s="147"/>
      <c r="E3924" s="146">
        <v>4420</v>
      </c>
      <c r="G3924" s="134">
        <v>1</v>
      </c>
    </row>
    <row r="3925" spans="1:7" ht="15" customHeight="1">
      <c r="A3925" s="202" t="s">
        <v>116</v>
      </c>
      <c r="B3925" s="202"/>
      <c r="C3925" s="202"/>
      <c r="D3925" s="200">
        <v>4420</v>
      </c>
      <c r="E3925" s="200"/>
      <c r="G3925" s="134">
        <v>1</v>
      </c>
    </row>
    <row r="3926" spans="1:7" ht="12.75" customHeight="1">
      <c r="G3926" s="134">
        <v>1</v>
      </c>
    </row>
    <row r="3927" spans="1:7" ht="12.75" customHeight="1">
      <c r="G3927" s="134">
        <v>1</v>
      </c>
    </row>
    <row r="3928" spans="1:7" ht="20.25" customHeight="1">
      <c r="A3928" s="191" t="s">
        <v>99</v>
      </c>
      <c r="B3928" s="192"/>
      <c r="C3928" s="192"/>
      <c r="D3928" s="192"/>
      <c r="E3928" s="193"/>
      <c r="G3928" s="134">
        <v>1</v>
      </c>
    </row>
    <row r="3929" spans="1:7" ht="12.75" customHeight="1">
      <c r="A3929" s="194"/>
      <c r="B3929" s="194"/>
      <c r="C3929" s="194"/>
      <c r="D3929" s="162" t="s">
        <v>100</v>
      </c>
      <c r="E3929" s="162" t="s">
        <v>5</v>
      </c>
      <c r="G3929" s="134">
        <v>1</v>
      </c>
    </row>
    <row r="3930" spans="1:7" ht="55.5" customHeight="1">
      <c r="A3930" s="194" t="s">
        <v>461</v>
      </c>
      <c r="B3930" s="194"/>
      <c r="C3930" s="194"/>
      <c r="D3930" s="161" t="s">
        <v>413</v>
      </c>
      <c r="E3930" s="161" t="s">
        <v>123</v>
      </c>
      <c r="G3930" s="134">
        <v>1</v>
      </c>
    </row>
    <row r="3931" spans="1:7" ht="15.75" customHeight="1">
      <c r="A3931" s="201" t="s">
        <v>101</v>
      </c>
      <c r="B3931" s="201"/>
      <c r="C3931" s="201"/>
      <c r="D3931" s="201"/>
      <c r="E3931" s="201"/>
      <c r="F3931" s="160"/>
      <c r="G3931" s="134">
        <v>1</v>
      </c>
    </row>
    <row r="3932" spans="1:7" ht="200.1" customHeight="1">
      <c r="A3932" s="196" t="s">
        <v>125</v>
      </c>
      <c r="B3932" s="197"/>
      <c r="C3932" s="197"/>
      <c r="D3932" s="197"/>
      <c r="E3932" s="198"/>
      <c r="G3932" s="134">
        <v>2</v>
      </c>
    </row>
    <row r="3933" spans="1:7" ht="12.75" customHeight="1">
      <c r="A3933" s="159" t="s">
        <v>102</v>
      </c>
      <c r="B3933" s="158" t="s">
        <v>5</v>
      </c>
      <c r="C3933" s="158" t="s">
        <v>4</v>
      </c>
      <c r="D3933" s="158" t="s">
        <v>103</v>
      </c>
      <c r="E3933" s="158" t="s">
        <v>104</v>
      </c>
      <c r="G3933" s="134">
        <v>1</v>
      </c>
    </row>
    <row r="3934" spans="1:7" ht="12.75" customHeight="1">
      <c r="A3934" s="157" t="s">
        <v>165</v>
      </c>
      <c r="B3934" s="156" t="s">
        <v>123</v>
      </c>
      <c r="C3934" s="155">
        <v>1.05</v>
      </c>
      <c r="D3934" s="136">
        <v>4184</v>
      </c>
      <c r="E3934" s="136">
        <f t="shared" ref="E3934:E3939" si="51">+D3934*C3934</f>
        <v>4393.2</v>
      </c>
      <c r="F3934" s="135"/>
      <c r="G3934" s="134">
        <v>1</v>
      </c>
    </row>
    <row r="3935" spans="1:7" ht="12.75" customHeight="1">
      <c r="A3935" s="157" t="s">
        <v>166</v>
      </c>
      <c r="B3935" s="156" t="s">
        <v>3</v>
      </c>
      <c r="C3935" s="155">
        <v>0.16667000000000001</v>
      </c>
      <c r="D3935" s="136">
        <v>6670</v>
      </c>
      <c r="E3935" s="136">
        <f t="shared" si="51"/>
        <v>1111.6889000000001</v>
      </c>
      <c r="F3935" s="135"/>
      <c r="G3935" s="134">
        <v>1</v>
      </c>
    </row>
    <row r="3936" spans="1:7" ht="12.75" customHeight="1">
      <c r="A3936" s="157" t="s">
        <v>167</v>
      </c>
      <c r="B3936" s="156" t="s">
        <v>168</v>
      </c>
      <c r="C3936" s="155">
        <v>1.1259999999999999E-2</v>
      </c>
      <c r="D3936" s="136">
        <v>36400</v>
      </c>
      <c r="E3936" s="136">
        <f t="shared" si="51"/>
        <v>409.86399999999998</v>
      </c>
      <c r="F3936" s="135"/>
      <c r="G3936" s="134">
        <v>1</v>
      </c>
    </row>
    <row r="3937" spans="1:7" ht="12.75" customHeight="1">
      <c r="A3937" s="157" t="s">
        <v>169</v>
      </c>
      <c r="B3937" s="156" t="s">
        <v>168</v>
      </c>
      <c r="C3937" s="155">
        <v>5.6299999999999996E-3</v>
      </c>
      <c r="D3937" s="136">
        <v>62000</v>
      </c>
      <c r="E3937" s="136">
        <f t="shared" si="51"/>
        <v>349.06</v>
      </c>
      <c r="F3937" s="135"/>
      <c r="G3937" s="134">
        <v>1</v>
      </c>
    </row>
    <row r="3938" spans="1:7" ht="12.75" customHeight="1">
      <c r="A3938" s="157" t="s">
        <v>170</v>
      </c>
      <c r="B3938" s="156" t="s">
        <v>168</v>
      </c>
      <c r="C3938" s="155">
        <v>2.82E-3</v>
      </c>
      <c r="D3938" s="136">
        <v>20972</v>
      </c>
      <c r="E3938" s="136">
        <f t="shared" si="51"/>
        <v>59.141040000000004</v>
      </c>
      <c r="F3938" s="135"/>
      <c r="G3938" s="134">
        <v>1</v>
      </c>
    </row>
    <row r="3939" spans="1:7" ht="12.75" customHeight="1">
      <c r="A3939" s="157" t="s">
        <v>171</v>
      </c>
      <c r="B3939" s="156" t="s">
        <v>123</v>
      </c>
      <c r="C3939" s="155">
        <v>0.04</v>
      </c>
      <c r="D3939" s="136">
        <v>8234</v>
      </c>
      <c r="E3939" s="136">
        <f t="shared" si="51"/>
        <v>329.36</v>
      </c>
      <c r="F3939" s="135"/>
      <c r="G3939" s="134">
        <v>1</v>
      </c>
    </row>
    <row r="3940" spans="1:7" ht="12.75" customHeight="1">
      <c r="A3940" s="152"/>
      <c r="B3940" s="154">
        <v>52.999760975221101</v>
      </c>
      <c r="C3940" s="153"/>
      <c r="D3940" s="152" t="s">
        <v>105</v>
      </c>
      <c r="E3940" s="137">
        <v>6652</v>
      </c>
      <c r="F3940" s="151"/>
      <c r="G3940" s="134">
        <v>1</v>
      </c>
    </row>
    <row r="3941" spans="1:7" ht="12.75" customHeight="1">
      <c r="A3941" s="159" t="s">
        <v>106</v>
      </c>
      <c r="B3941" s="158" t="s">
        <v>5</v>
      </c>
      <c r="C3941" s="158" t="s">
        <v>4</v>
      </c>
      <c r="D3941" s="158" t="s">
        <v>103</v>
      </c>
      <c r="E3941" s="158" t="s">
        <v>104</v>
      </c>
      <c r="G3941" s="134">
        <v>1</v>
      </c>
    </row>
    <row r="3942" spans="1:7" ht="12.75" customHeight="1">
      <c r="A3942" s="157" t="s">
        <v>172</v>
      </c>
      <c r="B3942" s="156" t="s">
        <v>107</v>
      </c>
      <c r="C3942" s="155">
        <v>8.0000000000000002E-3</v>
      </c>
      <c r="D3942" s="136">
        <v>568808</v>
      </c>
      <c r="E3942" s="136">
        <f>+D3942*C3942</f>
        <v>4550.4639999999999</v>
      </c>
      <c r="F3942" s="135"/>
      <c r="G3942" s="134">
        <v>1</v>
      </c>
    </row>
    <row r="3943" spans="1:7" ht="12.75" customHeight="1">
      <c r="A3943" s="152"/>
      <c r="B3943" s="154">
        <v>36.252091466815401</v>
      </c>
      <c r="C3943" s="153"/>
      <c r="D3943" s="152" t="s">
        <v>105</v>
      </c>
      <c r="E3943" s="137">
        <v>4550</v>
      </c>
      <c r="F3943" s="151"/>
      <c r="G3943" s="134">
        <v>1</v>
      </c>
    </row>
    <row r="3944" spans="1:7" ht="12.75" customHeight="1">
      <c r="A3944" s="159" t="s">
        <v>108</v>
      </c>
      <c r="B3944" s="158" t="s">
        <v>5</v>
      </c>
      <c r="C3944" s="158" t="s">
        <v>4</v>
      </c>
      <c r="D3944" s="158" t="s">
        <v>103</v>
      </c>
      <c r="E3944" s="158" t="s">
        <v>104</v>
      </c>
      <c r="G3944" s="134">
        <v>1</v>
      </c>
    </row>
    <row r="3945" spans="1:7" ht="12.75" customHeight="1">
      <c r="A3945" s="157" t="s">
        <v>109</v>
      </c>
      <c r="B3945" s="156" t="s">
        <v>110</v>
      </c>
      <c r="C3945" s="155">
        <v>0.05</v>
      </c>
      <c r="D3945" s="136">
        <v>4550</v>
      </c>
      <c r="E3945" s="136">
        <f>+D3945*C3945</f>
        <v>227.5</v>
      </c>
      <c r="F3945" s="135"/>
      <c r="G3945" s="134">
        <v>1</v>
      </c>
    </row>
    <row r="3946" spans="1:7" ht="12.75" customHeight="1">
      <c r="A3946" s="152"/>
      <c r="B3946" s="154">
        <v>1.8165883196557999</v>
      </c>
      <c r="C3946" s="153"/>
      <c r="D3946" s="152" t="s">
        <v>105</v>
      </c>
      <c r="E3946" s="137">
        <v>228</v>
      </c>
      <c r="F3946" s="151"/>
      <c r="G3946" s="134">
        <v>1</v>
      </c>
    </row>
    <row r="3947" spans="1:7" ht="12.75" customHeight="1">
      <c r="A3947" s="159" t="s">
        <v>111</v>
      </c>
      <c r="B3947" s="158" t="s">
        <v>5</v>
      </c>
      <c r="C3947" s="158" t="s">
        <v>4</v>
      </c>
      <c r="D3947" s="158" t="s">
        <v>103</v>
      </c>
      <c r="E3947" s="158" t="s">
        <v>104</v>
      </c>
      <c r="G3947" s="134">
        <v>1</v>
      </c>
    </row>
    <row r="3948" spans="1:7" ht="12.75" customHeight="1">
      <c r="A3948" s="157" t="s">
        <v>173</v>
      </c>
      <c r="B3948" s="156" t="s">
        <v>142</v>
      </c>
      <c r="C3948" s="155">
        <v>5.5599999999999998E-3</v>
      </c>
      <c r="D3948" s="136">
        <v>62164</v>
      </c>
      <c r="E3948" s="136">
        <f>+D3948*C3948</f>
        <v>345.63184000000001</v>
      </c>
      <c r="F3948" s="135"/>
      <c r="G3948" s="134">
        <v>1</v>
      </c>
    </row>
    <row r="3949" spans="1:7" ht="12.75" customHeight="1">
      <c r="A3949" s="157" t="s">
        <v>174</v>
      </c>
      <c r="B3949" s="156" t="s">
        <v>142</v>
      </c>
      <c r="C3949" s="155">
        <v>5.5599999999999998E-3</v>
      </c>
      <c r="D3949" s="136">
        <v>25752</v>
      </c>
      <c r="E3949" s="136">
        <f>+D3949*C3949</f>
        <v>143.18111999999999</v>
      </c>
      <c r="F3949" s="135"/>
      <c r="G3949" s="134">
        <v>1</v>
      </c>
    </row>
    <row r="3950" spans="1:7" ht="12.75" customHeight="1">
      <c r="A3950" s="157" t="s">
        <v>155</v>
      </c>
      <c r="B3950" s="156" t="s">
        <v>142</v>
      </c>
      <c r="C3950" s="155">
        <v>8.8889999999999997E-2</v>
      </c>
      <c r="D3950" s="136">
        <v>3482</v>
      </c>
      <c r="E3950" s="136">
        <f>+D3950*C3950</f>
        <v>309.51497999999998</v>
      </c>
      <c r="F3950" s="135"/>
      <c r="G3950" s="134">
        <v>1</v>
      </c>
    </row>
    <row r="3951" spans="1:7" ht="12.75" customHeight="1">
      <c r="A3951" s="157" t="s">
        <v>156</v>
      </c>
      <c r="B3951" s="156" t="s">
        <v>142</v>
      </c>
      <c r="C3951" s="155">
        <v>0.13333</v>
      </c>
      <c r="D3951" s="136">
        <v>248</v>
      </c>
      <c r="E3951" s="136">
        <f>+D3951*C3951</f>
        <v>33.065840000000001</v>
      </c>
      <c r="F3951" s="135"/>
      <c r="G3951" s="134">
        <v>1</v>
      </c>
    </row>
    <row r="3952" spans="1:7" ht="12.75" customHeight="1">
      <c r="A3952" s="157" t="s">
        <v>175</v>
      </c>
      <c r="B3952" s="156" t="s">
        <v>142</v>
      </c>
      <c r="C3952" s="155">
        <v>4.7099999999999998E-3</v>
      </c>
      <c r="D3952" s="136">
        <v>40935</v>
      </c>
      <c r="E3952" s="136">
        <f>+D3952*C3952</f>
        <v>192.80384999999998</v>
      </c>
      <c r="F3952" s="135"/>
      <c r="G3952" s="134">
        <v>1</v>
      </c>
    </row>
    <row r="3953" spans="1:7" ht="12.75" customHeight="1">
      <c r="A3953" s="152"/>
      <c r="B3953" s="154">
        <v>8.1666799458210502</v>
      </c>
      <c r="C3953" s="153"/>
      <c r="D3953" s="152" t="s">
        <v>105</v>
      </c>
      <c r="E3953" s="137">
        <v>1025</v>
      </c>
      <c r="F3953" s="151"/>
      <c r="G3953" s="134">
        <v>1</v>
      </c>
    </row>
    <row r="3954" spans="1:7" ht="12.75" customHeight="1">
      <c r="A3954" s="159" t="s">
        <v>112</v>
      </c>
      <c r="B3954" s="158" t="s">
        <v>5</v>
      </c>
      <c r="C3954" s="158" t="s">
        <v>4</v>
      </c>
      <c r="D3954" s="158" t="s">
        <v>103</v>
      </c>
      <c r="E3954" s="158" t="s">
        <v>104</v>
      </c>
      <c r="G3954" s="134">
        <v>1</v>
      </c>
    </row>
    <row r="3955" spans="1:7" ht="12.75" customHeight="1">
      <c r="A3955" s="157" t="s">
        <v>164</v>
      </c>
      <c r="B3955" s="156" t="s">
        <v>123</v>
      </c>
      <c r="C3955" s="155">
        <v>1</v>
      </c>
      <c r="D3955" s="136">
        <v>96</v>
      </c>
      <c r="E3955" s="136">
        <f>+D3955*C3955</f>
        <v>96</v>
      </c>
      <c r="F3955" s="135"/>
      <c r="G3955" s="134">
        <v>1</v>
      </c>
    </row>
    <row r="3956" spans="1:7" ht="12.75" customHeight="1">
      <c r="A3956" s="152"/>
      <c r="B3956" s="154">
        <v>0.76487929248665398</v>
      </c>
      <c r="C3956" s="153"/>
      <c r="D3956" s="152" t="s">
        <v>105</v>
      </c>
      <c r="E3956" s="137">
        <v>96</v>
      </c>
      <c r="F3956" s="151"/>
      <c r="G3956" s="134">
        <v>1</v>
      </c>
    </row>
    <row r="3957" spans="1:7" ht="12.75" customHeight="1">
      <c r="A3957" s="150" t="s">
        <v>114</v>
      </c>
      <c r="B3957" s="149" t="s">
        <v>115</v>
      </c>
      <c r="C3957" s="148"/>
      <c r="D3957" s="147"/>
      <c r="E3957" s="146">
        <v>12551</v>
      </c>
      <c r="G3957" s="134">
        <v>1</v>
      </c>
    </row>
    <row r="3958" spans="1:7" ht="15" customHeight="1">
      <c r="A3958" s="202" t="s">
        <v>116</v>
      </c>
      <c r="B3958" s="202"/>
      <c r="C3958" s="202"/>
      <c r="D3958" s="200">
        <v>12551</v>
      </c>
      <c r="E3958" s="200"/>
      <c r="G3958" s="134">
        <v>1</v>
      </c>
    </row>
    <row r="3959" spans="1:7" ht="12.75" customHeight="1">
      <c r="G3959" s="134">
        <v>1</v>
      </c>
    </row>
    <row r="3960" spans="1:7" ht="12.75" customHeight="1">
      <c r="G3960" s="134">
        <v>1</v>
      </c>
    </row>
    <row r="3961" spans="1:7" ht="20.25" customHeight="1">
      <c r="A3961" s="191" t="s">
        <v>99</v>
      </c>
      <c r="B3961" s="192"/>
      <c r="C3961" s="192"/>
      <c r="D3961" s="192"/>
      <c r="E3961" s="193"/>
      <c r="G3961" s="134">
        <v>1</v>
      </c>
    </row>
    <row r="3962" spans="1:7" ht="12.75" customHeight="1">
      <c r="A3962" s="194"/>
      <c r="B3962" s="194"/>
      <c r="C3962" s="194"/>
      <c r="D3962" s="162" t="s">
        <v>100</v>
      </c>
      <c r="E3962" s="162" t="s">
        <v>5</v>
      </c>
      <c r="G3962" s="134">
        <v>1</v>
      </c>
    </row>
    <row r="3963" spans="1:7" ht="55.5" customHeight="1">
      <c r="A3963" s="194" t="s">
        <v>461</v>
      </c>
      <c r="B3963" s="194"/>
      <c r="C3963" s="194"/>
      <c r="D3963" s="161" t="s">
        <v>414</v>
      </c>
      <c r="E3963" s="161" t="s">
        <v>98</v>
      </c>
      <c r="G3963" s="134">
        <v>1</v>
      </c>
    </row>
    <row r="3964" spans="1:7" ht="15.75" customHeight="1">
      <c r="A3964" s="201" t="s">
        <v>101</v>
      </c>
      <c r="B3964" s="201"/>
      <c r="C3964" s="201"/>
      <c r="D3964" s="201"/>
      <c r="E3964" s="201"/>
      <c r="F3964" s="160"/>
      <c r="G3964" s="134">
        <v>1</v>
      </c>
    </row>
    <row r="3965" spans="1:7" ht="200.1" customHeight="1">
      <c r="A3965" s="196" t="s">
        <v>377</v>
      </c>
      <c r="B3965" s="197"/>
      <c r="C3965" s="197"/>
      <c r="D3965" s="197"/>
      <c r="E3965" s="198"/>
      <c r="G3965" s="134">
        <v>2</v>
      </c>
    </row>
    <row r="3966" spans="1:7" ht="12.75" customHeight="1">
      <c r="A3966" s="159" t="s">
        <v>102</v>
      </c>
      <c r="B3966" s="158" t="s">
        <v>5</v>
      </c>
      <c r="C3966" s="158" t="s">
        <v>4</v>
      </c>
      <c r="D3966" s="158" t="s">
        <v>103</v>
      </c>
      <c r="E3966" s="158" t="s">
        <v>104</v>
      </c>
      <c r="G3966" s="134">
        <v>1</v>
      </c>
    </row>
    <row r="3967" spans="1:7" ht="12.75" customHeight="1">
      <c r="A3967" s="157" t="s">
        <v>572</v>
      </c>
      <c r="B3967" s="156" t="s">
        <v>98</v>
      </c>
      <c r="C3967" s="155">
        <v>1</v>
      </c>
      <c r="D3967" s="136">
        <v>48120</v>
      </c>
      <c r="E3967" s="136">
        <f t="shared" ref="E3967:E3972" si="52">+D3967*C3967</f>
        <v>48120</v>
      </c>
      <c r="F3967" s="135"/>
      <c r="G3967" s="134">
        <v>1</v>
      </c>
    </row>
    <row r="3968" spans="1:7" ht="12.75" customHeight="1">
      <c r="A3968" s="157" t="s">
        <v>167</v>
      </c>
      <c r="B3968" s="156" t="s">
        <v>168</v>
      </c>
      <c r="C3968" s="155">
        <v>0.05</v>
      </c>
      <c r="D3968" s="136">
        <v>36400</v>
      </c>
      <c r="E3968" s="136">
        <f t="shared" si="52"/>
        <v>1820</v>
      </c>
      <c r="F3968" s="135"/>
      <c r="G3968" s="134">
        <v>1</v>
      </c>
    </row>
    <row r="3969" spans="1:7" ht="12.75" customHeight="1">
      <c r="A3969" s="157" t="s">
        <v>169</v>
      </c>
      <c r="B3969" s="156" t="s">
        <v>168</v>
      </c>
      <c r="C3969" s="155">
        <v>0.1</v>
      </c>
      <c r="D3969" s="136">
        <v>62000</v>
      </c>
      <c r="E3969" s="136">
        <f t="shared" si="52"/>
        <v>6200</v>
      </c>
      <c r="F3969" s="135"/>
      <c r="G3969" s="134">
        <v>1</v>
      </c>
    </row>
    <row r="3970" spans="1:7" ht="12.75" customHeight="1">
      <c r="A3970" s="157" t="s">
        <v>170</v>
      </c>
      <c r="B3970" s="156" t="s">
        <v>168</v>
      </c>
      <c r="C3970" s="155">
        <v>2.5000000000000001E-2</v>
      </c>
      <c r="D3970" s="136">
        <v>20972</v>
      </c>
      <c r="E3970" s="136">
        <f t="shared" si="52"/>
        <v>524.30000000000007</v>
      </c>
      <c r="F3970" s="135"/>
      <c r="G3970" s="134">
        <v>1</v>
      </c>
    </row>
    <row r="3971" spans="1:7" ht="12.75" customHeight="1">
      <c r="A3971" s="157" t="s">
        <v>571</v>
      </c>
      <c r="B3971" s="156" t="s">
        <v>3</v>
      </c>
      <c r="C3971" s="155">
        <v>0.25</v>
      </c>
      <c r="D3971" s="136">
        <v>25200</v>
      </c>
      <c r="E3971" s="136">
        <f t="shared" si="52"/>
        <v>6300</v>
      </c>
      <c r="F3971" s="135"/>
      <c r="G3971" s="134">
        <v>1</v>
      </c>
    </row>
    <row r="3972" spans="1:7" ht="12.75" customHeight="1">
      <c r="A3972" s="157" t="s">
        <v>570</v>
      </c>
      <c r="B3972" s="156" t="s">
        <v>3</v>
      </c>
      <c r="C3972" s="155">
        <v>2</v>
      </c>
      <c r="D3972" s="136">
        <v>81</v>
      </c>
      <c r="E3972" s="136">
        <f t="shared" si="52"/>
        <v>162</v>
      </c>
      <c r="F3972" s="135"/>
      <c r="G3972" s="134">
        <v>1</v>
      </c>
    </row>
    <row r="3973" spans="1:7" ht="12.75" customHeight="1">
      <c r="A3973" s="152"/>
      <c r="B3973" s="154">
        <v>76.488549618320604</v>
      </c>
      <c r="C3973" s="153"/>
      <c r="D3973" s="152" t="s">
        <v>105</v>
      </c>
      <c r="E3973" s="137">
        <v>63126</v>
      </c>
      <c r="F3973" s="151"/>
      <c r="G3973" s="134">
        <v>1</v>
      </c>
    </row>
    <row r="3974" spans="1:7" ht="12.75" customHeight="1">
      <c r="A3974" s="159" t="s">
        <v>106</v>
      </c>
      <c r="B3974" s="158" t="s">
        <v>5</v>
      </c>
      <c r="C3974" s="158" t="s">
        <v>4</v>
      </c>
      <c r="D3974" s="158" t="s">
        <v>103</v>
      </c>
      <c r="E3974" s="158" t="s">
        <v>104</v>
      </c>
      <c r="G3974" s="134">
        <v>1</v>
      </c>
    </row>
    <row r="3975" spans="1:7" ht="12.75" customHeight="1">
      <c r="A3975" s="157" t="s">
        <v>569</v>
      </c>
      <c r="B3975" s="156" t="s">
        <v>107</v>
      </c>
      <c r="C3975" s="155">
        <v>0.05</v>
      </c>
      <c r="D3975" s="136">
        <v>377759</v>
      </c>
      <c r="E3975" s="136">
        <f>+D3975*C3975</f>
        <v>18887.95</v>
      </c>
      <c r="F3975" s="135"/>
      <c r="G3975" s="134">
        <v>1</v>
      </c>
    </row>
    <row r="3976" spans="1:7" ht="12.75" customHeight="1">
      <c r="A3976" s="152"/>
      <c r="B3976" s="154">
        <v>19.7297952259784</v>
      </c>
      <c r="C3976" s="153"/>
      <c r="D3976" s="152" t="s">
        <v>105</v>
      </c>
      <c r="E3976" s="137">
        <v>16283</v>
      </c>
      <c r="F3976" s="151"/>
      <c r="G3976" s="134">
        <v>1</v>
      </c>
    </row>
    <row r="3977" spans="1:7" ht="12.75" customHeight="1">
      <c r="A3977" s="159" t="s">
        <v>108</v>
      </c>
      <c r="B3977" s="158" t="s">
        <v>5</v>
      </c>
      <c r="C3977" s="158" t="s">
        <v>4</v>
      </c>
      <c r="D3977" s="158" t="s">
        <v>103</v>
      </c>
      <c r="E3977" s="158" t="s">
        <v>104</v>
      </c>
      <c r="G3977" s="134">
        <v>1</v>
      </c>
    </row>
    <row r="3978" spans="1:7" ht="12.75" customHeight="1">
      <c r="A3978" s="157" t="s">
        <v>109</v>
      </c>
      <c r="B3978" s="156" t="s">
        <v>110</v>
      </c>
      <c r="C3978" s="155">
        <v>0.05</v>
      </c>
      <c r="D3978" s="136">
        <v>16283</v>
      </c>
      <c r="E3978" s="136">
        <f>+D3978*C3978</f>
        <v>814.15000000000009</v>
      </c>
      <c r="F3978" s="135"/>
      <c r="G3978" s="134">
        <v>1</v>
      </c>
    </row>
    <row r="3979" spans="1:7" ht="12.75" customHeight="1">
      <c r="A3979" s="152"/>
      <c r="B3979" s="154">
        <v>0.98630800920877304</v>
      </c>
      <c r="C3979" s="153"/>
      <c r="D3979" s="152" t="s">
        <v>105</v>
      </c>
      <c r="E3979" s="137">
        <v>814</v>
      </c>
      <c r="F3979" s="151"/>
      <c r="G3979" s="134">
        <v>1</v>
      </c>
    </row>
    <row r="3980" spans="1:7" ht="12.75" customHeight="1">
      <c r="A3980" s="159" t="s">
        <v>111</v>
      </c>
      <c r="B3980" s="158" t="s">
        <v>5</v>
      </c>
      <c r="C3980" s="158" t="s">
        <v>4</v>
      </c>
      <c r="D3980" s="158" t="s">
        <v>103</v>
      </c>
      <c r="E3980" s="158" t="s">
        <v>104</v>
      </c>
      <c r="G3980" s="134">
        <v>1</v>
      </c>
    </row>
    <row r="3981" spans="1:7" ht="12.75" customHeight="1">
      <c r="A3981" s="157" t="s">
        <v>568</v>
      </c>
      <c r="B3981" s="156" t="s">
        <v>142</v>
      </c>
      <c r="C3981" s="155">
        <v>0.1</v>
      </c>
      <c r="D3981" s="136">
        <v>23072</v>
      </c>
      <c r="E3981" s="136">
        <f>+D3981*C3981</f>
        <v>2307.2000000000003</v>
      </c>
      <c r="F3981" s="135"/>
      <c r="G3981" s="134">
        <v>1</v>
      </c>
    </row>
    <row r="3982" spans="1:7" ht="12.75" customHeight="1">
      <c r="A3982" s="152"/>
      <c r="B3982" s="154">
        <v>2.7953471464921802</v>
      </c>
      <c r="C3982" s="153"/>
      <c r="D3982" s="152" t="s">
        <v>105</v>
      </c>
      <c r="E3982" s="137">
        <v>2307</v>
      </c>
      <c r="F3982" s="151"/>
      <c r="G3982" s="134">
        <v>1</v>
      </c>
    </row>
    <row r="3983" spans="1:7" ht="12.75" customHeight="1">
      <c r="A3983" s="150" t="s">
        <v>114</v>
      </c>
      <c r="B3983" s="149" t="s">
        <v>115</v>
      </c>
      <c r="C3983" s="148"/>
      <c r="D3983" s="147"/>
      <c r="E3983" s="146">
        <v>82530</v>
      </c>
      <c r="G3983" s="134">
        <v>1</v>
      </c>
    </row>
    <row r="3984" spans="1:7" ht="15" customHeight="1">
      <c r="A3984" s="202" t="s">
        <v>116</v>
      </c>
      <c r="B3984" s="202"/>
      <c r="C3984" s="202"/>
      <c r="D3984" s="200">
        <v>82530</v>
      </c>
      <c r="E3984" s="200"/>
      <c r="G3984" s="134">
        <v>1</v>
      </c>
    </row>
    <row r="3985" spans="1:7" ht="12.75" customHeight="1">
      <c r="G3985" s="134">
        <v>1</v>
      </c>
    </row>
    <row r="3986" spans="1:7" ht="12.75" customHeight="1">
      <c r="G3986" s="134">
        <v>1</v>
      </c>
    </row>
    <row r="3987" spans="1:7" ht="20.25" customHeight="1">
      <c r="A3987" s="191" t="s">
        <v>99</v>
      </c>
      <c r="B3987" s="192"/>
      <c r="C3987" s="192"/>
      <c r="D3987" s="192"/>
      <c r="E3987" s="193"/>
      <c r="G3987" s="134">
        <v>1</v>
      </c>
    </row>
    <row r="3988" spans="1:7" ht="12.75" customHeight="1">
      <c r="A3988" s="194"/>
      <c r="B3988" s="194"/>
      <c r="C3988" s="194"/>
      <c r="D3988" s="162" t="s">
        <v>100</v>
      </c>
      <c r="E3988" s="162" t="s">
        <v>5</v>
      </c>
      <c r="G3988" s="134">
        <v>1</v>
      </c>
    </row>
    <row r="3989" spans="1:7" ht="55.5" customHeight="1">
      <c r="A3989" s="194" t="s">
        <v>461</v>
      </c>
      <c r="B3989" s="194"/>
      <c r="C3989" s="194"/>
      <c r="D3989" s="161" t="s">
        <v>415</v>
      </c>
      <c r="E3989" s="161" t="s">
        <v>2</v>
      </c>
      <c r="G3989" s="134">
        <v>1</v>
      </c>
    </row>
    <row r="3990" spans="1:7" ht="15.75" customHeight="1">
      <c r="A3990" s="201" t="s">
        <v>101</v>
      </c>
      <c r="B3990" s="201"/>
      <c r="C3990" s="201"/>
      <c r="D3990" s="201"/>
      <c r="E3990" s="201"/>
      <c r="F3990" s="160"/>
      <c r="G3990" s="134">
        <v>1</v>
      </c>
    </row>
    <row r="3991" spans="1:7" ht="200.1" customHeight="1">
      <c r="A3991" s="196" t="s">
        <v>416</v>
      </c>
      <c r="B3991" s="197"/>
      <c r="C3991" s="197"/>
      <c r="D3991" s="197"/>
      <c r="E3991" s="198"/>
      <c r="G3991" s="134">
        <v>2</v>
      </c>
    </row>
    <row r="3992" spans="1:7" ht="12.75" customHeight="1">
      <c r="A3992" s="159" t="s">
        <v>102</v>
      </c>
      <c r="B3992" s="158" t="s">
        <v>5</v>
      </c>
      <c r="C3992" s="158" t="s">
        <v>4</v>
      </c>
      <c r="D3992" s="158" t="s">
        <v>103</v>
      </c>
      <c r="E3992" s="158" t="s">
        <v>104</v>
      </c>
      <c r="G3992" s="134">
        <v>1</v>
      </c>
    </row>
    <row r="3993" spans="1:7" ht="12.75" customHeight="1">
      <c r="A3993" s="157" t="s">
        <v>567</v>
      </c>
      <c r="B3993" s="156" t="s">
        <v>2</v>
      </c>
      <c r="C3993" s="155">
        <v>1.05</v>
      </c>
      <c r="D3993" s="136">
        <v>28211</v>
      </c>
      <c r="E3993" s="136">
        <f>+D3993*C3993</f>
        <v>29621.550000000003</v>
      </c>
      <c r="F3993" s="135"/>
      <c r="G3993" s="134">
        <v>1</v>
      </c>
    </row>
    <row r="3994" spans="1:7" ht="12.75" customHeight="1">
      <c r="A3994" s="157" t="s">
        <v>566</v>
      </c>
      <c r="B3994" s="156" t="s">
        <v>3</v>
      </c>
      <c r="C3994" s="155">
        <v>0.25</v>
      </c>
      <c r="D3994" s="136">
        <v>9280</v>
      </c>
      <c r="E3994" s="136">
        <f>+D3994*C3994</f>
        <v>2320</v>
      </c>
      <c r="F3994" s="135"/>
      <c r="G3994" s="134">
        <v>1</v>
      </c>
    </row>
    <row r="3995" spans="1:7" ht="12.75" customHeight="1">
      <c r="A3995" s="152"/>
      <c r="B3995" s="154">
        <v>75.604156311392003</v>
      </c>
      <c r="C3995" s="153"/>
      <c r="D3995" s="152" t="s">
        <v>105</v>
      </c>
      <c r="E3995" s="137">
        <v>31942</v>
      </c>
      <c r="F3995" s="151"/>
      <c r="G3995" s="134">
        <v>1</v>
      </c>
    </row>
    <row r="3996" spans="1:7" ht="12.75" customHeight="1">
      <c r="A3996" s="159" t="s">
        <v>106</v>
      </c>
      <c r="B3996" s="158" t="s">
        <v>5</v>
      </c>
      <c r="C3996" s="158" t="s">
        <v>4</v>
      </c>
      <c r="D3996" s="158" t="s">
        <v>103</v>
      </c>
      <c r="E3996" s="158" t="s">
        <v>104</v>
      </c>
      <c r="G3996" s="134">
        <v>1</v>
      </c>
    </row>
    <row r="3997" spans="1:7" ht="12.75" customHeight="1">
      <c r="A3997" s="157" t="s">
        <v>565</v>
      </c>
      <c r="B3997" s="156" t="s">
        <v>107</v>
      </c>
      <c r="C3997" s="155">
        <v>0.01</v>
      </c>
      <c r="D3997" s="136">
        <v>894462</v>
      </c>
      <c r="E3997" s="136">
        <f>+D3997*C3997</f>
        <v>8944.6200000000008</v>
      </c>
      <c r="F3997" s="135"/>
      <c r="G3997" s="134">
        <v>1</v>
      </c>
    </row>
    <row r="3998" spans="1:7" ht="12.75" customHeight="1">
      <c r="A3998" s="152"/>
      <c r="B3998" s="154">
        <v>21.172098747899401</v>
      </c>
      <c r="C3998" s="153"/>
      <c r="D3998" s="152" t="s">
        <v>105</v>
      </c>
      <c r="E3998" s="137">
        <v>8945</v>
      </c>
      <c r="F3998" s="151"/>
      <c r="G3998" s="134">
        <v>1</v>
      </c>
    </row>
    <row r="3999" spans="1:7" ht="12.75" customHeight="1">
      <c r="A3999" s="159" t="s">
        <v>108</v>
      </c>
      <c r="B3999" s="158" t="s">
        <v>5</v>
      </c>
      <c r="C3999" s="158" t="s">
        <v>4</v>
      </c>
      <c r="D3999" s="158" t="s">
        <v>103</v>
      </c>
      <c r="E3999" s="158" t="s">
        <v>104</v>
      </c>
      <c r="G3999" s="134">
        <v>1</v>
      </c>
    </row>
    <row r="4000" spans="1:7" ht="12.75" customHeight="1">
      <c r="A4000" s="157" t="s">
        <v>109</v>
      </c>
      <c r="B4000" s="156" t="s">
        <v>110</v>
      </c>
      <c r="C4000" s="155">
        <v>0.05</v>
      </c>
      <c r="D4000" s="136">
        <v>8945</v>
      </c>
      <c r="E4000" s="136">
        <f>+D4000*C4000</f>
        <v>447.25</v>
      </c>
      <c r="F4000" s="135"/>
      <c r="G4000" s="134">
        <v>1</v>
      </c>
    </row>
    <row r="4001" spans="1:7" ht="12.75" customHeight="1">
      <c r="A4001" s="152"/>
      <c r="B4001" s="154">
        <v>1.05801320741319</v>
      </c>
      <c r="C4001" s="153"/>
      <c r="D4001" s="152" t="s">
        <v>105</v>
      </c>
      <c r="E4001" s="137">
        <v>447</v>
      </c>
      <c r="F4001" s="151"/>
      <c r="G4001" s="134">
        <v>1</v>
      </c>
    </row>
    <row r="4002" spans="1:7" ht="12.75" customHeight="1">
      <c r="A4002" s="159" t="s">
        <v>111</v>
      </c>
      <c r="B4002" s="158" t="s">
        <v>5</v>
      </c>
      <c r="C4002" s="158" t="s">
        <v>4</v>
      </c>
      <c r="D4002" s="158" t="s">
        <v>103</v>
      </c>
      <c r="E4002" s="158" t="s">
        <v>104</v>
      </c>
      <c r="G4002" s="134">
        <v>1</v>
      </c>
    </row>
    <row r="4003" spans="1:7" ht="12.75" customHeight="1">
      <c r="A4003" s="157" t="s">
        <v>564</v>
      </c>
      <c r="B4003" s="156" t="s">
        <v>142</v>
      </c>
      <c r="C4003" s="155">
        <v>0.1</v>
      </c>
      <c r="D4003" s="136">
        <v>900</v>
      </c>
      <c r="E4003" s="136">
        <f>+D4003*C4003</f>
        <v>90</v>
      </c>
      <c r="F4003" s="135"/>
      <c r="G4003" s="134">
        <v>1</v>
      </c>
    </row>
    <row r="4004" spans="1:7" ht="12.75" customHeight="1">
      <c r="A4004" s="157" t="s">
        <v>156</v>
      </c>
      <c r="B4004" s="156" t="s">
        <v>142</v>
      </c>
      <c r="C4004" s="155">
        <v>0.06</v>
      </c>
      <c r="D4004" s="136">
        <v>248</v>
      </c>
      <c r="E4004" s="136">
        <f>+D4004*C4004</f>
        <v>14.879999999999999</v>
      </c>
      <c r="F4004" s="135"/>
      <c r="G4004" s="134">
        <v>1</v>
      </c>
    </row>
    <row r="4005" spans="1:7" ht="12.75" customHeight="1">
      <c r="A4005" s="157" t="s">
        <v>563</v>
      </c>
      <c r="B4005" s="156" t="s">
        <v>562</v>
      </c>
      <c r="C4005" s="155">
        <v>1.4999999999999999E-2</v>
      </c>
      <c r="D4005" s="136">
        <v>34800</v>
      </c>
      <c r="E4005" s="136">
        <f>+D4005*C4005</f>
        <v>522</v>
      </c>
      <c r="F4005" s="135"/>
      <c r="G4005" s="134">
        <v>1</v>
      </c>
    </row>
    <row r="4006" spans="1:7" ht="12.75" customHeight="1">
      <c r="A4006" s="152"/>
      <c r="B4006" s="154">
        <v>1.48405879429099</v>
      </c>
      <c r="C4006" s="153"/>
      <c r="D4006" s="152" t="s">
        <v>105</v>
      </c>
      <c r="E4006" s="137">
        <v>627</v>
      </c>
      <c r="F4006" s="151"/>
      <c r="G4006" s="134">
        <v>1</v>
      </c>
    </row>
    <row r="4007" spans="1:7" ht="12.75" customHeight="1">
      <c r="A4007" s="159" t="s">
        <v>112</v>
      </c>
      <c r="B4007" s="158" t="s">
        <v>5</v>
      </c>
      <c r="C4007" s="158" t="s">
        <v>4</v>
      </c>
      <c r="D4007" s="158" t="s">
        <v>103</v>
      </c>
      <c r="E4007" s="158" t="s">
        <v>104</v>
      </c>
      <c r="G4007" s="134">
        <v>1</v>
      </c>
    </row>
    <row r="4008" spans="1:7" ht="12.75" customHeight="1">
      <c r="A4008" s="157" t="s">
        <v>164</v>
      </c>
      <c r="B4008" s="156" t="s">
        <v>123</v>
      </c>
      <c r="C4008" s="155">
        <v>3</v>
      </c>
      <c r="D4008" s="136">
        <v>96</v>
      </c>
      <c r="E4008" s="136">
        <f>+D4008*C4008</f>
        <v>288</v>
      </c>
      <c r="F4008" s="135"/>
      <c r="G4008" s="134">
        <v>1</v>
      </c>
    </row>
    <row r="4009" spans="1:7" ht="12.75" customHeight="1">
      <c r="A4009" s="152"/>
      <c r="B4009" s="154">
        <v>0.68167293900447301</v>
      </c>
      <c r="C4009" s="153"/>
      <c r="D4009" s="152" t="s">
        <v>105</v>
      </c>
      <c r="E4009" s="137">
        <v>288</v>
      </c>
      <c r="F4009" s="151"/>
      <c r="G4009" s="134">
        <v>1</v>
      </c>
    </row>
    <row r="4010" spans="1:7" ht="12.75" customHeight="1">
      <c r="A4010" s="150" t="s">
        <v>114</v>
      </c>
      <c r="B4010" s="149" t="s">
        <v>115</v>
      </c>
      <c r="C4010" s="148"/>
      <c r="D4010" s="147"/>
      <c r="E4010" s="146">
        <v>42249</v>
      </c>
      <c r="G4010" s="134">
        <v>1</v>
      </c>
    </row>
    <row r="4011" spans="1:7" ht="15" customHeight="1">
      <c r="A4011" s="202" t="s">
        <v>116</v>
      </c>
      <c r="B4011" s="202"/>
      <c r="C4011" s="202"/>
      <c r="D4011" s="200">
        <v>42249</v>
      </c>
      <c r="E4011" s="200"/>
      <c r="G4011" s="134">
        <v>1</v>
      </c>
    </row>
    <row r="4012" spans="1:7" ht="12.75" customHeight="1">
      <c r="G4012" s="134">
        <v>1</v>
      </c>
    </row>
    <row r="4013" spans="1:7" ht="12.75" customHeight="1">
      <c r="G4013" s="134">
        <v>1</v>
      </c>
    </row>
    <row r="4014" spans="1:7" ht="20.25" customHeight="1">
      <c r="A4014" s="191" t="s">
        <v>99</v>
      </c>
      <c r="B4014" s="192"/>
      <c r="C4014" s="192"/>
      <c r="D4014" s="192"/>
      <c r="E4014" s="193"/>
      <c r="G4014" s="134">
        <v>1</v>
      </c>
    </row>
    <row r="4015" spans="1:7" ht="12.75" customHeight="1">
      <c r="A4015" s="194"/>
      <c r="B4015" s="194"/>
      <c r="C4015" s="194"/>
      <c r="D4015" s="162" t="s">
        <v>100</v>
      </c>
      <c r="E4015" s="162" t="s">
        <v>5</v>
      </c>
      <c r="G4015" s="134">
        <v>1</v>
      </c>
    </row>
    <row r="4016" spans="1:7" ht="55.5" customHeight="1">
      <c r="A4016" s="194" t="s">
        <v>461</v>
      </c>
      <c r="B4016" s="194"/>
      <c r="C4016" s="194"/>
      <c r="D4016" s="161" t="s">
        <v>417</v>
      </c>
      <c r="E4016" s="161" t="s">
        <v>149</v>
      </c>
      <c r="G4016" s="134">
        <v>1</v>
      </c>
    </row>
    <row r="4017" spans="1:7" ht="15.75" customHeight="1">
      <c r="A4017" s="201" t="s">
        <v>101</v>
      </c>
      <c r="B4017" s="201"/>
      <c r="C4017" s="201"/>
      <c r="D4017" s="201"/>
      <c r="E4017" s="201"/>
      <c r="F4017" s="160"/>
      <c r="G4017" s="134">
        <v>1</v>
      </c>
    </row>
    <row r="4018" spans="1:7" ht="200.1" customHeight="1">
      <c r="A4018" s="196" t="s">
        <v>418</v>
      </c>
      <c r="B4018" s="197"/>
      <c r="C4018" s="197"/>
      <c r="D4018" s="197"/>
      <c r="E4018" s="198"/>
      <c r="G4018" s="134">
        <v>2</v>
      </c>
    </row>
    <row r="4019" spans="1:7" ht="12.75" customHeight="1">
      <c r="A4019" s="159" t="s">
        <v>102</v>
      </c>
      <c r="B4019" s="158" t="s">
        <v>5</v>
      </c>
      <c r="C4019" s="158" t="s">
        <v>4</v>
      </c>
      <c r="D4019" s="158" t="s">
        <v>103</v>
      </c>
      <c r="E4019" s="158" t="s">
        <v>104</v>
      </c>
      <c r="G4019" s="134">
        <v>1</v>
      </c>
    </row>
    <row r="4020" spans="1:7" ht="12.75" customHeight="1">
      <c r="A4020" s="157" t="s">
        <v>158</v>
      </c>
      <c r="B4020" s="156" t="s">
        <v>149</v>
      </c>
      <c r="C4020" s="155">
        <v>1.05</v>
      </c>
      <c r="D4020" s="136">
        <v>440235</v>
      </c>
      <c r="E4020" s="136">
        <f>+D4020*C4020</f>
        <v>462246.75</v>
      </c>
      <c r="F4020" s="135"/>
      <c r="G4020" s="134">
        <v>1</v>
      </c>
    </row>
    <row r="4021" spans="1:7" ht="12.75" customHeight="1">
      <c r="A4021" s="157" t="s">
        <v>557</v>
      </c>
      <c r="B4021" s="156" t="s">
        <v>3</v>
      </c>
      <c r="C4021" s="155">
        <v>11</v>
      </c>
      <c r="D4021" s="136">
        <v>5220</v>
      </c>
      <c r="E4021" s="136">
        <f>+D4021*C4021</f>
        <v>57420</v>
      </c>
      <c r="F4021" s="135"/>
      <c r="G4021" s="134">
        <v>1</v>
      </c>
    </row>
    <row r="4022" spans="1:7" ht="12.75" customHeight="1">
      <c r="A4022" s="157" t="s">
        <v>145</v>
      </c>
      <c r="B4022" s="156" t="s">
        <v>3</v>
      </c>
      <c r="C4022" s="155">
        <v>5.5</v>
      </c>
      <c r="D4022" s="136">
        <v>6800</v>
      </c>
      <c r="E4022" s="136">
        <f>+D4022*C4022</f>
        <v>37400</v>
      </c>
      <c r="F4022" s="135"/>
      <c r="G4022" s="134">
        <v>1</v>
      </c>
    </row>
    <row r="4023" spans="1:7" ht="12.75" customHeight="1">
      <c r="A4023" s="157" t="s">
        <v>160</v>
      </c>
      <c r="B4023" s="156" t="s">
        <v>123</v>
      </c>
      <c r="C4023" s="155">
        <v>1</v>
      </c>
      <c r="D4023" s="136">
        <v>3032</v>
      </c>
      <c r="E4023" s="136">
        <f>+D4023*C4023</f>
        <v>3032</v>
      </c>
      <c r="F4023" s="135"/>
      <c r="G4023" s="134">
        <v>1</v>
      </c>
    </row>
    <row r="4024" spans="1:7" ht="12.75" customHeight="1">
      <c r="A4024" s="157" t="s">
        <v>146</v>
      </c>
      <c r="B4024" s="156" t="s">
        <v>147</v>
      </c>
      <c r="C4024" s="155">
        <v>1</v>
      </c>
      <c r="D4024" s="136">
        <v>1900</v>
      </c>
      <c r="E4024" s="136">
        <f>+D4024*C4024</f>
        <v>1900</v>
      </c>
      <c r="F4024" s="135"/>
      <c r="G4024" s="134">
        <v>1</v>
      </c>
    </row>
    <row r="4025" spans="1:7" ht="12.75" customHeight="1">
      <c r="A4025" s="152"/>
      <c r="B4025" s="154">
        <v>66.909023805130104</v>
      </c>
      <c r="C4025" s="153"/>
      <c r="D4025" s="152" t="s">
        <v>105</v>
      </c>
      <c r="E4025" s="137">
        <v>561999</v>
      </c>
      <c r="F4025" s="151"/>
      <c r="G4025" s="134">
        <v>1</v>
      </c>
    </row>
    <row r="4026" spans="1:7" ht="12.75" customHeight="1">
      <c r="A4026" s="159" t="s">
        <v>106</v>
      </c>
      <c r="B4026" s="158" t="s">
        <v>5</v>
      </c>
      <c r="C4026" s="158" t="s">
        <v>4</v>
      </c>
      <c r="D4026" s="158" t="s">
        <v>103</v>
      </c>
      <c r="E4026" s="158" t="s">
        <v>104</v>
      </c>
      <c r="G4026" s="134">
        <v>1</v>
      </c>
    </row>
    <row r="4027" spans="1:7" ht="12.75" customHeight="1">
      <c r="A4027" s="157" t="s">
        <v>163</v>
      </c>
      <c r="B4027" s="156" t="s">
        <v>107</v>
      </c>
      <c r="C4027" s="155">
        <v>1.0030300000000001</v>
      </c>
      <c r="D4027" s="136">
        <v>282059</v>
      </c>
      <c r="E4027" s="136">
        <f>+D4027*C4027</f>
        <v>282913.63877000002</v>
      </c>
      <c r="F4027" s="135"/>
      <c r="G4027" s="134">
        <v>1</v>
      </c>
    </row>
    <row r="4028" spans="1:7" ht="12.75" customHeight="1">
      <c r="A4028" s="152"/>
      <c r="B4028" s="154">
        <v>29.036544059432501</v>
      </c>
      <c r="C4028" s="153"/>
      <c r="D4028" s="152" t="s">
        <v>105</v>
      </c>
      <c r="E4028" s="137">
        <v>243891</v>
      </c>
      <c r="F4028" s="151"/>
      <c r="G4028" s="134">
        <v>1</v>
      </c>
    </row>
    <row r="4029" spans="1:7" ht="12.75" customHeight="1">
      <c r="A4029" s="159" t="s">
        <v>108</v>
      </c>
      <c r="B4029" s="158" t="s">
        <v>5</v>
      </c>
      <c r="C4029" s="158" t="s">
        <v>4</v>
      </c>
      <c r="D4029" s="158" t="s">
        <v>103</v>
      </c>
      <c r="E4029" s="158" t="s">
        <v>104</v>
      </c>
      <c r="G4029" s="134">
        <v>1</v>
      </c>
    </row>
    <row r="4030" spans="1:7" ht="12.75" customHeight="1">
      <c r="A4030" s="157" t="s">
        <v>109</v>
      </c>
      <c r="B4030" s="156" t="s">
        <v>110</v>
      </c>
      <c r="C4030" s="155">
        <v>0.05</v>
      </c>
      <c r="D4030" s="136">
        <v>243891</v>
      </c>
      <c r="E4030" s="136">
        <f>+D4030*C4030</f>
        <v>12194.550000000001</v>
      </c>
      <c r="F4030" s="135"/>
      <c r="G4030" s="134">
        <v>1</v>
      </c>
    </row>
    <row r="4031" spans="1:7" ht="12.75" customHeight="1">
      <c r="A4031" s="152"/>
      <c r="B4031" s="154">
        <v>1.45188077790808</v>
      </c>
      <c r="C4031" s="153"/>
      <c r="D4031" s="152" t="s">
        <v>105</v>
      </c>
      <c r="E4031" s="137">
        <v>12195</v>
      </c>
      <c r="F4031" s="151"/>
      <c r="G4031" s="134">
        <v>1</v>
      </c>
    </row>
    <row r="4032" spans="1:7" ht="12.75" customHeight="1">
      <c r="A4032" s="159" t="s">
        <v>111</v>
      </c>
      <c r="B4032" s="158" t="s">
        <v>5</v>
      </c>
      <c r="C4032" s="158" t="s">
        <v>4</v>
      </c>
      <c r="D4032" s="158" t="s">
        <v>103</v>
      </c>
      <c r="E4032" s="158" t="s">
        <v>104</v>
      </c>
      <c r="G4032" s="134">
        <v>1</v>
      </c>
    </row>
    <row r="4033" spans="1:7" ht="12.75" customHeight="1">
      <c r="A4033" s="157" t="s">
        <v>161</v>
      </c>
      <c r="B4033" s="156" t="s">
        <v>142</v>
      </c>
      <c r="C4033" s="155">
        <v>0.1</v>
      </c>
      <c r="D4033" s="136">
        <v>36690</v>
      </c>
      <c r="E4033" s="136">
        <f>+D4033*C4033</f>
        <v>3669</v>
      </c>
      <c r="F4033" s="135"/>
      <c r="G4033" s="134">
        <v>1</v>
      </c>
    </row>
    <row r="4034" spans="1:7" ht="12.75" customHeight="1">
      <c r="A4034" s="152"/>
      <c r="B4034" s="154">
        <v>0.436814315223021</v>
      </c>
      <c r="C4034" s="153"/>
      <c r="D4034" s="152" t="s">
        <v>105</v>
      </c>
      <c r="E4034" s="137">
        <v>3669</v>
      </c>
      <c r="F4034" s="151"/>
      <c r="G4034" s="134">
        <v>1</v>
      </c>
    </row>
    <row r="4035" spans="1:7" ht="12.75" customHeight="1">
      <c r="A4035" s="159" t="s">
        <v>112</v>
      </c>
      <c r="B4035" s="158" t="s">
        <v>5</v>
      </c>
      <c r="C4035" s="158" t="s">
        <v>4</v>
      </c>
      <c r="D4035" s="158" t="s">
        <v>103</v>
      </c>
      <c r="E4035" s="158" t="s">
        <v>104</v>
      </c>
      <c r="G4035" s="134">
        <v>1</v>
      </c>
    </row>
    <row r="4036" spans="1:7" ht="12.75" customHeight="1">
      <c r="A4036" s="157" t="s">
        <v>157</v>
      </c>
      <c r="B4036" s="156" t="s">
        <v>149</v>
      </c>
      <c r="C4036" s="155">
        <v>1.05</v>
      </c>
      <c r="D4036" s="136">
        <v>17325</v>
      </c>
      <c r="E4036" s="136">
        <f>+D4036*C4036</f>
        <v>18191.25</v>
      </c>
      <c r="F4036" s="135"/>
      <c r="G4036" s="134">
        <v>1</v>
      </c>
    </row>
    <row r="4037" spans="1:7" ht="12.75" customHeight="1">
      <c r="A4037" s="152"/>
      <c r="B4037" s="154">
        <v>2.1657370423063398</v>
      </c>
      <c r="C4037" s="153"/>
      <c r="D4037" s="152" t="s">
        <v>105</v>
      </c>
      <c r="E4037" s="137">
        <v>18191</v>
      </c>
      <c r="F4037" s="151"/>
      <c r="G4037" s="134">
        <v>1</v>
      </c>
    </row>
    <row r="4038" spans="1:7" ht="12.75" customHeight="1">
      <c r="A4038" s="150" t="s">
        <v>114</v>
      </c>
      <c r="B4038" s="149" t="s">
        <v>115</v>
      </c>
      <c r="C4038" s="148"/>
      <c r="D4038" s="147"/>
      <c r="E4038" s="146">
        <v>839945</v>
      </c>
      <c r="G4038" s="134">
        <v>1</v>
      </c>
    </row>
    <row r="4039" spans="1:7" ht="15" customHeight="1">
      <c r="A4039" s="202" t="s">
        <v>116</v>
      </c>
      <c r="B4039" s="202"/>
      <c r="C4039" s="202"/>
      <c r="D4039" s="200">
        <v>839945</v>
      </c>
      <c r="E4039" s="200"/>
      <c r="G4039" s="134">
        <v>1</v>
      </c>
    </row>
    <row r="4040" spans="1:7" ht="12.75" customHeight="1">
      <c r="G4040" s="134">
        <v>1</v>
      </c>
    </row>
    <row r="4041" spans="1:7" ht="12.75" customHeight="1">
      <c r="G4041" s="134">
        <v>1</v>
      </c>
    </row>
    <row r="4042" spans="1:7" ht="20.25" customHeight="1">
      <c r="A4042" s="191" t="s">
        <v>99</v>
      </c>
      <c r="B4042" s="192"/>
      <c r="C4042" s="192"/>
      <c r="D4042" s="192"/>
      <c r="E4042" s="193"/>
      <c r="G4042" s="134">
        <v>1</v>
      </c>
    </row>
    <row r="4043" spans="1:7" ht="12.75" customHeight="1">
      <c r="A4043" s="194"/>
      <c r="B4043" s="194"/>
      <c r="C4043" s="194"/>
      <c r="D4043" s="162" t="s">
        <v>100</v>
      </c>
      <c r="E4043" s="162" t="s">
        <v>5</v>
      </c>
      <c r="G4043" s="134">
        <v>1</v>
      </c>
    </row>
    <row r="4044" spans="1:7" ht="55.5" customHeight="1">
      <c r="A4044" s="194" t="s">
        <v>461</v>
      </c>
      <c r="B4044" s="194"/>
      <c r="C4044" s="194"/>
      <c r="D4044" s="161" t="s">
        <v>419</v>
      </c>
      <c r="E4044" s="161" t="s">
        <v>2</v>
      </c>
      <c r="G4044" s="134">
        <v>1</v>
      </c>
    </row>
    <row r="4045" spans="1:7" ht="15.75" customHeight="1">
      <c r="A4045" s="201" t="s">
        <v>101</v>
      </c>
      <c r="B4045" s="201"/>
      <c r="C4045" s="201"/>
      <c r="D4045" s="201"/>
      <c r="E4045" s="201"/>
      <c r="F4045" s="160"/>
      <c r="G4045" s="134">
        <v>1</v>
      </c>
    </row>
    <row r="4046" spans="1:7" ht="200.1" customHeight="1">
      <c r="A4046" s="196" t="s">
        <v>420</v>
      </c>
      <c r="B4046" s="197"/>
      <c r="C4046" s="197"/>
      <c r="D4046" s="197"/>
      <c r="E4046" s="198"/>
      <c r="G4046" s="134">
        <v>2</v>
      </c>
    </row>
    <row r="4047" spans="1:7" ht="12.75" customHeight="1">
      <c r="A4047" s="159" t="s">
        <v>102</v>
      </c>
      <c r="B4047" s="158" t="s">
        <v>5</v>
      </c>
      <c r="C4047" s="158" t="s">
        <v>4</v>
      </c>
      <c r="D4047" s="158" t="s">
        <v>103</v>
      </c>
      <c r="E4047" s="158" t="s">
        <v>104</v>
      </c>
      <c r="G4047" s="134">
        <v>1</v>
      </c>
    </row>
    <row r="4048" spans="1:7" ht="12.75" customHeight="1">
      <c r="A4048" s="157" t="s">
        <v>158</v>
      </c>
      <c r="B4048" s="156" t="s">
        <v>149</v>
      </c>
      <c r="C4048" s="155">
        <v>0.105</v>
      </c>
      <c r="D4048" s="136">
        <v>440235</v>
      </c>
      <c r="E4048" s="136">
        <f>+D4048*C4048</f>
        <v>46224.674999999996</v>
      </c>
      <c r="F4048" s="135"/>
      <c r="G4048" s="134">
        <v>1</v>
      </c>
    </row>
    <row r="4049" spans="1:7" ht="12.75" customHeight="1">
      <c r="A4049" s="157" t="s">
        <v>146</v>
      </c>
      <c r="B4049" s="156" t="s">
        <v>147</v>
      </c>
      <c r="C4049" s="155">
        <v>0.1</v>
      </c>
      <c r="D4049" s="136">
        <v>1900</v>
      </c>
      <c r="E4049" s="136">
        <f>+D4049*C4049</f>
        <v>190</v>
      </c>
      <c r="F4049" s="135"/>
      <c r="G4049" s="134">
        <v>1</v>
      </c>
    </row>
    <row r="4050" spans="1:7" ht="12.75" customHeight="1">
      <c r="A4050" s="157" t="s">
        <v>561</v>
      </c>
      <c r="B4050" s="156" t="s">
        <v>3</v>
      </c>
      <c r="C4050" s="155">
        <v>0.25</v>
      </c>
      <c r="D4050" s="136">
        <v>4700</v>
      </c>
      <c r="E4050" s="136">
        <f>+D4050*C4050</f>
        <v>1175</v>
      </c>
      <c r="F4050" s="135"/>
      <c r="G4050" s="134">
        <v>1</v>
      </c>
    </row>
    <row r="4051" spans="1:7" ht="12.75" customHeight="1">
      <c r="A4051" s="157" t="s">
        <v>557</v>
      </c>
      <c r="B4051" s="156" t="s">
        <v>3</v>
      </c>
      <c r="C4051" s="155">
        <v>0.27500000000000002</v>
      </c>
      <c r="D4051" s="136">
        <v>5220</v>
      </c>
      <c r="E4051" s="136">
        <f>+D4051*C4051</f>
        <v>1435.5000000000002</v>
      </c>
      <c r="F4051" s="135"/>
      <c r="G4051" s="134">
        <v>1</v>
      </c>
    </row>
    <row r="4052" spans="1:7" ht="12.75" customHeight="1">
      <c r="A4052" s="152"/>
      <c r="B4052" s="154">
        <v>60.142794052701298</v>
      </c>
      <c r="C4052" s="153"/>
      <c r="D4052" s="152" t="s">
        <v>105</v>
      </c>
      <c r="E4052" s="137">
        <v>49026</v>
      </c>
      <c r="F4052" s="151"/>
      <c r="G4052" s="134">
        <v>1</v>
      </c>
    </row>
    <row r="4053" spans="1:7" ht="12.75" customHeight="1">
      <c r="A4053" s="159" t="s">
        <v>106</v>
      </c>
      <c r="B4053" s="158" t="s">
        <v>5</v>
      </c>
      <c r="C4053" s="158" t="s">
        <v>4</v>
      </c>
      <c r="D4053" s="158" t="s">
        <v>103</v>
      </c>
      <c r="E4053" s="158" t="s">
        <v>104</v>
      </c>
      <c r="G4053" s="134">
        <v>1</v>
      </c>
    </row>
    <row r="4054" spans="1:7" ht="12.75" customHeight="1">
      <c r="A4054" s="157" t="s">
        <v>163</v>
      </c>
      <c r="B4054" s="156" t="s">
        <v>107</v>
      </c>
      <c r="C4054" s="155">
        <v>0.11502999999999999</v>
      </c>
      <c r="D4054" s="136">
        <v>282059</v>
      </c>
      <c r="E4054" s="136">
        <f>+D4054*C4054</f>
        <v>32445.246769999998</v>
      </c>
      <c r="F4054" s="135"/>
      <c r="G4054" s="134">
        <v>1</v>
      </c>
    </row>
    <row r="4055" spans="1:7" ht="12.75" customHeight="1">
      <c r="A4055" s="152"/>
      <c r="B4055" s="154">
        <v>34.312282251337201</v>
      </c>
      <c r="C4055" s="153"/>
      <c r="D4055" s="152" t="s">
        <v>105</v>
      </c>
      <c r="E4055" s="137">
        <v>27970</v>
      </c>
      <c r="F4055" s="151"/>
      <c r="G4055" s="134">
        <v>1</v>
      </c>
    </row>
    <row r="4056" spans="1:7" ht="12.75" customHeight="1">
      <c r="A4056" s="159" t="s">
        <v>108</v>
      </c>
      <c r="B4056" s="158" t="s">
        <v>5</v>
      </c>
      <c r="C4056" s="158" t="s">
        <v>4</v>
      </c>
      <c r="D4056" s="158" t="s">
        <v>103</v>
      </c>
      <c r="E4056" s="158" t="s">
        <v>104</v>
      </c>
      <c r="G4056" s="134">
        <v>1</v>
      </c>
    </row>
    <row r="4057" spans="1:7" ht="12.75" customHeight="1">
      <c r="A4057" s="157" t="s">
        <v>109</v>
      </c>
      <c r="B4057" s="156" t="s">
        <v>110</v>
      </c>
      <c r="C4057" s="155">
        <v>0.05</v>
      </c>
      <c r="D4057" s="136">
        <v>27970</v>
      </c>
      <c r="E4057" s="136">
        <f>+D4057*C4057</f>
        <v>1398.5</v>
      </c>
      <c r="F4057" s="135"/>
      <c r="G4057" s="134">
        <v>1</v>
      </c>
    </row>
    <row r="4058" spans="1:7" ht="12.75" customHeight="1">
      <c r="A4058" s="152"/>
      <c r="B4058" s="154">
        <v>1.7162274890819</v>
      </c>
      <c r="C4058" s="153"/>
      <c r="D4058" s="152" t="s">
        <v>105</v>
      </c>
      <c r="E4058" s="137">
        <v>1399</v>
      </c>
      <c r="F4058" s="151"/>
      <c r="G4058" s="134">
        <v>1</v>
      </c>
    </row>
    <row r="4059" spans="1:7" ht="12.75" customHeight="1">
      <c r="A4059" s="159" t="s">
        <v>111</v>
      </c>
      <c r="B4059" s="158" t="s">
        <v>5</v>
      </c>
      <c r="C4059" s="158" t="s">
        <v>4</v>
      </c>
      <c r="D4059" s="158" t="s">
        <v>103</v>
      </c>
      <c r="E4059" s="158" t="s">
        <v>104</v>
      </c>
      <c r="G4059" s="134">
        <v>1</v>
      </c>
    </row>
    <row r="4060" spans="1:7" ht="12.75" customHeight="1">
      <c r="A4060" s="157" t="s">
        <v>161</v>
      </c>
      <c r="B4060" s="156" t="s">
        <v>142</v>
      </c>
      <c r="C4060" s="155">
        <v>3.5499999999999997E-2</v>
      </c>
      <c r="D4060" s="136">
        <v>36690</v>
      </c>
      <c r="E4060" s="136">
        <f>+D4060*C4060</f>
        <v>1302.4949999999999</v>
      </c>
      <c r="F4060" s="135"/>
      <c r="G4060" s="134">
        <v>1</v>
      </c>
    </row>
    <row r="4061" spans="1:7" ht="12.75" customHeight="1">
      <c r="A4061" s="152"/>
      <c r="B4061" s="154">
        <v>1.59723244516414</v>
      </c>
      <c r="C4061" s="153"/>
      <c r="D4061" s="152" t="s">
        <v>105</v>
      </c>
      <c r="E4061" s="137">
        <v>1302</v>
      </c>
      <c r="F4061" s="151"/>
      <c r="G4061" s="134">
        <v>1</v>
      </c>
    </row>
    <row r="4062" spans="1:7" ht="12.75" customHeight="1">
      <c r="A4062" s="159" t="s">
        <v>112</v>
      </c>
      <c r="B4062" s="158" t="s">
        <v>5</v>
      </c>
      <c r="C4062" s="158" t="s">
        <v>4</v>
      </c>
      <c r="D4062" s="158" t="s">
        <v>103</v>
      </c>
      <c r="E4062" s="158" t="s">
        <v>104</v>
      </c>
      <c r="G4062" s="134">
        <v>1</v>
      </c>
    </row>
    <row r="4063" spans="1:7" ht="12.75" customHeight="1">
      <c r="A4063" s="157" t="s">
        <v>157</v>
      </c>
      <c r="B4063" s="156" t="s">
        <v>149</v>
      </c>
      <c r="C4063" s="155">
        <v>0.105</v>
      </c>
      <c r="D4063" s="136">
        <v>17325</v>
      </c>
      <c r="E4063" s="136">
        <f>+D4063*C4063</f>
        <v>1819.125</v>
      </c>
      <c r="F4063" s="135"/>
      <c r="G4063" s="134">
        <v>1</v>
      </c>
    </row>
    <row r="4064" spans="1:7" ht="12.75" customHeight="1">
      <c r="A4064" s="152"/>
      <c r="B4064" s="154">
        <v>2.23146376171549</v>
      </c>
      <c r="C4064" s="153"/>
      <c r="D4064" s="152" t="s">
        <v>105</v>
      </c>
      <c r="E4064" s="137">
        <v>1819</v>
      </c>
      <c r="F4064" s="151"/>
      <c r="G4064" s="134">
        <v>1</v>
      </c>
    </row>
    <row r="4065" spans="1:7" ht="12.75" customHeight="1">
      <c r="A4065" s="150" t="s">
        <v>114</v>
      </c>
      <c r="B4065" s="149" t="s">
        <v>115</v>
      </c>
      <c r="C4065" s="148"/>
      <c r="D4065" s="147"/>
      <c r="E4065" s="146">
        <v>81516</v>
      </c>
      <c r="G4065" s="134">
        <v>1</v>
      </c>
    </row>
    <row r="4066" spans="1:7" ht="15" customHeight="1">
      <c r="A4066" s="202" t="s">
        <v>116</v>
      </c>
      <c r="B4066" s="202"/>
      <c r="C4066" s="202"/>
      <c r="D4066" s="200">
        <v>81516</v>
      </c>
      <c r="E4066" s="200"/>
      <c r="G4066" s="134">
        <v>1</v>
      </c>
    </row>
    <row r="4067" spans="1:7" ht="12.75" customHeight="1">
      <c r="G4067" s="134">
        <v>1</v>
      </c>
    </row>
    <row r="4068" spans="1:7" ht="12.75" customHeight="1">
      <c r="G4068" s="134">
        <v>1</v>
      </c>
    </row>
    <row r="4069" spans="1:7" ht="20.25" customHeight="1">
      <c r="A4069" s="191" t="s">
        <v>99</v>
      </c>
      <c r="B4069" s="192"/>
      <c r="C4069" s="192"/>
      <c r="D4069" s="192"/>
      <c r="E4069" s="193"/>
      <c r="G4069" s="134">
        <v>1</v>
      </c>
    </row>
    <row r="4070" spans="1:7" ht="12.75" customHeight="1">
      <c r="A4070" s="194"/>
      <c r="B4070" s="194"/>
      <c r="C4070" s="194"/>
      <c r="D4070" s="162" t="s">
        <v>100</v>
      </c>
      <c r="E4070" s="162" t="s">
        <v>5</v>
      </c>
      <c r="G4070" s="134">
        <v>1</v>
      </c>
    </row>
    <row r="4071" spans="1:7" ht="55.5" customHeight="1">
      <c r="A4071" s="194" t="s">
        <v>461</v>
      </c>
      <c r="B4071" s="194"/>
      <c r="C4071" s="194"/>
      <c r="D4071" s="161" t="s">
        <v>421</v>
      </c>
      <c r="E4071" s="161" t="s">
        <v>2</v>
      </c>
      <c r="G4071" s="134">
        <v>1</v>
      </c>
    </row>
    <row r="4072" spans="1:7" ht="15.75" customHeight="1">
      <c r="A4072" s="201" t="s">
        <v>101</v>
      </c>
      <c r="B4072" s="201"/>
      <c r="C4072" s="201"/>
      <c r="D4072" s="201"/>
      <c r="E4072" s="201"/>
      <c r="F4072" s="160"/>
      <c r="G4072" s="134">
        <v>1</v>
      </c>
    </row>
    <row r="4073" spans="1:7" ht="200.1" customHeight="1">
      <c r="A4073" s="196" t="s">
        <v>422</v>
      </c>
      <c r="B4073" s="197"/>
      <c r="C4073" s="197"/>
      <c r="D4073" s="197"/>
      <c r="E4073" s="198"/>
      <c r="G4073" s="134">
        <v>2</v>
      </c>
    </row>
    <row r="4074" spans="1:7" ht="12.75" customHeight="1">
      <c r="A4074" s="159" t="s">
        <v>102</v>
      </c>
      <c r="B4074" s="158" t="s">
        <v>5</v>
      </c>
      <c r="C4074" s="158" t="s">
        <v>4</v>
      </c>
      <c r="D4074" s="158" t="s">
        <v>103</v>
      </c>
      <c r="E4074" s="158" t="s">
        <v>104</v>
      </c>
      <c r="G4074" s="134">
        <v>1</v>
      </c>
    </row>
    <row r="4075" spans="1:7" ht="12.75" customHeight="1">
      <c r="A4075" s="157" t="s">
        <v>560</v>
      </c>
      <c r="B4075" s="156" t="s">
        <v>149</v>
      </c>
      <c r="C4075" s="155">
        <v>5.2499999999999998E-2</v>
      </c>
      <c r="D4075" s="136">
        <v>394652</v>
      </c>
      <c r="E4075" s="136">
        <f>+D4075*C4075</f>
        <v>20719.23</v>
      </c>
      <c r="F4075" s="135"/>
      <c r="G4075" s="134">
        <v>1</v>
      </c>
    </row>
    <row r="4076" spans="1:7" ht="12.75" customHeight="1">
      <c r="A4076" s="152"/>
      <c r="B4076" s="154">
        <v>73.152561522437594</v>
      </c>
      <c r="C4076" s="153"/>
      <c r="D4076" s="152" t="s">
        <v>105</v>
      </c>
      <c r="E4076" s="137">
        <v>20719</v>
      </c>
      <c r="F4076" s="151"/>
      <c r="G4076" s="134">
        <v>1</v>
      </c>
    </row>
    <row r="4077" spans="1:7" ht="12.75" customHeight="1">
      <c r="A4077" s="159" t="s">
        <v>106</v>
      </c>
      <c r="B4077" s="158" t="s">
        <v>5</v>
      </c>
      <c r="C4077" s="158" t="s">
        <v>4</v>
      </c>
      <c r="D4077" s="158" t="s">
        <v>103</v>
      </c>
      <c r="E4077" s="158" t="s">
        <v>104</v>
      </c>
      <c r="G4077" s="134">
        <v>1</v>
      </c>
    </row>
    <row r="4078" spans="1:7" ht="12.75" customHeight="1">
      <c r="A4078" s="157" t="s">
        <v>163</v>
      </c>
      <c r="B4078" s="156" t="s">
        <v>107</v>
      </c>
      <c r="C4078" s="155">
        <v>2.622E-2</v>
      </c>
      <c r="D4078" s="136">
        <v>282059</v>
      </c>
      <c r="E4078" s="136">
        <f>+D4078*C4078</f>
        <v>7395.58698</v>
      </c>
      <c r="F4078" s="135"/>
      <c r="G4078" s="134">
        <v>1</v>
      </c>
    </row>
    <row r="4079" spans="1:7" ht="12.75" customHeight="1">
      <c r="A4079" s="152"/>
      <c r="B4079" s="154">
        <v>22.508208876178401</v>
      </c>
      <c r="C4079" s="153"/>
      <c r="D4079" s="152" t="s">
        <v>105</v>
      </c>
      <c r="E4079" s="137">
        <v>6375</v>
      </c>
      <c r="F4079" s="151"/>
      <c r="G4079" s="134">
        <v>1</v>
      </c>
    </row>
    <row r="4080" spans="1:7" ht="12.75" customHeight="1">
      <c r="A4080" s="159" t="s">
        <v>108</v>
      </c>
      <c r="B4080" s="158" t="s">
        <v>5</v>
      </c>
      <c r="C4080" s="158" t="s">
        <v>4</v>
      </c>
      <c r="D4080" s="158" t="s">
        <v>103</v>
      </c>
      <c r="E4080" s="158" t="s">
        <v>104</v>
      </c>
      <c r="G4080" s="134">
        <v>1</v>
      </c>
    </row>
    <row r="4081" spans="1:7" ht="12.75" customHeight="1">
      <c r="A4081" s="157" t="s">
        <v>109</v>
      </c>
      <c r="B4081" s="156" t="s">
        <v>110</v>
      </c>
      <c r="C4081" s="155">
        <v>0.05</v>
      </c>
      <c r="D4081" s="136">
        <v>6375</v>
      </c>
      <c r="E4081" s="136">
        <f>+D4081*C4081</f>
        <v>318.75</v>
      </c>
      <c r="F4081" s="135"/>
      <c r="G4081" s="134">
        <v>1</v>
      </c>
    </row>
    <row r="4082" spans="1:7" ht="12.75" customHeight="1">
      <c r="A4082" s="152"/>
      <c r="B4082" s="154">
        <v>1.1262931186668099</v>
      </c>
      <c r="C4082" s="153"/>
      <c r="D4082" s="152" t="s">
        <v>105</v>
      </c>
      <c r="E4082" s="137">
        <v>319</v>
      </c>
      <c r="F4082" s="151"/>
      <c r="G4082" s="134">
        <v>1</v>
      </c>
    </row>
    <row r="4083" spans="1:7" ht="12.75" customHeight="1">
      <c r="A4083" s="159" t="s">
        <v>112</v>
      </c>
      <c r="B4083" s="158" t="s">
        <v>5</v>
      </c>
      <c r="C4083" s="158" t="s">
        <v>4</v>
      </c>
      <c r="D4083" s="158" t="s">
        <v>103</v>
      </c>
      <c r="E4083" s="158" t="s">
        <v>104</v>
      </c>
      <c r="G4083" s="134">
        <v>1</v>
      </c>
    </row>
    <row r="4084" spans="1:7" ht="12.75" customHeight="1">
      <c r="A4084" s="157" t="s">
        <v>157</v>
      </c>
      <c r="B4084" s="156" t="s">
        <v>149</v>
      </c>
      <c r="C4084" s="155">
        <v>5.2499999999999998E-2</v>
      </c>
      <c r="D4084" s="136">
        <v>17325</v>
      </c>
      <c r="E4084" s="136">
        <f>+D4084*C4084</f>
        <v>909.5625</v>
      </c>
      <c r="F4084" s="135"/>
      <c r="G4084" s="134">
        <v>1</v>
      </c>
    </row>
    <row r="4085" spans="1:7" ht="12.75" customHeight="1">
      <c r="A4085" s="152"/>
      <c r="B4085" s="154">
        <v>3.2129364827172302</v>
      </c>
      <c r="C4085" s="153"/>
      <c r="D4085" s="152" t="s">
        <v>105</v>
      </c>
      <c r="E4085" s="137">
        <v>910</v>
      </c>
      <c r="F4085" s="151"/>
      <c r="G4085" s="134">
        <v>1</v>
      </c>
    </row>
    <row r="4086" spans="1:7" ht="12.75" customHeight="1">
      <c r="A4086" s="150" t="s">
        <v>114</v>
      </c>
      <c r="B4086" s="149" t="s">
        <v>115</v>
      </c>
      <c r="C4086" s="148"/>
      <c r="D4086" s="147"/>
      <c r="E4086" s="146">
        <v>28323</v>
      </c>
      <c r="G4086" s="134">
        <v>1</v>
      </c>
    </row>
    <row r="4087" spans="1:7" ht="15" customHeight="1">
      <c r="A4087" s="202" t="s">
        <v>116</v>
      </c>
      <c r="B4087" s="202"/>
      <c r="C4087" s="202"/>
      <c r="D4087" s="200">
        <v>28323</v>
      </c>
      <c r="E4087" s="200"/>
      <c r="G4087" s="134">
        <v>1</v>
      </c>
    </row>
    <row r="4088" spans="1:7" ht="12.75" customHeight="1">
      <c r="G4088" s="134">
        <v>1</v>
      </c>
    </row>
    <row r="4089" spans="1:7" ht="12.75" customHeight="1">
      <c r="G4089" s="134">
        <v>1</v>
      </c>
    </row>
    <row r="4090" spans="1:7" ht="20.25" customHeight="1">
      <c r="A4090" s="191" t="s">
        <v>99</v>
      </c>
      <c r="B4090" s="192"/>
      <c r="C4090" s="192"/>
      <c r="D4090" s="192"/>
      <c r="E4090" s="193"/>
      <c r="G4090" s="134">
        <v>1</v>
      </c>
    </row>
    <row r="4091" spans="1:7" ht="12.75" customHeight="1">
      <c r="A4091" s="194"/>
      <c r="B4091" s="194"/>
      <c r="C4091" s="194"/>
      <c r="D4091" s="162" t="s">
        <v>100</v>
      </c>
      <c r="E4091" s="162" t="s">
        <v>5</v>
      </c>
      <c r="G4091" s="134">
        <v>1</v>
      </c>
    </row>
    <row r="4092" spans="1:7" ht="55.5" customHeight="1">
      <c r="A4092" s="194" t="s">
        <v>461</v>
      </c>
      <c r="B4092" s="194"/>
      <c r="C4092" s="194"/>
      <c r="D4092" s="161" t="s">
        <v>423</v>
      </c>
      <c r="E4092" s="161" t="s">
        <v>149</v>
      </c>
      <c r="G4092" s="134">
        <v>1</v>
      </c>
    </row>
    <row r="4093" spans="1:7" ht="15.75" customHeight="1">
      <c r="A4093" s="201" t="s">
        <v>101</v>
      </c>
      <c r="B4093" s="201"/>
      <c r="C4093" s="201"/>
      <c r="D4093" s="201"/>
      <c r="E4093" s="201"/>
      <c r="F4093" s="160"/>
      <c r="G4093" s="134">
        <v>1</v>
      </c>
    </row>
    <row r="4094" spans="1:7" ht="200.1" customHeight="1">
      <c r="A4094" s="196" t="s">
        <v>152</v>
      </c>
      <c r="B4094" s="197"/>
      <c r="C4094" s="197"/>
      <c r="D4094" s="197"/>
      <c r="E4094" s="198"/>
      <c r="G4094" s="134">
        <v>2</v>
      </c>
    </row>
    <row r="4095" spans="1:7" ht="12.75" customHeight="1">
      <c r="A4095" s="159" t="s">
        <v>106</v>
      </c>
      <c r="B4095" s="158" t="s">
        <v>5</v>
      </c>
      <c r="C4095" s="158" t="s">
        <v>4</v>
      </c>
      <c r="D4095" s="158" t="s">
        <v>103</v>
      </c>
      <c r="E4095" s="158" t="s">
        <v>104</v>
      </c>
      <c r="G4095" s="134">
        <v>1</v>
      </c>
    </row>
    <row r="4096" spans="1:7" ht="12.75" customHeight="1">
      <c r="A4096" s="157" t="s">
        <v>559</v>
      </c>
      <c r="B4096" s="156" t="s">
        <v>107</v>
      </c>
      <c r="C4096" s="155">
        <v>0.16667000000000001</v>
      </c>
      <c r="D4096" s="136">
        <v>95700</v>
      </c>
      <c r="E4096" s="136">
        <f>+D4096*C4096</f>
        <v>15950.319000000001</v>
      </c>
      <c r="F4096" s="135"/>
      <c r="G4096" s="134">
        <v>1</v>
      </c>
    </row>
    <row r="4097" spans="1:7" ht="12.75" customHeight="1">
      <c r="A4097" s="152"/>
      <c r="B4097" s="154">
        <v>17.449238578680198</v>
      </c>
      <c r="C4097" s="153"/>
      <c r="D4097" s="152" t="s">
        <v>105</v>
      </c>
      <c r="E4097" s="137">
        <v>13750</v>
      </c>
      <c r="F4097" s="151"/>
      <c r="G4097" s="134">
        <v>1</v>
      </c>
    </row>
    <row r="4098" spans="1:7" ht="12.75" customHeight="1">
      <c r="A4098" s="159" t="s">
        <v>108</v>
      </c>
      <c r="B4098" s="158" t="s">
        <v>5</v>
      </c>
      <c r="C4098" s="158" t="s">
        <v>4</v>
      </c>
      <c r="D4098" s="158" t="s">
        <v>103</v>
      </c>
      <c r="E4098" s="158" t="s">
        <v>104</v>
      </c>
      <c r="G4098" s="134">
        <v>1</v>
      </c>
    </row>
    <row r="4099" spans="1:7" ht="12.75" customHeight="1">
      <c r="A4099" s="157" t="s">
        <v>109</v>
      </c>
      <c r="B4099" s="156" t="s">
        <v>110</v>
      </c>
      <c r="C4099" s="155">
        <v>0.05</v>
      </c>
      <c r="D4099" s="136">
        <v>13750</v>
      </c>
      <c r="E4099" s="136">
        <f>+D4099*C4099</f>
        <v>687.5</v>
      </c>
      <c r="F4099" s="135"/>
      <c r="G4099" s="134">
        <v>1</v>
      </c>
    </row>
    <row r="4100" spans="1:7" ht="12.75" customHeight="1">
      <c r="A4100" s="152"/>
      <c r="B4100" s="154">
        <v>0.87309644670050801</v>
      </c>
      <c r="C4100" s="153"/>
      <c r="D4100" s="152" t="s">
        <v>105</v>
      </c>
      <c r="E4100" s="137">
        <v>688</v>
      </c>
      <c r="F4100" s="151"/>
      <c r="G4100" s="134">
        <v>1</v>
      </c>
    </row>
    <row r="4101" spans="1:7" ht="12.75" customHeight="1">
      <c r="A4101" s="159" t="s">
        <v>111</v>
      </c>
      <c r="B4101" s="158" t="s">
        <v>5</v>
      </c>
      <c r="C4101" s="158" t="s">
        <v>4</v>
      </c>
      <c r="D4101" s="158" t="s">
        <v>103</v>
      </c>
      <c r="E4101" s="158" t="s">
        <v>104</v>
      </c>
      <c r="G4101" s="134">
        <v>1</v>
      </c>
    </row>
    <row r="4102" spans="1:7" ht="12.75" customHeight="1">
      <c r="A4102" s="157" t="s">
        <v>558</v>
      </c>
      <c r="B4102" s="156" t="s">
        <v>142</v>
      </c>
      <c r="C4102" s="155">
        <v>2.8570000000000002E-2</v>
      </c>
      <c r="D4102" s="136">
        <v>0</v>
      </c>
      <c r="E4102" s="136">
        <f>+D4102*C4102</f>
        <v>0</v>
      </c>
      <c r="F4102" s="135"/>
      <c r="G4102" s="134">
        <v>1</v>
      </c>
    </row>
    <row r="4103" spans="1:7" ht="12.75" customHeight="1">
      <c r="A4103" s="152"/>
      <c r="B4103" s="154">
        <v>0</v>
      </c>
      <c r="C4103" s="153"/>
      <c r="D4103" s="152" t="s">
        <v>105</v>
      </c>
      <c r="E4103" s="137">
        <v>0</v>
      </c>
      <c r="F4103" s="151"/>
      <c r="G4103" s="134">
        <v>1</v>
      </c>
    </row>
    <row r="4104" spans="1:7" ht="12.75" customHeight="1">
      <c r="A4104" s="159" t="s">
        <v>112</v>
      </c>
      <c r="B4104" s="158" t="s">
        <v>5</v>
      </c>
      <c r="C4104" s="158" t="s">
        <v>4</v>
      </c>
      <c r="D4104" s="158" t="s">
        <v>103</v>
      </c>
      <c r="E4104" s="158" t="s">
        <v>104</v>
      </c>
      <c r="G4104" s="134">
        <v>1</v>
      </c>
    </row>
    <row r="4105" spans="1:7" ht="12.75" customHeight="1">
      <c r="A4105" s="157" t="s">
        <v>153</v>
      </c>
      <c r="B4105" s="156" t="s">
        <v>149</v>
      </c>
      <c r="C4105" s="155">
        <v>1.3</v>
      </c>
      <c r="D4105" s="136">
        <v>49509</v>
      </c>
      <c r="E4105" s="136">
        <f>+D4105*C4105</f>
        <v>64361.700000000004</v>
      </c>
      <c r="F4105" s="135"/>
      <c r="G4105" s="134">
        <v>1</v>
      </c>
    </row>
    <row r="4106" spans="1:7" ht="12.75" customHeight="1">
      <c r="A4106" s="152"/>
      <c r="B4106" s="154">
        <v>81.677664974619304</v>
      </c>
      <c r="C4106" s="153"/>
      <c r="D4106" s="152" t="s">
        <v>105</v>
      </c>
      <c r="E4106" s="137">
        <v>64362</v>
      </c>
      <c r="F4106" s="151"/>
      <c r="G4106" s="134">
        <v>1</v>
      </c>
    </row>
    <row r="4107" spans="1:7" ht="12.75" customHeight="1">
      <c r="A4107" s="150" t="s">
        <v>114</v>
      </c>
      <c r="B4107" s="149" t="s">
        <v>115</v>
      </c>
      <c r="C4107" s="148"/>
      <c r="D4107" s="147"/>
      <c r="E4107" s="146">
        <v>78800</v>
      </c>
      <c r="G4107" s="134">
        <v>1</v>
      </c>
    </row>
    <row r="4108" spans="1:7" ht="15" customHeight="1">
      <c r="A4108" s="202" t="s">
        <v>116</v>
      </c>
      <c r="B4108" s="202"/>
      <c r="C4108" s="202"/>
      <c r="D4108" s="200">
        <v>78800</v>
      </c>
      <c r="E4108" s="200"/>
      <c r="G4108" s="134">
        <v>1</v>
      </c>
    </row>
    <row r="4109" spans="1:7" ht="12.75" customHeight="1">
      <c r="G4109" s="134">
        <v>1</v>
      </c>
    </row>
    <row r="4110" spans="1:7" ht="12.75" customHeight="1">
      <c r="G4110" s="134">
        <v>1</v>
      </c>
    </row>
    <row r="4111" spans="1:7" ht="20.25" customHeight="1">
      <c r="A4111" s="191" t="s">
        <v>99</v>
      </c>
      <c r="B4111" s="192"/>
      <c r="C4111" s="192"/>
      <c r="D4111" s="192"/>
      <c r="E4111" s="193"/>
      <c r="G4111" s="134">
        <v>1</v>
      </c>
    </row>
    <row r="4112" spans="1:7" ht="12.75" customHeight="1">
      <c r="A4112" s="194"/>
      <c r="B4112" s="194"/>
      <c r="C4112" s="194"/>
      <c r="D4112" s="162" t="s">
        <v>100</v>
      </c>
      <c r="E4112" s="162" t="s">
        <v>5</v>
      </c>
      <c r="G4112" s="134">
        <v>1</v>
      </c>
    </row>
    <row r="4113" spans="1:7" ht="55.5" customHeight="1">
      <c r="A4113" s="194" t="s">
        <v>461</v>
      </c>
      <c r="B4113" s="194"/>
      <c r="C4113" s="194"/>
      <c r="D4113" s="161" t="s">
        <v>424</v>
      </c>
      <c r="E4113" s="161" t="s">
        <v>2</v>
      </c>
      <c r="G4113" s="134">
        <v>1</v>
      </c>
    </row>
    <row r="4114" spans="1:7" ht="15.75" customHeight="1">
      <c r="A4114" s="201" t="s">
        <v>101</v>
      </c>
      <c r="B4114" s="201"/>
      <c r="C4114" s="201"/>
      <c r="D4114" s="201"/>
      <c r="E4114" s="201"/>
      <c r="F4114" s="160"/>
      <c r="G4114" s="134">
        <v>1</v>
      </c>
    </row>
    <row r="4115" spans="1:7" ht="200.1" customHeight="1">
      <c r="A4115" s="196" t="s">
        <v>231</v>
      </c>
      <c r="B4115" s="197"/>
      <c r="C4115" s="197"/>
      <c r="D4115" s="197"/>
      <c r="E4115" s="198"/>
      <c r="G4115" s="134">
        <v>2</v>
      </c>
    </row>
    <row r="4116" spans="1:7" ht="12.75" customHeight="1">
      <c r="A4116" s="159" t="s">
        <v>102</v>
      </c>
      <c r="B4116" s="158" t="s">
        <v>5</v>
      </c>
      <c r="C4116" s="158" t="s">
        <v>4</v>
      </c>
      <c r="D4116" s="158" t="s">
        <v>103</v>
      </c>
      <c r="E4116" s="158" t="s">
        <v>104</v>
      </c>
      <c r="G4116" s="134">
        <v>1</v>
      </c>
    </row>
    <row r="4117" spans="1:7" ht="12.75" customHeight="1">
      <c r="A4117" s="157" t="s">
        <v>148</v>
      </c>
      <c r="B4117" s="156" t="s">
        <v>149</v>
      </c>
      <c r="C4117" s="155">
        <v>5.2499999999999998E-2</v>
      </c>
      <c r="D4117" s="136">
        <v>418626</v>
      </c>
      <c r="E4117" s="136">
        <f>+D4117*C4117</f>
        <v>21977.864999999998</v>
      </c>
      <c r="F4117" s="135"/>
      <c r="G4117" s="134">
        <v>1</v>
      </c>
    </row>
    <row r="4118" spans="1:7" ht="12.75" customHeight="1">
      <c r="A4118" s="157" t="s">
        <v>557</v>
      </c>
      <c r="B4118" s="156" t="s">
        <v>3</v>
      </c>
      <c r="C4118" s="155">
        <v>0.04</v>
      </c>
      <c r="D4118" s="136">
        <v>5220</v>
      </c>
      <c r="E4118" s="136">
        <f>+D4118*C4118</f>
        <v>208.8</v>
      </c>
      <c r="F4118" s="135"/>
      <c r="G4118" s="134">
        <v>1</v>
      </c>
    </row>
    <row r="4119" spans="1:7" ht="12.75" customHeight="1">
      <c r="A4119" s="152"/>
      <c r="B4119" s="154">
        <v>35.336932804561499</v>
      </c>
      <c r="C4119" s="153"/>
      <c r="D4119" s="152" t="s">
        <v>105</v>
      </c>
      <c r="E4119" s="137">
        <v>22187</v>
      </c>
      <c r="F4119" s="151"/>
      <c r="G4119" s="134">
        <v>1</v>
      </c>
    </row>
    <row r="4120" spans="1:7" ht="12.75" customHeight="1">
      <c r="A4120" s="159" t="s">
        <v>106</v>
      </c>
      <c r="B4120" s="158" t="s">
        <v>5</v>
      </c>
      <c r="C4120" s="158" t="s">
        <v>4</v>
      </c>
      <c r="D4120" s="158" t="s">
        <v>103</v>
      </c>
      <c r="E4120" s="158" t="s">
        <v>104</v>
      </c>
      <c r="G4120" s="134">
        <v>1</v>
      </c>
    </row>
    <row r="4121" spans="1:7" ht="12.75" customHeight="1">
      <c r="A4121" s="157" t="s">
        <v>181</v>
      </c>
      <c r="B4121" s="156" t="s">
        <v>107</v>
      </c>
      <c r="C4121" s="155">
        <v>0.13433</v>
      </c>
      <c r="D4121" s="136">
        <v>282059</v>
      </c>
      <c r="E4121" s="136">
        <f>+D4121*C4121</f>
        <v>37888.98547</v>
      </c>
      <c r="F4121" s="135"/>
      <c r="G4121" s="134">
        <v>1</v>
      </c>
    </row>
    <row r="4122" spans="1:7" ht="12.75" customHeight="1">
      <c r="A4122" s="152"/>
      <c r="B4122" s="154">
        <v>52.021915364645501</v>
      </c>
      <c r="C4122" s="153"/>
      <c r="D4122" s="152" t="s">
        <v>105</v>
      </c>
      <c r="E4122" s="137">
        <v>32663</v>
      </c>
      <c r="F4122" s="151"/>
      <c r="G4122" s="134">
        <v>1</v>
      </c>
    </row>
    <row r="4123" spans="1:7" ht="12.75" customHeight="1">
      <c r="A4123" s="159" t="s">
        <v>108</v>
      </c>
      <c r="B4123" s="158" t="s">
        <v>5</v>
      </c>
      <c r="C4123" s="158" t="s">
        <v>4</v>
      </c>
      <c r="D4123" s="158" t="s">
        <v>103</v>
      </c>
      <c r="E4123" s="158" t="s">
        <v>104</v>
      </c>
      <c r="G4123" s="134">
        <v>1</v>
      </c>
    </row>
    <row r="4124" spans="1:7" ht="12.75" customHeight="1">
      <c r="A4124" s="157" t="s">
        <v>109</v>
      </c>
      <c r="B4124" s="156" t="s">
        <v>110</v>
      </c>
      <c r="C4124" s="155">
        <v>0.05</v>
      </c>
      <c r="D4124" s="136">
        <v>32663</v>
      </c>
      <c r="E4124" s="136">
        <f>+D4124*C4124</f>
        <v>1633.15</v>
      </c>
      <c r="F4124" s="135"/>
      <c r="G4124" s="134">
        <v>1</v>
      </c>
    </row>
    <row r="4125" spans="1:7" ht="12.75" customHeight="1">
      <c r="A4125" s="152"/>
      <c r="B4125" s="154">
        <v>2.6008568652746602</v>
      </c>
      <c r="C4125" s="153"/>
      <c r="D4125" s="152" t="s">
        <v>105</v>
      </c>
      <c r="E4125" s="137">
        <v>1633</v>
      </c>
      <c r="F4125" s="151"/>
      <c r="G4125" s="134">
        <v>1</v>
      </c>
    </row>
    <row r="4126" spans="1:7" ht="12.75" customHeight="1">
      <c r="A4126" s="159" t="s">
        <v>111</v>
      </c>
      <c r="B4126" s="158" t="s">
        <v>5</v>
      </c>
      <c r="C4126" s="158" t="s">
        <v>4</v>
      </c>
      <c r="D4126" s="158" t="s">
        <v>103</v>
      </c>
      <c r="E4126" s="158" t="s">
        <v>104</v>
      </c>
      <c r="G4126" s="134">
        <v>1</v>
      </c>
    </row>
    <row r="4127" spans="1:7" ht="12.75" customHeight="1">
      <c r="A4127" s="157" t="s">
        <v>176</v>
      </c>
      <c r="B4127" s="156" t="s">
        <v>142</v>
      </c>
      <c r="C4127" s="155">
        <v>3.3329999999999999E-2</v>
      </c>
      <c r="D4127" s="136">
        <v>26796</v>
      </c>
      <c r="E4127" s="136">
        <f>+D4127*C4127</f>
        <v>893.11068</v>
      </c>
      <c r="F4127" s="135"/>
      <c r="G4127" s="134">
        <v>1</v>
      </c>
    </row>
    <row r="4128" spans="1:7" ht="12.75" customHeight="1">
      <c r="A4128" s="157" t="s">
        <v>556</v>
      </c>
      <c r="B4128" s="156" t="s">
        <v>142</v>
      </c>
      <c r="C4128" s="155">
        <v>2.545E-2</v>
      </c>
      <c r="D4128" s="136">
        <v>149255</v>
      </c>
      <c r="E4128" s="136">
        <f>+D4128*C4128</f>
        <v>3798.5397499999999</v>
      </c>
      <c r="F4128" s="135"/>
      <c r="G4128" s="134">
        <v>1</v>
      </c>
    </row>
    <row r="4129" spans="1:7" ht="12.75" customHeight="1">
      <c r="A4129" s="157" t="s">
        <v>555</v>
      </c>
      <c r="B4129" s="156" t="s">
        <v>142</v>
      </c>
      <c r="C4129" s="155">
        <v>3.3329999999999999E-2</v>
      </c>
      <c r="D4129" s="136">
        <v>48360</v>
      </c>
      <c r="E4129" s="136">
        <f>+D4129*C4129</f>
        <v>1611.8388</v>
      </c>
      <c r="F4129" s="135"/>
      <c r="G4129" s="134">
        <v>1</v>
      </c>
    </row>
    <row r="4130" spans="1:7" ht="12.75" customHeight="1">
      <c r="A4130" s="152"/>
      <c r="B4130" s="154">
        <v>10.040294965518299</v>
      </c>
      <c r="C4130" s="153"/>
      <c r="D4130" s="152" t="s">
        <v>105</v>
      </c>
      <c r="E4130" s="137">
        <v>6304</v>
      </c>
      <c r="F4130" s="151"/>
      <c r="G4130" s="134">
        <v>1</v>
      </c>
    </row>
    <row r="4131" spans="1:7" ht="12.75" customHeight="1">
      <c r="A4131" s="150" t="s">
        <v>114</v>
      </c>
      <c r="B4131" s="149" t="s">
        <v>115</v>
      </c>
      <c r="C4131" s="148"/>
      <c r="D4131" s="147"/>
      <c r="E4131" s="146">
        <v>62787</v>
      </c>
      <c r="G4131" s="134">
        <v>1</v>
      </c>
    </row>
    <row r="4132" spans="1:7" ht="15" customHeight="1">
      <c r="A4132" s="202" t="s">
        <v>116</v>
      </c>
      <c r="B4132" s="202"/>
      <c r="C4132" s="202"/>
      <c r="D4132" s="200">
        <v>62787</v>
      </c>
      <c r="E4132" s="200"/>
      <c r="G4132" s="134">
        <v>1</v>
      </c>
    </row>
    <row r="4133" spans="1:7" ht="12.75" customHeight="1">
      <c r="G4133" s="134">
        <v>1</v>
      </c>
    </row>
    <row r="4134" spans="1:7" ht="12.75" customHeight="1">
      <c r="G4134" s="134">
        <v>1</v>
      </c>
    </row>
    <row r="4135" spans="1:7" ht="20.25" customHeight="1">
      <c r="A4135" s="191" t="s">
        <v>99</v>
      </c>
      <c r="B4135" s="192"/>
      <c r="C4135" s="192"/>
      <c r="D4135" s="192"/>
      <c r="E4135" s="193"/>
      <c r="G4135" s="134">
        <v>1</v>
      </c>
    </row>
    <row r="4136" spans="1:7" ht="12.75" customHeight="1">
      <c r="A4136" s="194"/>
      <c r="B4136" s="194"/>
      <c r="C4136" s="194"/>
      <c r="D4136" s="162" t="s">
        <v>100</v>
      </c>
      <c r="E4136" s="162" t="s">
        <v>5</v>
      </c>
      <c r="G4136" s="134">
        <v>1</v>
      </c>
    </row>
    <row r="4137" spans="1:7" ht="55.5" customHeight="1">
      <c r="A4137" s="194" t="s">
        <v>461</v>
      </c>
      <c r="B4137" s="194"/>
      <c r="C4137" s="194"/>
      <c r="D4137" s="161" t="s">
        <v>425</v>
      </c>
      <c r="E4137" s="161" t="s">
        <v>2</v>
      </c>
      <c r="G4137" s="134">
        <v>1</v>
      </c>
    </row>
    <row r="4138" spans="1:7" ht="15.75" customHeight="1">
      <c r="A4138" s="201" t="s">
        <v>101</v>
      </c>
      <c r="B4138" s="201"/>
      <c r="C4138" s="201"/>
      <c r="D4138" s="201"/>
      <c r="E4138" s="201"/>
      <c r="F4138" s="160"/>
      <c r="G4138" s="134">
        <v>1</v>
      </c>
    </row>
    <row r="4139" spans="1:7" ht="200.1" customHeight="1">
      <c r="A4139" s="196" t="s">
        <v>130</v>
      </c>
      <c r="B4139" s="197"/>
      <c r="C4139" s="197"/>
      <c r="D4139" s="197"/>
      <c r="E4139" s="198"/>
      <c r="G4139" s="134">
        <v>2</v>
      </c>
    </row>
    <row r="4140" spans="1:7" ht="12.75" customHeight="1">
      <c r="A4140" s="159" t="s">
        <v>102</v>
      </c>
      <c r="B4140" s="158" t="s">
        <v>5</v>
      </c>
      <c r="C4140" s="158" t="s">
        <v>4</v>
      </c>
      <c r="D4140" s="158" t="s">
        <v>103</v>
      </c>
      <c r="E4140" s="158" t="s">
        <v>104</v>
      </c>
      <c r="G4140" s="134">
        <v>1</v>
      </c>
    </row>
    <row r="4141" spans="1:7" ht="12.75" customHeight="1">
      <c r="A4141" s="157" t="s">
        <v>182</v>
      </c>
      <c r="B4141" s="156" t="s">
        <v>98</v>
      </c>
      <c r="C4141" s="155">
        <v>2.5819700000000001</v>
      </c>
      <c r="D4141" s="136">
        <v>1842</v>
      </c>
      <c r="E4141" s="136">
        <f t="shared" ref="E4141:E4152" si="53">+D4141*C4141</f>
        <v>4755.9887399999998</v>
      </c>
      <c r="F4141" s="135"/>
      <c r="G4141" s="134">
        <v>1</v>
      </c>
    </row>
    <row r="4142" spans="1:7" ht="12.75" customHeight="1">
      <c r="A4142" s="157" t="s">
        <v>183</v>
      </c>
      <c r="B4142" s="156" t="s">
        <v>98</v>
      </c>
      <c r="C4142" s="155">
        <v>0.86065999999999998</v>
      </c>
      <c r="D4142" s="136">
        <v>1453</v>
      </c>
      <c r="E4142" s="136">
        <f t="shared" si="53"/>
        <v>1250.53898</v>
      </c>
      <c r="F4142" s="135"/>
      <c r="G4142" s="134">
        <v>1</v>
      </c>
    </row>
    <row r="4143" spans="1:7" ht="12.75" customHeight="1">
      <c r="A4143" s="157" t="s">
        <v>184</v>
      </c>
      <c r="B4143" s="156" t="s">
        <v>98</v>
      </c>
      <c r="C4143" s="155">
        <v>2.625</v>
      </c>
      <c r="D4143" s="136">
        <v>79</v>
      </c>
      <c r="E4143" s="136">
        <f t="shared" si="53"/>
        <v>207.375</v>
      </c>
      <c r="F4143" s="135"/>
      <c r="G4143" s="134">
        <v>1</v>
      </c>
    </row>
    <row r="4144" spans="1:7" ht="12.75" customHeight="1">
      <c r="A4144" s="157" t="s">
        <v>185</v>
      </c>
      <c r="B4144" s="156" t="s">
        <v>3</v>
      </c>
      <c r="C4144" s="155">
        <v>24</v>
      </c>
      <c r="D4144" s="136">
        <v>16</v>
      </c>
      <c r="E4144" s="136">
        <f t="shared" si="53"/>
        <v>384</v>
      </c>
      <c r="F4144" s="135"/>
      <c r="G4144" s="134">
        <v>1</v>
      </c>
    </row>
    <row r="4145" spans="1:7" ht="12.75" customHeight="1">
      <c r="A4145" s="157" t="s">
        <v>186</v>
      </c>
      <c r="B4145" s="156" t="s">
        <v>3</v>
      </c>
      <c r="C4145" s="155">
        <v>2</v>
      </c>
      <c r="D4145" s="136">
        <v>500</v>
      </c>
      <c r="E4145" s="136">
        <f t="shared" si="53"/>
        <v>1000</v>
      </c>
      <c r="F4145" s="135"/>
      <c r="G4145" s="134">
        <v>1</v>
      </c>
    </row>
    <row r="4146" spans="1:7" ht="12.75" customHeight="1">
      <c r="A4146" s="157" t="s">
        <v>187</v>
      </c>
      <c r="B4146" s="156" t="s">
        <v>3</v>
      </c>
      <c r="C4146" s="155">
        <v>3</v>
      </c>
      <c r="D4146" s="136">
        <v>20</v>
      </c>
      <c r="E4146" s="136">
        <f t="shared" si="53"/>
        <v>60</v>
      </c>
      <c r="F4146" s="135"/>
      <c r="G4146" s="134">
        <v>1</v>
      </c>
    </row>
    <row r="4147" spans="1:7" ht="12.75" customHeight="1">
      <c r="A4147" s="157" t="s">
        <v>188</v>
      </c>
      <c r="B4147" s="156" t="s">
        <v>3</v>
      </c>
      <c r="C4147" s="155">
        <v>5.1869999999999999E-2</v>
      </c>
      <c r="D4147" s="136">
        <v>41000</v>
      </c>
      <c r="E4147" s="136">
        <f t="shared" si="53"/>
        <v>2126.67</v>
      </c>
      <c r="F4147" s="135"/>
      <c r="G4147" s="134">
        <v>1</v>
      </c>
    </row>
    <row r="4148" spans="1:7" ht="12.75" customHeight="1">
      <c r="A4148" s="157" t="s">
        <v>189</v>
      </c>
      <c r="B4148" s="156" t="s">
        <v>98</v>
      </c>
      <c r="C4148" s="155">
        <v>0.03</v>
      </c>
      <c r="D4148" s="136">
        <v>3250</v>
      </c>
      <c r="E4148" s="136">
        <f t="shared" si="53"/>
        <v>97.5</v>
      </c>
      <c r="F4148" s="135"/>
      <c r="G4148" s="134">
        <v>1</v>
      </c>
    </row>
    <row r="4149" spans="1:7" ht="12.75" customHeight="1">
      <c r="A4149" s="157" t="s">
        <v>177</v>
      </c>
      <c r="B4149" s="156" t="s">
        <v>168</v>
      </c>
      <c r="C4149" s="155">
        <v>9.4500000000000001E-2</v>
      </c>
      <c r="D4149" s="136">
        <v>54300</v>
      </c>
      <c r="E4149" s="136">
        <f t="shared" si="53"/>
        <v>5131.3500000000004</v>
      </c>
      <c r="F4149" s="135"/>
      <c r="G4149" s="134">
        <v>1</v>
      </c>
    </row>
    <row r="4150" spans="1:7" ht="12.75" customHeight="1">
      <c r="A4150" s="157" t="s">
        <v>190</v>
      </c>
      <c r="B4150" s="156" t="s">
        <v>3</v>
      </c>
      <c r="C4150" s="155">
        <v>0.2</v>
      </c>
      <c r="D4150" s="136">
        <v>1110</v>
      </c>
      <c r="E4150" s="136">
        <f t="shared" si="53"/>
        <v>222</v>
      </c>
      <c r="F4150" s="135"/>
      <c r="G4150" s="134">
        <v>1</v>
      </c>
    </row>
    <row r="4151" spans="1:7" ht="12.75" customHeight="1">
      <c r="A4151" s="157" t="s">
        <v>179</v>
      </c>
      <c r="B4151" s="156" t="s">
        <v>123</v>
      </c>
      <c r="C4151" s="155">
        <v>0.05</v>
      </c>
      <c r="D4151" s="136">
        <v>5500</v>
      </c>
      <c r="E4151" s="136">
        <f t="shared" si="53"/>
        <v>275</v>
      </c>
      <c r="F4151" s="135"/>
      <c r="G4151" s="134">
        <v>1</v>
      </c>
    </row>
    <row r="4152" spans="1:7" ht="12.75" customHeight="1">
      <c r="A4152" s="157" t="s">
        <v>554</v>
      </c>
      <c r="B4152" s="156" t="s">
        <v>2</v>
      </c>
      <c r="C4152" s="155">
        <v>1.05</v>
      </c>
      <c r="D4152" s="136">
        <v>18000</v>
      </c>
      <c r="E4152" s="136">
        <f t="shared" si="53"/>
        <v>18900</v>
      </c>
      <c r="F4152" s="135"/>
      <c r="G4152" s="134">
        <v>1</v>
      </c>
    </row>
    <row r="4153" spans="1:7" ht="12.75" customHeight="1">
      <c r="A4153" s="152"/>
      <c r="B4153" s="154">
        <v>32.403597156175003</v>
      </c>
      <c r="C4153" s="153"/>
      <c r="D4153" s="152" t="s">
        <v>105</v>
      </c>
      <c r="E4153" s="137">
        <v>34411</v>
      </c>
      <c r="F4153" s="151"/>
      <c r="G4153" s="134">
        <v>1</v>
      </c>
    </row>
    <row r="4154" spans="1:7" ht="12.75" customHeight="1">
      <c r="A4154" s="159" t="s">
        <v>106</v>
      </c>
      <c r="B4154" s="158" t="s">
        <v>5</v>
      </c>
      <c r="C4154" s="158" t="s">
        <v>4</v>
      </c>
      <c r="D4154" s="158" t="s">
        <v>103</v>
      </c>
      <c r="E4154" s="158" t="s">
        <v>104</v>
      </c>
      <c r="G4154" s="134">
        <v>1</v>
      </c>
    </row>
    <row r="4155" spans="1:7" ht="12.75" customHeight="1">
      <c r="A4155" s="157" t="s">
        <v>191</v>
      </c>
      <c r="B4155" s="156" t="s">
        <v>107</v>
      </c>
      <c r="C4155" s="155">
        <v>0.25</v>
      </c>
      <c r="D4155" s="136">
        <v>282059</v>
      </c>
      <c r="E4155" s="136">
        <f>+D4155*C4155</f>
        <v>70514.75</v>
      </c>
      <c r="F4155" s="135"/>
      <c r="G4155" s="134">
        <v>1</v>
      </c>
    </row>
    <row r="4156" spans="1:7" ht="12.75" customHeight="1">
      <c r="A4156" s="152"/>
      <c r="B4156" s="154">
        <v>57.242808041809901</v>
      </c>
      <c r="C4156" s="153"/>
      <c r="D4156" s="152" t="s">
        <v>105</v>
      </c>
      <c r="E4156" s="137">
        <v>60789</v>
      </c>
      <c r="F4156" s="151"/>
      <c r="G4156" s="134">
        <v>1</v>
      </c>
    </row>
    <row r="4157" spans="1:7" ht="12.75" customHeight="1">
      <c r="A4157" s="159" t="s">
        <v>108</v>
      </c>
      <c r="B4157" s="158" t="s">
        <v>5</v>
      </c>
      <c r="C4157" s="158" t="s">
        <v>4</v>
      </c>
      <c r="D4157" s="158" t="s">
        <v>103</v>
      </c>
      <c r="E4157" s="158" t="s">
        <v>104</v>
      </c>
      <c r="G4157" s="134">
        <v>1</v>
      </c>
    </row>
    <row r="4158" spans="1:7" ht="12.75" customHeight="1">
      <c r="A4158" s="157" t="s">
        <v>109</v>
      </c>
      <c r="B4158" s="156" t="s">
        <v>110</v>
      </c>
      <c r="C4158" s="155">
        <v>0.05</v>
      </c>
      <c r="D4158" s="136">
        <v>60789</v>
      </c>
      <c r="E4158" s="136">
        <f>+D4158*C4158</f>
        <v>3039.4500000000003</v>
      </c>
      <c r="F4158" s="135"/>
      <c r="G4158" s="134">
        <v>1</v>
      </c>
    </row>
    <row r="4159" spans="1:7" ht="12.75" customHeight="1">
      <c r="A4159" s="152"/>
      <c r="B4159" s="154">
        <v>2.8617166533264302</v>
      </c>
      <c r="C4159" s="153"/>
      <c r="D4159" s="152" t="s">
        <v>105</v>
      </c>
      <c r="E4159" s="137">
        <v>3039</v>
      </c>
      <c r="F4159" s="151"/>
      <c r="G4159" s="134">
        <v>1</v>
      </c>
    </row>
    <row r="4160" spans="1:7" ht="12.75" customHeight="1">
      <c r="A4160" s="159" t="s">
        <v>111</v>
      </c>
      <c r="B4160" s="158" t="s">
        <v>5</v>
      </c>
      <c r="C4160" s="158" t="s">
        <v>4</v>
      </c>
      <c r="D4160" s="158" t="s">
        <v>103</v>
      </c>
      <c r="E4160" s="158" t="s">
        <v>104</v>
      </c>
      <c r="G4160" s="134">
        <v>1</v>
      </c>
    </row>
    <row r="4161" spans="1:7" ht="12.75" customHeight="1">
      <c r="A4161" s="157" t="s">
        <v>155</v>
      </c>
      <c r="B4161" s="156" t="s">
        <v>142</v>
      </c>
      <c r="C4161" s="155">
        <v>2</v>
      </c>
      <c r="D4161" s="136">
        <v>3482</v>
      </c>
      <c r="E4161" s="136">
        <f>+D4161*C4161</f>
        <v>6964</v>
      </c>
      <c r="F4161" s="135"/>
      <c r="G4161" s="134">
        <v>1</v>
      </c>
    </row>
    <row r="4162" spans="1:7" ht="12.75" customHeight="1">
      <c r="A4162" s="157" t="s">
        <v>156</v>
      </c>
      <c r="B4162" s="156" t="s">
        <v>142</v>
      </c>
      <c r="C4162" s="155">
        <v>4</v>
      </c>
      <c r="D4162" s="136">
        <v>248</v>
      </c>
      <c r="E4162" s="136">
        <f>+D4162*C4162</f>
        <v>992</v>
      </c>
      <c r="F4162" s="135"/>
      <c r="G4162" s="134">
        <v>1</v>
      </c>
    </row>
    <row r="4163" spans="1:7" ht="12.75" customHeight="1">
      <c r="A4163" s="152"/>
      <c r="B4163" s="154">
        <v>7.4918781486887296</v>
      </c>
      <c r="C4163" s="153"/>
      <c r="D4163" s="152" t="s">
        <v>105</v>
      </c>
      <c r="E4163" s="137">
        <v>7956</v>
      </c>
      <c r="F4163" s="151"/>
      <c r="G4163" s="134">
        <v>1</v>
      </c>
    </row>
    <row r="4164" spans="1:7" ht="12.75" customHeight="1">
      <c r="A4164" s="150" t="s">
        <v>114</v>
      </c>
      <c r="B4164" s="149" t="s">
        <v>115</v>
      </c>
      <c r="C4164" s="148"/>
      <c r="D4164" s="147"/>
      <c r="E4164" s="146">
        <v>106195</v>
      </c>
      <c r="G4164" s="134">
        <v>1</v>
      </c>
    </row>
    <row r="4165" spans="1:7" ht="15" customHeight="1">
      <c r="A4165" s="202" t="s">
        <v>116</v>
      </c>
      <c r="B4165" s="202"/>
      <c r="C4165" s="202"/>
      <c r="D4165" s="200">
        <v>106195</v>
      </c>
      <c r="E4165" s="200"/>
      <c r="G4165" s="134">
        <v>1</v>
      </c>
    </row>
    <row r="4166" spans="1:7" ht="12.75" customHeight="1">
      <c r="G4166" s="134">
        <v>1</v>
      </c>
    </row>
    <row r="4167" spans="1:7" ht="12.75" customHeight="1">
      <c r="G4167" s="134">
        <v>1</v>
      </c>
    </row>
    <row r="4168" spans="1:7" ht="20.25" customHeight="1">
      <c r="A4168" s="191" t="s">
        <v>99</v>
      </c>
      <c r="B4168" s="192"/>
      <c r="C4168" s="192"/>
      <c r="D4168" s="192"/>
      <c r="E4168" s="193"/>
      <c r="G4168" s="134">
        <v>1</v>
      </c>
    </row>
    <row r="4169" spans="1:7" ht="12.75" customHeight="1">
      <c r="A4169" s="194"/>
      <c r="B4169" s="194"/>
      <c r="C4169" s="194"/>
      <c r="D4169" s="162" t="s">
        <v>100</v>
      </c>
      <c r="E4169" s="162" t="s">
        <v>5</v>
      </c>
      <c r="G4169" s="134">
        <v>1</v>
      </c>
    </row>
    <row r="4170" spans="1:7" ht="55.5" customHeight="1">
      <c r="A4170" s="194" t="s">
        <v>461</v>
      </c>
      <c r="B4170" s="194"/>
      <c r="C4170" s="194"/>
      <c r="D4170" s="161" t="s">
        <v>426</v>
      </c>
      <c r="E4170" s="161" t="s">
        <v>3</v>
      </c>
      <c r="G4170" s="134">
        <v>1</v>
      </c>
    </row>
    <row r="4171" spans="1:7" ht="15.75" customHeight="1">
      <c r="A4171" s="201" t="s">
        <v>101</v>
      </c>
      <c r="B4171" s="201"/>
      <c r="C4171" s="201"/>
      <c r="D4171" s="201"/>
      <c r="E4171" s="201"/>
      <c r="F4171" s="160"/>
      <c r="G4171" s="134">
        <v>1</v>
      </c>
    </row>
    <row r="4172" spans="1:7" ht="200.1" customHeight="1">
      <c r="A4172" s="196" t="s">
        <v>427</v>
      </c>
      <c r="B4172" s="197"/>
      <c r="C4172" s="197"/>
      <c r="D4172" s="197"/>
      <c r="E4172" s="198"/>
      <c r="G4172" s="134">
        <v>2</v>
      </c>
    </row>
    <row r="4173" spans="1:7" ht="12.75" customHeight="1">
      <c r="A4173" s="159" t="s">
        <v>102</v>
      </c>
      <c r="B4173" s="158" t="s">
        <v>5</v>
      </c>
      <c r="C4173" s="158" t="s">
        <v>4</v>
      </c>
      <c r="D4173" s="158" t="s">
        <v>103</v>
      </c>
      <c r="E4173" s="158" t="s">
        <v>104</v>
      </c>
      <c r="G4173" s="134">
        <v>1</v>
      </c>
    </row>
    <row r="4174" spans="1:7" ht="12.75" customHeight="1">
      <c r="A4174" s="157" t="s">
        <v>553</v>
      </c>
      <c r="B4174" s="156" t="s">
        <v>3</v>
      </c>
      <c r="C4174" s="155">
        <v>3</v>
      </c>
      <c r="D4174" s="136">
        <v>3970</v>
      </c>
      <c r="E4174" s="136">
        <f t="shared" ref="E4174:E4184" si="54">+D4174*C4174</f>
        <v>11910</v>
      </c>
      <c r="F4174" s="135"/>
      <c r="G4174" s="134">
        <v>1</v>
      </c>
    </row>
    <row r="4175" spans="1:7" ht="12.75" customHeight="1">
      <c r="A4175" s="157" t="s">
        <v>552</v>
      </c>
      <c r="B4175" s="156" t="s">
        <v>3</v>
      </c>
      <c r="C4175" s="155">
        <v>1</v>
      </c>
      <c r="D4175" s="136">
        <v>50000</v>
      </c>
      <c r="E4175" s="136">
        <f t="shared" si="54"/>
        <v>50000</v>
      </c>
      <c r="F4175" s="135"/>
      <c r="G4175" s="134">
        <v>1</v>
      </c>
    </row>
    <row r="4176" spans="1:7" ht="12.75" customHeight="1">
      <c r="A4176" s="157" t="s">
        <v>551</v>
      </c>
      <c r="B4176" s="156" t="s">
        <v>3</v>
      </c>
      <c r="C4176" s="155">
        <v>1</v>
      </c>
      <c r="D4176" s="136">
        <v>85000</v>
      </c>
      <c r="E4176" s="136">
        <f t="shared" si="54"/>
        <v>85000</v>
      </c>
      <c r="F4176" s="135"/>
      <c r="G4176" s="134">
        <v>1</v>
      </c>
    </row>
    <row r="4177" spans="1:7" ht="12.75" customHeight="1">
      <c r="A4177" s="157" t="s">
        <v>550</v>
      </c>
      <c r="B4177" s="156" t="s">
        <v>3</v>
      </c>
      <c r="C4177" s="155">
        <v>1</v>
      </c>
      <c r="D4177" s="136">
        <v>108000</v>
      </c>
      <c r="E4177" s="136">
        <f t="shared" si="54"/>
        <v>108000</v>
      </c>
      <c r="F4177" s="135"/>
      <c r="G4177" s="134">
        <v>1</v>
      </c>
    </row>
    <row r="4178" spans="1:7" ht="12.75" customHeight="1">
      <c r="A4178" s="157" t="s">
        <v>549</v>
      </c>
      <c r="B4178" s="156" t="s">
        <v>3</v>
      </c>
      <c r="C4178" s="155">
        <v>2</v>
      </c>
      <c r="D4178" s="136">
        <v>8580</v>
      </c>
      <c r="E4178" s="136">
        <f t="shared" si="54"/>
        <v>17160</v>
      </c>
      <c r="F4178" s="135"/>
      <c r="G4178" s="134">
        <v>1</v>
      </c>
    </row>
    <row r="4179" spans="1:7" ht="12.75" customHeight="1">
      <c r="A4179" s="157" t="s">
        <v>491</v>
      </c>
      <c r="B4179" s="156" t="s">
        <v>149</v>
      </c>
      <c r="C4179" s="155">
        <v>3.5310000000000001E-2</v>
      </c>
      <c r="D4179" s="136">
        <v>327682</v>
      </c>
      <c r="E4179" s="136">
        <f t="shared" si="54"/>
        <v>11570.451420000001</v>
      </c>
      <c r="F4179" s="135"/>
      <c r="G4179" s="134">
        <v>1</v>
      </c>
    </row>
    <row r="4180" spans="1:7" ht="12.75" customHeight="1">
      <c r="A4180" s="157" t="s">
        <v>466</v>
      </c>
      <c r="B4180" s="156" t="s">
        <v>3</v>
      </c>
      <c r="C4180" s="155">
        <v>2</v>
      </c>
      <c r="D4180" s="136">
        <v>1210</v>
      </c>
      <c r="E4180" s="136">
        <f t="shared" si="54"/>
        <v>2420</v>
      </c>
      <c r="F4180" s="135"/>
      <c r="G4180" s="134">
        <v>1</v>
      </c>
    </row>
    <row r="4181" spans="1:7" ht="12.75" customHeight="1">
      <c r="A4181" s="157" t="s">
        <v>170</v>
      </c>
      <c r="B4181" s="156" t="s">
        <v>168</v>
      </c>
      <c r="C4181" s="155">
        <v>0.10843999999999999</v>
      </c>
      <c r="D4181" s="136">
        <v>20972</v>
      </c>
      <c r="E4181" s="136">
        <f t="shared" si="54"/>
        <v>2274.2036800000001</v>
      </c>
      <c r="F4181" s="135"/>
      <c r="G4181" s="134">
        <v>1</v>
      </c>
    </row>
    <row r="4182" spans="1:7" ht="12.75" customHeight="1">
      <c r="A4182" s="157" t="s">
        <v>169</v>
      </c>
      <c r="B4182" s="156" t="s">
        <v>168</v>
      </c>
      <c r="C4182" s="155">
        <v>0.24098</v>
      </c>
      <c r="D4182" s="136">
        <v>62000</v>
      </c>
      <c r="E4182" s="136">
        <f t="shared" si="54"/>
        <v>14940.76</v>
      </c>
      <c r="F4182" s="135"/>
      <c r="G4182" s="134">
        <v>1</v>
      </c>
    </row>
    <row r="4183" spans="1:7" ht="12.75" customHeight="1">
      <c r="A4183" s="157" t="s">
        <v>167</v>
      </c>
      <c r="B4183" s="156" t="s">
        <v>168</v>
      </c>
      <c r="C4183" s="155">
        <v>7.0870000000000002E-2</v>
      </c>
      <c r="D4183" s="136">
        <v>36400</v>
      </c>
      <c r="E4183" s="136">
        <f t="shared" si="54"/>
        <v>2579.6680000000001</v>
      </c>
      <c r="F4183" s="135"/>
      <c r="G4183" s="134">
        <v>1</v>
      </c>
    </row>
    <row r="4184" spans="1:7" ht="12.75" customHeight="1">
      <c r="A4184" s="157" t="s">
        <v>548</v>
      </c>
      <c r="B4184" s="156" t="s">
        <v>3</v>
      </c>
      <c r="C4184" s="155">
        <v>9.4500000000000001E-2</v>
      </c>
      <c r="D4184" s="136">
        <v>12450</v>
      </c>
      <c r="E4184" s="136">
        <f t="shared" si="54"/>
        <v>1176.5250000000001</v>
      </c>
      <c r="F4184" s="135"/>
      <c r="G4184" s="134">
        <v>1</v>
      </c>
    </row>
    <row r="4185" spans="1:7" ht="12.75" customHeight="1">
      <c r="A4185" s="152"/>
      <c r="B4185" s="154">
        <v>62.814705701835202</v>
      </c>
      <c r="C4185" s="153"/>
      <c r="D4185" s="152" t="s">
        <v>105</v>
      </c>
      <c r="E4185" s="137">
        <v>307032</v>
      </c>
      <c r="F4185" s="151"/>
      <c r="G4185" s="134">
        <v>1</v>
      </c>
    </row>
    <row r="4186" spans="1:7" ht="12.75" customHeight="1">
      <c r="A4186" s="159" t="s">
        <v>106</v>
      </c>
      <c r="B4186" s="158" t="s">
        <v>5</v>
      </c>
      <c r="C4186" s="158" t="s">
        <v>4</v>
      </c>
      <c r="D4186" s="158" t="s">
        <v>103</v>
      </c>
      <c r="E4186" s="158" t="s">
        <v>104</v>
      </c>
      <c r="G4186" s="134">
        <v>1</v>
      </c>
    </row>
    <row r="4187" spans="1:7" ht="12.75" customHeight="1">
      <c r="A4187" s="157" t="s">
        <v>196</v>
      </c>
      <c r="B4187" s="156" t="s">
        <v>107</v>
      </c>
      <c r="C4187" s="155">
        <v>0.19500000000000001</v>
      </c>
      <c r="D4187" s="136">
        <v>282059</v>
      </c>
      <c r="E4187" s="136">
        <f>+D4187*C4187</f>
        <v>55001.505000000005</v>
      </c>
      <c r="F4187" s="135"/>
      <c r="G4187" s="134">
        <v>1</v>
      </c>
    </row>
    <row r="4188" spans="1:7" ht="12.75" customHeight="1">
      <c r="A4188" s="157" t="s">
        <v>191</v>
      </c>
      <c r="B4188" s="156" t="s">
        <v>107</v>
      </c>
      <c r="C4188" s="155">
        <v>0.29239999999999999</v>
      </c>
      <c r="D4188" s="136">
        <v>282059</v>
      </c>
      <c r="E4188" s="136">
        <f>+D4188*C4188</f>
        <v>82474.051599999992</v>
      </c>
      <c r="F4188" s="135"/>
      <c r="G4188" s="134">
        <v>1</v>
      </c>
    </row>
    <row r="4189" spans="1:7" ht="12.75" customHeight="1">
      <c r="A4189" s="157" t="s">
        <v>547</v>
      </c>
      <c r="B4189" s="156" t="s">
        <v>107</v>
      </c>
      <c r="C4189" s="155">
        <v>0.33979999999999999</v>
      </c>
      <c r="D4189" s="136">
        <v>160654</v>
      </c>
      <c r="E4189" s="136">
        <f>+D4189*C4189</f>
        <v>54590.229200000002</v>
      </c>
      <c r="F4189" s="135"/>
      <c r="G4189" s="134">
        <v>1</v>
      </c>
    </row>
    <row r="4190" spans="1:7" ht="12.75" customHeight="1">
      <c r="A4190" s="152"/>
      <c r="B4190" s="154">
        <v>35.414595224943199</v>
      </c>
      <c r="C4190" s="153"/>
      <c r="D4190" s="152" t="s">
        <v>105</v>
      </c>
      <c r="E4190" s="137">
        <v>173103</v>
      </c>
      <c r="F4190" s="151"/>
      <c r="G4190" s="134">
        <v>1</v>
      </c>
    </row>
    <row r="4191" spans="1:7" ht="12.75" customHeight="1">
      <c r="A4191" s="159" t="s">
        <v>108</v>
      </c>
      <c r="B4191" s="158" t="s">
        <v>5</v>
      </c>
      <c r="C4191" s="158" t="s">
        <v>4</v>
      </c>
      <c r="D4191" s="158" t="s">
        <v>103</v>
      </c>
      <c r="E4191" s="158" t="s">
        <v>104</v>
      </c>
      <c r="G4191" s="134">
        <v>1</v>
      </c>
    </row>
    <row r="4192" spans="1:7" ht="12.75" customHeight="1">
      <c r="A4192" s="157" t="s">
        <v>109</v>
      </c>
      <c r="B4192" s="156" t="s">
        <v>110</v>
      </c>
      <c r="C4192" s="155">
        <v>0.05</v>
      </c>
      <c r="D4192" s="136">
        <v>173103</v>
      </c>
      <c r="E4192" s="136">
        <f>+D4192*C4192</f>
        <v>8655.15</v>
      </c>
      <c r="F4192" s="135"/>
      <c r="G4192" s="134">
        <v>1</v>
      </c>
    </row>
    <row r="4193" spans="1:7" ht="12.75" customHeight="1">
      <c r="A4193" s="152"/>
      <c r="B4193" s="154">
        <v>1.7706990732216299</v>
      </c>
      <c r="C4193" s="153"/>
      <c r="D4193" s="152" t="s">
        <v>105</v>
      </c>
      <c r="E4193" s="137">
        <v>8655</v>
      </c>
      <c r="F4193" s="151"/>
      <c r="G4193" s="134">
        <v>1</v>
      </c>
    </row>
    <row r="4194" spans="1:7" ht="12.75" customHeight="1">
      <c r="A4194" s="150" t="s">
        <v>114</v>
      </c>
      <c r="B4194" s="149" t="s">
        <v>115</v>
      </c>
      <c r="C4194" s="148"/>
      <c r="D4194" s="147"/>
      <c r="E4194" s="146">
        <v>488790</v>
      </c>
      <c r="G4194" s="134">
        <v>1</v>
      </c>
    </row>
    <row r="4195" spans="1:7" ht="15" customHeight="1">
      <c r="A4195" s="202" t="s">
        <v>116</v>
      </c>
      <c r="B4195" s="202"/>
      <c r="C4195" s="202"/>
      <c r="D4195" s="200">
        <v>488790</v>
      </c>
      <c r="E4195" s="200"/>
      <c r="G4195" s="134">
        <v>1</v>
      </c>
    </row>
    <row r="4196" spans="1:7" ht="12.75" customHeight="1">
      <c r="G4196" s="134">
        <v>1</v>
      </c>
    </row>
    <row r="4197" spans="1:7" ht="12.75" customHeight="1">
      <c r="G4197" s="134">
        <v>1</v>
      </c>
    </row>
    <row r="4198" spans="1:7" ht="20.25" customHeight="1">
      <c r="A4198" s="191" t="s">
        <v>99</v>
      </c>
      <c r="B4198" s="192"/>
      <c r="C4198" s="192"/>
      <c r="D4198" s="192"/>
      <c r="E4198" s="193"/>
      <c r="G4198" s="134">
        <v>1</v>
      </c>
    </row>
    <row r="4199" spans="1:7" ht="12.75" customHeight="1">
      <c r="A4199" s="194"/>
      <c r="B4199" s="194"/>
      <c r="C4199" s="194"/>
      <c r="D4199" s="162" t="s">
        <v>100</v>
      </c>
      <c r="E4199" s="162" t="s">
        <v>5</v>
      </c>
      <c r="G4199" s="134">
        <v>1</v>
      </c>
    </row>
    <row r="4200" spans="1:7" ht="55.5" customHeight="1">
      <c r="A4200" s="194" t="s">
        <v>461</v>
      </c>
      <c r="B4200" s="194"/>
      <c r="C4200" s="194"/>
      <c r="D4200" s="161" t="s">
        <v>428</v>
      </c>
      <c r="E4200" s="161" t="s">
        <v>2</v>
      </c>
      <c r="G4200" s="134">
        <v>1</v>
      </c>
    </row>
    <row r="4201" spans="1:7" ht="15.75" customHeight="1">
      <c r="A4201" s="201" t="s">
        <v>101</v>
      </c>
      <c r="B4201" s="201"/>
      <c r="C4201" s="201"/>
      <c r="D4201" s="201"/>
      <c r="E4201" s="201"/>
      <c r="F4201" s="160"/>
      <c r="G4201" s="134">
        <v>1</v>
      </c>
    </row>
    <row r="4202" spans="1:7" ht="200.1" customHeight="1">
      <c r="A4202" s="196" t="s">
        <v>133</v>
      </c>
      <c r="B4202" s="197"/>
      <c r="C4202" s="197"/>
      <c r="D4202" s="197"/>
      <c r="E4202" s="198"/>
      <c r="G4202" s="134">
        <v>2</v>
      </c>
    </row>
    <row r="4203" spans="1:7" ht="12.75" customHeight="1">
      <c r="A4203" s="159" t="s">
        <v>102</v>
      </c>
      <c r="B4203" s="158" t="s">
        <v>5</v>
      </c>
      <c r="C4203" s="158" t="s">
        <v>4</v>
      </c>
      <c r="D4203" s="158" t="s">
        <v>103</v>
      </c>
      <c r="E4203" s="158" t="s">
        <v>104</v>
      </c>
      <c r="G4203" s="134">
        <v>1</v>
      </c>
    </row>
    <row r="4204" spans="1:7" ht="12.75" customHeight="1">
      <c r="A4204" s="157" t="s">
        <v>197</v>
      </c>
      <c r="B4204" s="156" t="s">
        <v>98</v>
      </c>
      <c r="C4204" s="155">
        <v>3.52</v>
      </c>
      <c r="D4204" s="136">
        <v>3561</v>
      </c>
      <c r="E4204" s="136">
        <f t="shared" ref="E4204:E4210" si="55">+D4204*C4204</f>
        <v>12534.72</v>
      </c>
      <c r="F4204" s="135"/>
      <c r="G4204" s="134">
        <v>1</v>
      </c>
    </row>
    <row r="4205" spans="1:7" ht="12.75" customHeight="1">
      <c r="A4205" s="157" t="s">
        <v>198</v>
      </c>
      <c r="B4205" s="156" t="s">
        <v>98</v>
      </c>
      <c r="C4205" s="155">
        <v>1.254</v>
      </c>
      <c r="D4205" s="136">
        <v>4472</v>
      </c>
      <c r="E4205" s="136">
        <f t="shared" si="55"/>
        <v>5607.8879999999999</v>
      </c>
      <c r="F4205" s="135"/>
      <c r="G4205" s="134">
        <v>1</v>
      </c>
    </row>
    <row r="4206" spans="1:7" ht="12.75" customHeight="1">
      <c r="A4206" s="157" t="s">
        <v>199</v>
      </c>
      <c r="B4206" s="156" t="s">
        <v>98</v>
      </c>
      <c r="C4206" s="155">
        <v>0.83599999999999997</v>
      </c>
      <c r="D4206" s="136">
        <v>3059</v>
      </c>
      <c r="E4206" s="136">
        <f t="shared" si="55"/>
        <v>2557.3240000000001</v>
      </c>
      <c r="F4206" s="135"/>
      <c r="G4206" s="134">
        <v>1</v>
      </c>
    </row>
    <row r="4207" spans="1:7" ht="12.75" customHeight="1">
      <c r="A4207" s="157" t="s">
        <v>200</v>
      </c>
      <c r="B4207" s="156" t="s">
        <v>98</v>
      </c>
      <c r="C4207" s="155">
        <v>16.695</v>
      </c>
      <c r="D4207" s="136">
        <v>4293</v>
      </c>
      <c r="E4207" s="136">
        <f t="shared" si="55"/>
        <v>71671.634999999995</v>
      </c>
      <c r="F4207" s="135"/>
      <c r="G4207" s="134">
        <v>1</v>
      </c>
    </row>
    <row r="4208" spans="1:7" ht="12.75" customHeight="1">
      <c r="A4208" s="157" t="s">
        <v>193</v>
      </c>
      <c r="B4208" s="156" t="s">
        <v>3</v>
      </c>
      <c r="C4208" s="155">
        <v>77</v>
      </c>
      <c r="D4208" s="136">
        <v>36</v>
      </c>
      <c r="E4208" s="136">
        <f t="shared" si="55"/>
        <v>2772</v>
      </c>
      <c r="F4208" s="135"/>
      <c r="G4208" s="134">
        <v>1</v>
      </c>
    </row>
    <row r="4209" spans="1:7" ht="12.75" customHeight="1">
      <c r="A4209" s="157" t="s">
        <v>194</v>
      </c>
      <c r="B4209" s="156" t="s">
        <v>3</v>
      </c>
      <c r="C4209" s="155">
        <v>0.93481999999999998</v>
      </c>
      <c r="D4209" s="136">
        <v>41756</v>
      </c>
      <c r="E4209" s="136">
        <f t="shared" si="55"/>
        <v>39034.343919999999</v>
      </c>
      <c r="F4209" s="135"/>
      <c r="G4209" s="134">
        <v>1</v>
      </c>
    </row>
    <row r="4210" spans="1:7" ht="12.75" customHeight="1">
      <c r="A4210" s="157" t="s">
        <v>195</v>
      </c>
      <c r="B4210" s="156" t="s">
        <v>98</v>
      </c>
      <c r="C4210" s="155">
        <v>7.92</v>
      </c>
      <c r="D4210" s="136">
        <v>8110</v>
      </c>
      <c r="E4210" s="136">
        <f t="shared" si="55"/>
        <v>64231.199999999997</v>
      </c>
      <c r="F4210" s="135"/>
      <c r="G4210" s="134">
        <v>1</v>
      </c>
    </row>
    <row r="4211" spans="1:7" ht="12.75" customHeight="1">
      <c r="A4211" s="152"/>
      <c r="B4211" s="154">
        <v>55.846597706002399</v>
      </c>
      <c r="C4211" s="153"/>
      <c r="D4211" s="152" t="s">
        <v>105</v>
      </c>
      <c r="E4211" s="137">
        <v>198409</v>
      </c>
      <c r="F4211" s="151"/>
      <c r="G4211" s="134">
        <v>1</v>
      </c>
    </row>
    <row r="4212" spans="1:7" ht="12.75" customHeight="1">
      <c r="A4212" s="159" t="s">
        <v>106</v>
      </c>
      <c r="B4212" s="158" t="s">
        <v>5</v>
      </c>
      <c r="C4212" s="158" t="s">
        <v>4</v>
      </c>
      <c r="D4212" s="158" t="s">
        <v>103</v>
      </c>
      <c r="E4212" s="158" t="s">
        <v>104</v>
      </c>
      <c r="G4212" s="134">
        <v>1</v>
      </c>
    </row>
    <row r="4213" spans="1:7" ht="12.75" customHeight="1">
      <c r="A4213" s="157" t="s">
        <v>196</v>
      </c>
      <c r="B4213" s="156" t="s">
        <v>107</v>
      </c>
      <c r="C4213" s="155">
        <v>0.48737999999999998</v>
      </c>
      <c r="D4213" s="136">
        <v>282059</v>
      </c>
      <c r="E4213" s="136">
        <f>+D4213*C4213</f>
        <v>137469.91542</v>
      </c>
      <c r="F4213" s="135"/>
      <c r="G4213" s="134">
        <v>1</v>
      </c>
    </row>
    <row r="4214" spans="1:7" ht="12.75" customHeight="1">
      <c r="A4214" s="157" t="s">
        <v>191</v>
      </c>
      <c r="B4214" s="156" t="s">
        <v>107</v>
      </c>
      <c r="C4214" s="155">
        <v>0.11697</v>
      </c>
      <c r="D4214" s="136">
        <v>282059</v>
      </c>
      <c r="E4214" s="136">
        <f>+D4214*C4214</f>
        <v>32992.441230000004</v>
      </c>
      <c r="F4214" s="135"/>
      <c r="G4214" s="134">
        <v>1</v>
      </c>
    </row>
    <row r="4215" spans="1:7" ht="12.75" customHeight="1">
      <c r="A4215" s="152"/>
      <c r="B4215" s="154">
        <v>41.362324959538398</v>
      </c>
      <c r="C4215" s="153"/>
      <c r="D4215" s="152" t="s">
        <v>105</v>
      </c>
      <c r="E4215" s="137">
        <v>146950</v>
      </c>
      <c r="F4215" s="151"/>
      <c r="G4215" s="134">
        <v>1</v>
      </c>
    </row>
    <row r="4216" spans="1:7" ht="12.75" customHeight="1">
      <c r="A4216" s="159" t="s">
        <v>108</v>
      </c>
      <c r="B4216" s="158" t="s">
        <v>5</v>
      </c>
      <c r="C4216" s="158" t="s">
        <v>4</v>
      </c>
      <c r="D4216" s="158" t="s">
        <v>103</v>
      </c>
      <c r="E4216" s="158" t="s">
        <v>104</v>
      </c>
      <c r="G4216" s="134">
        <v>1</v>
      </c>
    </row>
    <row r="4217" spans="1:7" ht="12.75" customHeight="1">
      <c r="A4217" s="157" t="s">
        <v>109</v>
      </c>
      <c r="B4217" s="156" t="s">
        <v>110</v>
      </c>
      <c r="C4217" s="155">
        <v>0.05</v>
      </c>
      <c r="D4217" s="136">
        <v>146950</v>
      </c>
      <c r="E4217" s="136">
        <f>+D4217*C4217</f>
        <v>7347.5</v>
      </c>
      <c r="F4217" s="135"/>
      <c r="G4217" s="134">
        <v>1</v>
      </c>
    </row>
    <row r="4218" spans="1:7" ht="12.75" customHeight="1">
      <c r="A4218" s="152"/>
      <c r="B4218" s="154">
        <v>2.0682569840264602</v>
      </c>
      <c r="C4218" s="153"/>
      <c r="D4218" s="152" t="s">
        <v>105</v>
      </c>
      <c r="E4218" s="137">
        <v>7348</v>
      </c>
      <c r="F4218" s="151"/>
      <c r="G4218" s="134">
        <v>1</v>
      </c>
    </row>
    <row r="4219" spans="1:7" ht="12.75" customHeight="1">
      <c r="A4219" s="159" t="s">
        <v>112</v>
      </c>
      <c r="B4219" s="158" t="s">
        <v>5</v>
      </c>
      <c r="C4219" s="158" t="s">
        <v>4</v>
      </c>
      <c r="D4219" s="158" t="s">
        <v>103</v>
      </c>
      <c r="E4219" s="158" t="s">
        <v>104</v>
      </c>
      <c r="G4219" s="134">
        <v>1</v>
      </c>
    </row>
    <row r="4220" spans="1:7" ht="12.75" customHeight="1">
      <c r="A4220" s="157" t="s">
        <v>113</v>
      </c>
      <c r="B4220" s="156" t="s">
        <v>3</v>
      </c>
      <c r="C4220" s="155">
        <v>1.2</v>
      </c>
      <c r="D4220" s="136">
        <v>2140</v>
      </c>
      <c r="E4220" s="136">
        <f>+D4220*C4220</f>
        <v>2568</v>
      </c>
      <c r="F4220" s="135"/>
      <c r="G4220" s="134">
        <v>1</v>
      </c>
    </row>
    <row r="4221" spans="1:7" ht="12.75" customHeight="1">
      <c r="A4221" s="152"/>
      <c r="B4221" s="154">
        <v>0.72282035043276305</v>
      </c>
      <c r="C4221" s="153"/>
      <c r="D4221" s="152" t="s">
        <v>105</v>
      </c>
      <c r="E4221" s="137">
        <v>2568</v>
      </c>
      <c r="F4221" s="151"/>
      <c r="G4221" s="134">
        <v>1</v>
      </c>
    </row>
    <row r="4222" spans="1:7" ht="12.75" customHeight="1">
      <c r="A4222" s="150" t="s">
        <v>114</v>
      </c>
      <c r="B4222" s="149" t="s">
        <v>115</v>
      </c>
      <c r="C4222" s="148"/>
      <c r="D4222" s="147"/>
      <c r="E4222" s="146">
        <v>355275</v>
      </c>
      <c r="G4222" s="134">
        <v>1</v>
      </c>
    </row>
    <row r="4223" spans="1:7" ht="15" customHeight="1">
      <c r="A4223" s="202" t="s">
        <v>116</v>
      </c>
      <c r="B4223" s="202"/>
      <c r="C4223" s="202"/>
      <c r="D4223" s="200">
        <v>355275</v>
      </c>
      <c r="E4223" s="200"/>
      <c r="G4223" s="134">
        <v>1</v>
      </c>
    </row>
    <row r="4224" spans="1:7" ht="12.75" customHeight="1">
      <c r="G4224" s="134">
        <v>1</v>
      </c>
    </row>
    <row r="4225" spans="1:7" ht="12.75" customHeight="1">
      <c r="G4225" s="134">
        <v>1</v>
      </c>
    </row>
    <row r="4226" spans="1:7" ht="20.25" customHeight="1">
      <c r="A4226" s="191" t="s">
        <v>99</v>
      </c>
      <c r="B4226" s="192"/>
      <c r="C4226" s="192"/>
      <c r="D4226" s="192"/>
      <c r="E4226" s="193"/>
      <c r="G4226" s="134">
        <v>1</v>
      </c>
    </row>
    <row r="4227" spans="1:7" ht="12.75" customHeight="1">
      <c r="A4227" s="194"/>
      <c r="B4227" s="194"/>
      <c r="C4227" s="194"/>
      <c r="D4227" s="162" t="s">
        <v>100</v>
      </c>
      <c r="E4227" s="162" t="s">
        <v>5</v>
      </c>
      <c r="G4227" s="134">
        <v>1</v>
      </c>
    </row>
    <row r="4228" spans="1:7" ht="55.5" customHeight="1">
      <c r="A4228" s="194" t="s">
        <v>461</v>
      </c>
      <c r="B4228" s="194"/>
      <c r="C4228" s="194"/>
      <c r="D4228" s="161" t="s">
        <v>429</v>
      </c>
      <c r="E4228" s="161" t="s">
        <v>98</v>
      </c>
      <c r="G4228" s="134">
        <v>1</v>
      </c>
    </row>
    <row r="4229" spans="1:7" ht="15.75" customHeight="1">
      <c r="A4229" s="201" t="s">
        <v>101</v>
      </c>
      <c r="B4229" s="201"/>
      <c r="C4229" s="201"/>
      <c r="D4229" s="201"/>
      <c r="E4229" s="201"/>
      <c r="F4229" s="160"/>
      <c r="G4229" s="134">
        <v>1</v>
      </c>
    </row>
    <row r="4230" spans="1:7" ht="200.1" customHeight="1">
      <c r="A4230" s="196" t="s">
        <v>430</v>
      </c>
      <c r="B4230" s="197"/>
      <c r="C4230" s="197"/>
      <c r="D4230" s="197"/>
      <c r="E4230" s="198"/>
      <c r="G4230" s="134">
        <v>2</v>
      </c>
    </row>
    <row r="4231" spans="1:7" ht="12.75" customHeight="1">
      <c r="A4231" s="159" t="s">
        <v>102</v>
      </c>
      <c r="B4231" s="158" t="s">
        <v>5</v>
      </c>
      <c r="C4231" s="158" t="s">
        <v>4</v>
      </c>
      <c r="D4231" s="158" t="s">
        <v>103</v>
      </c>
      <c r="E4231" s="158" t="s">
        <v>104</v>
      </c>
      <c r="G4231" s="134">
        <v>1</v>
      </c>
    </row>
    <row r="4232" spans="1:7" ht="12.75" customHeight="1">
      <c r="A4232" s="157" t="s">
        <v>546</v>
      </c>
      <c r="B4232" s="156" t="s">
        <v>98</v>
      </c>
      <c r="C4232" s="155">
        <v>1.05</v>
      </c>
      <c r="D4232" s="136">
        <v>5794</v>
      </c>
      <c r="E4232" s="136">
        <f t="shared" ref="E4232:E4240" si="56">+D4232*C4232</f>
        <v>6083.7</v>
      </c>
      <c r="F4232" s="135"/>
      <c r="G4232" s="134">
        <v>1</v>
      </c>
    </row>
    <row r="4233" spans="1:7" ht="12.75" customHeight="1">
      <c r="A4233" s="157" t="s">
        <v>545</v>
      </c>
      <c r="B4233" s="156" t="s">
        <v>3</v>
      </c>
      <c r="C4233" s="155">
        <v>0.21</v>
      </c>
      <c r="D4233" s="136">
        <v>713</v>
      </c>
      <c r="E4233" s="136">
        <f t="shared" si="56"/>
        <v>149.72999999999999</v>
      </c>
      <c r="F4233" s="135"/>
      <c r="G4233" s="134">
        <v>1</v>
      </c>
    </row>
    <row r="4234" spans="1:7" ht="12.75" customHeight="1">
      <c r="A4234" s="157" t="s">
        <v>544</v>
      </c>
      <c r="B4234" s="156" t="s">
        <v>3</v>
      </c>
      <c r="C4234" s="155">
        <v>0.21</v>
      </c>
      <c r="D4234" s="136">
        <v>1123</v>
      </c>
      <c r="E4234" s="136">
        <f t="shared" si="56"/>
        <v>235.82999999999998</v>
      </c>
      <c r="F4234" s="135"/>
      <c r="G4234" s="134">
        <v>1</v>
      </c>
    </row>
    <row r="4235" spans="1:7" ht="12.75" customHeight="1">
      <c r="A4235" s="157" t="s">
        <v>537</v>
      </c>
      <c r="B4235" s="156" t="s">
        <v>3</v>
      </c>
      <c r="C4235" s="155">
        <v>0.21</v>
      </c>
      <c r="D4235" s="136">
        <v>868</v>
      </c>
      <c r="E4235" s="136">
        <f t="shared" si="56"/>
        <v>182.28</v>
      </c>
      <c r="F4235" s="135"/>
      <c r="G4235" s="134">
        <v>1</v>
      </c>
    </row>
    <row r="4236" spans="1:7" ht="12.75" customHeight="1">
      <c r="A4236" s="157" t="s">
        <v>543</v>
      </c>
      <c r="B4236" s="156" t="s">
        <v>3</v>
      </c>
      <c r="C4236" s="155">
        <v>0.21</v>
      </c>
      <c r="D4236" s="136">
        <v>2296</v>
      </c>
      <c r="E4236" s="136">
        <f t="shared" si="56"/>
        <v>482.15999999999997</v>
      </c>
      <c r="F4236" s="135"/>
      <c r="G4236" s="134">
        <v>1</v>
      </c>
    </row>
    <row r="4237" spans="1:7" ht="12.75" customHeight="1">
      <c r="A4237" s="157" t="s">
        <v>542</v>
      </c>
      <c r="B4237" s="156" t="s">
        <v>3</v>
      </c>
      <c r="C4237" s="155">
        <v>0.105</v>
      </c>
      <c r="D4237" s="136">
        <v>1560</v>
      </c>
      <c r="E4237" s="136">
        <f t="shared" si="56"/>
        <v>163.79999999999998</v>
      </c>
      <c r="F4237" s="135"/>
      <c r="G4237" s="134">
        <v>1</v>
      </c>
    </row>
    <row r="4238" spans="1:7" ht="12.75" customHeight="1">
      <c r="A4238" s="157" t="s">
        <v>541</v>
      </c>
      <c r="B4238" s="156" t="s">
        <v>3</v>
      </c>
      <c r="C4238" s="155">
        <v>0.315</v>
      </c>
      <c r="D4238" s="136">
        <v>683</v>
      </c>
      <c r="E4238" s="136">
        <f t="shared" si="56"/>
        <v>215.14500000000001</v>
      </c>
      <c r="F4238" s="135"/>
      <c r="G4238" s="134">
        <v>1</v>
      </c>
    </row>
    <row r="4239" spans="1:7" ht="12.75" customHeight="1">
      <c r="A4239" s="157" t="s">
        <v>511</v>
      </c>
      <c r="B4239" s="156" t="s">
        <v>3</v>
      </c>
      <c r="C4239" s="155">
        <v>5.0000000000000001E-3</v>
      </c>
      <c r="D4239" s="136">
        <v>110277</v>
      </c>
      <c r="E4239" s="136">
        <f t="shared" si="56"/>
        <v>551.38499999999999</v>
      </c>
      <c r="F4239" s="135"/>
      <c r="G4239" s="134">
        <v>1</v>
      </c>
    </row>
    <row r="4240" spans="1:7" ht="12.75" customHeight="1">
      <c r="A4240" s="157" t="s">
        <v>510</v>
      </c>
      <c r="B4240" s="156" t="s">
        <v>3</v>
      </c>
      <c r="C4240" s="155">
        <v>5.0000000000000001E-3</v>
      </c>
      <c r="D4240" s="136">
        <v>53173</v>
      </c>
      <c r="E4240" s="136">
        <f t="shared" si="56"/>
        <v>265.86500000000001</v>
      </c>
      <c r="F4240" s="135"/>
      <c r="G4240" s="134">
        <v>1</v>
      </c>
    </row>
    <row r="4241" spans="1:7" ht="12.75" customHeight="1">
      <c r="A4241" s="152"/>
      <c r="B4241" s="154">
        <v>67.811787691305796</v>
      </c>
      <c r="C4241" s="153"/>
      <c r="D4241" s="152" t="s">
        <v>105</v>
      </c>
      <c r="E4241" s="137">
        <v>8330</v>
      </c>
      <c r="F4241" s="151"/>
      <c r="G4241" s="134">
        <v>1</v>
      </c>
    </row>
    <row r="4242" spans="1:7" ht="12.75" customHeight="1">
      <c r="A4242" s="159" t="s">
        <v>106</v>
      </c>
      <c r="B4242" s="158" t="s">
        <v>5</v>
      </c>
      <c r="C4242" s="158" t="s">
        <v>4</v>
      </c>
      <c r="D4242" s="158" t="s">
        <v>103</v>
      </c>
      <c r="E4242" s="158" t="s">
        <v>104</v>
      </c>
      <c r="G4242" s="134">
        <v>1</v>
      </c>
    </row>
    <row r="4243" spans="1:7" ht="12.75" customHeight="1">
      <c r="A4243" s="157" t="s">
        <v>509</v>
      </c>
      <c r="B4243" s="156" t="s">
        <v>107</v>
      </c>
      <c r="C4243" s="155">
        <v>1.549E-2</v>
      </c>
      <c r="D4243" s="136">
        <v>282059</v>
      </c>
      <c r="E4243" s="136">
        <f>+D4243*C4243</f>
        <v>4369.0939100000005</v>
      </c>
      <c r="F4243" s="135"/>
      <c r="G4243" s="134">
        <v>1</v>
      </c>
    </row>
    <row r="4244" spans="1:7" ht="12.75" customHeight="1">
      <c r="A4244" s="152"/>
      <c r="B4244" s="154">
        <v>30.657766199934901</v>
      </c>
      <c r="C4244" s="153"/>
      <c r="D4244" s="152" t="s">
        <v>105</v>
      </c>
      <c r="E4244" s="137">
        <v>3766</v>
      </c>
      <c r="F4244" s="151"/>
      <c r="G4244" s="134">
        <v>1</v>
      </c>
    </row>
    <row r="4245" spans="1:7" ht="12.75" customHeight="1">
      <c r="A4245" s="159" t="s">
        <v>108</v>
      </c>
      <c r="B4245" s="158" t="s">
        <v>5</v>
      </c>
      <c r="C4245" s="158" t="s">
        <v>4</v>
      </c>
      <c r="D4245" s="158" t="s">
        <v>103</v>
      </c>
      <c r="E4245" s="158" t="s">
        <v>104</v>
      </c>
      <c r="G4245" s="134">
        <v>1</v>
      </c>
    </row>
    <row r="4246" spans="1:7" ht="12.75" customHeight="1">
      <c r="A4246" s="157" t="s">
        <v>109</v>
      </c>
      <c r="B4246" s="156" t="s">
        <v>110</v>
      </c>
      <c r="C4246" s="155">
        <v>0.05</v>
      </c>
      <c r="D4246" s="136">
        <v>3766</v>
      </c>
      <c r="E4246" s="136">
        <f>+D4246*C4246</f>
        <v>188.3</v>
      </c>
      <c r="F4246" s="135"/>
      <c r="G4246" s="134">
        <v>1</v>
      </c>
    </row>
    <row r="4247" spans="1:7" ht="12.75" customHeight="1">
      <c r="A4247" s="152"/>
      <c r="B4247" s="154">
        <v>1.5304461087593599</v>
      </c>
      <c r="C4247" s="153"/>
      <c r="D4247" s="152" t="s">
        <v>105</v>
      </c>
      <c r="E4247" s="137">
        <v>188</v>
      </c>
      <c r="F4247" s="151"/>
      <c r="G4247" s="134">
        <v>1</v>
      </c>
    </row>
    <row r="4248" spans="1:7" ht="12.75" customHeight="1">
      <c r="A4248" s="150" t="s">
        <v>114</v>
      </c>
      <c r="B4248" s="149" t="s">
        <v>115</v>
      </c>
      <c r="C4248" s="148"/>
      <c r="D4248" s="147"/>
      <c r="E4248" s="146">
        <v>12284</v>
      </c>
      <c r="G4248" s="134">
        <v>1</v>
      </c>
    </row>
    <row r="4249" spans="1:7" ht="15" customHeight="1">
      <c r="A4249" s="202" t="s">
        <v>116</v>
      </c>
      <c r="B4249" s="202"/>
      <c r="C4249" s="202"/>
      <c r="D4249" s="200">
        <v>12284</v>
      </c>
      <c r="E4249" s="200"/>
      <c r="G4249" s="134">
        <v>1</v>
      </c>
    </row>
    <row r="4250" spans="1:7" ht="12.75" customHeight="1">
      <c r="G4250" s="134">
        <v>1</v>
      </c>
    </row>
    <row r="4251" spans="1:7" ht="12.75" customHeight="1">
      <c r="G4251" s="134">
        <v>1</v>
      </c>
    </row>
    <row r="4252" spans="1:7" ht="20.25" customHeight="1">
      <c r="A4252" s="191" t="s">
        <v>99</v>
      </c>
      <c r="B4252" s="192"/>
      <c r="C4252" s="192"/>
      <c r="D4252" s="192"/>
      <c r="E4252" s="193"/>
      <c r="G4252" s="134">
        <v>1</v>
      </c>
    </row>
    <row r="4253" spans="1:7" ht="12.75" customHeight="1">
      <c r="A4253" s="194"/>
      <c r="B4253" s="194"/>
      <c r="C4253" s="194"/>
      <c r="D4253" s="162" t="s">
        <v>100</v>
      </c>
      <c r="E4253" s="162" t="s">
        <v>5</v>
      </c>
      <c r="G4253" s="134">
        <v>1</v>
      </c>
    </row>
    <row r="4254" spans="1:7" ht="55.5" customHeight="1">
      <c r="A4254" s="194" t="s">
        <v>461</v>
      </c>
      <c r="B4254" s="194"/>
      <c r="C4254" s="194"/>
      <c r="D4254" s="161" t="s">
        <v>431</v>
      </c>
      <c r="E4254" s="161" t="s">
        <v>3</v>
      </c>
      <c r="G4254" s="134">
        <v>1</v>
      </c>
    </row>
    <row r="4255" spans="1:7" ht="15.75" customHeight="1">
      <c r="A4255" s="201" t="s">
        <v>101</v>
      </c>
      <c r="B4255" s="201"/>
      <c r="C4255" s="201"/>
      <c r="D4255" s="201"/>
      <c r="E4255" s="201"/>
      <c r="F4255" s="160"/>
      <c r="G4255" s="134">
        <v>1</v>
      </c>
    </row>
    <row r="4256" spans="1:7" ht="200.1" customHeight="1">
      <c r="A4256" s="196" t="s">
        <v>432</v>
      </c>
      <c r="B4256" s="197"/>
      <c r="C4256" s="197"/>
      <c r="D4256" s="197"/>
      <c r="E4256" s="198"/>
      <c r="G4256" s="134">
        <v>2</v>
      </c>
    </row>
    <row r="4257" spans="1:7" ht="12.75" customHeight="1">
      <c r="A4257" s="159" t="s">
        <v>102</v>
      </c>
      <c r="B4257" s="158" t="s">
        <v>5</v>
      </c>
      <c r="C4257" s="158" t="s">
        <v>4</v>
      </c>
      <c r="D4257" s="158" t="s">
        <v>103</v>
      </c>
      <c r="E4257" s="158" t="s">
        <v>104</v>
      </c>
      <c r="G4257" s="134">
        <v>1</v>
      </c>
    </row>
    <row r="4258" spans="1:7" ht="12.75" customHeight="1">
      <c r="A4258" s="157" t="s">
        <v>540</v>
      </c>
      <c r="B4258" s="156" t="s">
        <v>3</v>
      </c>
      <c r="C4258" s="155">
        <v>1</v>
      </c>
      <c r="D4258" s="136">
        <v>36600</v>
      </c>
      <c r="E4258" s="136">
        <f>+D4258*C4258</f>
        <v>36600</v>
      </c>
      <c r="F4258" s="135"/>
      <c r="G4258" s="134">
        <v>1</v>
      </c>
    </row>
    <row r="4259" spans="1:7" ht="12.75" customHeight="1">
      <c r="A4259" s="157" t="s">
        <v>539</v>
      </c>
      <c r="B4259" s="156" t="s">
        <v>3</v>
      </c>
      <c r="C4259" s="155">
        <v>0.8</v>
      </c>
      <c r="D4259" s="136">
        <v>1958</v>
      </c>
      <c r="E4259" s="136">
        <f>+D4259*C4259</f>
        <v>1566.4</v>
      </c>
      <c r="F4259" s="135"/>
      <c r="G4259" s="134">
        <v>1</v>
      </c>
    </row>
    <row r="4260" spans="1:7" ht="12.75" customHeight="1">
      <c r="A4260" s="157" t="s">
        <v>538</v>
      </c>
      <c r="B4260" s="156" t="s">
        <v>3</v>
      </c>
      <c r="C4260" s="155">
        <v>0.1</v>
      </c>
      <c r="D4260" s="136">
        <v>9500</v>
      </c>
      <c r="E4260" s="136">
        <f>+D4260*C4260</f>
        <v>950</v>
      </c>
      <c r="F4260" s="135"/>
      <c r="G4260" s="134">
        <v>1</v>
      </c>
    </row>
    <row r="4261" spans="1:7" ht="12.75" customHeight="1">
      <c r="A4261" s="157" t="s">
        <v>537</v>
      </c>
      <c r="B4261" s="156" t="s">
        <v>3</v>
      </c>
      <c r="C4261" s="155">
        <v>2</v>
      </c>
      <c r="D4261" s="136">
        <v>868</v>
      </c>
      <c r="E4261" s="136">
        <f>+D4261*C4261</f>
        <v>1736</v>
      </c>
      <c r="F4261" s="135"/>
      <c r="G4261" s="134">
        <v>1</v>
      </c>
    </row>
    <row r="4262" spans="1:7" ht="12.75" customHeight="1">
      <c r="A4262" s="152"/>
      <c r="B4262" s="154">
        <v>64.001253329155603</v>
      </c>
      <c r="C4262" s="153"/>
      <c r="D4262" s="152" t="s">
        <v>105</v>
      </c>
      <c r="E4262" s="137">
        <v>40852</v>
      </c>
      <c r="F4262" s="151"/>
      <c r="G4262" s="134">
        <v>1</v>
      </c>
    </row>
    <row r="4263" spans="1:7" ht="12.75" customHeight="1">
      <c r="A4263" s="159" t="s">
        <v>106</v>
      </c>
      <c r="B4263" s="158" t="s">
        <v>5</v>
      </c>
      <c r="C4263" s="158" t="s">
        <v>4</v>
      </c>
      <c r="D4263" s="158" t="s">
        <v>103</v>
      </c>
      <c r="E4263" s="158" t="s">
        <v>104</v>
      </c>
      <c r="G4263" s="134">
        <v>1</v>
      </c>
    </row>
    <row r="4264" spans="1:7" ht="12.75" customHeight="1">
      <c r="A4264" s="157" t="s">
        <v>509</v>
      </c>
      <c r="B4264" s="156" t="s">
        <v>107</v>
      </c>
      <c r="C4264" s="155">
        <v>0.09</v>
      </c>
      <c r="D4264" s="136">
        <v>282059</v>
      </c>
      <c r="E4264" s="136">
        <f>+D4264*C4264</f>
        <v>25385.309999999998</v>
      </c>
      <c r="F4264" s="135"/>
      <c r="G4264" s="134">
        <v>1</v>
      </c>
    </row>
    <row r="4265" spans="1:7" ht="12.75" customHeight="1">
      <c r="A4265" s="152"/>
      <c r="B4265" s="154">
        <v>34.284819050603197</v>
      </c>
      <c r="C4265" s="153"/>
      <c r="D4265" s="152" t="s">
        <v>105</v>
      </c>
      <c r="E4265" s="137">
        <v>21884</v>
      </c>
      <c r="F4265" s="151"/>
      <c r="G4265" s="134">
        <v>1</v>
      </c>
    </row>
    <row r="4266" spans="1:7" ht="12.75" customHeight="1">
      <c r="A4266" s="159" t="s">
        <v>108</v>
      </c>
      <c r="B4266" s="158" t="s">
        <v>5</v>
      </c>
      <c r="C4266" s="158" t="s">
        <v>4</v>
      </c>
      <c r="D4266" s="158" t="s">
        <v>103</v>
      </c>
      <c r="E4266" s="158" t="s">
        <v>104</v>
      </c>
      <c r="G4266" s="134">
        <v>1</v>
      </c>
    </row>
    <row r="4267" spans="1:7" ht="12.75" customHeight="1">
      <c r="A4267" s="157" t="s">
        <v>109</v>
      </c>
      <c r="B4267" s="156" t="s">
        <v>110</v>
      </c>
      <c r="C4267" s="155">
        <v>0.05</v>
      </c>
      <c r="D4267" s="136">
        <v>21884</v>
      </c>
      <c r="E4267" s="136">
        <f>+D4267*C4267</f>
        <v>1094.2</v>
      </c>
      <c r="F4267" s="135"/>
      <c r="G4267" s="134">
        <v>1</v>
      </c>
    </row>
    <row r="4268" spans="1:7" ht="12.75" customHeight="1">
      <c r="A4268" s="152"/>
      <c r="B4268" s="154">
        <v>1.7139276202412701</v>
      </c>
      <c r="C4268" s="153"/>
      <c r="D4268" s="152" t="s">
        <v>105</v>
      </c>
      <c r="E4268" s="137">
        <v>1094</v>
      </c>
      <c r="F4268" s="151"/>
      <c r="G4268" s="134">
        <v>1</v>
      </c>
    </row>
    <row r="4269" spans="1:7" ht="12.75" customHeight="1">
      <c r="A4269" s="150" t="s">
        <v>114</v>
      </c>
      <c r="B4269" s="149" t="s">
        <v>115</v>
      </c>
      <c r="C4269" s="148"/>
      <c r="D4269" s="147"/>
      <c r="E4269" s="146">
        <v>63830</v>
      </c>
      <c r="G4269" s="134">
        <v>1</v>
      </c>
    </row>
    <row r="4270" spans="1:7" ht="15" customHeight="1">
      <c r="A4270" s="202" t="s">
        <v>116</v>
      </c>
      <c r="B4270" s="202"/>
      <c r="C4270" s="202"/>
      <c r="D4270" s="200">
        <v>63830</v>
      </c>
      <c r="E4270" s="200"/>
      <c r="G4270" s="134">
        <v>1</v>
      </c>
    </row>
    <row r="4271" spans="1:7" ht="12.75" customHeight="1">
      <c r="G4271" s="134">
        <v>1</v>
      </c>
    </row>
    <row r="4272" spans="1:7" ht="12.75" customHeight="1">
      <c r="G4272" s="134">
        <v>1</v>
      </c>
    </row>
    <row r="4273" spans="1:7" ht="20.25" customHeight="1">
      <c r="A4273" s="191" t="s">
        <v>99</v>
      </c>
      <c r="B4273" s="192"/>
      <c r="C4273" s="192"/>
      <c r="D4273" s="192"/>
      <c r="E4273" s="193"/>
      <c r="G4273" s="134">
        <v>1</v>
      </c>
    </row>
    <row r="4274" spans="1:7" ht="12.75" customHeight="1">
      <c r="A4274" s="194"/>
      <c r="B4274" s="194"/>
      <c r="C4274" s="194"/>
      <c r="D4274" s="162" t="s">
        <v>100</v>
      </c>
      <c r="E4274" s="162" t="s">
        <v>5</v>
      </c>
      <c r="G4274" s="134">
        <v>1</v>
      </c>
    </row>
    <row r="4275" spans="1:7" ht="55.5" customHeight="1">
      <c r="A4275" s="194" t="s">
        <v>461</v>
      </c>
      <c r="B4275" s="194"/>
      <c r="C4275" s="194"/>
      <c r="D4275" s="161" t="s">
        <v>433</v>
      </c>
      <c r="E4275" s="161" t="s">
        <v>98</v>
      </c>
      <c r="G4275" s="134">
        <v>1</v>
      </c>
    </row>
    <row r="4276" spans="1:7" ht="15.75" customHeight="1">
      <c r="A4276" s="201" t="s">
        <v>101</v>
      </c>
      <c r="B4276" s="201"/>
      <c r="C4276" s="201"/>
      <c r="D4276" s="201"/>
      <c r="E4276" s="201"/>
      <c r="F4276" s="160"/>
      <c r="G4276" s="134">
        <v>1</v>
      </c>
    </row>
    <row r="4277" spans="1:7" ht="200.1" customHeight="1">
      <c r="A4277" s="196" t="s">
        <v>434</v>
      </c>
      <c r="B4277" s="197"/>
      <c r="C4277" s="197"/>
      <c r="D4277" s="197"/>
      <c r="E4277" s="198"/>
      <c r="G4277" s="134">
        <v>2</v>
      </c>
    </row>
    <row r="4278" spans="1:7" ht="12.75" customHeight="1">
      <c r="A4278" s="159" t="s">
        <v>102</v>
      </c>
      <c r="B4278" s="158" t="s">
        <v>5</v>
      </c>
      <c r="C4278" s="158" t="s">
        <v>4</v>
      </c>
      <c r="D4278" s="158" t="s">
        <v>103</v>
      </c>
      <c r="E4278" s="158" t="s">
        <v>104</v>
      </c>
      <c r="G4278" s="134">
        <v>1</v>
      </c>
    </row>
    <row r="4279" spans="1:7" ht="12.75" customHeight="1">
      <c r="A4279" s="157" t="s">
        <v>536</v>
      </c>
      <c r="B4279" s="156" t="s">
        <v>98</v>
      </c>
      <c r="C4279" s="155">
        <v>1.05</v>
      </c>
      <c r="D4279" s="136">
        <v>20109</v>
      </c>
      <c r="E4279" s="136">
        <f t="shared" ref="E4279:E4289" si="57">+D4279*C4279</f>
        <v>21114.45</v>
      </c>
      <c r="F4279" s="135"/>
      <c r="G4279" s="134">
        <v>1</v>
      </c>
    </row>
    <row r="4280" spans="1:7" ht="12.75" customHeight="1">
      <c r="A4280" s="157" t="s">
        <v>535</v>
      </c>
      <c r="B4280" s="156" t="s">
        <v>3</v>
      </c>
      <c r="C4280" s="155">
        <v>0.16667000000000001</v>
      </c>
      <c r="D4280" s="136">
        <v>4196</v>
      </c>
      <c r="E4280" s="136">
        <f t="shared" si="57"/>
        <v>699.34732000000008</v>
      </c>
      <c r="F4280" s="135"/>
      <c r="G4280" s="134">
        <v>1</v>
      </c>
    </row>
    <row r="4281" spans="1:7" ht="12.75" customHeight="1">
      <c r="A4281" s="157" t="s">
        <v>534</v>
      </c>
      <c r="B4281" s="156" t="s">
        <v>3</v>
      </c>
      <c r="C4281" s="155">
        <v>0.2</v>
      </c>
      <c r="D4281" s="136">
        <v>9234</v>
      </c>
      <c r="E4281" s="136">
        <f t="shared" si="57"/>
        <v>1846.8000000000002</v>
      </c>
      <c r="F4281" s="135"/>
      <c r="G4281" s="134">
        <v>1</v>
      </c>
    </row>
    <row r="4282" spans="1:7" ht="12.75" customHeight="1">
      <c r="A4282" s="157" t="s">
        <v>533</v>
      </c>
      <c r="B4282" s="156" t="s">
        <v>3</v>
      </c>
      <c r="C4282" s="155">
        <v>0.2</v>
      </c>
      <c r="D4282" s="136">
        <v>8316</v>
      </c>
      <c r="E4282" s="136">
        <f t="shared" si="57"/>
        <v>1663.2</v>
      </c>
      <c r="F4282" s="135"/>
      <c r="G4282" s="134">
        <v>1</v>
      </c>
    </row>
    <row r="4283" spans="1:7" ht="12.75" customHeight="1">
      <c r="A4283" s="157" t="s">
        <v>532</v>
      </c>
      <c r="B4283" s="156" t="s">
        <v>3</v>
      </c>
      <c r="C4283" s="155">
        <v>0.1</v>
      </c>
      <c r="D4283" s="136">
        <v>16885</v>
      </c>
      <c r="E4283" s="136">
        <f t="shared" si="57"/>
        <v>1688.5</v>
      </c>
      <c r="F4283" s="135"/>
      <c r="G4283" s="134">
        <v>1</v>
      </c>
    </row>
    <row r="4284" spans="1:7" ht="12.75" customHeight="1">
      <c r="A4284" s="157" t="s">
        <v>531</v>
      </c>
      <c r="B4284" s="156" t="s">
        <v>3</v>
      </c>
      <c r="C4284" s="155">
        <v>0.1</v>
      </c>
      <c r="D4284" s="136">
        <v>15951</v>
      </c>
      <c r="E4284" s="136">
        <f t="shared" si="57"/>
        <v>1595.1000000000001</v>
      </c>
      <c r="F4284" s="135"/>
      <c r="G4284" s="134">
        <v>1</v>
      </c>
    </row>
    <row r="4285" spans="1:7" ht="12.75" customHeight="1">
      <c r="A4285" s="157" t="s">
        <v>530</v>
      </c>
      <c r="B4285" s="156" t="s">
        <v>3</v>
      </c>
      <c r="C4285" s="155">
        <v>0.2</v>
      </c>
      <c r="D4285" s="136">
        <v>9187</v>
      </c>
      <c r="E4285" s="136">
        <f t="shared" si="57"/>
        <v>1837.4</v>
      </c>
      <c r="F4285" s="135"/>
      <c r="G4285" s="134">
        <v>1</v>
      </c>
    </row>
    <row r="4286" spans="1:7" ht="12.75" customHeight="1">
      <c r="A4286" s="157" t="s">
        <v>529</v>
      </c>
      <c r="B4286" s="156" t="s">
        <v>3</v>
      </c>
      <c r="C4286" s="155">
        <v>0.1</v>
      </c>
      <c r="D4286" s="136">
        <v>17613</v>
      </c>
      <c r="E4286" s="136">
        <f t="shared" si="57"/>
        <v>1761.3000000000002</v>
      </c>
      <c r="F4286" s="135"/>
      <c r="G4286" s="134">
        <v>1</v>
      </c>
    </row>
    <row r="4287" spans="1:7" ht="12.75" customHeight="1">
      <c r="A4287" s="157" t="s">
        <v>528</v>
      </c>
      <c r="B4287" s="156" t="s">
        <v>3</v>
      </c>
      <c r="C4287" s="155">
        <v>0.1</v>
      </c>
      <c r="D4287" s="136">
        <v>6107</v>
      </c>
      <c r="E4287" s="136">
        <f t="shared" si="57"/>
        <v>610.70000000000005</v>
      </c>
      <c r="F4287" s="135"/>
      <c r="G4287" s="134">
        <v>1</v>
      </c>
    </row>
    <row r="4288" spans="1:7" ht="12.75" customHeight="1">
      <c r="A4288" s="157" t="s">
        <v>510</v>
      </c>
      <c r="B4288" s="156" t="s">
        <v>3</v>
      </c>
      <c r="C4288" s="155">
        <v>0.02</v>
      </c>
      <c r="D4288" s="136">
        <v>53173</v>
      </c>
      <c r="E4288" s="136">
        <f t="shared" si="57"/>
        <v>1063.46</v>
      </c>
      <c r="F4288" s="135"/>
      <c r="G4288" s="134">
        <v>1</v>
      </c>
    </row>
    <row r="4289" spans="1:7" ht="12.75" customHeight="1">
      <c r="A4289" s="157" t="s">
        <v>511</v>
      </c>
      <c r="B4289" s="156" t="s">
        <v>3</v>
      </c>
      <c r="C4289" s="155">
        <v>2.222E-2</v>
      </c>
      <c r="D4289" s="136">
        <v>110277</v>
      </c>
      <c r="E4289" s="136">
        <f t="shared" si="57"/>
        <v>2450.3549400000002</v>
      </c>
      <c r="F4289" s="135"/>
      <c r="G4289" s="134">
        <v>1</v>
      </c>
    </row>
    <row r="4290" spans="1:7" ht="12.75" customHeight="1">
      <c r="A4290" s="152"/>
      <c r="B4290" s="154">
        <v>86.677164602867805</v>
      </c>
      <c r="C4290" s="153"/>
      <c r="D4290" s="152" t="s">
        <v>105</v>
      </c>
      <c r="E4290" s="137">
        <v>36329</v>
      </c>
      <c r="F4290" s="151"/>
      <c r="G4290" s="134">
        <v>1</v>
      </c>
    </row>
    <row r="4291" spans="1:7" ht="12.75" customHeight="1">
      <c r="A4291" s="159" t="s">
        <v>106</v>
      </c>
      <c r="B4291" s="158" t="s">
        <v>5</v>
      </c>
      <c r="C4291" s="158" t="s">
        <v>4</v>
      </c>
      <c r="D4291" s="158" t="s">
        <v>103</v>
      </c>
      <c r="E4291" s="158" t="s">
        <v>104</v>
      </c>
      <c r="G4291" s="134">
        <v>1</v>
      </c>
    </row>
    <row r="4292" spans="1:7" ht="12.75" customHeight="1">
      <c r="A4292" s="157" t="s">
        <v>509</v>
      </c>
      <c r="B4292" s="156" t="s">
        <v>107</v>
      </c>
      <c r="C4292" s="155">
        <v>2.1870000000000001E-2</v>
      </c>
      <c r="D4292" s="136">
        <v>282059</v>
      </c>
      <c r="E4292" s="136">
        <f>+D4292*C4292</f>
        <v>6168.63033</v>
      </c>
      <c r="F4292" s="135"/>
      <c r="G4292" s="134">
        <v>1</v>
      </c>
    </row>
    <row r="4293" spans="1:7" ht="12.75" customHeight="1">
      <c r="A4293" s="152"/>
      <c r="B4293" s="154">
        <v>12.688187435879099</v>
      </c>
      <c r="C4293" s="153"/>
      <c r="D4293" s="152" t="s">
        <v>105</v>
      </c>
      <c r="E4293" s="137">
        <v>5318</v>
      </c>
      <c r="F4293" s="151"/>
      <c r="G4293" s="134">
        <v>1</v>
      </c>
    </row>
    <row r="4294" spans="1:7" ht="12.75" customHeight="1">
      <c r="A4294" s="159" t="s">
        <v>108</v>
      </c>
      <c r="B4294" s="158" t="s">
        <v>5</v>
      </c>
      <c r="C4294" s="158" t="s">
        <v>4</v>
      </c>
      <c r="D4294" s="158" t="s">
        <v>103</v>
      </c>
      <c r="E4294" s="158" t="s">
        <v>104</v>
      </c>
      <c r="G4294" s="134">
        <v>1</v>
      </c>
    </row>
    <row r="4295" spans="1:7" ht="12.75" customHeight="1">
      <c r="A4295" s="157" t="s">
        <v>109</v>
      </c>
      <c r="B4295" s="156" t="s">
        <v>110</v>
      </c>
      <c r="C4295" s="155">
        <v>0.05</v>
      </c>
      <c r="D4295" s="136">
        <v>5318</v>
      </c>
      <c r="E4295" s="136">
        <f>+D4295*C4295</f>
        <v>265.90000000000003</v>
      </c>
      <c r="F4295" s="135"/>
      <c r="G4295" s="134">
        <v>1</v>
      </c>
    </row>
    <row r="4296" spans="1:7" ht="12.75" customHeight="1">
      <c r="A4296" s="152"/>
      <c r="B4296" s="154">
        <v>0.63464796125307199</v>
      </c>
      <c r="C4296" s="153"/>
      <c r="D4296" s="152" t="s">
        <v>105</v>
      </c>
      <c r="E4296" s="137">
        <v>266</v>
      </c>
      <c r="F4296" s="151"/>
      <c r="G4296" s="134">
        <v>1</v>
      </c>
    </row>
    <row r="4297" spans="1:7" ht="12.75" customHeight="1">
      <c r="A4297" s="150" t="s">
        <v>114</v>
      </c>
      <c r="B4297" s="149" t="s">
        <v>115</v>
      </c>
      <c r="C4297" s="148"/>
      <c r="D4297" s="147"/>
      <c r="E4297" s="146">
        <v>41913</v>
      </c>
      <c r="G4297" s="134">
        <v>1</v>
      </c>
    </row>
    <row r="4298" spans="1:7" ht="15" customHeight="1">
      <c r="A4298" s="202" t="s">
        <v>116</v>
      </c>
      <c r="B4298" s="202"/>
      <c r="C4298" s="202"/>
      <c r="D4298" s="200">
        <v>41913</v>
      </c>
      <c r="E4298" s="200"/>
      <c r="G4298" s="134">
        <v>1</v>
      </c>
    </row>
    <row r="4299" spans="1:7" ht="12.75" customHeight="1">
      <c r="G4299" s="134">
        <v>1</v>
      </c>
    </row>
    <row r="4300" spans="1:7" ht="12.75" customHeight="1">
      <c r="G4300" s="134">
        <v>1</v>
      </c>
    </row>
    <row r="4301" spans="1:7" ht="20.25" customHeight="1">
      <c r="A4301" s="191" t="s">
        <v>99</v>
      </c>
      <c r="B4301" s="192"/>
      <c r="C4301" s="192"/>
      <c r="D4301" s="192"/>
      <c r="E4301" s="193"/>
      <c r="G4301" s="134">
        <v>1</v>
      </c>
    </row>
    <row r="4302" spans="1:7" ht="12.75" customHeight="1">
      <c r="A4302" s="194"/>
      <c r="B4302" s="194"/>
      <c r="C4302" s="194"/>
      <c r="D4302" s="162" t="s">
        <v>100</v>
      </c>
      <c r="E4302" s="162" t="s">
        <v>5</v>
      </c>
      <c r="G4302" s="134">
        <v>1</v>
      </c>
    </row>
    <row r="4303" spans="1:7" ht="55.5" customHeight="1">
      <c r="A4303" s="194" t="s">
        <v>461</v>
      </c>
      <c r="B4303" s="194"/>
      <c r="C4303" s="194"/>
      <c r="D4303" s="161" t="s">
        <v>435</v>
      </c>
      <c r="E4303" s="161" t="s">
        <v>98</v>
      </c>
      <c r="G4303" s="134">
        <v>1</v>
      </c>
    </row>
    <row r="4304" spans="1:7" ht="15.75" customHeight="1">
      <c r="A4304" s="201" t="s">
        <v>101</v>
      </c>
      <c r="B4304" s="201"/>
      <c r="C4304" s="201"/>
      <c r="D4304" s="201"/>
      <c r="E4304" s="201"/>
      <c r="F4304" s="160"/>
      <c r="G4304" s="134">
        <v>1</v>
      </c>
    </row>
    <row r="4305" spans="1:7" ht="200.1" customHeight="1">
      <c r="A4305" s="196" t="s">
        <v>436</v>
      </c>
      <c r="B4305" s="197"/>
      <c r="C4305" s="197"/>
      <c r="D4305" s="197"/>
      <c r="E4305" s="198"/>
      <c r="G4305" s="134">
        <v>2</v>
      </c>
    </row>
    <row r="4306" spans="1:7" ht="12.75" customHeight="1">
      <c r="A4306" s="159" t="s">
        <v>102</v>
      </c>
      <c r="B4306" s="158" t="s">
        <v>5</v>
      </c>
      <c r="C4306" s="158" t="s">
        <v>4</v>
      </c>
      <c r="D4306" s="158" t="s">
        <v>103</v>
      </c>
      <c r="E4306" s="158" t="s">
        <v>104</v>
      </c>
      <c r="G4306" s="134">
        <v>1</v>
      </c>
    </row>
    <row r="4307" spans="1:7" ht="12.75" customHeight="1">
      <c r="A4307" s="157" t="s">
        <v>524</v>
      </c>
      <c r="B4307" s="156" t="s">
        <v>98</v>
      </c>
      <c r="C4307" s="155">
        <v>1.05</v>
      </c>
      <c r="D4307" s="136">
        <v>13496</v>
      </c>
      <c r="E4307" s="136">
        <f t="shared" ref="E4307:E4316" si="58">+D4307*C4307</f>
        <v>14170.800000000001</v>
      </c>
      <c r="F4307" s="135"/>
      <c r="G4307" s="134">
        <v>1</v>
      </c>
    </row>
    <row r="4308" spans="1:7" ht="12.75" customHeight="1">
      <c r="A4308" s="157" t="s">
        <v>527</v>
      </c>
      <c r="B4308" s="156" t="s">
        <v>3</v>
      </c>
      <c r="C4308" s="155">
        <v>0.16667000000000001</v>
      </c>
      <c r="D4308" s="136">
        <v>2906</v>
      </c>
      <c r="E4308" s="136">
        <f t="shared" si="58"/>
        <v>484.34302000000002</v>
      </c>
      <c r="F4308" s="135"/>
      <c r="G4308" s="134">
        <v>1</v>
      </c>
    </row>
    <row r="4309" spans="1:7" ht="12.75" customHeight="1">
      <c r="A4309" s="157" t="s">
        <v>522</v>
      </c>
      <c r="B4309" s="156" t="s">
        <v>3</v>
      </c>
      <c r="C4309" s="155">
        <v>0.2</v>
      </c>
      <c r="D4309" s="136">
        <v>4302</v>
      </c>
      <c r="E4309" s="136">
        <f t="shared" si="58"/>
        <v>860.40000000000009</v>
      </c>
      <c r="F4309" s="135"/>
      <c r="G4309" s="134">
        <v>1</v>
      </c>
    </row>
    <row r="4310" spans="1:7" ht="12.75" customHeight="1">
      <c r="A4310" s="157" t="s">
        <v>523</v>
      </c>
      <c r="B4310" s="156" t="s">
        <v>3</v>
      </c>
      <c r="C4310" s="155">
        <v>0.2</v>
      </c>
      <c r="D4310" s="136">
        <v>3597</v>
      </c>
      <c r="E4310" s="136">
        <f t="shared" si="58"/>
        <v>719.40000000000009</v>
      </c>
      <c r="F4310" s="135"/>
      <c r="G4310" s="134">
        <v>1</v>
      </c>
    </row>
    <row r="4311" spans="1:7" ht="12.75" customHeight="1">
      <c r="A4311" s="157" t="s">
        <v>526</v>
      </c>
      <c r="B4311" s="156" t="s">
        <v>3</v>
      </c>
      <c r="C4311" s="155">
        <v>0.2</v>
      </c>
      <c r="D4311" s="136">
        <v>8227</v>
      </c>
      <c r="E4311" s="136">
        <f t="shared" si="58"/>
        <v>1645.4</v>
      </c>
      <c r="F4311" s="135"/>
      <c r="G4311" s="134">
        <v>1</v>
      </c>
    </row>
    <row r="4312" spans="1:7" ht="12.75" customHeight="1">
      <c r="A4312" s="157" t="s">
        <v>519</v>
      </c>
      <c r="B4312" s="156" t="s">
        <v>3</v>
      </c>
      <c r="C4312" s="155">
        <v>0.2</v>
      </c>
      <c r="D4312" s="136">
        <v>7023</v>
      </c>
      <c r="E4312" s="136">
        <f t="shared" si="58"/>
        <v>1404.6000000000001</v>
      </c>
      <c r="F4312" s="135"/>
      <c r="G4312" s="134">
        <v>1</v>
      </c>
    </row>
    <row r="4313" spans="1:7" ht="12.75" customHeight="1">
      <c r="A4313" s="157" t="s">
        <v>525</v>
      </c>
      <c r="B4313" s="156" t="s">
        <v>3</v>
      </c>
      <c r="C4313" s="155">
        <v>0.2</v>
      </c>
      <c r="D4313" s="136">
        <v>7318</v>
      </c>
      <c r="E4313" s="136">
        <f t="shared" si="58"/>
        <v>1463.6000000000001</v>
      </c>
      <c r="F4313" s="135"/>
      <c r="G4313" s="134">
        <v>1</v>
      </c>
    </row>
    <row r="4314" spans="1:7" ht="12.75" customHeight="1">
      <c r="A4314" s="157" t="s">
        <v>520</v>
      </c>
      <c r="B4314" s="156" t="s">
        <v>3</v>
      </c>
      <c r="C4314" s="155">
        <v>0.1</v>
      </c>
      <c r="D4314" s="136">
        <v>2819</v>
      </c>
      <c r="E4314" s="136">
        <f t="shared" si="58"/>
        <v>281.90000000000003</v>
      </c>
      <c r="F4314" s="135"/>
      <c r="G4314" s="134">
        <v>1</v>
      </c>
    </row>
    <row r="4315" spans="1:7" ht="12.75" customHeight="1">
      <c r="A4315" s="157" t="s">
        <v>510</v>
      </c>
      <c r="B4315" s="156" t="s">
        <v>3</v>
      </c>
      <c r="C4315" s="155">
        <v>0.01</v>
      </c>
      <c r="D4315" s="136">
        <v>53173</v>
      </c>
      <c r="E4315" s="136">
        <f t="shared" si="58"/>
        <v>531.73</v>
      </c>
      <c r="F4315" s="135"/>
      <c r="G4315" s="134">
        <v>1</v>
      </c>
    </row>
    <row r="4316" spans="1:7" ht="12.75" customHeight="1">
      <c r="A4316" s="157" t="s">
        <v>511</v>
      </c>
      <c r="B4316" s="156" t="s">
        <v>3</v>
      </c>
      <c r="C4316" s="155">
        <v>1.6670000000000001E-2</v>
      </c>
      <c r="D4316" s="136">
        <v>110277</v>
      </c>
      <c r="E4316" s="136">
        <f t="shared" si="58"/>
        <v>1838.3175900000001</v>
      </c>
      <c r="F4316" s="135"/>
      <c r="G4316" s="134">
        <v>1</v>
      </c>
    </row>
    <row r="4317" spans="1:7" ht="12.75" customHeight="1">
      <c r="A4317" s="152"/>
      <c r="B4317" s="154">
        <v>82.723512567610598</v>
      </c>
      <c r="C4317" s="153"/>
      <c r="D4317" s="152" t="s">
        <v>105</v>
      </c>
      <c r="E4317" s="137">
        <v>23400</v>
      </c>
      <c r="F4317" s="151"/>
      <c r="G4317" s="134">
        <v>1</v>
      </c>
    </row>
    <row r="4318" spans="1:7" ht="12.75" customHeight="1">
      <c r="A4318" s="159" t="s">
        <v>106</v>
      </c>
      <c r="B4318" s="158" t="s">
        <v>5</v>
      </c>
      <c r="C4318" s="158" t="s">
        <v>4</v>
      </c>
      <c r="D4318" s="158" t="s">
        <v>103</v>
      </c>
      <c r="E4318" s="158" t="s">
        <v>104</v>
      </c>
      <c r="G4318" s="134">
        <v>1</v>
      </c>
    </row>
    <row r="4319" spans="1:7" ht="12.75" customHeight="1">
      <c r="A4319" s="157" t="s">
        <v>509</v>
      </c>
      <c r="B4319" s="156" t="s">
        <v>107</v>
      </c>
      <c r="C4319" s="155">
        <v>1.9140000000000001E-2</v>
      </c>
      <c r="D4319" s="136">
        <v>282059</v>
      </c>
      <c r="E4319" s="136">
        <f>+D4319*C4319</f>
        <v>5398.6092600000002</v>
      </c>
      <c r="F4319" s="135"/>
      <c r="G4319" s="134">
        <v>1</v>
      </c>
    </row>
    <row r="4320" spans="1:7" ht="12.75" customHeight="1">
      <c r="A4320" s="152"/>
      <c r="B4320" s="154">
        <v>16.452787499558099</v>
      </c>
      <c r="C4320" s="153"/>
      <c r="D4320" s="152" t="s">
        <v>105</v>
      </c>
      <c r="E4320" s="137">
        <v>4654</v>
      </c>
      <c r="F4320" s="151"/>
      <c r="G4320" s="134">
        <v>1</v>
      </c>
    </row>
    <row r="4321" spans="1:7" ht="12.75" customHeight="1">
      <c r="A4321" s="159" t="s">
        <v>108</v>
      </c>
      <c r="B4321" s="158" t="s">
        <v>5</v>
      </c>
      <c r="C4321" s="158" t="s">
        <v>4</v>
      </c>
      <c r="D4321" s="158" t="s">
        <v>103</v>
      </c>
      <c r="E4321" s="158" t="s">
        <v>104</v>
      </c>
      <c r="G4321" s="134">
        <v>1</v>
      </c>
    </row>
    <row r="4322" spans="1:7" ht="12.75" customHeight="1">
      <c r="A4322" s="157" t="s">
        <v>109</v>
      </c>
      <c r="B4322" s="156" t="s">
        <v>110</v>
      </c>
      <c r="C4322" s="155">
        <v>0.05</v>
      </c>
      <c r="D4322" s="136">
        <v>4654</v>
      </c>
      <c r="E4322" s="136">
        <f>+D4322*C4322</f>
        <v>232.70000000000002</v>
      </c>
      <c r="F4322" s="135"/>
      <c r="G4322" s="134">
        <v>1</v>
      </c>
    </row>
    <row r="4323" spans="1:7" ht="12.75" customHeight="1">
      <c r="A4323" s="152"/>
      <c r="B4323" s="154">
        <v>0.82369993283133602</v>
      </c>
      <c r="C4323" s="153"/>
      <c r="D4323" s="152" t="s">
        <v>105</v>
      </c>
      <c r="E4323" s="137">
        <v>233</v>
      </c>
      <c r="F4323" s="151"/>
      <c r="G4323" s="134">
        <v>1</v>
      </c>
    </row>
    <row r="4324" spans="1:7" ht="12.75" customHeight="1">
      <c r="A4324" s="150" t="s">
        <v>114</v>
      </c>
      <c r="B4324" s="149" t="s">
        <v>115</v>
      </c>
      <c r="C4324" s="148"/>
      <c r="D4324" s="147"/>
      <c r="E4324" s="146">
        <v>28287</v>
      </c>
      <c r="G4324" s="134">
        <v>1</v>
      </c>
    </row>
    <row r="4325" spans="1:7" ht="15" customHeight="1">
      <c r="A4325" s="202" t="s">
        <v>116</v>
      </c>
      <c r="B4325" s="202"/>
      <c r="C4325" s="202"/>
      <c r="D4325" s="200">
        <v>28287</v>
      </c>
      <c r="E4325" s="200"/>
      <c r="G4325" s="134">
        <v>1</v>
      </c>
    </row>
    <row r="4326" spans="1:7" ht="12.75" customHeight="1">
      <c r="G4326" s="134">
        <v>1</v>
      </c>
    </row>
    <row r="4327" spans="1:7" ht="12.75" customHeight="1">
      <c r="G4327" s="134">
        <v>1</v>
      </c>
    </row>
    <row r="4328" spans="1:7" ht="20.25" customHeight="1">
      <c r="A4328" s="191" t="s">
        <v>99</v>
      </c>
      <c r="B4328" s="192"/>
      <c r="C4328" s="192"/>
      <c r="D4328" s="192"/>
      <c r="E4328" s="193"/>
      <c r="G4328" s="134">
        <v>1</v>
      </c>
    </row>
    <row r="4329" spans="1:7" ht="12.75" customHeight="1">
      <c r="A4329" s="194"/>
      <c r="B4329" s="194"/>
      <c r="C4329" s="194"/>
      <c r="D4329" s="162" t="s">
        <v>100</v>
      </c>
      <c r="E4329" s="162" t="s">
        <v>5</v>
      </c>
      <c r="G4329" s="134">
        <v>1</v>
      </c>
    </row>
    <row r="4330" spans="1:7" ht="55.5" customHeight="1">
      <c r="A4330" s="194" t="s">
        <v>461</v>
      </c>
      <c r="B4330" s="194"/>
      <c r="C4330" s="194"/>
      <c r="D4330" s="161" t="s">
        <v>437</v>
      </c>
      <c r="E4330" s="161" t="s">
        <v>3</v>
      </c>
      <c r="G4330" s="134">
        <v>1</v>
      </c>
    </row>
    <row r="4331" spans="1:7" ht="15.75" customHeight="1">
      <c r="A4331" s="201" t="s">
        <v>101</v>
      </c>
      <c r="B4331" s="201"/>
      <c r="C4331" s="201"/>
      <c r="D4331" s="201"/>
      <c r="E4331" s="201"/>
      <c r="F4331" s="160"/>
      <c r="G4331" s="134">
        <v>1</v>
      </c>
    </row>
    <row r="4332" spans="1:7" ht="200.1" customHeight="1">
      <c r="A4332" s="196" t="s">
        <v>438</v>
      </c>
      <c r="B4332" s="197"/>
      <c r="C4332" s="197"/>
      <c r="D4332" s="197"/>
      <c r="E4332" s="198"/>
      <c r="G4332" s="134">
        <v>2</v>
      </c>
    </row>
    <row r="4333" spans="1:7" ht="12.75" customHeight="1">
      <c r="A4333" s="159" t="s">
        <v>102</v>
      </c>
      <c r="B4333" s="158" t="s">
        <v>5</v>
      </c>
      <c r="C4333" s="158" t="s">
        <v>4</v>
      </c>
      <c r="D4333" s="158" t="s">
        <v>103</v>
      </c>
      <c r="E4333" s="158" t="s">
        <v>104</v>
      </c>
      <c r="G4333" s="134">
        <v>1</v>
      </c>
    </row>
    <row r="4334" spans="1:7" ht="12.75" customHeight="1">
      <c r="A4334" s="157" t="s">
        <v>524</v>
      </c>
      <c r="B4334" s="156" t="s">
        <v>98</v>
      </c>
      <c r="C4334" s="155">
        <v>2</v>
      </c>
      <c r="D4334" s="136">
        <v>13496</v>
      </c>
      <c r="E4334" s="136">
        <f t="shared" ref="E4334:E4342" si="59">+D4334*C4334</f>
        <v>26992</v>
      </c>
      <c r="F4334" s="135"/>
      <c r="G4334" s="134">
        <v>1</v>
      </c>
    </row>
    <row r="4335" spans="1:7" ht="12.75" customHeight="1">
      <c r="A4335" s="157" t="s">
        <v>523</v>
      </c>
      <c r="B4335" s="156" t="s">
        <v>3</v>
      </c>
      <c r="C4335" s="155">
        <v>1</v>
      </c>
      <c r="D4335" s="136">
        <v>3597</v>
      </c>
      <c r="E4335" s="136">
        <f t="shared" si="59"/>
        <v>3597</v>
      </c>
      <c r="F4335" s="135"/>
      <c r="G4335" s="134">
        <v>1</v>
      </c>
    </row>
    <row r="4336" spans="1:7" ht="12.75" customHeight="1">
      <c r="A4336" s="157" t="s">
        <v>522</v>
      </c>
      <c r="B4336" s="156" t="s">
        <v>3</v>
      </c>
      <c r="C4336" s="155">
        <v>1</v>
      </c>
      <c r="D4336" s="136">
        <v>4302</v>
      </c>
      <c r="E4336" s="136">
        <f t="shared" si="59"/>
        <v>4302</v>
      </c>
      <c r="F4336" s="135"/>
      <c r="G4336" s="134">
        <v>1</v>
      </c>
    </row>
    <row r="4337" spans="1:7" ht="12.75" customHeight="1">
      <c r="A4337" s="157" t="s">
        <v>521</v>
      </c>
      <c r="B4337" s="156" t="s">
        <v>3</v>
      </c>
      <c r="C4337" s="155">
        <v>1</v>
      </c>
      <c r="D4337" s="136">
        <v>1345</v>
      </c>
      <c r="E4337" s="136">
        <f t="shared" si="59"/>
        <v>1345</v>
      </c>
      <c r="F4337" s="135"/>
      <c r="G4337" s="134">
        <v>1</v>
      </c>
    </row>
    <row r="4338" spans="1:7" ht="12.75" customHeight="1">
      <c r="A4338" s="157" t="s">
        <v>520</v>
      </c>
      <c r="B4338" s="156" t="s">
        <v>3</v>
      </c>
      <c r="C4338" s="155">
        <v>1</v>
      </c>
      <c r="D4338" s="136">
        <v>2819</v>
      </c>
      <c r="E4338" s="136">
        <f t="shared" si="59"/>
        <v>2819</v>
      </c>
      <c r="F4338" s="135"/>
      <c r="G4338" s="134">
        <v>1</v>
      </c>
    </row>
    <row r="4339" spans="1:7" ht="12.75" customHeight="1">
      <c r="A4339" s="157" t="s">
        <v>519</v>
      </c>
      <c r="B4339" s="156" t="s">
        <v>3</v>
      </c>
      <c r="C4339" s="155">
        <v>0.5</v>
      </c>
      <c r="D4339" s="136">
        <v>7023</v>
      </c>
      <c r="E4339" s="136">
        <f t="shared" si="59"/>
        <v>3511.5</v>
      </c>
      <c r="F4339" s="135"/>
      <c r="G4339" s="134">
        <v>1</v>
      </c>
    </row>
    <row r="4340" spans="1:7" ht="12.75" customHeight="1">
      <c r="A4340" s="157" t="s">
        <v>511</v>
      </c>
      <c r="B4340" s="156" t="s">
        <v>3</v>
      </c>
      <c r="C4340" s="155">
        <v>7.7770000000000006E-2</v>
      </c>
      <c r="D4340" s="136">
        <v>110277</v>
      </c>
      <c r="E4340" s="136">
        <f t="shared" si="59"/>
        <v>8576.2422900000001</v>
      </c>
      <c r="F4340" s="135"/>
      <c r="G4340" s="134">
        <v>1</v>
      </c>
    </row>
    <row r="4341" spans="1:7" ht="12.75" customHeight="1">
      <c r="A4341" s="157" t="s">
        <v>510</v>
      </c>
      <c r="B4341" s="156" t="s">
        <v>3</v>
      </c>
      <c r="C4341" s="155">
        <v>7.7770000000000006E-2</v>
      </c>
      <c r="D4341" s="136">
        <v>53173</v>
      </c>
      <c r="E4341" s="136">
        <f t="shared" si="59"/>
        <v>4135.2642100000003</v>
      </c>
      <c r="F4341" s="135"/>
      <c r="G4341" s="134">
        <v>1</v>
      </c>
    </row>
    <row r="4342" spans="1:7" ht="12.75" customHeight="1">
      <c r="A4342" s="157" t="s">
        <v>179</v>
      </c>
      <c r="B4342" s="156" t="s">
        <v>123</v>
      </c>
      <c r="C4342" s="155">
        <v>0.1</v>
      </c>
      <c r="D4342" s="136">
        <v>5500</v>
      </c>
      <c r="E4342" s="136">
        <f t="shared" si="59"/>
        <v>550</v>
      </c>
      <c r="F4342" s="135"/>
      <c r="G4342" s="134">
        <v>1</v>
      </c>
    </row>
    <row r="4343" spans="1:7" ht="12.75" customHeight="1">
      <c r="A4343" s="152"/>
      <c r="B4343" s="154">
        <v>59.169289794707097</v>
      </c>
      <c r="C4343" s="153"/>
      <c r="D4343" s="152" t="s">
        <v>105</v>
      </c>
      <c r="E4343" s="137">
        <v>55828</v>
      </c>
      <c r="F4343" s="151"/>
      <c r="G4343" s="134">
        <v>1</v>
      </c>
    </row>
    <row r="4344" spans="1:7" ht="12.75" customHeight="1">
      <c r="A4344" s="159" t="s">
        <v>106</v>
      </c>
      <c r="B4344" s="158" t="s">
        <v>5</v>
      </c>
      <c r="C4344" s="158" t="s">
        <v>4</v>
      </c>
      <c r="D4344" s="158" t="s">
        <v>103</v>
      </c>
      <c r="E4344" s="158" t="s">
        <v>104</v>
      </c>
      <c r="G4344" s="134">
        <v>1</v>
      </c>
    </row>
    <row r="4345" spans="1:7" ht="12.75" customHeight="1">
      <c r="A4345" s="157" t="s">
        <v>509</v>
      </c>
      <c r="B4345" s="156" t="s">
        <v>107</v>
      </c>
      <c r="C4345" s="155">
        <v>0.1</v>
      </c>
      <c r="D4345" s="136">
        <v>282059</v>
      </c>
      <c r="E4345" s="136">
        <f>+D4345*C4345</f>
        <v>28205.9</v>
      </c>
      <c r="F4345" s="135"/>
      <c r="G4345" s="134">
        <v>1</v>
      </c>
    </row>
    <row r="4346" spans="1:7" ht="12.75" customHeight="1">
      <c r="A4346" s="152"/>
      <c r="B4346" s="154">
        <v>25.7702457791485</v>
      </c>
      <c r="C4346" s="153"/>
      <c r="D4346" s="152" t="s">
        <v>105</v>
      </c>
      <c r="E4346" s="137">
        <v>24315</v>
      </c>
      <c r="F4346" s="151"/>
      <c r="G4346" s="134">
        <v>1</v>
      </c>
    </row>
    <row r="4347" spans="1:7" ht="12.75" customHeight="1">
      <c r="A4347" s="159" t="s">
        <v>108</v>
      </c>
      <c r="B4347" s="158" t="s">
        <v>5</v>
      </c>
      <c r="C4347" s="158" t="s">
        <v>4</v>
      </c>
      <c r="D4347" s="158" t="s">
        <v>103</v>
      </c>
      <c r="E4347" s="158" t="s">
        <v>104</v>
      </c>
      <c r="G4347" s="134">
        <v>1</v>
      </c>
    </row>
    <row r="4348" spans="1:7" ht="12.75" customHeight="1">
      <c r="A4348" s="157" t="s">
        <v>109</v>
      </c>
      <c r="B4348" s="156" t="s">
        <v>110</v>
      </c>
      <c r="C4348" s="155">
        <v>0.05</v>
      </c>
      <c r="D4348" s="136">
        <v>24315</v>
      </c>
      <c r="E4348" s="136">
        <f>+D4348*C4348</f>
        <v>1215.75</v>
      </c>
      <c r="F4348" s="135"/>
      <c r="G4348" s="134">
        <v>1</v>
      </c>
    </row>
    <row r="4349" spans="1:7" ht="12.75" customHeight="1">
      <c r="A4349" s="152"/>
      <c r="B4349" s="154">
        <v>1.2887772513857501</v>
      </c>
      <c r="C4349" s="153"/>
      <c r="D4349" s="152" t="s">
        <v>105</v>
      </c>
      <c r="E4349" s="137">
        <v>1216</v>
      </c>
      <c r="F4349" s="151"/>
      <c r="G4349" s="134">
        <v>1</v>
      </c>
    </row>
    <row r="4350" spans="1:7" ht="12.75" customHeight="1">
      <c r="A4350" s="159" t="s">
        <v>112</v>
      </c>
      <c r="B4350" s="158" t="s">
        <v>5</v>
      </c>
      <c r="C4350" s="158" t="s">
        <v>4</v>
      </c>
      <c r="D4350" s="158" t="s">
        <v>103</v>
      </c>
      <c r="E4350" s="158" t="s">
        <v>104</v>
      </c>
      <c r="G4350" s="134">
        <v>1</v>
      </c>
    </row>
    <row r="4351" spans="1:7" ht="12.75" customHeight="1">
      <c r="A4351" s="157" t="s">
        <v>157</v>
      </c>
      <c r="B4351" s="156" t="s">
        <v>149</v>
      </c>
      <c r="C4351" s="155">
        <v>0.75</v>
      </c>
      <c r="D4351" s="136">
        <v>17325</v>
      </c>
      <c r="E4351" s="136">
        <f>+D4351*C4351</f>
        <v>12993.75</v>
      </c>
      <c r="F4351" s="135"/>
      <c r="G4351" s="134">
        <v>1</v>
      </c>
    </row>
    <row r="4352" spans="1:7" ht="12.75" customHeight="1">
      <c r="A4352" s="152"/>
      <c r="B4352" s="154">
        <v>13.7716871747586</v>
      </c>
      <c r="C4352" s="153"/>
      <c r="D4352" s="152" t="s">
        <v>105</v>
      </c>
      <c r="E4352" s="137">
        <v>12994</v>
      </c>
      <c r="F4352" s="151"/>
      <c r="G4352" s="134">
        <v>1</v>
      </c>
    </row>
    <row r="4353" spans="1:7" ht="12.75" customHeight="1">
      <c r="A4353" s="150" t="s">
        <v>114</v>
      </c>
      <c r="B4353" s="149" t="s">
        <v>115</v>
      </c>
      <c r="C4353" s="148"/>
      <c r="D4353" s="147"/>
      <c r="E4353" s="146">
        <v>94353</v>
      </c>
      <c r="G4353" s="134">
        <v>1</v>
      </c>
    </row>
    <row r="4354" spans="1:7" ht="15" customHeight="1">
      <c r="A4354" s="202" t="s">
        <v>116</v>
      </c>
      <c r="B4354" s="202"/>
      <c r="C4354" s="202"/>
      <c r="D4354" s="200">
        <v>94353</v>
      </c>
      <c r="E4354" s="200"/>
      <c r="G4354" s="134">
        <v>1</v>
      </c>
    </row>
    <row r="4355" spans="1:7" ht="12.75" customHeight="1">
      <c r="G4355" s="134">
        <v>1</v>
      </c>
    </row>
    <row r="4356" spans="1:7" ht="12.75" customHeight="1">
      <c r="G4356" s="134">
        <v>1</v>
      </c>
    </row>
    <row r="4357" spans="1:7" ht="20.25" customHeight="1">
      <c r="A4357" s="191" t="s">
        <v>99</v>
      </c>
      <c r="B4357" s="192"/>
      <c r="C4357" s="192"/>
      <c r="D4357" s="192"/>
      <c r="E4357" s="193"/>
      <c r="G4357" s="134">
        <v>1</v>
      </c>
    </row>
    <row r="4358" spans="1:7" ht="12.75" customHeight="1">
      <c r="A4358" s="194"/>
      <c r="B4358" s="194"/>
      <c r="C4358" s="194"/>
      <c r="D4358" s="162" t="s">
        <v>100</v>
      </c>
      <c r="E4358" s="162" t="s">
        <v>5</v>
      </c>
      <c r="G4358" s="134">
        <v>1</v>
      </c>
    </row>
    <row r="4359" spans="1:7" ht="55.5" customHeight="1">
      <c r="A4359" s="194" t="s">
        <v>461</v>
      </c>
      <c r="B4359" s="194"/>
      <c r="C4359" s="194"/>
      <c r="D4359" s="161" t="s">
        <v>439</v>
      </c>
      <c r="E4359" s="161" t="s">
        <v>98</v>
      </c>
      <c r="G4359" s="134">
        <v>1</v>
      </c>
    </row>
    <row r="4360" spans="1:7" ht="15.75" customHeight="1">
      <c r="A4360" s="201" t="s">
        <v>101</v>
      </c>
      <c r="B4360" s="201"/>
      <c r="C4360" s="201"/>
      <c r="D4360" s="201"/>
      <c r="E4360" s="201"/>
      <c r="F4360" s="160"/>
      <c r="G4360" s="134">
        <v>1</v>
      </c>
    </row>
    <row r="4361" spans="1:7" ht="200.1" customHeight="1">
      <c r="A4361" s="196" t="s">
        <v>440</v>
      </c>
      <c r="B4361" s="197"/>
      <c r="C4361" s="197"/>
      <c r="D4361" s="197"/>
      <c r="E4361" s="198"/>
      <c r="G4361" s="134">
        <v>2</v>
      </c>
    </row>
    <row r="4362" spans="1:7" ht="12.75" customHeight="1">
      <c r="A4362" s="159" t="s">
        <v>102</v>
      </c>
      <c r="B4362" s="158" t="s">
        <v>5</v>
      </c>
      <c r="C4362" s="158" t="s">
        <v>4</v>
      </c>
      <c r="D4362" s="158" t="s">
        <v>103</v>
      </c>
      <c r="E4362" s="158" t="s">
        <v>104</v>
      </c>
      <c r="G4362" s="134">
        <v>1</v>
      </c>
    </row>
    <row r="4363" spans="1:7" ht="12.75" customHeight="1">
      <c r="A4363" s="157" t="s">
        <v>518</v>
      </c>
      <c r="B4363" s="156" t="s">
        <v>98</v>
      </c>
      <c r="C4363" s="155">
        <v>2</v>
      </c>
      <c r="D4363" s="136">
        <v>4376</v>
      </c>
      <c r="E4363" s="136">
        <f t="shared" ref="E4363:E4371" si="60">+D4363*C4363</f>
        <v>8752</v>
      </c>
      <c r="F4363" s="135"/>
      <c r="G4363" s="134">
        <v>1</v>
      </c>
    </row>
    <row r="4364" spans="1:7" ht="12.75" customHeight="1">
      <c r="A4364" s="157" t="s">
        <v>517</v>
      </c>
      <c r="B4364" s="156" t="s">
        <v>3</v>
      </c>
      <c r="C4364" s="155">
        <v>2</v>
      </c>
      <c r="D4364" s="136">
        <v>706</v>
      </c>
      <c r="E4364" s="136">
        <f t="shared" si="60"/>
        <v>1412</v>
      </c>
      <c r="F4364" s="135"/>
      <c r="G4364" s="134">
        <v>1</v>
      </c>
    </row>
    <row r="4365" spans="1:7" ht="12.75" customHeight="1">
      <c r="A4365" s="157" t="s">
        <v>516</v>
      </c>
      <c r="B4365" s="156" t="s">
        <v>3</v>
      </c>
      <c r="C4365" s="155">
        <v>1</v>
      </c>
      <c r="D4365" s="136">
        <v>928</v>
      </c>
      <c r="E4365" s="136">
        <f t="shared" si="60"/>
        <v>928</v>
      </c>
      <c r="F4365" s="135"/>
      <c r="G4365" s="134">
        <v>1</v>
      </c>
    </row>
    <row r="4366" spans="1:7" ht="12.75" customHeight="1">
      <c r="A4366" s="157" t="s">
        <v>515</v>
      </c>
      <c r="B4366" s="156" t="s">
        <v>3</v>
      </c>
      <c r="C4366" s="155">
        <v>1</v>
      </c>
      <c r="D4366" s="136">
        <v>456</v>
      </c>
      <c r="E4366" s="136">
        <f t="shared" si="60"/>
        <v>456</v>
      </c>
      <c r="F4366" s="135"/>
      <c r="G4366" s="134">
        <v>1</v>
      </c>
    </row>
    <row r="4367" spans="1:7" ht="12.75" customHeight="1">
      <c r="A4367" s="157" t="s">
        <v>514</v>
      </c>
      <c r="B4367" s="156" t="s">
        <v>3</v>
      </c>
      <c r="C4367" s="155">
        <v>1</v>
      </c>
      <c r="D4367" s="136">
        <v>552</v>
      </c>
      <c r="E4367" s="136">
        <f t="shared" si="60"/>
        <v>552</v>
      </c>
      <c r="F4367" s="135"/>
      <c r="G4367" s="134">
        <v>1</v>
      </c>
    </row>
    <row r="4368" spans="1:7" ht="12.75" customHeight="1">
      <c r="A4368" s="157" t="s">
        <v>513</v>
      </c>
      <c r="B4368" s="156" t="s">
        <v>3</v>
      </c>
      <c r="C4368" s="155">
        <v>1</v>
      </c>
      <c r="D4368" s="136">
        <v>1000</v>
      </c>
      <c r="E4368" s="136">
        <f t="shared" si="60"/>
        <v>1000</v>
      </c>
      <c r="F4368" s="135"/>
      <c r="G4368" s="134">
        <v>1</v>
      </c>
    </row>
    <row r="4369" spans="1:7" ht="12.75" customHeight="1">
      <c r="A4369" s="157" t="s">
        <v>512</v>
      </c>
      <c r="B4369" s="156" t="s">
        <v>3</v>
      </c>
      <c r="C4369" s="155">
        <v>1</v>
      </c>
      <c r="D4369" s="136">
        <v>541</v>
      </c>
      <c r="E4369" s="136">
        <f t="shared" si="60"/>
        <v>541</v>
      </c>
      <c r="F4369" s="135"/>
      <c r="G4369" s="134">
        <v>1</v>
      </c>
    </row>
    <row r="4370" spans="1:7" ht="12.75" customHeight="1">
      <c r="A4370" s="157" t="s">
        <v>511</v>
      </c>
      <c r="B4370" s="156" t="s">
        <v>3</v>
      </c>
      <c r="C4370" s="155">
        <v>6.4599999999999996E-3</v>
      </c>
      <c r="D4370" s="136">
        <v>110277</v>
      </c>
      <c r="E4370" s="136">
        <f t="shared" si="60"/>
        <v>712.38941999999997</v>
      </c>
      <c r="F4370" s="135"/>
      <c r="G4370" s="134">
        <v>1</v>
      </c>
    </row>
    <row r="4371" spans="1:7" ht="12.75" customHeight="1">
      <c r="A4371" s="157" t="s">
        <v>510</v>
      </c>
      <c r="B4371" s="156" t="s">
        <v>3</v>
      </c>
      <c r="C4371" s="155">
        <v>1.9959999999999999E-2</v>
      </c>
      <c r="D4371" s="136">
        <v>53173</v>
      </c>
      <c r="E4371" s="136">
        <f t="shared" si="60"/>
        <v>1061.3330799999999</v>
      </c>
      <c r="F4371" s="135"/>
      <c r="G4371" s="134">
        <v>1</v>
      </c>
    </row>
    <row r="4372" spans="1:7" ht="12.75" customHeight="1">
      <c r="A4372" s="152"/>
      <c r="B4372" s="154">
        <v>39.366619844208898</v>
      </c>
      <c r="C4372" s="153"/>
      <c r="D4372" s="152" t="s">
        <v>105</v>
      </c>
      <c r="E4372" s="137">
        <v>15414</v>
      </c>
      <c r="F4372" s="151"/>
      <c r="G4372" s="134">
        <v>1</v>
      </c>
    </row>
    <row r="4373" spans="1:7" ht="12.75" customHeight="1">
      <c r="A4373" s="159" t="s">
        <v>106</v>
      </c>
      <c r="B4373" s="158" t="s">
        <v>5</v>
      </c>
      <c r="C4373" s="158" t="s">
        <v>4</v>
      </c>
      <c r="D4373" s="158" t="s">
        <v>103</v>
      </c>
      <c r="E4373" s="158" t="s">
        <v>104</v>
      </c>
      <c r="G4373" s="134">
        <v>1</v>
      </c>
    </row>
    <row r="4374" spans="1:7" ht="12.75" customHeight="1">
      <c r="A4374" s="157" t="s">
        <v>509</v>
      </c>
      <c r="B4374" s="156" t="s">
        <v>107</v>
      </c>
      <c r="C4374" s="155">
        <v>8.5319999999999993E-2</v>
      </c>
      <c r="D4374" s="136">
        <v>282059</v>
      </c>
      <c r="E4374" s="136">
        <f>+D4374*C4374</f>
        <v>24065.273879999997</v>
      </c>
      <c r="F4374" s="135"/>
      <c r="G4374" s="134">
        <v>1</v>
      </c>
    </row>
    <row r="4375" spans="1:7" ht="12.75" customHeight="1">
      <c r="A4375" s="152"/>
      <c r="B4375" s="154">
        <v>52.984293193717299</v>
      </c>
      <c r="C4375" s="153"/>
      <c r="D4375" s="152" t="s">
        <v>105</v>
      </c>
      <c r="E4375" s="137">
        <v>20746</v>
      </c>
      <c r="F4375" s="151"/>
      <c r="G4375" s="134">
        <v>1</v>
      </c>
    </row>
    <row r="4376" spans="1:7" ht="12.75" customHeight="1">
      <c r="A4376" s="159" t="s">
        <v>108</v>
      </c>
      <c r="B4376" s="158" t="s">
        <v>5</v>
      </c>
      <c r="C4376" s="158" t="s">
        <v>4</v>
      </c>
      <c r="D4376" s="158" t="s">
        <v>103</v>
      </c>
      <c r="E4376" s="158" t="s">
        <v>104</v>
      </c>
      <c r="G4376" s="134">
        <v>1</v>
      </c>
    </row>
    <row r="4377" spans="1:7" ht="12.75" customHeight="1">
      <c r="A4377" s="157" t="s">
        <v>109</v>
      </c>
      <c r="B4377" s="156" t="s">
        <v>110</v>
      </c>
      <c r="C4377" s="155">
        <v>0.05</v>
      </c>
      <c r="D4377" s="136">
        <v>20746</v>
      </c>
      <c r="E4377" s="136">
        <f>+D4377*C4377</f>
        <v>1037.3</v>
      </c>
      <c r="F4377" s="135"/>
      <c r="G4377" s="134">
        <v>1</v>
      </c>
    </row>
    <row r="4378" spans="1:7" ht="12.75" customHeight="1">
      <c r="A4378" s="152"/>
      <c r="B4378" s="154">
        <v>2.6484484740135401</v>
      </c>
      <c r="C4378" s="153"/>
      <c r="D4378" s="152" t="s">
        <v>105</v>
      </c>
      <c r="E4378" s="137">
        <v>1037</v>
      </c>
      <c r="F4378" s="151"/>
      <c r="G4378" s="134">
        <v>1</v>
      </c>
    </row>
    <row r="4379" spans="1:7" ht="12.75" customHeight="1">
      <c r="A4379" s="159" t="s">
        <v>111</v>
      </c>
      <c r="B4379" s="158" t="s">
        <v>5</v>
      </c>
      <c r="C4379" s="158" t="s">
        <v>4</v>
      </c>
      <c r="D4379" s="158" t="s">
        <v>103</v>
      </c>
      <c r="E4379" s="158" t="s">
        <v>104</v>
      </c>
      <c r="G4379" s="134">
        <v>1</v>
      </c>
    </row>
    <row r="4380" spans="1:7" ht="12.75" customHeight="1">
      <c r="A4380" s="157" t="s">
        <v>508</v>
      </c>
      <c r="B4380" s="156" t="s">
        <v>142</v>
      </c>
      <c r="C4380" s="155">
        <v>9.6670000000000006E-2</v>
      </c>
      <c r="D4380" s="136">
        <v>20257</v>
      </c>
      <c r="E4380" s="136">
        <f>+D4380*C4380</f>
        <v>1958.2441900000001</v>
      </c>
      <c r="F4380" s="135"/>
      <c r="G4380" s="134">
        <v>1</v>
      </c>
    </row>
    <row r="4381" spans="1:7" ht="12.75" customHeight="1">
      <c r="A4381" s="152"/>
      <c r="B4381" s="154">
        <v>5.0006384880602699</v>
      </c>
      <c r="C4381" s="153"/>
      <c r="D4381" s="152" t="s">
        <v>105</v>
      </c>
      <c r="E4381" s="137">
        <v>1958</v>
      </c>
      <c r="F4381" s="151"/>
      <c r="G4381" s="134">
        <v>1</v>
      </c>
    </row>
    <row r="4382" spans="1:7" ht="12.75" customHeight="1">
      <c r="A4382" s="150" t="s">
        <v>114</v>
      </c>
      <c r="B4382" s="149" t="s">
        <v>115</v>
      </c>
      <c r="C4382" s="148"/>
      <c r="D4382" s="147"/>
      <c r="E4382" s="146">
        <v>39155</v>
      </c>
      <c r="G4382" s="134">
        <v>1</v>
      </c>
    </row>
    <row r="4383" spans="1:7" ht="15" customHeight="1">
      <c r="A4383" s="202" t="s">
        <v>116</v>
      </c>
      <c r="B4383" s="202"/>
      <c r="C4383" s="202"/>
      <c r="D4383" s="200">
        <v>39155</v>
      </c>
      <c r="E4383" s="200"/>
      <c r="G4383" s="134">
        <v>1</v>
      </c>
    </row>
    <row r="4384" spans="1:7" ht="12.75" customHeight="1">
      <c r="G4384" s="134">
        <v>1</v>
      </c>
    </row>
    <row r="4385" spans="1:7" ht="12.75" customHeight="1">
      <c r="G4385" s="134">
        <v>1</v>
      </c>
    </row>
    <row r="4386" spans="1:7" ht="20.25" customHeight="1">
      <c r="A4386" s="191" t="s">
        <v>99</v>
      </c>
      <c r="B4386" s="192"/>
      <c r="C4386" s="192"/>
      <c r="D4386" s="192"/>
      <c r="E4386" s="193"/>
      <c r="G4386" s="134">
        <v>1</v>
      </c>
    </row>
    <row r="4387" spans="1:7" ht="12.75" customHeight="1">
      <c r="A4387" s="194"/>
      <c r="B4387" s="194"/>
      <c r="C4387" s="194"/>
      <c r="D4387" s="162" t="s">
        <v>100</v>
      </c>
      <c r="E4387" s="162" t="s">
        <v>5</v>
      </c>
      <c r="G4387" s="134">
        <v>1</v>
      </c>
    </row>
    <row r="4388" spans="1:7" ht="55.5" customHeight="1">
      <c r="A4388" s="194" t="s">
        <v>461</v>
      </c>
      <c r="B4388" s="194"/>
      <c r="C4388" s="194"/>
      <c r="D4388" s="161" t="s">
        <v>441</v>
      </c>
      <c r="E4388" s="161" t="s">
        <v>3</v>
      </c>
      <c r="G4388" s="134">
        <v>1</v>
      </c>
    </row>
    <row r="4389" spans="1:7" ht="15.75" customHeight="1">
      <c r="A4389" s="201" t="s">
        <v>101</v>
      </c>
      <c r="B4389" s="201"/>
      <c r="C4389" s="201"/>
      <c r="D4389" s="201"/>
      <c r="E4389" s="201"/>
      <c r="F4389" s="160"/>
      <c r="G4389" s="134">
        <v>1</v>
      </c>
    </row>
    <row r="4390" spans="1:7" ht="200.1" customHeight="1">
      <c r="A4390" s="196" t="s">
        <v>239</v>
      </c>
      <c r="B4390" s="197"/>
      <c r="C4390" s="197"/>
      <c r="D4390" s="197"/>
      <c r="E4390" s="198"/>
      <c r="G4390" s="134">
        <v>2</v>
      </c>
    </row>
    <row r="4391" spans="1:7" ht="12.75" customHeight="1">
      <c r="A4391" s="159" t="s">
        <v>102</v>
      </c>
      <c r="B4391" s="158" t="s">
        <v>5</v>
      </c>
      <c r="C4391" s="158" t="s">
        <v>4</v>
      </c>
      <c r="D4391" s="158" t="s">
        <v>103</v>
      </c>
      <c r="E4391" s="158" t="s">
        <v>104</v>
      </c>
      <c r="G4391" s="134">
        <v>1</v>
      </c>
    </row>
    <row r="4392" spans="1:7" ht="12.75" customHeight="1">
      <c r="A4392" s="157" t="s">
        <v>507</v>
      </c>
      <c r="B4392" s="156" t="s">
        <v>3</v>
      </c>
      <c r="C4392" s="155">
        <v>1</v>
      </c>
      <c r="D4392" s="136">
        <v>906000</v>
      </c>
      <c r="E4392" s="136">
        <f>+D4392*C4392</f>
        <v>906000</v>
      </c>
      <c r="F4392" s="135"/>
      <c r="G4392" s="134">
        <v>1</v>
      </c>
    </row>
    <row r="4393" spans="1:7" ht="12.75" customHeight="1">
      <c r="A4393" s="152"/>
      <c r="B4393" s="154">
        <v>92.655374165104504</v>
      </c>
      <c r="C4393" s="153"/>
      <c r="D4393" s="152" t="s">
        <v>105</v>
      </c>
      <c r="E4393" s="137">
        <v>906000</v>
      </c>
      <c r="F4393" s="151"/>
      <c r="G4393" s="134">
        <v>1</v>
      </c>
    </row>
    <row r="4394" spans="1:7" ht="12.75" customHeight="1">
      <c r="A4394" s="159" t="s">
        <v>106</v>
      </c>
      <c r="B4394" s="158" t="s">
        <v>5</v>
      </c>
      <c r="C4394" s="158" t="s">
        <v>4</v>
      </c>
      <c r="D4394" s="158" t="s">
        <v>103</v>
      </c>
      <c r="E4394" s="158" t="s">
        <v>104</v>
      </c>
      <c r="G4394" s="134">
        <v>1</v>
      </c>
    </row>
    <row r="4395" spans="1:7" ht="12.75" customHeight="1">
      <c r="A4395" s="157" t="s">
        <v>150</v>
      </c>
      <c r="B4395" s="156" t="s">
        <v>107</v>
      </c>
      <c r="C4395" s="155">
        <v>0.28128999999999998</v>
      </c>
      <c r="D4395" s="136">
        <v>282059</v>
      </c>
      <c r="E4395" s="136">
        <f>+D4395*C4395</f>
        <v>79340.376109999997</v>
      </c>
      <c r="F4395" s="135"/>
      <c r="G4395" s="134">
        <v>1</v>
      </c>
    </row>
    <row r="4396" spans="1:7" ht="12.75" customHeight="1">
      <c r="A4396" s="152"/>
      <c r="B4396" s="154">
        <v>6.9948671377159499</v>
      </c>
      <c r="C4396" s="153"/>
      <c r="D4396" s="152" t="s">
        <v>105</v>
      </c>
      <c r="E4396" s="137">
        <v>68397</v>
      </c>
      <c r="F4396" s="151"/>
      <c r="G4396" s="134">
        <v>1</v>
      </c>
    </row>
    <row r="4397" spans="1:7" ht="12.75" customHeight="1">
      <c r="A4397" s="159" t="s">
        <v>108</v>
      </c>
      <c r="B4397" s="158" t="s">
        <v>5</v>
      </c>
      <c r="C4397" s="158" t="s">
        <v>4</v>
      </c>
      <c r="D4397" s="158" t="s">
        <v>103</v>
      </c>
      <c r="E4397" s="158" t="s">
        <v>104</v>
      </c>
      <c r="G4397" s="134">
        <v>1</v>
      </c>
    </row>
    <row r="4398" spans="1:7" ht="12.75" customHeight="1">
      <c r="A4398" s="157" t="s">
        <v>109</v>
      </c>
      <c r="B4398" s="156" t="s">
        <v>110</v>
      </c>
      <c r="C4398" s="155">
        <v>0.05</v>
      </c>
      <c r="D4398" s="136">
        <v>68397</v>
      </c>
      <c r="E4398" s="136">
        <f>+D4398*C4398</f>
        <v>3419.8500000000004</v>
      </c>
      <c r="F4398" s="135"/>
      <c r="G4398" s="134">
        <v>1</v>
      </c>
    </row>
    <row r="4399" spans="1:7" ht="12.75" customHeight="1">
      <c r="A4399" s="152"/>
      <c r="B4399" s="154">
        <v>0.34975869717953401</v>
      </c>
      <c r="C4399" s="153"/>
      <c r="D4399" s="152" t="s">
        <v>105</v>
      </c>
      <c r="E4399" s="137">
        <v>3420</v>
      </c>
      <c r="F4399" s="151"/>
      <c r="G4399" s="134">
        <v>1</v>
      </c>
    </row>
    <row r="4400" spans="1:7" ht="12.75" customHeight="1">
      <c r="A4400" s="150" t="s">
        <v>114</v>
      </c>
      <c r="B4400" s="149" t="s">
        <v>115</v>
      </c>
      <c r="C4400" s="148"/>
      <c r="D4400" s="147"/>
      <c r="E4400" s="146">
        <v>977817</v>
      </c>
      <c r="G4400" s="134">
        <v>1</v>
      </c>
    </row>
    <row r="4401" spans="1:7" ht="15" customHeight="1">
      <c r="A4401" s="202" t="s">
        <v>116</v>
      </c>
      <c r="B4401" s="202"/>
      <c r="C4401" s="202"/>
      <c r="D4401" s="200">
        <v>977817</v>
      </c>
      <c r="E4401" s="200"/>
      <c r="G4401" s="134">
        <v>1</v>
      </c>
    </row>
    <row r="4402" spans="1:7" ht="12.75" customHeight="1">
      <c r="G4402" s="134">
        <v>1</v>
      </c>
    </row>
    <row r="4403" spans="1:7" ht="12.75" customHeight="1">
      <c r="G4403" s="134">
        <v>1</v>
      </c>
    </row>
    <row r="4404" spans="1:7" ht="20.25" customHeight="1">
      <c r="A4404" s="191" t="s">
        <v>99</v>
      </c>
      <c r="B4404" s="192"/>
      <c r="C4404" s="192"/>
      <c r="D4404" s="192"/>
      <c r="E4404" s="193"/>
      <c r="G4404" s="134">
        <v>1</v>
      </c>
    </row>
    <row r="4405" spans="1:7" ht="12.75" customHeight="1">
      <c r="A4405" s="194"/>
      <c r="B4405" s="194"/>
      <c r="C4405" s="194"/>
      <c r="D4405" s="162" t="s">
        <v>100</v>
      </c>
      <c r="E4405" s="162" t="s">
        <v>5</v>
      </c>
      <c r="G4405" s="134">
        <v>1</v>
      </c>
    </row>
    <row r="4406" spans="1:7" ht="55.5" customHeight="1">
      <c r="A4406" s="194" t="s">
        <v>461</v>
      </c>
      <c r="B4406" s="194"/>
      <c r="C4406" s="194"/>
      <c r="D4406" s="161" t="s">
        <v>442</v>
      </c>
      <c r="E4406" s="161" t="s">
        <v>3</v>
      </c>
      <c r="G4406" s="134">
        <v>1</v>
      </c>
    </row>
    <row r="4407" spans="1:7" ht="15.75" customHeight="1">
      <c r="A4407" s="201" t="s">
        <v>101</v>
      </c>
      <c r="B4407" s="201"/>
      <c r="C4407" s="201"/>
      <c r="D4407" s="201"/>
      <c r="E4407" s="201"/>
      <c r="F4407" s="160"/>
      <c r="G4407" s="134">
        <v>1</v>
      </c>
    </row>
    <row r="4408" spans="1:7" ht="200.1" customHeight="1">
      <c r="A4408" s="196" t="s">
        <v>241</v>
      </c>
      <c r="B4408" s="197"/>
      <c r="C4408" s="197"/>
      <c r="D4408" s="197"/>
      <c r="E4408" s="198"/>
      <c r="G4408" s="134">
        <v>2</v>
      </c>
    </row>
    <row r="4409" spans="1:7" ht="12.75" customHeight="1">
      <c r="A4409" s="159" t="s">
        <v>102</v>
      </c>
      <c r="B4409" s="158" t="s">
        <v>5</v>
      </c>
      <c r="C4409" s="158" t="s">
        <v>4</v>
      </c>
      <c r="D4409" s="158" t="s">
        <v>103</v>
      </c>
      <c r="E4409" s="158" t="s">
        <v>104</v>
      </c>
      <c r="G4409" s="134">
        <v>1</v>
      </c>
    </row>
    <row r="4410" spans="1:7" ht="12.75" customHeight="1">
      <c r="A4410" s="157" t="s">
        <v>505</v>
      </c>
      <c r="B4410" s="156" t="s">
        <v>149</v>
      </c>
      <c r="C4410" s="155">
        <v>6.3E-2</v>
      </c>
      <c r="D4410" s="136">
        <v>392677</v>
      </c>
      <c r="E4410" s="136">
        <f>+D4410*C4410</f>
        <v>24738.651000000002</v>
      </c>
      <c r="F4410" s="135"/>
      <c r="G4410" s="134">
        <v>1</v>
      </c>
    </row>
    <row r="4411" spans="1:7" ht="12.75" customHeight="1">
      <c r="A4411" s="157" t="s">
        <v>506</v>
      </c>
      <c r="B4411" s="156" t="s">
        <v>3</v>
      </c>
      <c r="C4411" s="155">
        <v>1</v>
      </c>
      <c r="D4411" s="136">
        <v>1750000</v>
      </c>
      <c r="E4411" s="136">
        <f>+D4411*C4411</f>
        <v>1750000</v>
      </c>
      <c r="F4411" s="135"/>
      <c r="G4411" s="134">
        <v>1</v>
      </c>
    </row>
    <row r="4412" spans="1:7" ht="12.75" customHeight="1">
      <c r="A4412" s="152"/>
      <c r="B4412" s="154">
        <v>91.599905031767904</v>
      </c>
      <c r="C4412" s="153"/>
      <c r="D4412" s="152" t="s">
        <v>105</v>
      </c>
      <c r="E4412" s="137">
        <v>1774739</v>
      </c>
      <c r="F4412" s="151"/>
      <c r="G4412" s="134">
        <v>1</v>
      </c>
    </row>
    <row r="4413" spans="1:7" ht="12.75" customHeight="1">
      <c r="A4413" s="159" t="s">
        <v>106</v>
      </c>
      <c r="B4413" s="158" t="s">
        <v>5</v>
      </c>
      <c r="C4413" s="158" t="s">
        <v>4</v>
      </c>
      <c r="D4413" s="158" t="s">
        <v>103</v>
      </c>
      <c r="E4413" s="158" t="s">
        <v>104</v>
      </c>
      <c r="G4413" s="134">
        <v>1</v>
      </c>
    </row>
    <row r="4414" spans="1:7" ht="12.75" customHeight="1">
      <c r="A4414" s="157" t="s">
        <v>150</v>
      </c>
      <c r="B4414" s="156" t="s">
        <v>107</v>
      </c>
      <c r="C4414" s="155">
        <v>0.63746000000000003</v>
      </c>
      <c r="D4414" s="136">
        <v>282059</v>
      </c>
      <c r="E4414" s="136">
        <f>+D4414*C4414</f>
        <v>179801.33014000001</v>
      </c>
      <c r="F4414" s="135"/>
      <c r="G4414" s="134">
        <v>1</v>
      </c>
    </row>
    <row r="4415" spans="1:7" ht="12.75" customHeight="1">
      <c r="A4415" s="152"/>
      <c r="B4415" s="154">
        <v>8.0000929037053101</v>
      </c>
      <c r="C4415" s="153"/>
      <c r="D4415" s="152" t="s">
        <v>105</v>
      </c>
      <c r="E4415" s="137">
        <v>155001</v>
      </c>
      <c r="F4415" s="151"/>
      <c r="G4415" s="134">
        <v>1</v>
      </c>
    </row>
    <row r="4416" spans="1:7" ht="12.75" customHeight="1">
      <c r="A4416" s="159" t="s">
        <v>108</v>
      </c>
      <c r="B4416" s="158" t="s">
        <v>5</v>
      </c>
      <c r="C4416" s="158" t="s">
        <v>4</v>
      </c>
      <c r="D4416" s="158" t="s">
        <v>103</v>
      </c>
      <c r="E4416" s="158" t="s">
        <v>104</v>
      </c>
      <c r="G4416" s="134">
        <v>1</v>
      </c>
    </row>
    <row r="4417" spans="1:7" ht="12.75" customHeight="1">
      <c r="A4417" s="157" t="s">
        <v>109</v>
      </c>
      <c r="B4417" s="156" t="s">
        <v>110</v>
      </c>
      <c r="C4417" s="155">
        <v>0.05</v>
      </c>
      <c r="D4417" s="136">
        <v>155001</v>
      </c>
      <c r="E4417" s="136">
        <f>+D4417*C4417</f>
        <v>7750.05</v>
      </c>
      <c r="F4417" s="135"/>
      <c r="G4417" s="134">
        <v>1</v>
      </c>
    </row>
    <row r="4418" spans="1:7" ht="12.75" customHeight="1">
      <c r="A4418" s="152"/>
      <c r="B4418" s="154">
        <v>0.400002064526785</v>
      </c>
      <c r="C4418" s="153"/>
      <c r="D4418" s="152" t="s">
        <v>105</v>
      </c>
      <c r="E4418" s="137">
        <v>7750</v>
      </c>
      <c r="F4418" s="151"/>
      <c r="G4418" s="134">
        <v>1</v>
      </c>
    </row>
    <row r="4419" spans="1:7" ht="12.75" customHeight="1">
      <c r="A4419" s="150" t="s">
        <v>114</v>
      </c>
      <c r="B4419" s="149" t="s">
        <v>115</v>
      </c>
      <c r="C4419" s="148"/>
      <c r="D4419" s="147"/>
      <c r="E4419" s="146">
        <v>1937490</v>
      </c>
      <c r="G4419" s="134">
        <v>1</v>
      </c>
    </row>
    <row r="4420" spans="1:7" ht="15" customHeight="1">
      <c r="A4420" s="202" t="s">
        <v>116</v>
      </c>
      <c r="B4420" s="202"/>
      <c r="C4420" s="202"/>
      <c r="D4420" s="200">
        <v>1937490</v>
      </c>
      <c r="E4420" s="200"/>
      <c r="G4420" s="134">
        <v>1</v>
      </c>
    </row>
    <row r="4421" spans="1:7" ht="12.75" customHeight="1">
      <c r="G4421" s="134">
        <v>1</v>
      </c>
    </row>
    <row r="4422" spans="1:7" ht="12.75" customHeight="1">
      <c r="G4422" s="134">
        <v>1</v>
      </c>
    </row>
    <row r="4423" spans="1:7" ht="20.25" customHeight="1">
      <c r="A4423" s="191" t="s">
        <v>99</v>
      </c>
      <c r="B4423" s="192"/>
      <c r="C4423" s="192"/>
      <c r="D4423" s="192"/>
      <c r="E4423" s="193"/>
      <c r="G4423" s="134">
        <v>1</v>
      </c>
    </row>
    <row r="4424" spans="1:7" ht="12.75" customHeight="1">
      <c r="A4424" s="194"/>
      <c r="B4424" s="194"/>
      <c r="C4424" s="194"/>
      <c r="D4424" s="162" t="s">
        <v>100</v>
      </c>
      <c r="E4424" s="162" t="s">
        <v>5</v>
      </c>
      <c r="G4424" s="134">
        <v>1</v>
      </c>
    </row>
    <row r="4425" spans="1:7" ht="55.5" customHeight="1">
      <c r="A4425" s="194" t="s">
        <v>461</v>
      </c>
      <c r="B4425" s="194"/>
      <c r="C4425" s="194"/>
      <c r="D4425" s="161" t="s">
        <v>443</v>
      </c>
      <c r="E4425" s="161" t="s">
        <v>3</v>
      </c>
      <c r="G4425" s="134">
        <v>1</v>
      </c>
    </row>
    <row r="4426" spans="1:7" ht="15.75" customHeight="1">
      <c r="A4426" s="201" t="s">
        <v>101</v>
      </c>
      <c r="B4426" s="201"/>
      <c r="C4426" s="201"/>
      <c r="D4426" s="201"/>
      <c r="E4426" s="201"/>
      <c r="F4426" s="160"/>
      <c r="G4426" s="134">
        <v>1</v>
      </c>
    </row>
    <row r="4427" spans="1:7" ht="200.1" customHeight="1">
      <c r="A4427" s="196" t="s">
        <v>237</v>
      </c>
      <c r="B4427" s="197"/>
      <c r="C4427" s="197"/>
      <c r="D4427" s="197"/>
      <c r="E4427" s="198"/>
      <c r="G4427" s="134">
        <v>2</v>
      </c>
    </row>
    <row r="4428" spans="1:7" ht="12.75" customHeight="1">
      <c r="A4428" s="159" t="s">
        <v>102</v>
      </c>
      <c r="B4428" s="158" t="s">
        <v>5</v>
      </c>
      <c r="C4428" s="158" t="s">
        <v>4</v>
      </c>
      <c r="D4428" s="158" t="s">
        <v>103</v>
      </c>
      <c r="E4428" s="158" t="s">
        <v>104</v>
      </c>
      <c r="G4428" s="134">
        <v>1</v>
      </c>
    </row>
    <row r="4429" spans="1:7" ht="12.75" customHeight="1">
      <c r="A4429" s="157" t="s">
        <v>505</v>
      </c>
      <c r="B4429" s="156" t="s">
        <v>149</v>
      </c>
      <c r="C4429" s="155">
        <v>6.3E-2</v>
      </c>
      <c r="D4429" s="136">
        <v>392677</v>
      </c>
      <c r="E4429" s="136">
        <f>+D4429*C4429</f>
        <v>24738.651000000002</v>
      </c>
      <c r="F4429" s="135"/>
      <c r="G4429" s="134">
        <v>1</v>
      </c>
    </row>
    <row r="4430" spans="1:7" ht="12.75" customHeight="1">
      <c r="A4430" s="157" t="s">
        <v>504</v>
      </c>
      <c r="B4430" s="156" t="s">
        <v>3</v>
      </c>
      <c r="C4430" s="155">
        <v>1</v>
      </c>
      <c r="D4430" s="136">
        <v>26157</v>
      </c>
      <c r="E4430" s="136">
        <f>+D4430*C4430</f>
        <v>26157</v>
      </c>
      <c r="F4430" s="135"/>
      <c r="G4430" s="134">
        <v>1</v>
      </c>
    </row>
    <row r="4431" spans="1:7" ht="12.75" customHeight="1">
      <c r="A4431" s="157" t="s">
        <v>503</v>
      </c>
      <c r="B4431" s="156" t="s">
        <v>3</v>
      </c>
      <c r="C4431" s="155">
        <v>1</v>
      </c>
      <c r="D4431" s="136">
        <v>4282376</v>
      </c>
      <c r="E4431" s="136">
        <f>+D4431*C4431</f>
        <v>4282376</v>
      </c>
      <c r="F4431" s="135"/>
      <c r="G4431" s="134">
        <v>1</v>
      </c>
    </row>
    <row r="4432" spans="1:7" ht="12.75" customHeight="1">
      <c r="A4432" s="157" t="s">
        <v>502</v>
      </c>
      <c r="B4432" s="156" t="s">
        <v>3</v>
      </c>
      <c r="C4432" s="155">
        <v>1</v>
      </c>
      <c r="D4432" s="136">
        <v>3420000</v>
      </c>
      <c r="E4432" s="136">
        <f>+D4432*C4432</f>
        <v>3420000</v>
      </c>
      <c r="F4432" s="135"/>
      <c r="G4432" s="134">
        <v>1</v>
      </c>
    </row>
    <row r="4433" spans="1:7" ht="12.75" customHeight="1">
      <c r="A4433" s="152"/>
      <c r="B4433" s="154">
        <v>99.082221301252901</v>
      </c>
      <c r="C4433" s="153"/>
      <c r="D4433" s="152" t="s">
        <v>105</v>
      </c>
      <c r="E4433" s="137">
        <v>7753272</v>
      </c>
      <c r="F4433" s="151"/>
      <c r="G4433" s="134">
        <v>1</v>
      </c>
    </row>
    <row r="4434" spans="1:7" ht="12.75" customHeight="1">
      <c r="A4434" s="159" t="s">
        <v>106</v>
      </c>
      <c r="B4434" s="158" t="s">
        <v>5</v>
      </c>
      <c r="C4434" s="158" t="s">
        <v>4</v>
      </c>
      <c r="D4434" s="158" t="s">
        <v>103</v>
      </c>
      <c r="E4434" s="158" t="s">
        <v>104</v>
      </c>
      <c r="G4434" s="134">
        <v>1</v>
      </c>
    </row>
    <row r="4435" spans="1:7" ht="12.75" customHeight="1">
      <c r="A4435" s="157" t="s">
        <v>150</v>
      </c>
      <c r="B4435" s="156" t="s">
        <v>107</v>
      </c>
      <c r="C4435" s="155">
        <v>0.28128999999999998</v>
      </c>
      <c r="D4435" s="136">
        <v>282059</v>
      </c>
      <c r="E4435" s="136">
        <f>+D4435*C4435</f>
        <v>79340.376109999997</v>
      </c>
      <c r="F4435" s="135"/>
      <c r="G4435" s="134">
        <v>1</v>
      </c>
    </row>
    <row r="4436" spans="1:7" ht="12.75" customHeight="1">
      <c r="A4436" s="152"/>
      <c r="B4436" s="154">
        <v>0.87407312555806105</v>
      </c>
      <c r="C4436" s="153"/>
      <c r="D4436" s="152" t="s">
        <v>105</v>
      </c>
      <c r="E4436" s="137">
        <v>68397</v>
      </c>
      <c r="F4436" s="151"/>
      <c r="G4436" s="134">
        <v>1</v>
      </c>
    </row>
    <row r="4437" spans="1:7" ht="12.75" customHeight="1">
      <c r="A4437" s="159" t="s">
        <v>108</v>
      </c>
      <c r="B4437" s="158" t="s">
        <v>5</v>
      </c>
      <c r="C4437" s="158" t="s">
        <v>4</v>
      </c>
      <c r="D4437" s="158" t="s">
        <v>103</v>
      </c>
      <c r="E4437" s="158" t="s">
        <v>104</v>
      </c>
      <c r="G4437" s="134">
        <v>1</v>
      </c>
    </row>
    <row r="4438" spans="1:7" ht="12.75" customHeight="1">
      <c r="A4438" s="157" t="s">
        <v>109</v>
      </c>
      <c r="B4438" s="156" t="s">
        <v>110</v>
      </c>
      <c r="C4438" s="155">
        <v>0.05</v>
      </c>
      <c r="D4438" s="136">
        <v>68397</v>
      </c>
      <c r="E4438" s="136">
        <f>+D4438*C4438</f>
        <v>3419.8500000000004</v>
      </c>
      <c r="F4438" s="135"/>
      <c r="G4438" s="134">
        <v>1</v>
      </c>
    </row>
    <row r="4439" spans="1:7" ht="12.75" customHeight="1">
      <c r="A4439" s="152"/>
      <c r="B4439" s="154">
        <v>4.37055731890078E-2</v>
      </c>
      <c r="C4439" s="153"/>
      <c r="D4439" s="152" t="s">
        <v>105</v>
      </c>
      <c r="E4439" s="137">
        <v>3420</v>
      </c>
      <c r="F4439" s="151"/>
      <c r="G4439" s="134">
        <v>1</v>
      </c>
    </row>
    <row r="4440" spans="1:7" ht="12.75" customHeight="1">
      <c r="A4440" s="150" t="s">
        <v>114</v>
      </c>
      <c r="B4440" s="149" t="s">
        <v>115</v>
      </c>
      <c r="C4440" s="148"/>
      <c r="D4440" s="147"/>
      <c r="E4440" s="146">
        <v>7825089</v>
      </c>
      <c r="G4440" s="134">
        <v>1</v>
      </c>
    </row>
    <row r="4441" spans="1:7" ht="15" customHeight="1">
      <c r="A4441" s="202" t="s">
        <v>116</v>
      </c>
      <c r="B4441" s="202"/>
      <c r="C4441" s="202"/>
      <c r="D4441" s="200">
        <v>7825089</v>
      </c>
      <c r="E4441" s="200"/>
      <c r="G4441" s="134">
        <v>1</v>
      </c>
    </row>
    <row r="4442" spans="1:7" ht="12.75" customHeight="1">
      <c r="G4442" s="134">
        <v>1</v>
      </c>
    </row>
    <row r="4443" spans="1:7" ht="12.75" customHeight="1">
      <c r="G4443" s="134">
        <v>1</v>
      </c>
    </row>
    <row r="4444" spans="1:7" ht="20.25" customHeight="1">
      <c r="A4444" s="191" t="s">
        <v>99</v>
      </c>
      <c r="B4444" s="192"/>
      <c r="C4444" s="192"/>
      <c r="D4444" s="192"/>
      <c r="E4444" s="193"/>
      <c r="G4444" s="134">
        <v>1</v>
      </c>
    </row>
    <row r="4445" spans="1:7" ht="12.75" customHeight="1">
      <c r="A4445" s="194"/>
      <c r="B4445" s="194"/>
      <c r="C4445" s="194"/>
      <c r="D4445" s="162" t="s">
        <v>100</v>
      </c>
      <c r="E4445" s="162" t="s">
        <v>5</v>
      </c>
      <c r="G4445" s="134">
        <v>1</v>
      </c>
    </row>
    <row r="4446" spans="1:7" ht="55.5" customHeight="1">
      <c r="A4446" s="194" t="s">
        <v>461</v>
      </c>
      <c r="B4446" s="194"/>
      <c r="C4446" s="194"/>
      <c r="D4446" s="161" t="s">
        <v>444</v>
      </c>
      <c r="E4446" s="161" t="s">
        <v>98</v>
      </c>
      <c r="G4446" s="134">
        <v>1</v>
      </c>
    </row>
    <row r="4447" spans="1:7" ht="15.75" customHeight="1">
      <c r="A4447" s="201" t="s">
        <v>101</v>
      </c>
      <c r="B4447" s="201"/>
      <c r="C4447" s="201"/>
      <c r="D4447" s="201"/>
      <c r="E4447" s="201"/>
      <c r="F4447" s="160"/>
      <c r="G4447" s="134">
        <v>1</v>
      </c>
    </row>
    <row r="4448" spans="1:7" ht="200.1" customHeight="1">
      <c r="A4448" s="196" t="s">
        <v>445</v>
      </c>
      <c r="B4448" s="197"/>
      <c r="C4448" s="197"/>
      <c r="D4448" s="197"/>
      <c r="E4448" s="198"/>
      <c r="G4448" s="134">
        <v>2</v>
      </c>
    </row>
    <row r="4449" spans="1:7" ht="12.75" customHeight="1">
      <c r="A4449" s="159" t="s">
        <v>102</v>
      </c>
      <c r="B4449" s="158" t="s">
        <v>5</v>
      </c>
      <c r="C4449" s="158" t="s">
        <v>4</v>
      </c>
      <c r="D4449" s="158" t="s">
        <v>103</v>
      </c>
      <c r="E4449" s="158" t="s">
        <v>104</v>
      </c>
      <c r="G4449" s="134">
        <v>1</v>
      </c>
    </row>
    <row r="4450" spans="1:7" ht="12.75" customHeight="1">
      <c r="A4450" s="157" t="s">
        <v>485</v>
      </c>
      <c r="B4450" s="156" t="s">
        <v>98</v>
      </c>
      <c r="C4450" s="155">
        <v>1.01</v>
      </c>
      <c r="D4450" s="136">
        <v>3852</v>
      </c>
      <c r="E4450" s="136">
        <f t="shared" ref="E4450:E4455" si="61">+D4450*C4450</f>
        <v>3890.52</v>
      </c>
      <c r="F4450" s="135"/>
      <c r="G4450" s="134">
        <v>1</v>
      </c>
    </row>
    <row r="4451" spans="1:7" ht="12.75" customHeight="1">
      <c r="A4451" s="157" t="s">
        <v>484</v>
      </c>
      <c r="B4451" s="156" t="s">
        <v>3</v>
      </c>
      <c r="C4451" s="155">
        <v>0.16667000000000001</v>
      </c>
      <c r="D4451" s="136">
        <v>1263</v>
      </c>
      <c r="E4451" s="136">
        <f t="shared" si="61"/>
        <v>210.50421000000003</v>
      </c>
      <c r="F4451" s="135"/>
      <c r="G4451" s="134">
        <v>1</v>
      </c>
    </row>
    <row r="4452" spans="1:7" ht="12.75" customHeight="1">
      <c r="A4452" s="157" t="s">
        <v>482</v>
      </c>
      <c r="B4452" s="156" t="s">
        <v>3</v>
      </c>
      <c r="C4452" s="155">
        <v>0.1</v>
      </c>
      <c r="D4452" s="136">
        <v>623</v>
      </c>
      <c r="E4452" s="136">
        <f t="shared" si="61"/>
        <v>62.300000000000004</v>
      </c>
      <c r="F4452" s="135"/>
      <c r="G4452" s="134">
        <v>1</v>
      </c>
    </row>
    <row r="4453" spans="1:7" ht="12.75" customHeight="1">
      <c r="A4453" s="157" t="s">
        <v>483</v>
      </c>
      <c r="B4453" s="156" t="s">
        <v>3</v>
      </c>
      <c r="C4453" s="155">
        <v>0.1</v>
      </c>
      <c r="D4453" s="136">
        <v>574</v>
      </c>
      <c r="E4453" s="136">
        <f t="shared" si="61"/>
        <v>57.400000000000006</v>
      </c>
      <c r="F4453" s="135"/>
      <c r="G4453" s="134">
        <v>1</v>
      </c>
    </row>
    <row r="4454" spans="1:7" ht="12.75" customHeight="1">
      <c r="A4454" s="157" t="s">
        <v>478</v>
      </c>
      <c r="B4454" s="156" t="s">
        <v>3</v>
      </c>
      <c r="C4454" s="155">
        <v>1</v>
      </c>
      <c r="D4454" s="136">
        <v>1500</v>
      </c>
      <c r="E4454" s="136">
        <f t="shared" si="61"/>
        <v>1500</v>
      </c>
      <c r="F4454" s="135"/>
      <c r="G4454" s="134">
        <v>1</v>
      </c>
    </row>
    <row r="4455" spans="1:7" ht="12.75" customHeight="1">
      <c r="A4455" s="157" t="s">
        <v>491</v>
      </c>
      <c r="B4455" s="156" t="s">
        <v>149</v>
      </c>
      <c r="C4455" s="155">
        <v>2.4599999999999999E-3</v>
      </c>
      <c r="D4455" s="136">
        <v>327682</v>
      </c>
      <c r="E4455" s="136">
        <f t="shared" si="61"/>
        <v>806.09771999999998</v>
      </c>
      <c r="F4455" s="135"/>
      <c r="G4455" s="134">
        <v>1</v>
      </c>
    </row>
    <row r="4456" spans="1:7" ht="12.75" customHeight="1">
      <c r="A4456" s="152"/>
      <c r="B4456" s="154">
        <v>47.065186039803898</v>
      </c>
      <c r="C4456" s="153"/>
      <c r="D4456" s="152" t="s">
        <v>105</v>
      </c>
      <c r="E4456" s="137">
        <v>6527</v>
      </c>
      <c r="F4456" s="151"/>
      <c r="G4456" s="134">
        <v>1</v>
      </c>
    </row>
    <row r="4457" spans="1:7" ht="12.75" customHeight="1">
      <c r="A4457" s="159" t="s">
        <v>106</v>
      </c>
      <c r="B4457" s="158" t="s">
        <v>5</v>
      </c>
      <c r="C4457" s="158" t="s">
        <v>4</v>
      </c>
      <c r="D4457" s="158" t="s">
        <v>103</v>
      </c>
      <c r="E4457" s="158" t="s">
        <v>104</v>
      </c>
      <c r="G4457" s="134">
        <v>1</v>
      </c>
    </row>
    <row r="4458" spans="1:7" ht="12.75" customHeight="1">
      <c r="A4458" s="157" t="s">
        <v>471</v>
      </c>
      <c r="B4458" s="156" t="s">
        <v>107</v>
      </c>
      <c r="C4458" s="155">
        <v>2.5319999999999999E-2</v>
      </c>
      <c r="D4458" s="136">
        <v>282059</v>
      </c>
      <c r="E4458" s="136">
        <f>+D4458*C4458</f>
        <v>7141.7338799999998</v>
      </c>
      <c r="F4458" s="135"/>
      <c r="G4458" s="134">
        <v>1</v>
      </c>
    </row>
    <row r="4459" spans="1:7" ht="12.75" customHeight="1">
      <c r="A4459" s="152"/>
      <c r="B4459" s="154">
        <v>44.3971733487165</v>
      </c>
      <c r="C4459" s="153"/>
      <c r="D4459" s="152" t="s">
        <v>105</v>
      </c>
      <c r="E4459" s="137">
        <v>6157</v>
      </c>
      <c r="F4459" s="151"/>
      <c r="G4459" s="134">
        <v>1</v>
      </c>
    </row>
    <row r="4460" spans="1:7" ht="12.75" customHeight="1">
      <c r="A4460" s="159" t="s">
        <v>108</v>
      </c>
      <c r="B4460" s="158" t="s">
        <v>5</v>
      </c>
      <c r="C4460" s="158" t="s">
        <v>4</v>
      </c>
      <c r="D4460" s="158" t="s">
        <v>103</v>
      </c>
      <c r="E4460" s="158" t="s">
        <v>104</v>
      </c>
      <c r="G4460" s="134">
        <v>1</v>
      </c>
    </row>
    <row r="4461" spans="1:7" ht="12.75" customHeight="1">
      <c r="A4461" s="157" t="s">
        <v>109</v>
      </c>
      <c r="B4461" s="156" t="s">
        <v>110</v>
      </c>
      <c r="C4461" s="155">
        <v>0.05</v>
      </c>
      <c r="D4461" s="136">
        <v>6157</v>
      </c>
      <c r="E4461" s="136">
        <f>+D4461*C4461</f>
        <v>307.85000000000002</v>
      </c>
      <c r="F4461" s="135"/>
      <c r="G4461" s="134">
        <v>1</v>
      </c>
    </row>
    <row r="4462" spans="1:7" ht="12.75" customHeight="1">
      <c r="A4462" s="152"/>
      <c r="B4462" s="154">
        <v>2.2209402942024798</v>
      </c>
      <c r="C4462" s="153"/>
      <c r="D4462" s="152" t="s">
        <v>105</v>
      </c>
      <c r="E4462" s="137">
        <v>308</v>
      </c>
      <c r="F4462" s="151"/>
      <c r="G4462" s="134">
        <v>1</v>
      </c>
    </row>
    <row r="4463" spans="1:7" ht="12.75" customHeight="1">
      <c r="A4463" s="159" t="s">
        <v>112</v>
      </c>
      <c r="B4463" s="158" t="s">
        <v>5</v>
      </c>
      <c r="C4463" s="158" t="s">
        <v>4</v>
      </c>
      <c r="D4463" s="158" t="s">
        <v>103</v>
      </c>
      <c r="E4463" s="158" t="s">
        <v>104</v>
      </c>
      <c r="G4463" s="134">
        <v>1</v>
      </c>
    </row>
    <row r="4464" spans="1:7" ht="12.75" customHeight="1">
      <c r="A4464" s="157" t="s">
        <v>470</v>
      </c>
      <c r="B4464" s="156" t="s">
        <v>3</v>
      </c>
      <c r="C4464" s="155">
        <v>0.02</v>
      </c>
      <c r="D4464" s="136">
        <v>43800</v>
      </c>
      <c r="E4464" s="136">
        <f>+D4464*C4464</f>
        <v>876</v>
      </c>
      <c r="F4464" s="135"/>
      <c r="G4464" s="134">
        <v>1</v>
      </c>
    </row>
    <row r="4465" spans="1:7" ht="12.75" customHeight="1">
      <c r="A4465" s="152"/>
      <c r="B4465" s="154">
        <v>6.3167003172771796</v>
      </c>
      <c r="C4465" s="153"/>
      <c r="D4465" s="152" t="s">
        <v>105</v>
      </c>
      <c r="E4465" s="137">
        <v>876</v>
      </c>
      <c r="F4465" s="151"/>
      <c r="G4465" s="134">
        <v>1</v>
      </c>
    </row>
    <row r="4466" spans="1:7" ht="12.75" customHeight="1">
      <c r="A4466" s="150" t="s">
        <v>114</v>
      </c>
      <c r="B4466" s="149" t="s">
        <v>115</v>
      </c>
      <c r="C4466" s="148"/>
      <c r="D4466" s="147"/>
      <c r="E4466" s="146">
        <v>13868</v>
      </c>
      <c r="G4466" s="134">
        <v>1</v>
      </c>
    </row>
    <row r="4467" spans="1:7" ht="15" customHeight="1">
      <c r="A4467" s="202" t="s">
        <v>116</v>
      </c>
      <c r="B4467" s="202"/>
      <c r="C4467" s="202"/>
      <c r="D4467" s="200">
        <v>13868</v>
      </c>
      <c r="E4467" s="200"/>
      <c r="G4467" s="134">
        <v>1</v>
      </c>
    </row>
    <row r="4468" spans="1:7" ht="12.75" customHeight="1">
      <c r="G4468" s="134">
        <v>1</v>
      </c>
    </row>
    <row r="4469" spans="1:7" ht="12.75" customHeight="1">
      <c r="G4469" s="134">
        <v>1</v>
      </c>
    </row>
    <row r="4470" spans="1:7" ht="20.25" customHeight="1">
      <c r="A4470" s="191" t="s">
        <v>99</v>
      </c>
      <c r="B4470" s="192"/>
      <c r="C4470" s="192"/>
      <c r="D4470" s="192"/>
      <c r="E4470" s="193"/>
      <c r="G4470" s="134">
        <v>1</v>
      </c>
    </row>
    <row r="4471" spans="1:7" ht="12.75" customHeight="1">
      <c r="A4471" s="194"/>
      <c r="B4471" s="194"/>
      <c r="C4471" s="194"/>
      <c r="D4471" s="162" t="s">
        <v>100</v>
      </c>
      <c r="E4471" s="162" t="s">
        <v>5</v>
      </c>
      <c r="G4471" s="134">
        <v>1</v>
      </c>
    </row>
    <row r="4472" spans="1:7" ht="55.5" customHeight="1">
      <c r="A4472" s="194" t="s">
        <v>461</v>
      </c>
      <c r="B4472" s="194"/>
      <c r="C4472" s="194"/>
      <c r="D4472" s="161" t="s">
        <v>446</v>
      </c>
      <c r="E4472" s="161" t="s">
        <v>98</v>
      </c>
      <c r="G4472" s="134">
        <v>1</v>
      </c>
    </row>
    <row r="4473" spans="1:7" ht="15.75" customHeight="1">
      <c r="A4473" s="201" t="s">
        <v>101</v>
      </c>
      <c r="B4473" s="201"/>
      <c r="C4473" s="201"/>
      <c r="D4473" s="201"/>
      <c r="E4473" s="201"/>
      <c r="F4473" s="160"/>
      <c r="G4473" s="134">
        <v>1</v>
      </c>
    </row>
    <row r="4474" spans="1:7" ht="200.1" customHeight="1">
      <c r="A4474" s="196" t="s">
        <v>257</v>
      </c>
      <c r="B4474" s="197"/>
      <c r="C4474" s="197"/>
      <c r="D4474" s="197"/>
      <c r="E4474" s="198"/>
      <c r="G4474" s="134">
        <v>2</v>
      </c>
    </row>
    <row r="4475" spans="1:7" ht="12.75" customHeight="1">
      <c r="A4475" s="159" t="s">
        <v>102</v>
      </c>
      <c r="B4475" s="158" t="s">
        <v>5</v>
      </c>
      <c r="C4475" s="158" t="s">
        <v>4</v>
      </c>
      <c r="D4475" s="158" t="s">
        <v>103</v>
      </c>
      <c r="E4475" s="158" t="s">
        <v>104</v>
      </c>
      <c r="G4475" s="134">
        <v>1</v>
      </c>
    </row>
    <row r="4476" spans="1:7" ht="12.75" customHeight="1">
      <c r="A4476" s="157" t="s">
        <v>501</v>
      </c>
      <c r="B4476" s="156" t="s">
        <v>98</v>
      </c>
      <c r="C4476" s="155">
        <v>1</v>
      </c>
      <c r="D4476" s="136">
        <v>5050</v>
      </c>
      <c r="E4476" s="136">
        <f t="shared" ref="E4476:E4481" si="62">+D4476*C4476</f>
        <v>5050</v>
      </c>
      <c r="F4476" s="135"/>
      <c r="G4476" s="134">
        <v>1</v>
      </c>
    </row>
    <row r="4477" spans="1:7" ht="12.75" customHeight="1">
      <c r="A4477" s="157" t="s">
        <v>500</v>
      </c>
      <c r="B4477" s="156" t="s">
        <v>3</v>
      </c>
      <c r="C4477" s="155">
        <v>0.16667000000000001</v>
      </c>
      <c r="D4477" s="136">
        <v>1986</v>
      </c>
      <c r="E4477" s="136">
        <f t="shared" si="62"/>
        <v>331.00662</v>
      </c>
      <c r="F4477" s="135"/>
      <c r="G4477" s="134">
        <v>1</v>
      </c>
    </row>
    <row r="4478" spans="1:7" ht="12.75" customHeight="1">
      <c r="A4478" s="157" t="s">
        <v>499</v>
      </c>
      <c r="B4478" s="156" t="s">
        <v>3</v>
      </c>
      <c r="C4478" s="155">
        <v>0.1</v>
      </c>
      <c r="D4478" s="136">
        <v>955</v>
      </c>
      <c r="E4478" s="136">
        <f t="shared" si="62"/>
        <v>95.5</v>
      </c>
      <c r="F4478" s="135"/>
      <c r="G4478" s="134">
        <v>1</v>
      </c>
    </row>
    <row r="4479" spans="1:7" ht="12.75" customHeight="1">
      <c r="A4479" s="157" t="s">
        <v>498</v>
      </c>
      <c r="B4479" s="156" t="s">
        <v>3</v>
      </c>
      <c r="C4479" s="155">
        <v>0.1</v>
      </c>
      <c r="D4479" s="136">
        <v>1105</v>
      </c>
      <c r="E4479" s="136">
        <f t="shared" si="62"/>
        <v>110.5</v>
      </c>
      <c r="F4479" s="135"/>
      <c r="G4479" s="134">
        <v>1</v>
      </c>
    </row>
    <row r="4480" spans="1:7" ht="12.75" customHeight="1">
      <c r="A4480" s="157" t="s">
        <v>497</v>
      </c>
      <c r="B4480" s="156" t="s">
        <v>3</v>
      </c>
      <c r="C4480" s="155">
        <v>1</v>
      </c>
      <c r="D4480" s="136">
        <v>1500</v>
      </c>
      <c r="E4480" s="136">
        <f t="shared" si="62"/>
        <v>1500</v>
      </c>
      <c r="F4480" s="135"/>
      <c r="G4480" s="134">
        <v>1</v>
      </c>
    </row>
    <row r="4481" spans="1:7" ht="12.75" customHeight="1">
      <c r="A4481" s="157" t="s">
        <v>491</v>
      </c>
      <c r="B4481" s="156" t="s">
        <v>149</v>
      </c>
      <c r="C4481" s="155">
        <v>2.4599999999999999E-3</v>
      </c>
      <c r="D4481" s="136">
        <v>327682</v>
      </c>
      <c r="E4481" s="136">
        <f t="shared" si="62"/>
        <v>806.09771999999998</v>
      </c>
      <c r="F4481" s="135"/>
      <c r="G4481" s="134">
        <v>1</v>
      </c>
    </row>
    <row r="4482" spans="1:7" ht="12.75" customHeight="1">
      <c r="A4482" s="152"/>
      <c r="B4482" s="154">
        <v>51.814899901542503</v>
      </c>
      <c r="C4482" s="153"/>
      <c r="D4482" s="152" t="s">
        <v>105</v>
      </c>
      <c r="E4482" s="137">
        <v>7894</v>
      </c>
      <c r="F4482" s="151"/>
      <c r="G4482" s="134">
        <v>1</v>
      </c>
    </row>
    <row r="4483" spans="1:7" ht="12.75" customHeight="1">
      <c r="A4483" s="159" t="s">
        <v>106</v>
      </c>
      <c r="B4483" s="158" t="s">
        <v>5</v>
      </c>
      <c r="C4483" s="158" t="s">
        <v>4</v>
      </c>
      <c r="D4483" s="158" t="s">
        <v>103</v>
      </c>
      <c r="E4483" s="158" t="s">
        <v>104</v>
      </c>
      <c r="G4483" s="134">
        <v>1</v>
      </c>
    </row>
    <row r="4484" spans="1:7" ht="12.75" customHeight="1">
      <c r="A4484" s="157" t="s">
        <v>471</v>
      </c>
      <c r="B4484" s="156" t="s">
        <v>107</v>
      </c>
      <c r="C4484" s="155">
        <v>2.5319999999999999E-2</v>
      </c>
      <c r="D4484" s="136">
        <v>282059</v>
      </c>
      <c r="E4484" s="136">
        <f>+D4484*C4484</f>
        <v>7141.7338799999998</v>
      </c>
      <c r="F4484" s="135"/>
      <c r="G4484" s="134">
        <v>1</v>
      </c>
    </row>
    <row r="4485" spans="1:7" ht="12.75" customHeight="1">
      <c r="A4485" s="152"/>
      <c r="B4485" s="154">
        <v>40.413521496553997</v>
      </c>
      <c r="C4485" s="153"/>
      <c r="D4485" s="152" t="s">
        <v>105</v>
      </c>
      <c r="E4485" s="137">
        <v>6157</v>
      </c>
      <c r="F4485" s="151"/>
      <c r="G4485" s="134">
        <v>1</v>
      </c>
    </row>
    <row r="4486" spans="1:7" ht="12.75" customHeight="1">
      <c r="A4486" s="159" t="s">
        <v>108</v>
      </c>
      <c r="B4486" s="158" t="s">
        <v>5</v>
      </c>
      <c r="C4486" s="158" t="s">
        <v>4</v>
      </c>
      <c r="D4486" s="158" t="s">
        <v>103</v>
      </c>
      <c r="E4486" s="158" t="s">
        <v>104</v>
      </c>
      <c r="G4486" s="134">
        <v>1</v>
      </c>
    </row>
    <row r="4487" spans="1:7" ht="12.75" customHeight="1">
      <c r="A4487" s="157" t="s">
        <v>109</v>
      </c>
      <c r="B4487" s="156" t="s">
        <v>110</v>
      </c>
      <c r="C4487" s="155">
        <v>0.05</v>
      </c>
      <c r="D4487" s="136">
        <v>6157</v>
      </c>
      <c r="E4487" s="136">
        <f>+D4487*C4487</f>
        <v>307.85000000000002</v>
      </c>
      <c r="F4487" s="135"/>
      <c r="G4487" s="134">
        <v>1</v>
      </c>
    </row>
    <row r="4488" spans="1:7" ht="12.75" customHeight="1">
      <c r="A4488" s="152"/>
      <c r="B4488" s="154">
        <v>2.02166064981949</v>
      </c>
      <c r="C4488" s="153"/>
      <c r="D4488" s="152" t="s">
        <v>105</v>
      </c>
      <c r="E4488" s="137">
        <v>308</v>
      </c>
      <c r="F4488" s="151"/>
      <c r="G4488" s="134">
        <v>1</v>
      </c>
    </row>
    <row r="4489" spans="1:7" ht="12.75" customHeight="1">
      <c r="A4489" s="159" t="s">
        <v>112</v>
      </c>
      <c r="B4489" s="158" t="s">
        <v>5</v>
      </c>
      <c r="C4489" s="158" t="s">
        <v>4</v>
      </c>
      <c r="D4489" s="158" t="s">
        <v>103</v>
      </c>
      <c r="E4489" s="158" t="s">
        <v>104</v>
      </c>
      <c r="G4489" s="134">
        <v>1</v>
      </c>
    </row>
    <row r="4490" spans="1:7" ht="12.75" customHeight="1">
      <c r="A4490" s="157" t="s">
        <v>470</v>
      </c>
      <c r="B4490" s="156" t="s">
        <v>3</v>
      </c>
      <c r="C4490" s="155">
        <v>0.02</v>
      </c>
      <c r="D4490" s="136">
        <v>43800</v>
      </c>
      <c r="E4490" s="136">
        <f>+D4490*C4490</f>
        <v>876</v>
      </c>
      <c r="F4490" s="135"/>
      <c r="G4490" s="134">
        <v>1</v>
      </c>
    </row>
    <row r="4491" spans="1:7" ht="12.75" customHeight="1">
      <c r="A4491" s="152"/>
      <c r="B4491" s="154">
        <v>5.7499179520840196</v>
      </c>
      <c r="C4491" s="153"/>
      <c r="D4491" s="152" t="s">
        <v>105</v>
      </c>
      <c r="E4491" s="137">
        <v>876</v>
      </c>
      <c r="F4491" s="151"/>
      <c r="G4491" s="134">
        <v>1</v>
      </c>
    </row>
    <row r="4492" spans="1:7" ht="12.75" customHeight="1">
      <c r="A4492" s="150" t="s">
        <v>114</v>
      </c>
      <c r="B4492" s="149" t="s">
        <v>115</v>
      </c>
      <c r="C4492" s="148"/>
      <c r="D4492" s="147"/>
      <c r="E4492" s="146">
        <v>15235</v>
      </c>
      <c r="G4492" s="134">
        <v>1</v>
      </c>
    </row>
    <row r="4493" spans="1:7" ht="15" customHeight="1">
      <c r="A4493" s="202" t="s">
        <v>116</v>
      </c>
      <c r="B4493" s="202"/>
      <c r="C4493" s="202"/>
      <c r="D4493" s="200">
        <v>15235</v>
      </c>
      <c r="E4493" s="200"/>
      <c r="G4493" s="134">
        <v>1</v>
      </c>
    </row>
    <row r="4494" spans="1:7" ht="12.75" customHeight="1">
      <c r="G4494" s="134">
        <v>1</v>
      </c>
    </row>
    <row r="4495" spans="1:7" ht="12.75" customHeight="1">
      <c r="G4495" s="134">
        <v>1</v>
      </c>
    </row>
    <row r="4496" spans="1:7" ht="20.25" customHeight="1">
      <c r="A4496" s="191" t="s">
        <v>99</v>
      </c>
      <c r="B4496" s="192"/>
      <c r="C4496" s="192"/>
      <c r="D4496" s="192"/>
      <c r="E4496" s="193"/>
      <c r="G4496" s="134">
        <v>1</v>
      </c>
    </row>
    <row r="4497" spans="1:7" ht="12.75" customHeight="1">
      <c r="A4497" s="194"/>
      <c r="B4497" s="194"/>
      <c r="C4497" s="194"/>
      <c r="D4497" s="162" t="s">
        <v>100</v>
      </c>
      <c r="E4497" s="162" t="s">
        <v>5</v>
      </c>
      <c r="G4497" s="134">
        <v>1</v>
      </c>
    </row>
    <row r="4498" spans="1:7" ht="55.5" customHeight="1">
      <c r="A4498" s="194" t="s">
        <v>461</v>
      </c>
      <c r="B4498" s="194"/>
      <c r="C4498" s="194"/>
      <c r="D4498" s="161" t="s">
        <v>447</v>
      </c>
      <c r="E4498" s="161" t="s">
        <v>98</v>
      </c>
      <c r="G4498" s="134">
        <v>1</v>
      </c>
    </row>
    <row r="4499" spans="1:7" ht="15.75" customHeight="1">
      <c r="A4499" s="201" t="s">
        <v>101</v>
      </c>
      <c r="B4499" s="201"/>
      <c r="C4499" s="201"/>
      <c r="D4499" s="201"/>
      <c r="E4499" s="201"/>
      <c r="F4499" s="160"/>
      <c r="G4499" s="134">
        <v>1</v>
      </c>
    </row>
    <row r="4500" spans="1:7" ht="200.1" customHeight="1">
      <c r="A4500" s="196" t="s">
        <v>259</v>
      </c>
      <c r="B4500" s="197"/>
      <c r="C4500" s="197"/>
      <c r="D4500" s="197"/>
      <c r="E4500" s="198"/>
      <c r="G4500" s="134">
        <v>2</v>
      </c>
    </row>
    <row r="4501" spans="1:7" ht="12.75" customHeight="1">
      <c r="A4501" s="159" t="s">
        <v>102</v>
      </c>
      <c r="B4501" s="158" t="s">
        <v>5</v>
      </c>
      <c r="C4501" s="158" t="s">
        <v>4</v>
      </c>
      <c r="D4501" s="158" t="s">
        <v>103</v>
      </c>
      <c r="E4501" s="158" t="s">
        <v>104</v>
      </c>
      <c r="G4501" s="134">
        <v>1</v>
      </c>
    </row>
    <row r="4502" spans="1:7" ht="12.75" customHeight="1">
      <c r="A4502" s="157" t="s">
        <v>496</v>
      </c>
      <c r="B4502" s="156" t="s">
        <v>98</v>
      </c>
      <c r="C4502" s="155">
        <v>1</v>
      </c>
      <c r="D4502" s="136">
        <v>7062</v>
      </c>
      <c r="E4502" s="136">
        <f t="shared" ref="E4502:E4507" si="63">+D4502*C4502</f>
        <v>7062</v>
      </c>
      <c r="F4502" s="135"/>
      <c r="G4502" s="134">
        <v>1</v>
      </c>
    </row>
    <row r="4503" spans="1:7" ht="12.75" customHeight="1">
      <c r="A4503" s="157" t="s">
        <v>495</v>
      </c>
      <c r="B4503" s="156" t="s">
        <v>3</v>
      </c>
      <c r="C4503" s="155">
        <v>0.16667000000000001</v>
      </c>
      <c r="D4503" s="136">
        <v>2370</v>
      </c>
      <c r="E4503" s="136">
        <f t="shared" si="63"/>
        <v>395.00790000000001</v>
      </c>
      <c r="F4503" s="135"/>
      <c r="G4503" s="134">
        <v>1</v>
      </c>
    </row>
    <row r="4504" spans="1:7" ht="12.75" customHeight="1">
      <c r="A4504" s="157" t="s">
        <v>494</v>
      </c>
      <c r="B4504" s="156" t="s">
        <v>3</v>
      </c>
      <c r="C4504" s="155">
        <v>0.1</v>
      </c>
      <c r="D4504" s="136">
        <v>1412</v>
      </c>
      <c r="E4504" s="136">
        <f t="shared" si="63"/>
        <v>141.20000000000002</v>
      </c>
      <c r="F4504" s="135"/>
      <c r="G4504" s="134">
        <v>1</v>
      </c>
    </row>
    <row r="4505" spans="1:7" ht="12.75" customHeight="1">
      <c r="A4505" s="157" t="s">
        <v>493</v>
      </c>
      <c r="B4505" s="156" t="s">
        <v>3</v>
      </c>
      <c r="C4505" s="155">
        <v>0.1</v>
      </c>
      <c r="D4505" s="136">
        <v>1129</v>
      </c>
      <c r="E4505" s="136">
        <f t="shared" si="63"/>
        <v>112.9</v>
      </c>
      <c r="F4505" s="135"/>
      <c r="G4505" s="134">
        <v>1</v>
      </c>
    </row>
    <row r="4506" spans="1:7" ht="12.75" customHeight="1">
      <c r="A4506" s="157" t="s">
        <v>492</v>
      </c>
      <c r="B4506" s="156" t="s">
        <v>3</v>
      </c>
      <c r="C4506" s="155">
        <v>1</v>
      </c>
      <c r="D4506" s="136">
        <v>1600</v>
      </c>
      <c r="E4506" s="136">
        <f t="shared" si="63"/>
        <v>1600</v>
      </c>
      <c r="F4506" s="135"/>
      <c r="G4506" s="134">
        <v>1</v>
      </c>
    </row>
    <row r="4507" spans="1:7" ht="12.75" customHeight="1">
      <c r="A4507" s="157" t="s">
        <v>491</v>
      </c>
      <c r="B4507" s="156" t="s">
        <v>149</v>
      </c>
      <c r="C4507" s="155">
        <v>2.4599999999999999E-3</v>
      </c>
      <c r="D4507" s="136">
        <v>327682</v>
      </c>
      <c r="E4507" s="136">
        <f t="shared" si="63"/>
        <v>806.09771999999998</v>
      </c>
      <c r="F4507" s="135"/>
      <c r="G4507" s="134">
        <v>1</v>
      </c>
    </row>
    <row r="4508" spans="1:7" ht="12.75" customHeight="1">
      <c r="A4508" s="152"/>
      <c r="B4508" s="154">
        <v>55.037536720704999</v>
      </c>
      <c r="C4508" s="153"/>
      <c r="D4508" s="152" t="s">
        <v>105</v>
      </c>
      <c r="E4508" s="137">
        <v>10117</v>
      </c>
      <c r="F4508" s="151"/>
      <c r="G4508" s="134">
        <v>1</v>
      </c>
    </row>
    <row r="4509" spans="1:7" ht="12.75" customHeight="1">
      <c r="A4509" s="159" t="s">
        <v>106</v>
      </c>
      <c r="B4509" s="158" t="s">
        <v>5</v>
      </c>
      <c r="C4509" s="158" t="s">
        <v>4</v>
      </c>
      <c r="D4509" s="158" t="s">
        <v>103</v>
      </c>
      <c r="E4509" s="158" t="s">
        <v>104</v>
      </c>
      <c r="G4509" s="134">
        <v>1</v>
      </c>
    </row>
    <row r="4510" spans="1:7" ht="12.75" customHeight="1">
      <c r="A4510" s="157" t="s">
        <v>471</v>
      </c>
      <c r="B4510" s="156" t="s">
        <v>107</v>
      </c>
      <c r="C4510" s="155">
        <v>2.894E-2</v>
      </c>
      <c r="D4510" s="136">
        <v>282059</v>
      </c>
      <c r="E4510" s="136">
        <f>+D4510*C4510</f>
        <v>8162.7874600000005</v>
      </c>
      <c r="F4510" s="135"/>
      <c r="G4510" s="134">
        <v>1</v>
      </c>
    </row>
    <row r="4511" spans="1:7" ht="12.75" customHeight="1">
      <c r="A4511" s="152"/>
      <c r="B4511" s="154">
        <v>38.282015014688298</v>
      </c>
      <c r="C4511" s="153"/>
      <c r="D4511" s="152" t="s">
        <v>105</v>
      </c>
      <c r="E4511" s="137">
        <v>7037</v>
      </c>
      <c r="F4511" s="151"/>
      <c r="G4511" s="134">
        <v>1</v>
      </c>
    </row>
    <row r="4512" spans="1:7" ht="12.75" customHeight="1">
      <c r="A4512" s="159" t="s">
        <v>108</v>
      </c>
      <c r="B4512" s="158" t="s">
        <v>5</v>
      </c>
      <c r="C4512" s="158" t="s">
        <v>4</v>
      </c>
      <c r="D4512" s="158" t="s">
        <v>103</v>
      </c>
      <c r="E4512" s="158" t="s">
        <v>104</v>
      </c>
      <c r="G4512" s="134">
        <v>1</v>
      </c>
    </row>
    <row r="4513" spans="1:7" ht="12.75" customHeight="1">
      <c r="A4513" s="157" t="s">
        <v>109</v>
      </c>
      <c r="B4513" s="156" t="s">
        <v>110</v>
      </c>
      <c r="C4513" s="155">
        <v>0.05</v>
      </c>
      <c r="D4513" s="136">
        <v>7037</v>
      </c>
      <c r="E4513" s="136">
        <f>+D4513*C4513</f>
        <v>351.85</v>
      </c>
      <c r="F4513" s="135"/>
      <c r="G4513" s="134">
        <v>1</v>
      </c>
    </row>
    <row r="4514" spans="1:7" ht="12.75" customHeight="1">
      <c r="A4514" s="152"/>
      <c r="B4514" s="154">
        <v>1.91491676640191</v>
      </c>
      <c r="C4514" s="153"/>
      <c r="D4514" s="152" t="s">
        <v>105</v>
      </c>
      <c r="E4514" s="137">
        <v>352</v>
      </c>
      <c r="F4514" s="151"/>
      <c r="G4514" s="134">
        <v>1</v>
      </c>
    </row>
    <row r="4515" spans="1:7" ht="12.75" customHeight="1">
      <c r="A4515" s="159" t="s">
        <v>112</v>
      </c>
      <c r="B4515" s="158" t="s">
        <v>5</v>
      </c>
      <c r="C4515" s="158" t="s">
        <v>4</v>
      </c>
      <c r="D4515" s="158" t="s">
        <v>103</v>
      </c>
      <c r="E4515" s="158" t="s">
        <v>104</v>
      </c>
      <c r="G4515" s="134">
        <v>1</v>
      </c>
    </row>
    <row r="4516" spans="1:7" ht="12.75" customHeight="1">
      <c r="A4516" s="157" t="s">
        <v>470</v>
      </c>
      <c r="B4516" s="156" t="s">
        <v>3</v>
      </c>
      <c r="C4516" s="155">
        <v>0.02</v>
      </c>
      <c r="D4516" s="136">
        <v>43800</v>
      </c>
      <c r="E4516" s="136">
        <f>+D4516*C4516</f>
        <v>876</v>
      </c>
      <c r="F4516" s="135"/>
      <c r="G4516" s="134">
        <v>1</v>
      </c>
    </row>
    <row r="4517" spans="1:7" ht="12.75" customHeight="1">
      <c r="A4517" s="152"/>
      <c r="B4517" s="154">
        <v>4.7655314982047701</v>
      </c>
      <c r="C4517" s="153"/>
      <c r="D4517" s="152" t="s">
        <v>105</v>
      </c>
      <c r="E4517" s="137">
        <v>876</v>
      </c>
      <c r="F4517" s="151"/>
      <c r="G4517" s="134">
        <v>1</v>
      </c>
    </row>
    <row r="4518" spans="1:7" ht="12.75" customHeight="1">
      <c r="A4518" s="150" t="s">
        <v>114</v>
      </c>
      <c r="B4518" s="149" t="s">
        <v>115</v>
      </c>
      <c r="C4518" s="148"/>
      <c r="D4518" s="147"/>
      <c r="E4518" s="146">
        <v>18382</v>
      </c>
      <c r="G4518" s="134">
        <v>1</v>
      </c>
    </row>
    <row r="4519" spans="1:7" ht="15" customHeight="1">
      <c r="A4519" s="202" t="s">
        <v>116</v>
      </c>
      <c r="B4519" s="202"/>
      <c r="C4519" s="202"/>
      <c r="D4519" s="200">
        <v>18382</v>
      </c>
      <c r="E4519" s="200"/>
      <c r="G4519" s="134">
        <v>1</v>
      </c>
    </row>
    <row r="4520" spans="1:7" ht="12.75" customHeight="1">
      <c r="G4520" s="134">
        <v>1</v>
      </c>
    </row>
    <row r="4521" spans="1:7" ht="12.75" customHeight="1">
      <c r="G4521" s="134">
        <v>1</v>
      </c>
    </row>
    <row r="4522" spans="1:7" ht="20.25" customHeight="1">
      <c r="A4522" s="191" t="s">
        <v>99</v>
      </c>
      <c r="B4522" s="192"/>
      <c r="C4522" s="192"/>
      <c r="D4522" s="192"/>
      <c r="E4522" s="193"/>
      <c r="G4522" s="134">
        <v>1</v>
      </c>
    </row>
    <row r="4523" spans="1:7" ht="12.75" customHeight="1">
      <c r="A4523" s="194"/>
      <c r="B4523" s="194"/>
      <c r="C4523" s="194"/>
      <c r="D4523" s="162" t="s">
        <v>100</v>
      </c>
      <c r="E4523" s="162" t="s">
        <v>5</v>
      </c>
      <c r="G4523" s="134">
        <v>1</v>
      </c>
    </row>
    <row r="4524" spans="1:7" ht="55.5" customHeight="1">
      <c r="A4524" s="194" t="s">
        <v>461</v>
      </c>
      <c r="B4524" s="194"/>
      <c r="C4524" s="194"/>
      <c r="D4524" s="161" t="s">
        <v>448</v>
      </c>
      <c r="E4524" s="161" t="s">
        <v>3</v>
      </c>
      <c r="G4524" s="134">
        <v>1</v>
      </c>
    </row>
    <row r="4525" spans="1:7" ht="15.75" customHeight="1">
      <c r="A4525" s="201" t="s">
        <v>101</v>
      </c>
      <c r="B4525" s="201"/>
      <c r="C4525" s="201"/>
      <c r="D4525" s="201"/>
      <c r="E4525" s="201"/>
      <c r="F4525" s="160"/>
      <c r="G4525" s="134">
        <v>1</v>
      </c>
    </row>
    <row r="4526" spans="1:7" ht="200.1" customHeight="1">
      <c r="A4526" s="196" t="s">
        <v>449</v>
      </c>
      <c r="B4526" s="197"/>
      <c r="C4526" s="197"/>
      <c r="D4526" s="197"/>
      <c r="E4526" s="198"/>
      <c r="G4526" s="134">
        <v>2</v>
      </c>
    </row>
    <row r="4527" spans="1:7" ht="12.75" customHeight="1">
      <c r="A4527" s="159" t="s">
        <v>102</v>
      </c>
      <c r="B4527" s="158" t="s">
        <v>5</v>
      </c>
      <c r="C4527" s="158" t="s">
        <v>4</v>
      </c>
      <c r="D4527" s="158" t="s">
        <v>103</v>
      </c>
      <c r="E4527" s="158" t="s">
        <v>104</v>
      </c>
      <c r="G4527" s="134">
        <v>1</v>
      </c>
    </row>
    <row r="4528" spans="1:7" ht="12.75" customHeight="1">
      <c r="A4528" s="157" t="s">
        <v>490</v>
      </c>
      <c r="B4528" s="156" t="s">
        <v>3</v>
      </c>
      <c r="C4528" s="155">
        <v>1</v>
      </c>
      <c r="D4528" s="136">
        <v>173000</v>
      </c>
      <c r="E4528" s="136">
        <f>+D4528*C4528</f>
        <v>173000</v>
      </c>
      <c r="F4528" s="135"/>
      <c r="G4528" s="134">
        <v>1</v>
      </c>
    </row>
    <row r="4529" spans="1:7" ht="12.75" customHeight="1">
      <c r="A4529" s="157" t="s">
        <v>489</v>
      </c>
      <c r="B4529" s="156" t="s">
        <v>3</v>
      </c>
      <c r="C4529" s="155">
        <v>1</v>
      </c>
      <c r="D4529" s="136">
        <v>16000</v>
      </c>
      <c r="E4529" s="136">
        <f>+D4529*C4529</f>
        <v>16000</v>
      </c>
      <c r="F4529" s="135"/>
      <c r="G4529" s="134">
        <v>1</v>
      </c>
    </row>
    <row r="4530" spans="1:7" ht="12.75" customHeight="1">
      <c r="A4530" s="157" t="s">
        <v>488</v>
      </c>
      <c r="B4530" s="156" t="s">
        <v>476</v>
      </c>
      <c r="C4530" s="155">
        <v>1.2</v>
      </c>
      <c r="D4530" s="136">
        <v>3000</v>
      </c>
      <c r="E4530" s="136">
        <f>+D4530*C4530</f>
        <v>3600</v>
      </c>
      <c r="F4530" s="135"/>
      <c r="G4530" s="134">
        <v>1</v>
      </c>
    </row>
    <row r="4531" spans="1:7" ht="12.75" customHeight="1">
      <c r="A4531" s="152"/>
      <c r="B4531" s="154">
        <v>70.121784719567501</v>
      </c>
      <c r="C4531" s="153"/>
      <c r="D4531" s="152" t="s">
        <v>105</v>
      </c>
      <c r="E4531" s="137">
        <v>192600</v>
      </c>
      <c r="F4531" s="151"/>
      <c r="G4531" s="134">
        <v>1</v>
      </c>
    </row>
    <row r="4532" spans="1:7" ht="12.75" customHeight="1">
      <c r="A4532" s="159" t="s">
        <v>106</v>
      </c>
      <c r="B4532" s="158" t="s">
        <v>5</v>
      </c>
      <c r="C4532" s="158" t="s">
        <v>4</v>
      </c>
      <c r="D4532" s="158" t="s">
        <v>103</v>
      </c>
      <c r="E4532" s="158" t="s">
        <v>104</v>
      </c>
      <c r="G4532" s="134">
        <v>1</v>
      </c>
    </row>
    <row r="4533" spans="1:7" ht="12.75" customHeight="1">
      <c r="A4533" s="157" t="s">
        <v>471</v>
      </c>
      <c r="B4533" s="156" t="s">
        <v>107</v>
      </c>
      <c r="C4533" s="155">
        <v>0.31652999999999998</v>
      </c>
      <c r="D4533" s="136">
        <v>282059</v>
      </c>
      <c r="E4533" s="136">
        <f>+D4533*C4533</f>
        <v>89280.135269999999</v>
      </c>
      <c r="F4533" s="135"/>
      <c r="G4533" s="134">
        <v>1</v>
      </c>
    </row>
    <row r="4534" spans="1:7" ht="12.75" customHeight="1">
      <c r="A4534" s="152"/>
      <c r="B4534" s="154">
        <v>28.021771976771699</v>
      </c>
      <c r="C4534" s="153"/>
      <c r="D4534" s="152" t="s">
        <v>105</v>
      </c>
      <c r="E4534" s="137">
        <v>76966</v>
      </c>
      <c r="F4534" s="151"/>
      <c r="G4534" s="134">
        <v>1</v>
      </c>
    </row>
    <row r="4535" spans="1:7" ht="12.75" customHeight="1">
      <c r="A4535" s="159" t="s">
        <v>108</v>
      </c>
      <c r="B4535" s="158" t="s">
        <v>5</v>
      </c>
      <c r="C4535" s="158" t="s">
        <v>4</v>
      </c>
      <c r="D4535" s="158" t="s">
        <v>103</v>
      </c>
      <c r="E4535" s="158" t="s">
        <v>104</v>
      </c>
      <c r="G4535" s="134">
        <v>1</v>
      </c>
    </row>
    <row r="4536" spans="1:7" ht="12.75" customHeight="1">
      <c r="A4536" s="157" t="s">
        <v>109</v>
      </c>
      <c r="B4536" s="156" t="s">
        <v>110</v>
      </c>
      <c r="C4536" s="155">
        <v>0.05</v>
      </c>
      <c r="D4536" s="136">
        <v>76966</v>
      </c>
      <c r="E4536" s="136">
        <f>+D4536*C4536</f>
        <v>3848.3</v>
      </c>
      <c r="F4536" s="135"/>
      <c r="G4536" s="134">
        <v>1</v>
      </c>
    </row>
    <row r="4537" spans="1:7" ht="12.75" customHeight="1">
      <c r="A4537" s="152"/>
      <c r="B4537" s="154">
        <v>1.40097937487485</v>
      </c>
      <c r="C4537" s="153"/>
      <c r="D4537" s="152" t="s">
        <v>105</v>
      </c>
      <c r="E4537" s="137">
        <v>3848</v>
      </c>
      <c r="F4537" s="151"/>
      <c r="G4537" s="134">
        <v>1</v>
      </c>
    </row>
    <row r="4538" spans="1:7" ht="12.75" customHeight="1">
      <c r="A4538" s="159" t="s">
        <v>112</v>
      </c>
      <c r="B4538" s="158" t="s">
        <v>5</v>
      </c>
      <c r="C4538" s="158" t="s">
        <v>4</v>
      </c>
      <c r="D4538" s="158" t="s">
        <v>103</v>
      </c>
      <c r="E4538" s="158" t="s">
        <v>104</v>
      </c>
      <c r="G4538" s="134">
        <v>1</v>
      </c>
    </row>
    <row r="4539" spans="1:7" ht="12.75" customHeight="1">
      <c r="A4539" s="157" t="s">
        <v>470</v>
      </c>
      <c r="B4539" s="156" t="s">
        <v>3</v>
      </c>
      <c r="C4539" s="155">
        <v>2.8570000000000002E-2</v>
      </c>
      <c r="D4539" s="136">
        <v>43800</v>
      </c>
      <c r="E4539" s="136">
        <f>+D4539*C4539</f>
        <v>1251.366</v>
      </c>
      <c r="F4539" s="135"/>
      <c r="G4539" s="134">
        <v>1</v>
      </c>
    </row>
    <row r="4540" spans="1:7" ht="12.75" customHeight="1">
      <c r="A4540" s="152"/>
      <c r="B4540" s="154">
        <v>0.45546392878597602</v>
      </c>
      <c r="C4540" s="153"/>
      <c r="D4540" s="152" t="s">
        <v>105</v>
      </c>
      <c r="E4540" s="137">
        <v>1251</v>
      </c>
      <c r="F4540" s="151"/>
      <c r="G4540" s="134">
        <v>1</v>
      </c>
    </row>
    <row r="4541" spans="1:7" ht="12.75" customHeight="1">
      <c r="A4541" s="150" t="s">
        <v>114</v>
      </c>
      <c r="B4541" s="149" t="s">
        <v>115</v>
      </c>
      <c r="C4541" s="148"/>
      <c r="D4541" s="147"/>
      <c r="E4541" s="146">
        <v>274665</v>
      </c>
      <c r="G4541" s="134">
        <v>1</v>
      </c>
    </row>
    <row r="4542" spans="1:7" ht="15" customHeight="1">
      <c r="A4542" s="202" t="s">
        <v>116</v>
      </c>
      <c r="B4542" s="202"/>
      <c r="C4542" s="202"/>
      <c r="D4542" s="200">
        <v>274665</v>
      </c>
      <c r="E4542" s="200"/>
      <c r="G4542" s="134">
        <v>1</v>
      </c>
    </row>
    <row r="4543" spans="1:7" ht="12.75" customHeight="1">
      <c r="G4543" s="134">
        <v>1</v>
      </c>
    </row>
    <row r="4544" spans="1:7" ht="12.75" customHeight="1">
      <c r="G4544" s="134">
        <v>1</v>
      </c>
    </row>
    <row r="4545" spans="1:7" ht="20.25" customHeight="1">
      <c r="A4545" s="191" t="s">
        <v>99</v>
      </c>
      <c r="B4545" s="192"/>
      <c r="C4545" s="192"/>
      <c r="D4545" s="192"/>
      <c r="E4545" s="193"/>
      <c r="G4545" s="134">
        <v>1</v>
      </c>
    </row>
    <row r="4546" spans="1:7" ht="12.75" customHeight="1">
      <c r="A4546" s="194"/>
      <c r="B4546" s="194"/>
      <c r="C4546" s="194"/>
      <c r="D4546" s="162" t="s">
        <v>100</v>
      </c>
      <c r="E4546" s="162" t="s">
        <v>5</v>
      </c>
      <c r="G4546" s="134">
        <v>1</v>
      </c>
    </row>
    <row r="4547" spans="1:7" ht="55.5" customHeight="1">
      <c r="A4547" s="194" t="s">
        <v>461</v>
      </c>
      <c r="B4547" s="194"/>
      <c r="C4547" s="194"/>
      <c r="D4547" s="161" t="s">
        <v>450</v>
      </c>
      <c r="E4547" s="161" t="s">
        <v>3</v>
      </c>
      <c r="G4547" s="134">
        <v>1</v>
      </c>
    </row>
    <row r="4548" spans="1:7" ht="15.75" customHeight="1">
      <c r="A4548" s="201" t="s">
        <v>101</v>
      </c>
      <c r="B4548" s="201"/>
      <c r="C4548" s="201"/>
      <c r="D4548" s="201"/>
      <c r="E4548" s="201"/>
      <c r="F4548" s="160"/>
      <c r="G4548" s="134">
        <v>1</v>
      </c>
    </row>
    <row r="4549" spans="1:7" ht="200.1" customHeight="1">
      <c r="A4549" s="196" t="s">
        <v>451</v>
      </c>
      <c r="B4549" s="197"/>
      <c r="C4549" s="197"/>
      <c r="D4549" s="197"/>
      <c r="E4549" s="198"/>
      <c r="G4549" s="134">
        <v>2</v>
      </c>
    </row>
    <row r="4550" spans="1:7" ht="12.75" customHeight="1">
      <c r="A4550" s="159" t="s">
        <v>102</v>
      </c>
      <c r="B4550" s="158" t="s">
        <v>5</v>
      </c>
      <c r="C4550" s="158" t="s">
        <v>4</v>
      </c>
      <c r="D4550" s="158" t="s">
        <v>103</v>
      </c>
      <c r="E4550" s="158" t="s">
        <v>104</v>
      </c>
      <c r="G4550" s="134">
        <v>1</v>
      </c>
    </row>
    <row r="4551" spans="1:7" ht="12.75" customHeight="1">
      <c r="A4551" s="157" t="s">
        <v>487</v>
      </c>
      <c r="B4551" s="156" t="s">
        <v>3</v>
      </c>
      <c r="C4551" s="155">
        <v>1</v>
      </c>
      <c r="D4551" s="136">
        <v>3100</v>
      </c>
      <c r="E4551" s="136">
        <f t="shared" ref="E4551:E4560" si="64">+D4551*C4551</f>
        <v>3100</v>
      </c>
      <c r="F4551" s="135"/>
      <c r="G4551" s="134">
        <v>1</v>
      </c>
    </row>
    <row r="4552" spans="1:7" ht="12.75" customHeight="1">
      <c r="A4552" s="157" t="s">
        <v>485</v>
      </c>
      <c r="B4552" s="156" t="s">
        <v>98</v>
      </c>
      <c r="C4552" s="155">
        <v>4</v>
      </c>
      <c r="D4552" s="136">
        <v>3852</v>
      </c>
      <c r="E4552" s="136">
        <f t="shared" si="64"/>
        <v>15408</v>
      </c>
      <c r="F4552" s="135"/>
      <c r="G4552" s="134">
        <v>1</v>
      </c>
    </row>
    <row r="4553" spans="1:7" ht="12.75" customHeight="1">
      <c r="A4553" s="157" t="s">
        <v>484</v>
      </c>
      <c r="B4553" s="156" t="s">
        <v>3</v>
      </c>
      <c r="C4553" s="155">
        <v>2</v>
      </c>
      <c r="D4553" s="136">
        <v>1263</v>
      </c>
      <c r="E4553" s="136">
        <f t="shared" si="64"/>
        <v>2526</v>
      </c>
      <c r="F4553" s="135"/>
      <c r="G4553" s="134">
        <v>1</v>
      </c>
    </row>
    <row r="4554" spans="1:7" ht="12.75" customHeight="1">
      <c r="A4554" s="157" t="s">
        <v>483</v>
      </c>
      <c r="B4554" s="156" t="s">
        <v>3</v>
      </c>
      <c r="C4554" s="155">
        <v>0.11</v>
      </c>
      <c r="D4554" s="136">
        <v>574</v>
      </c>
      <c r="E4554" s="136">
        <f t="shared" si="64"/>
        <v>63.14</v>
      </c>
      <c r="F4554" s="135"/>
      <c r="G4554" s="134">
        <v>1</v>
      </c>
    </row>
    <row r="4555" spans="1:7" ht="12.75" customHeight="1">
      <c r="A4555" s="157" t="s">
        <v>482</v>
      </c>
      <c r="B4555" s="156" t="s">
        <v>3</v>
      </c>
      <c r="C4555" s="155">
        <v>1</v>
      </c>
      <c r="D4555" s="136">
        <v>623</v>
      </c>
      <c r="E4555" s="136">
        <f t="shared" si="64"/>
        <v>623</v>
      </c>
      <c r="F4555" s="135"/>
      <c r="G4555" s="134">
        <v>1</v>
      </c>
    </row>
    <row r="4556" spans="1:7" ht="12.75" customHeight="1">
      <c r="A4556" s="157" t="s">
        <v>481</v>
      </c>
      <c r="B4556" s="156" t="s">
        <v>3</v>
      </c>
      <c r="C4556" s="155">
        <v>1</v>
      </c>
      <c r="D4556" s="136">
        <v>6500</v>
      </c>
      <c r="E4556" s="136">
        <f t="shared" si="64"/>
        <v>6500</v>
      </c>
      <c r="F4556" s="135"/>
      <c r="G4556" s="134">
        <v>1</v>
      </c>
    </row>
    <row r="4557" spans="1:7" ht="12.75" customHeight="1">
      <c r="A4557" s="157" t="s">
        <v>480</v>
      </c>
      <c r="B4557" s="156" t="s">
        <v>3</v>
      </c>
      <c r="C4557" s="155">
        <v>1.5</v>
      </c>
      <c r="D4557" s="136">
        <v>300</v>
      </c>
      <c r="E4557" s="136">
        <f t="shared" si="64"/>
        <v>450</v>
      </c>
      <c r="F4557" s="135"/>
      <c r="G4557" s="134">
        <v>1</v>
      </c>
    </row>
    <row r="4558" spans="1:7" ht="12.75" customHeight="1">
      <c r="A4558" s="157" t="s">
        <v>479</v>
      </c>
      <c r="B4558" s="156" t="s">
        <v>98</v>
      </c>
      <c r="C4558" s="155">
        <v>13.5</v>
      </c>
      <c r="D4558" s="136">
        <v>1006</v>
      </c>
      <c r="E4558" s="136">
        <f t="shared" si="64"/>
        <v>13581</v>
      </c>
      <c r="F4558" s="135"/>
      <c r="G4558" s="134">
        <v>1</v>
      </c>
    </row>
    <row r="4559" spans="1:7" ht="12.75" customHeight="1">
      <c r="A4559" s="157" t="s">
        <v>478</v>
      </c>
      <c r="B4559" s="156" t="s">
        <v>3</v>
      </c>
      <c r="C4559" s="155">
        <v>1.5</v>
      </c>
      <c r="D4559" s="136">
        <v>1500</v>
      </c>
      <c r="E4559" s="136">
        <f t="shared" si="64"/>
        <v>2250</v>
      </c>
      <c r="F4559" s="135"/>
      <c r="G4559" s="134">
        <v>1</v>
      </c>
    </row>
    <row r="4560" spans="1:7" ht="12.75" customHeight="1">
      <c r="A4560" s="157" t="s">
        <v>477</v>
      </c>
      <c r="B4560" s="156" t="s">
        <v>476</v>
      </c>
      <c r="C4560" s="155">
        <v>1</v>
      </c>
      <c r="D4560" s="136">
        <v>500</v>
      </c>
      <c r="E4560" s="136">
        <f t="shared" si="64"/>
        <v>500</v>
      </c>
      <c r="F4560" s="135"/>
      <c r="G4560" s="134">
        <v>1</v>
      </c>
    </row>
    <row r="4561" spans="1:7" ht="12.75" customHeight="1">
      <c r="A4561" s="152"/>
      <c r="B4561" s="154">
        <v>56.069025666583599</v>
      </c>
      <c r="C4561" s="153"/>
      <c r="D4561" s="152" t="s">
        <v>105</v>
      </c>
      <c r="E4561" s="137">
        <v>45001</v>
      </c>
      <c r="F4561" s="151"/>
      <c r="G4561" s="134">
        <v>1</v>
      </c>
    </row>
    <row r="4562" spans="1:7" ht="12.75" customHeight="1">
      <c r="A4562" s="159" t="s">
        <v>106</v>
      </c>
      <c r="B4562" s="158" t="s">
        <v>5</v>
      </c>
      <c r="C4562" s="158" t="s">
        <v>4</v>
      </c>
      <c r="D4562" s="158" t="s">
        <v>103</v>
      </c>
      <c r="E4562" s="158" t="s">
        <v>104</v>
      </c>
      <c r="G4562" s="134">
        <v>1</v>
      </c>
    </row>
    <row r="4563" spans="1:7" ht="12.75" customHeight="1">
      <c r="A4563" s="157" t="s">
        <v>471</v>
      </c>
      <c r="B4563" s="156" t="s">
        <v>107</v>
      </c>
      <c r="C4563" s="155">
        <v>0.13564999999999999</v>
      </c>
      <c r="D4563" s="136">
        <v>282059</v>
      </c>
      <c r="E4563" s="136">
        <f>+D4563*C4563</f>
        <v>38261.303349999995</v>
      </c>
      <c r="F4563" s="135"/>
      <c r="G4563" s="134">
        <v>1</v>
      </c>
    </row>
    <row r="4564" spans="1:7" ht="12.75" customHeight="1">
      <c r="A4564" s="152"/>
      <c r="B4564" s="154">
        <v>41.096436581111398</v>
      </c>
      <c r="C4564" s="153"/>
      <c r="D4564" s="152" t="s">
        <v>105</v>
      </c>
      <c r="E4564" s="137">
        <v>32984</v>
      </c>
      <c r="F4564" s="151"/>
      <c r="G4564" s="134">
        <v>1</v>
      </c>
    </row>
    <row r="4565" spans="1:7" ht="12.75" customHeight="1">
      <c r="A4565" s="159" t="s">
        <v>108</v>
      </c>
      <c r="B4565" s="158" t="s">
        <v>5</v>
      </c>
      <c r="C4565" s="158" t="s">
        <v>4</v>
      </c>
      <c r="D4565" s="158" t="s">
        <v>103</v>
      </c>
      <c r="E4565" s="158" t="s">
        <v>104</v>
      </c>
      <c r="G4565" s="134">
        <v>1</v>
      </c>
    </row>
    <row r="4566" spans="1:7" ht="12.75" customHeight="1">
      <c r="A4566" s="157" t="s">
        <v>109</v>
      </c>
      <c r="B4566" s="156" t="s">
        <v>110</v>
      </c>
      <c r="C4566" s="155">
        <v>0.05</v>
      </c>
      <c r="D4566" s="136">
        <v>32984</v>
      </c>
      <c r="E4566" s="136">
        <f>+D4566*C4566</f>
        <v>1649.2</v>
      </c>
      <c r="F4566" s="135"/>
      <c r="G4566" s="134">
        <v>1</v>
      </c>
    </row>
    <row r="4567" spans="1:7" ht="12.75" customHeight="1">
      <c r="A4567" s="152"/>
      <c r="B4567" s="154">
        <v>2.0545726389235002</v>
      </c>
      <c r="C4567" s="153"/>
      <c r="D4567" s="152" t="s">
        <v>105</v>
      </c>
      <c r="E4567" s="137">
        <v>1649</v>
      </c>
      <c r="F4567" s="151"/>
      <c r="G4567" s="134">
        <v>1</v>
      </c>
    </row>
    <row r="4568" spans="1:7" ht="12.75" customHeight="1">
      <c r="A4568" s="159" t="s">
        <v>112</v>
      </c>
      <c r="B4568" s="158" t="s">
        <v>5</v>
      </c>
      <c r="C4568" s="158" t="s">
        <v>4</v>
      </c>
      <c r="D4568" s="158" t="s">
        <v>103</v>
      </c>
      <c r="E4568" s="158" t="s">
        <v>104</v>
      </c>
      <c r="G4568" s="134">
        <v>1</v>
      </c>
    </row>
    <row r="4569" spans="1:7" ht="12.75" customHeight="1">
      <c r="A4569" s="157" t="s">
        <v>470</v>
      </c>
      <c r="B4569" s="156" t="s">
        <v>3</v>
      </c>
      <c r="C4569" s="155">
        <v>1.4290000000000001E-2</v>
      </c>
      <c r="D4569" s="136">
        <v>43800</v>
      </c>
      <c r="E4569" s="136">
        <f>+D4569*C4569</f>
        <v>625.90200000000004</v>
      </c>
      <c r="F4569" s="135"/>
      <c r="G4569" s="134">
        <v>1</v>
      </c>
    </row>
    <row r="4570" spans="1:7" ht="12.75" customHeight="1">
      <c r="A4570" s="152"/>
      <c r="B4570" s="154">
        <v>0.77996511338150998</v>
      </c>
      <c r="C4570" s="153"/>
      <c r="D4570" s="152" t="s">
        <v>105</v>
      </c>
      <c r="E4570" s="137">
        <v>626</v>
      </c>
      <c r="F4570" s="151"/>
      <c r="G4570" s="134">
        <v>1</v>
      </c>
    </row>
    <row r="4571" spans="1:7" ht="12.75" customHeight="1">
      <c r="A4571" s="150" t="s">
        <v>114</v>
      </c>
      <c r="B4571" s="149" t="s">
        <v>115</v>
      </c>
      <c r="C4571" s="148"/>
      <c r="D4571" s="147"/>
      <c r="E4571" s="146">
        <v>80260</v>
      </c>
      <c r="G4571" s="134">
        <v>1</v>
      </c>
    </row>
    <row r="4572" spans="1:7" ht="15" customHeight="1">
      <c r="A4572" s="202" t="s">
        <v>116</v>
      </c>
      <c r="B4572" s="202"/>
      <c r="C4572" s="202"/>
      <c r="D4572" s="200">
        <v>80260</v>
      </c>
      <c r="E4572" s="200"/>
      <c r="G4572" s="134">
        <v>1</v>
      </c>
    </row>
    <row r="4573" spans="1:7" ht="12.75" customHeight="1">
      <c r="G4573" s="134">
        <v>1</v>
      </c>
    </row>
    <row r="4574" spans="1:7" ht="12.75" customHeight="1">
      <c r="G4574" s="134">
        <v>1</v>
      </c>
    </row>
    <row r="4575" spans="1:7" ht="20.25" customHeight="1">
      <c r="A4575" s="191" t="s">
        <v>99</v>
      </c>
      <c r="B4575" s="192"/>
      <c r="C4575" s="192"/>
      <c r="D4575" s="192"/>
      <c r="E4575" s="193"/>
      <c r="G4575" s="134">
        <v>1</v>
      </c>
    </row>
    <row r="4576" spans="1:7" ht="12.75" customHeight="1">
      <c r="A4576" s="194"/>
      <c r="B4576" s="194"/>
      <c r="C4576" s="194"/>
      <c r="D4576" s="162" t="s">
        <v>100</v>
      </c>
      <c r="E4576" s="162" t="s">
        <v>5</v>
      </c>
      <c r="G4576" s="134">
        <v>1</v>
      </c>
    </row>
    <row r="4577" spans="1:7" ht="55.5" customHeight="1">
      <c r="A4577" s="194" t="s">
        <v>461</v>
      </c>
      <c r="B4577" s="194"/>
      <c r="C4577" s="194"/>
      <c r="D4577" s="161" t="s">
        <v>452</v>
      </c>
      <c r="E4577" s="161" t="s">
        <v>3</v>
      </c>
      <c r="G4577" s="134">
        <v>1</v>
      </c>
    </row>
    <row r="4578" spans="1:7" ht="15.75" customHeight="1">
      <c r="A4578" s="201" t="s">
        <v>101</v>
      </c>
      <c r="B4578" s="201"/>
      <c r="C4578" s="201"/>
      <c r="D4578" s="201"/>
      <c r="E4578" s="201"/>
      <c r="F4578" s="160"/>
      <c r="G4578" s="134">
        <v>1</v>
      </c>
    </row>
    <row r="4579" spans="1:7" ht="200.1" customHeight="1">
      <c r="A4579" s="196" t="s">
        <v>453</v>
      </c>
      <c r="B4579" s="197"/>
      <c r="C4579" s="197"/>
      <c r="D4579" s="197"/>
      <c r="E4579" s="198"/>
      <c r="G4579" s="134">
        <v>2</v>
      </c>
    </row>
    <row r="4580" spans="1:7" ht="12.75" customHeight="1">
      <c r="A4580" s="159" t="s">
        <v>102</v>
      </c>
      <c r="B4580" s="158" t="s">
        <v>5</v>
      </c>
      <c r="C4580" s="158" t="s">
        <v>4</v>
      </c>
      <c r="D4580" s="158" t="s">
        <v>103</v>
      </c>
      <c r="E4580" s="158" t="s">
        <v>104</v>
      </c>
      <c r="G4580" s="134">
        <v>1</v>
      </c>
    </row>
    <row r="4581" spans="1:7" ht="12.75" customHeight="1">
      <c r="A4581" s="157" t="s">
        <v>486</v>
      </c>
      <c r="B4581" s="156" t="s">
        <v>3</v>
      </c>
      <c r="C4581" s="155">
        <v>1</v>
      </c>
      <c r="D4581" s="136">
        <v>13332</v>
      </c>
      <c r="E4581" s="136">
        <f t="shared" ref="E4581:E4590" si="65">+D4581*C4581</f>
        <v>13332</v>
      </c>
      <c r="F4581" s="135"/>
      <c r="G4581" s="134">
        <v>1</v>
      </c>
    </row>
    <row r="4582" spans="1:7" ht="12.75" customHeight="1">
      <c r="A4582" s="157" t="s">
        <v>485</v>
      </c>
      <c r="B4582" s="156" t="s">
        <v>98</v>
      </c>
      <c r="C4582" s="155">
        <v>4</v>
      </c>
      <c r="D4582" s="136">
        <v>3852</v>
      </c>
      <c r="E4582" s="136">
        <f t="shared" si="65"/>
        <v>15408</v>
      </c>
      <c r="F4582" s="135"/>
      <c r="G4582" s="134">
        <v>1</v>
      </c>
    </row>
    <row r="4583" spans="1:7" ht="12.75" customHeight="1">
      <c r="A4583" s="157" t="s">
        <v>484</v>
      </c>
      <c r="B4583" s="156" t="s">
        <v>3</v>
      </c>
      <c r="C4583" s="155">
        <v>2</v>
      </c>
      <c r="D4583" s="136">
        <v>1263</v>
      </c>
      <c r="E4583" s="136">
        <f t="shared" si="65"/>
        <v>2526</v>
      </c>
      <c r="F4583" s="135"/>
      <c r="G4583" s="134">
        <v>1</v>
      </c>
    </row>
    <row r="4584" spans="1:7" ht="12.75" customHeight="1">
      <c r="A4584" s="157" t="s">
        <v>483</v>
      </c>
      <c r="B4584" s="156" t="s">
        <v>3</v>
      </c>
      <c r="C4584" s="155">
        <v>0.11</v>
      </c>
      <c r="D4584" s="136">
        <v>574</v>
      </c>
      <c r="E4584" s="136">
        <f t="shared" si="65"/>
        <v>63.14</v>
      </c>
      <c r="F4584" s="135"/>
      <c r="G4584" s="134">
        <v>1</v>
      </c>
    </row>
    <row r="4585" spans="1:7" ht="12.75" customHeight="1">
      <c r="A4585" s="157" t="s">
        <v>482</v>
      </c>
      <c r="B4585" s="156" t="s">
        <v>3</v>
      </c>
      <c r="C4585" s="155">
        <v>1</v>
      </c>
      <c r="D4585" s="136">
        <v>623</v>
      </c>
      <c r="E4585" s="136">
        <f t="shared" si="65"/>
        <v>623</v>
      </c>
      <c r="F4585" s="135"/>
      <c r="G4585" s="134">
        <v>1</v>
      </c>
    </row>
    <row r="4586" spans="1:7" ht="12.75" customHeight="1">
      <c r="A4586" s="157" t="s">
        <v>481</v>
      </c>
      <c r="B4586" s="156" t="s">
        <v>3</v>
      </c>
      <c r="C4586" s="155">
        <v>1</v>
      </c>
      <c r="D4586" s="136">
        <v>6500</v>
      </c>
      <c r="E4586" s="136">
        <f t="shared" si="65"/>
        <v>6500</v>
      </c>
      <c r="F4586" s="135"/>
      <c r="G4586" s="134">
        <v>1</v>
      </c>
    </row>
    <row r="4587" spans="1:7" ht="12.75" customHeight="1">
      <c r="A4587" s="157" t="s">
        <v>480</v>
      </c>
      <c r="B4587" s="156" t="s">
        <v>3</v>
      </c>
      <c r="C4587" s="155">
        <v>1.5</v>
      </c>
      <c r="D4587" s="136">
        <v>300</v>
      </c>
      <c r="E4587" s="136">
        <f t="shared" si="65"/>
        <v>450</v>
      </c>
      <c r="F4587" s="135"/>
      <c r="G4587" s="134">
        <v>1</v>
      </c>
    </row>
    <row r="4588" spans="1:7" ht="12.75" customHeight="1">
      <c r="A4588" s="157" t="s">
        <v>479</v>
      </c>
      <c r="B4588" s="156" t="s">
        <v>98</v>
      </c>
      <c r="C4588" s="155">
        <v>13.5</v>
      </c>
      <c r="D4588" s="136">
        <v>1006</v>
      </c>
      <c r="E4588" s="136">
        <f t="shared" si="65"/>
        <v>13581</v>
      </c>
      <c r="F4588" s="135"/>
      <c r="G4588" s="134">
        <v>1</v>
      </c>
    </row>
    <row r="4589" spans="1:7" ht="12.75" customHeight="1">
      <c r="A4589" s="157" t="s">
        <v>478</v>
      </c>
      <c r="B4589" s="156" t="s">
        <v>3</v>
      </c>
      <c r="C4589" s="155">
        <v>1.5</v>
      </c>
      <c r="D4589" s="136">
        <v>1500</v>
      </c>
      <c r="E4589" s="136">
        <f t="shared" si="65"/>
        <v>2250</v>
      </c>
      <c r="F4589" s="135"/>
      <c r="G4589" s="134">
        <v>1</v>
      </c>
    </row>
    <row r="4590" spans="1:7" ht="12.75" customHeight="1">
      <c r="A4590" s="157" t="s">
        <v>477</v>
      </c>
      <c r="B4590" s="156" t="s">
        <v>476</v>
      </c>
      <c r="C4590" s="155">
        <v>1</v>
      </c>
      <c r="D4590" s="136">
        <v>500</v>
      </c>
      <c r="E4590" s="136">
        <f t="shared" si="65"/>
        <v>500</v>
      </c>
      <c r="F4590" s="135"/>
      <c r="G4590" s="134">
        <v>1</v>
      </c>
    </row>
    <row r="4591" spans="1:7" ht="12.75" customHeight="1">
      <c r="A4591" s="152"/>
      <c r="B4591" s="154">
        <v>61.036334703620199</v>
      </c>
      <c r="C4591" s="153"/>
      <c r="D4591" s="152" t="s">
        <v>105</v>
      </c>
      <c r="E4591" s="137">
        <v>55233</v>
      </c>
      <c r="F4591" s="151"/>
      <c r="G4591" s="134">
        <v>1</v>
      </c>
    </row>
    <row r="4592" spans="1:7" ht="12.75" customHeight="1">
      <c r="A4592" s="159" t="s">
        <v>106</v>
      </c>
      <c r="B4592" s="158" t="s">
        <v>5</v>
      </c>
      <c r="C4592" s="158" t="s">
        <v>4</v>
      </c>
      <c r="D4592" s="158" t="s">
        <v>103</v>
      </c>
      <c r="E4592" s="158" t="s">
        <v>104</v>
      </c>
      <c r="G4592" s="134">
        <v>1</v>
      </c>
    </row>
    <row r="4593" spans="1:7" ht="12.75" customHeight="1">
      <c r="A4593" s="157" t="s">
        <v>471</v>
      </c>
      <c r="B4593" s="156" t="s">
        <v>107</v>
      </c>
      <c r="C4593" s="155">
        <v>0.13564999999999999</v>
      </c>
      <c r="D4593" s="136">
        <v>282059</v>
      </c>
      <c r="E4593" s="136">
        <f>+D4593*C4593</f>
        <v>38261.303349999995</v>
      </c>
      <c r="F4593" s="135"/>
      <c r="G4593" s="134">
        <v>1</v>
      </c>
    </row>
    <row r="4594" spans="1:7" ht="12.75" customHeight="1">
      <c r="A4594" s="152"/>
      <c r="B4594" s="154">
        <v>36.449630906599502</v>
      </c>
      <c r="C4594" s="153"/>
      <c r="D4594" s="152" t="s">
        <v>105</v>
      </c>
      <c r="E4594" s="137">
        <v>32984</v>
      </c>
      <c r="F4594" s="151"/>
      <c r="G4594" s="134">
        <v>1</v>
      </c>
    </row>
    <row r="4595" spans="1:7" ht="12.75" customHeight="1">
      <c r="A4595" s="159" t="s">
        <v>108</v>
      </c>
      <c r="B4595" s="158" t="s">
        <v>5</v>
      </c>
      <c r="C4595" s="158" t="s">
        <v>4</v>
      </c>
      <c r="D4595" s="158" t="s">
        <v>103</v>
      </c>
      <c r="E4595" s="158" t="s">
        <v>104</v>
      </c>
      <c r="G4595" s="134">
        <v>1</v>
      </c>
    </row>
    <row r="4596" spans="1:7" ht="12.75" customHeight="1">
      <c r="A4596" s="157" t="s">
        <v>109</v>
      </c>
      <c r="B4596" s="156" t="s">
        <v>110</v>
      </c>
      <c r="C4596" s="155">
        <v>0.05</v>
      </c>
      <c r="D4596" s="136">
        <v>32984</v>
      </c>
      <c r="E4596" s="136">
        <f>+D4596*C4596</f>
        <v>1649.2</v>
      </c>
      <c r="F4596" s="135"/>
      <c r="G4596" s="134">
        <v>1</v>
      </c>
    </row>
    <row r="4597" spans="1:7" ht="12.75" customHeight="1">
      <c r="A4597" s="152"/>
      <c r="B4597" s="154">
        <v>1.8222605313176901</v>
      </c>
      <c r="C4597" s="153"/>
      <c r="D4597" s="152" t="s">
        <v>105</v>
      </c>
      <c r="E4597" s="137">
        <v>1649</v>
      </c>
      <c r="F4597" s="151"/>
      <c r="G4597" s="134">
        <v>1</v>
      </c>
    </row>
    <row r="4598" spans="1:7" ht="12.75" customHeight="1">
      <c r="A4598" s="159" t="s">
        <v>112</v>
      </c>
      <c r="B4598" s="158" t="s">
        <v>5</v>
      </c>
      <c r="C4598" s="158" t="s">
        <v>4</v>
      </c>
      <c r="D4598" s="158" t="s">
        <v>103</v>
      </c>
      <c r="E4598" s="158" t="s">
        <v>104</v>
      </c>
      <c r="G4598" s="134">
        <v>1</v>
      </c>
    </row>
    <row r="4599" spans="1:7" ht="12.75" customHeight="1">
      <c r="A4599" s="157" t="s">
        <v>470</v>
      </c>
      <c r="B4599" s="156" t="s">
        <v>3</v>
      </c>
      <c r="C4599" s="155">
        <v>1.4290000000000001E-2</v>
      </c>
      <c r="D4599" s="136">
        <v>43800</v>
      </c>
      <c r="E4599" s="136">
        <f>+D4599*C4599</f>
        <v>625.90200000000004</v>
      </c>
      <c r="F4599" s="135"/>
      <c r="G4599" s="134">
        <v>1</v>
      </c>
    </row>
    <row r="4600" spans="1:7" ht="12.75" customHeight="1">
      <c r="A4600" s="152"/>
      <c r="B4600" s="154">
        <v>0.69177385846262696</v>
      </c>
      <c r="C4600" s="153"/>
      <c r="D4600" s="152" t="s">
        <v>105</v>
      </c>
      <c r="E4600" s="137">
        <v>626</v>
      </c>
      <c r="F4600" s="151"/>
      <c r="G4600" s="134">
        <v>1</v>
      </c>
    </row>
    <row r="4601" spans="1:7" ht="12.75" customHeight="1">
      <c r="A4601" s="150" t="s">
        <v>114</v>
      </c>
      <c r="B4601" s="149" t="s">
        <v>115</v>
      </c>
      <c r="C4601" s="148"/>
      <c r="D4601" s="147"/>
      <c r="E4601" s="146">
        <v>90492</v>
      </c>
      <c r="G4601" s="134">
        <v>1</v>
      </c>
    </row>
    <row r="4602" spans="1:7" ht="15" customHeight="1">
      <c r="A4602" s="202" t="s">
        <v>116</v>
      </c>
      <c r="B4602" s="202"/>
      <c r="C4602" s="202"/>
      <c r="D4602" s="200">
        <v>90492</v>
      </c>
      <c r="E4602" s="200"/>
      <c r="G4602" s="134">
        <v>1</v>
      </c>
    </row>
    <row r="4603" spans="1:7" ht="12.75" customHeight="1">
      <c r="G4603" s="134">
        <v>1</v>
      </c>
    </row>
    <row r="4604" spans="1:7" ht="12.75" customHeight="1">
      <c r="G4604" s="134">
        <v>1</v>
      </c>
    </row>
    <row r="4605" spans="1:7" ht="20.25" customHeight="1">
      <c r="A4605" s="191" t="s">
        <v>99</v>
      </c>
      <c r="B4605" s="192"/>
      <c r="C4605" s="192"/>
      <c r="D4605" s="192"/>
      <c r="E4605" s="193"/>
      <c r="G4605" s="134">
        <v>1</v>
      </c>
    </row>
    <row r="4606" spans="1:7" ht="12.75" customHeight="1">
      <c r="A4606" s="194"/>
      <c r="B4606" s="194"/>
      <c r="C4606" s="194"/>
      <c r="D4606" s="162" t="s">
        <v>100</v>
      </c>
      <c r="E4606" s="162" t="s">
        <v>5</v>
      </c>
      <c r="G4606" s="134">
        <v>1</v>
      </c>
    </row>
    <row r="4607" spans="1:7" ht="55.5" customHeight="1">
      <c r="A4607" s="194" t="s">
        <v>461</v>
      </c>
      <c r="B4607" s="194"/>
      <c r="C4607" s="194"/>
      <c r="D4607" s="161" t="s">
        <v>454</v>
      </c>
      <c r="E4607" s="161" t="s">
        <v>3</v>
      </c>
      <c r="G4607" s="134">
        <v>1</v>
      </c>
    </row>
    <row r="4608" spans="1:7" ht="15.75" customHeight="1">
      <c r="A4608" s="201" t="s">
        <v>101</v>
      </c>
      <c r="B4608" s="201"/>
      <c r="C4608" s="201"/>
      <c r="D4608" s="201"/>
      <c r="E4608" s="201"/>
      <c r="F4608" s="160"/>
      <c r="G4608" s="134">
        <v>1</v>
      </c>
    </row>
    <row r="4609" spans="1:7" ht="200.1" customHeight="1">
      <c r="A4609" s="196" t="s">
        <v>255</v>
      </c>
      <c r="B4609" s="197"/>
      <c r="C4609" s="197"/>
      <c r="D4609" s="197"/>
      <c r="E4609" s="198"/>
      <c r="G4609" s="134">
        <v>2</v>
      </c>
    </row>
    <row r="4610" spans="1:7" ht="12.75" customHeight="1">
      <c r="A4610" s="159" t="s">
        <v>102</v>
      </c>
      <c r="B4610" s="158" t="s">
        <v>5</v>
      </c>
      <c r="C4610" s="158" t="s">
        <v>4</v>
      </c>
      <c r="D4610" s="158" t="s">
        <v>103</v>
      </c>
      <c r="E4610" s="158" t="s">
        <v>104</v>
      </c>
      <c r="G4610" s="134">
        <v>1</v>
      </c>
    </row>
    <row r="4611" spans="1:7" ht="12.75" customHeight="1">
      <c r="A4611" s="157" t="s">
        <v>475</v>
      </c>
      <c r="B4611" s="156" t="s">
        <v>3</v>
      </c>
      <c r="C4611" s="155">
        <v>1</v>
      </c>
      <c r="D4611" s="136">
        <v>121000</v>
      </c>
      <c r="E4611" s="136">
        <f>+D4611*C4611</f>
        <v>121000</v>
      </c>
      <c r="F4611" s="135"/>
      <c r="G4611" s="134">
        <v>1</v>
      </c>
    </row>
    <row r="4612" spans="1:7" ht="12.75" customHeight="1">
      <c r="A4612" s="157" t="s">
        <v>474</v>
      </c>
      <c r="B4612" s="156" t="s">
        <v>3</v>
      </c>
      <c r="C4612" s="155">
        <v>1</v>
      </c>
      <c r="D4612" s="136">
        <v>4000</v>
      </c>
      <c r="E4612" s="136">
        <f>+D4612*C4612</f>
        <v>4000</v>
      </c>
      <c r="F4612" s="135"/>
      <c r="G4612" s="134">
        <v>1</v>
      </c>
    </row>
    <row r="4613" spans="1:7" ht="12.75" customHeight="1">
      <c r="A4613" s="157" t="s">
        <v>473</v>
      </c>
      <c r="B4613" s="156" t="s">
        <v>98</v>
      </c>
      <c r="C4613" s="155">
        <v>1</v>
      </c>
      <c r="D4613" s="136">
        <v>3550</v>
      </c>
      <c r="E4613" s="136">
        <f>+D4613*C4613</f>
        <v>3550</v>
      </c>
      <c r="F4613" s="135"/>
      <c r="G4613" s="134">
        <v>1</v>
      </c>
    </row>
    <row r="4614" spans="1:7" ht="12.75" customHeight="1">
      <c r="A4614" s="157" t="s">
        <v>472</v>
      </c>
      <c r="B4614" s="156" t="s">
        <v>3</v>
      </c>
      <c r="C4614" s="155">
        <v>1</v>
      </c>
      <c r="D4614" s="136">
        <v>1945</v>
      </c>
      <c r="E4614" s="136">
        <f>+D4614*C4614</f>
        <v>1945</v>
      </c>
      <c r="F4614" s="135"/>
      <c r="G4614" s="134">
        <v>1</v>
      </c>
    </row>
    <row r="4615" spans="1:7" ht="12.75" customHeight="1">
      <c r="A4615" s="152"/>
      <c r="B4615" s="154">
        <v>80.540040117265903</v>
      </c>
      <c r="C4615" s="153"/>
      <c r="D4615" s="152" t="s">
        <v>105</v>
      </c>
      <c r="E4615" s="137">
        <v>130495</v>
      </c>
      <c r="F4615" s="151"/>
      <c r="G4615" s="134">
        <v>1</v>
      </c>
    </row>
    <row r="4616" spans="1:7" ht="12.75" customHeight="1">
      <c r="A4616" s="159" t="s">
        <v>106</v>
      </c>
      <c r="B4616" s="158" t="s">
        <v>5</v>
      </c>
      <c r="C4616" s="158" t="s">
        <v>4</v>
      </c>
      <c r="D4616" s="158" t="s">
        <v>103</v>
      </c>
      <c r="E4616" s="158" t="s">
        <v>104</v>
      </c>
      <c r="G4616" s="134">
        <v>1</v>
      </c>
    </row>
    <row r="4617" spans="1:7" ht="12.75" customHeight="1">
      <c r="A4617" s="157" t="s">
        <v>471</v>
      </c>
      <c r="B4617" s="156" t="s">
        <v>107</v>
      </c>
      <c r="C4617" s="155">
        <v>0.11576</v>
      </c>
      <c r="D4617" s="136">
        <v>282059</v>
      </c>
      <c r="E4617" s="136">
        <f>+D4617*C4617</f>
        <v>32651.149840000002</v>
      </c>
      <c r="F4617" s="135"/>
      <c r="G4617" s="134">
        <v>1</v>
      </c>
    </row>
    <row r="4618" spans="1:7" ht="12.75" customHeight="1">
      <c r="A4618" s="152"/>
      <c r="B4618" s="154">
        <v>17.3726276809134</v>
      </c>
      <c r="C4618" s="153"/>
      <c r="D4618" s="152" t="s">
        <v>105</v>
      </c>
      <c r="E4618" s="137">
        <v>28148</v>
      </c>
      <c r="F4618" s="151"/>
      <c r="G4618" s="134">
        <v>1</v>
      </c>
    </row>
    <row r="4619" spans="1:7" ht="12.75" customHeight="1">
      <c r="A4619" s="159" t="s">
        <v>108</v>
      </c>
      <c r="B4619" s="158" t="s">
        <v>5</v>
      </c>
      <c r="C4619" s="158" t="s">
        <v>4</v>
      </c>
      <c r="D4619" s="158" t="s">
        <v>103</v>
      </c>
      <c r="E4619" s="158" t="s">
        <v>104</v>
      </c>
      <c r="G4619" s="134">
        <v>1</v>
      </c>
    </row>
    <row r="4620" spans="1:7" ht="12.75" customHeight="1">
      <c r="A4620" s="157" t="s">
        <v>109</v>
      </c>
      <c r="B4620" s="156" t="s">
        <v>110</v>
      </c>
      <c r="C4620" s="155">
        <v>0.05</v>
      </c>
      <c r="D4620" s="136">
        <v>28148</v>
      </c>
      <c r="E4620" s="136">
        <f>+D4620*C4620</f>
        <v>1407.4</v>
      </c>
      <c r="F4620" s="135"/>
      <c r="G4620" s="134">
        <v>1</v>
      </c>
    </row>
    <row r="4621" spans="1:7" ht="12.75" customHeight="1">
      <c r="A4621" s="152"/>
      <c r="B4621" s="154">
        <v>0.86838450856349303</v>
      </c>
      <c r="C4621" s="153"/>
      <c r="D4621" s="152" t="s">
        <v>105</v>
      </c>
      <c r="E4621" s="137">
        <v>1407</v>
      </c>
      <c r="F4621" s="151"/>
      <c r="G4621" s="134">
        <v>1</v>
      </c>
    </row>
    <row r="4622" spans="1:7" ht="12.75" customHeight="1">
      <c r="A4622" s="159" t="s">
        <v>111</v>
      </c>
      <c r="B4622" s="158" t="s">
        <v>5</v>
      </c>
      <c r="C4622" s="158" t="s">
        <v>4</v>
      </c>
      <c r="D4622" s="158" t="s">
        <v>103</v>
      </c>
      <c r="E4622" s="158" t="s">
        <v>104</v>
      </c>
      <c r="G4622" s="134">
        <v>1</v>
      </c>
    </row>
    <row r="4623" spans="1:7" ht="12.75" customHeight="1">
      <c r="A4623" s="157" t="s">
        <v>155</v>
      </c>
      <c r="B4623" s="156" t="s">
        <v>142</v>
      </c>
      <c r="C4623" s="155">
        <v>0.20780999999999999</v>
      </c>
      <c r="D4623" s="136">
        <v>3482</v>
      </c>
      <c r="E4623" s="136">
        <f>+D4623*C4623</f>
        <v>723.59442000000001</v>
      </c>
      <c r="F4623" s="135"/>
      <c r="G4623" s="134">
        <v>1</v>
      </c>
    </row>
    <row r="4624" spans="1:7" ht="12.75" customHeight="1">
      <c r="A4624" s="152"/>
      <c r="B4624" s="154">
        <v>0.44684462274340397</v>
      </c>
      <c r="C4624" s="153"/>
      <c r="D4624" s="152" t="s">
        <v>105</v>
      </c>
      <c r="E4624" s="137">
        <v>724</v>
      </c>
      <c r="F4624" s="151"/>
      <c r="G4624" s="134">
        <v>1</v>
      </c>
    </row>
    <row r="4625" spans="1:7" ht="12.75" customHeight="1">
      <c r="A4625" s="159" t="s">
        <v>112</v>
      </c>
      <c r="B4625" s="158" t="s">
        <v>5</v>
      </c>
      <c r="C4625" s="158" t="s">
        <v>4</v>
      </c>
      <c r="D4625" s="158" t="s">
        <v>103</v>
      </c>
      <c r="E4625" s="158" t="s">
        <v>104</v>
      </c>
      <c r="G4625" s="134">
        <v>1</v>
      </c>
    </row>
    <row r="4626" spans="1:7" ht="12.75" customHeight="1">
      <c r="A4626" s="157" t="s">
        <v>470</v>
      </c>
      <c r="B4626" s="156" t="s">
        <v>3</v>
      </c>
      <c r="C4626" s="155">
        <v>2.8570000000000002E-2</v>
      </c>
      <c r="D4626" s="136">
        <v>43800</v>
      </c>
      <c r="E4626" s="136">
        <f>+D4626*C4626</f>
        <v>1251.366</v>
      </c>
      <c r="F4626" s="135"/>
      <c r="G4626" s="134">
        <v>1</v>
      </c>
    </row>
    <row r="4627" spans="1:7" ht="12.75" customHeight="1">
      <c r="A4627" s="152"/>
      <c r="B4627" s="154">
        <v>0.77210307051381</v>
      </c>
      <c r="C4627" s="153"/>
      <c r="D4627" s="152" t="s">
        <v>105</v>
      </c>
      <c r="E4627" s="137">
        <v>1251</v>
      </c>
      <c r="F4627" s="151"/>
      <c r="G4627" s="134">
        <v>1</v>
      </c>
    </row>
    <row r="4628" spans="1:7" ht="12.75" customHeight="1">
      <c r="A4628" s="150" t="s">
        <v>114</v>
      </c>
      <c r="B4628" s="149" t="s">
        <v>115</v>
      </c>
      <c r="C4628" s="148"/>
      <c r="D4628" s="147"/>
      <c r="E4628" s="146">
        <v>162025</v>
      </c>
      <c r="G4628" s="134">
        <v>1</v>
      </c>
    </row>
    <row r="4629" spans="1:7" ht="15" customHeight="1">
      <c r="A4629" s="202" t="s">
        <v>116</v>
      </c>
      <c r="B4629" s="202"/>
      <c r="C4629" s="202"/>
      <c r="D4629" s="200">
        <v>162025</v>
      </c>
      <c r="E4629" s="200"/>
      <c r="G4629" s="134">
        <v>1</v>
      </c>
    </row>
    <row r="4630" spans="1:7" ht="12.75" customHeight="1">
      <c r="G4630" s="134">
        <v>1</v>
      </c>
    </row>
    <row r="4631" spans="1:7" ht="12.75" customHeight="1">
      <c r="G4631" s="134">
        <v>1</v>
      </c>
    </row>
    <row r="4632" spans="1:7" ht="20.25" customHeight="1">
      <c r="A4632" s="191" t="s">
        <v>99</v>
      </c>
      <c r="B4632" s="192"/>
      <c r="C4632" s="192"/>
      <c r="D4632" s="192"/>
      <c r="E4632" s="193"/>
      <c r="G4632" s="134">
        <v>1</v>
      </c>
    </row>
    <row r="4633" spans="1:7" ht="12.75" customHeight="1">
      <c r="A4633" s="194"/>
      <c r="B4633" s="194"/>
      <c r="C4633" s="194"/>
      <c r="D4633" s="162" t="s">
        <v>100</v>
      </c>
      <c r="E4633" s="162" t="s">
        <v>5</v>
      </c>
      <c r="G4633" s="134">
        <v>1</v>
      </c>
    </row>
    <row r="4634" spans="1:7" ht="55.5" customHeight="1">
      <c r="A4634" s="194" t="s">
        <v>461</v>
      </c>
      <c r="B4634" s="194"/>
      <c r="C4634" s="194"/>
      <c r="D4634" s="161" t="s">
        <v>455</v>
      </c>
      <c r="E4634" s="161" t="s">
        <v>2</v>
      </c>
      <c r="G4634" s="134">
        <v>1</v>
      </c>
    </row>
    <row r="4635" spans="1:7" ht="15.75" customHeight="1">
      <c r="A4635" s="201" t="s">
        <v>101</v>
      </c>
      <c r="B4635" s="201"/>
      <c r="C4635" s="201"/>
      <c r="D4635" s="201"/>
      <c r="E4635" s="201"/>
      <c r="F4635" s="160"/>
      <c r="G4635" s="134">
        <v>1</v>
      </c>
    </row>
    <row r="4636" spans="1:7" ht="200.1" customHeight="1">
      <c r="A4636" s="196" t="s">
        <v>245</v>
      </c>
      <c r="B4636" s="197"/>
      <c r="C4636" s="197"/>
      <c r="D4636" s="197"/>
      <c r="E4636" s="198"/>
      <c r="G4636" s="134">
        <v>2</v>
      </c>
    </row>
    <row r="4637" spans="1:7" ht="12.75" customHeight="1">
      <c r="A4637" s="159" t="s">
        <v>102</v>
      </c>
      <c r="B4637" s="158" t="s">
        <v>5</v>
      </c>
      <c r="C4637" s="158" t="s">
        <v>4</v>
      </c>
      <c r="D4637" s="158" t="s">
        <v>103</v>
      </c>
      <c r="E4637" s="158" t="s">
        <v>104</v>
      </c>
      <c r="G4637" s="134">
        <v>1</v>
      </c>
    </row>
    <row r="4638" spans="1:7" ht="12.75" customHeight="1">
      <c r="A4638" s="157" t="s">
        <v>469</v>
      </c>
      <c r="B4638" s="156" t="s">
        <v>168</v>
      </c>
      <c r="C4638" s="155">
        <v>7.0000000000000007E-2</v>
      </c>
      <c r="D4638" s="136">
        <v>19326</v>
      </c>
      <c r="E4638" s="136">
        <f>+D4638*C4638</f>
        <v>1352.8200000000002</v>
      </c>
      <c r="F4638" s="135"/>
      <c r="G4638" s="134">
        <v>1</v>
      </c>
    </row>
    <row r="4639" spans="1:7" ht="12.75" customHeight="1">
      <c r="A4639" s="157" t="s">
        <v>466</v>
      </c>
      <c r="B4639" s="156" t="s">
        <v>3</v>
      </c>
      <c r="C4639" s="155">
        <v>0.11</v>
      </c>
      <c r="D4639" s="136">
        <v>1210</v>
      </c>
      <c r="E4639" s="136">
        <f>+D4639*C4639</f>
        <v>133.1</v>
      </c>
      <c r="F4639" s="135"/>
      <c r="G4639" s="134">
        <v>1</v>
      </c>
    </row>
    <row r="4640" spans="1:7" ht="12.75" customHeight="1">
      <c r="A4640" s="157" t="s">
        <v>179</v>
      </c>
      <c r="B4640" s="156" t="s">
        <v>123</v>
      </c>
      <c r="C4640" s="155">
        <v>5.5E-2</v>
      </c>
      <c r="D4640" s="136">
        <v>5500</v>
      </c>
      <c r="E4640" s="136">
        <f>+D4640*C4640</f>
        <v>302.5</v>
      </c>
      <c r="F4640" s="135"/>
      <c r="G4640" s="134">
        <v>1</v>
      </c>
    </row>
    <row r="4641" spans="1:7" ht="12.75" customHeight="1">
      <c r="A4641" s="152"/>
      <c r="B4641" s="154">
        <v>19.313397387455499</v>
      </c>
      <c r="C4641" s="153"/>
      <c r="D4641" s="152" t="s">
        <v>105</v>
      </c>
      <c r="E4641" s="137">
        <v>1789</v>
      </c>
      <c r="F4641" s="151"/>
      <c r="G4641" s="134">
        <v>1</v>
      </c>
    </row>
    <row r="4642" spans="1:7" ht="12.75" customHeight="1">
      <c r="A4642" s="159" t="s">
        <v>106</v>
      </c>
      <c r="B4642" s="158" t="s">
        <v>5</v>
      </c>
      <c r="C4642" s="158" t="s">
        <v>4</v>
      </c>
      <c r="D4642" s="158" t="s">
        <v>103</v>
      </c>
      <c r="E4642" s="158" t="s">
        <v>104</v>
      </c>
      <c r="G4642" s="134">
        <v>1</v>
      </c>
    </row>
    <row r="4643" spans="1:7" ht="12.75" customHeight="1">
      <c r="A4643" s="157" t="s">
        <v>181</v>
      </c>
      <c r="B4643" s="156" t="s">
        <v>107</v>
      </c>
      <c r="C4643" s="155">
        <v>2.8570000000000002E-2</v>
      </c>
      <c r="D4643" s="136">
        <v>282059</v>
      </c>
      <c r="E4643" s="136">
        <f>+D4643*C4643</f>
        <v>8058.4256300000006</v>
      </c>
      <c r="F4643" s="135"/>
      <c r="G4643" s="134">
        <v>1</v>
      </c>
    </row>
    <row r="4644" spans="1:7" ht="12.75" customHeight="1">
      <c r="A4644" s="152"/>
      <c r="B4644" s="154">
        <v>74.9973010903595</v>
      </c>
      <c r="C4644" s="153"/>
      <c r="D4644" s="152" t="s">
        <v>105</v>
      </c>
      <c r="E4644" s="137">
        <v>6947</v>
      </c>
      <c r="F4644" s="151"/>
      <c r="G4644" s="134">
        <v>1</v>
      </c>
    </row>
    <row r="4645" spans="1:7" ht="12.75" customHeight="1">
      <c r="A4645" s="159" t="s">
        <v>108</v>
      </c>
      <c r="B4645" s="158" t="s">
        <v>5</v>
      </c>
      <c r="C4645" s="158" t="s">
        <v>4</v>
      </c>
      <c r="D4645" s="158" t="s">
        <v>103</v>
      </c>
      <c r="E4645" s="158" t="s">
        <v>104</v>
      </c>
      <c r="G4645" s="134">
        <v>1</v>
      </c>
    </row>
    <row r="4646" spans="1:7" ht="12.75" customHeight="1">
      <c r="A4646" s="157" t="s">
        <v>109</v>
      </c>
      <c r="B4646" s="156" t="s">
        <v>110</v>
      </c>
      <c r="C4646" s="155">
        <v>0.05</v>
      </c>
      <c r="D4646" s="136">
        <v>6947</v>
      </c>
      <c r="E4646" s="136">
        <f>+D4646*C4646</f>
        <v>347.35</v>
      </c>
      <c r="F4646" s="135"/>
      <c r="G4646" s="134">
        <v>1</v>
      </c>
    </row>
    <row r="4647" spans="1:7" ht="12.75" customHeight="1">
      <c r="A4647" s="152"/>
      <c r="B4647" s="154">
        <v>3.7460865810212698</v>
      </c>
      <c r="C4647" s="153"/>
      <c r="D4647" s="152" t="s">
        <v>105</v>
      </c>
      <c r="E4647" s="137">
        <v>347</v>
      </c>
      <c r="F4647" s="151"/>
      <c r="G4647" s="134">
        <v>1</v>
      </c>
    </row>
    <row r="4648" spans="1:7" ht="12.75" customHeight="1">
      <c r="A4648" s="159" t="s">
        <v>111</v>
      </c>
      <c r="B4648" s="158" t="s">
        <v>5</v>
      </c>
      <c r="C4648" s="158" t="s">
        <v>4</v>
      </c>
      <c r="D4648" s="158" t="s">
        <v>103</v>
      </c>
      <c r="E4648" s="158" t="s">
        <v>104</v>
      </c>
      <c r="G4648" s="134">
        <v>1</v>
      </c>
    </row>
    <row r="4649" spans="1:7" ht="12.75" customHeight="1">
      <c r="A4649" s="157" t="s">
        <v>155</v>
      </c>
      <c r="B4649" s="156" t="s">
        <v>142</v>
      </c>
      <c r="C4649" s="155">
        <v>0.05</v>
      </c>
      <c r="D4649" s="136">
        <v>3482</v>
      </c>
      <c r="E4649" s="136">
        <f>+D4649*C4649</f>
        <v>174.10000000000002</v>
      </c>
      <c r="F4649" s="135"/>
      <c r="G4649" s="134">
        <v>1</v>
      </c>
    </row>
    <row r="4650" spans="1:7" ht="12.75" customHeight="1">
      <c r="A4650" s="157" t="s">
        <v>156</v>
      </c>
      <c r="B4650" s="156" t="s">
        <v>142</v>
      </c>
      <c r="C4650" s="155">
        <v>2.5000000000000001E-2</v>
      </c>
      <c r="D4650" s="136">
        <v>248</v>
      </c>
      <c r="E4650" s="136">
        <f>+D4650*C4650</f>
        <v>6.2</v>
      </c>
      <c r="F4650" s="135"/>
      <c r="G4650" s="134">
        <v>1</v>
      </c>
    </row>
    <row r="4651" spans="1:7" ht="12.75" customHeight="1">
      <c r="A4651" s="152"/>
      <c r="B4651" s="154">
        <v>1.94321494116377</v>
      </c>
      <c r="C4651" s="153"/>
      <c r="D4651" s="152" t="s">
        <v>105</v>
      </c>
      <c r="E4651" s="137">
        <v>180</v>
      </c>
      <c r="F4651" s="151"/>
      <c r="G4651" s="134">
        <v>1</v>
      </c>
    </row>
    <row r="4652" spans="1:7" ht="12.75" customHeight="1">
      <c r="A4652" s="150" t="s">
        <v>114</v>
      </c>
      <c r="B4652" s="149" t="s">
        <v>115</v>
      </c>
      <c r="C4652" s="148"/>
      <c r="D4652" s="147"/>
      <c r="E4652" s="146">
        <v>9263</v>
      </c>
      <c r="G4652" s="134">
        <v>1</v>
      </c>
    </row>
    <row r="4653" spans="1:7" ht="15" customHeight="1">
      <c r="A4653" s="202" t="s">
        <v>116</v>
      </c>
      <c r="B4653" s="202"/>
      <c r="C4653" s="202"/>
      <c r="D4653" s="200">
        <v>9263</v>
      </c>
      <c r="E4653" s="200"/>
      <c r="G4653" s="134">
        <v>1</v>
      </c>
    </row>
    <row r="4654" spans="1:7" ht="12.75" customHeight="1">
      <c r="G4654" s="134">
        <v>1</v>
      </c>
    </row>
    <row r="4655" spans="1:7" ht="12.75" customHeight="1">
      <c r="G4655" s="134">
        <v>1</v>
      </c>
    </row>
    <row r="4656" spans="1:7" ht="20.25" customHeight="1">
      <c r="A4656" s="191" t="s">
        <v>99</v>
      </c>
      <c r="B4656" s="192"/>
      <c r="C4656" s="192"/>
      <c r="D4656" s="192"/>
      <c r="E4656" s="193"/>
      <c r="G4656" s="134">
        <v>1</v>
      </c>
    </row>
    <row r="4657" spans="1:7" ht="12.75" customHeight="1">
      <c r="A4657" s="194"/>
      <c r="B4657" s="194"/>
      <c r="C4657" s="194"/>
      <c r="D4657" s="162" t="s">
        <v>100</v>
      </c>
      <c r="E4657" s="162" t="s">
        <v>5</v>
      </c>
      <c r="G4657" s="134">
        <v>1</v>
      </c>
    </row>
    <row r="4658" spans="1:7" ht="55.5" customHeight="1">
      <c r="A4658" s="194" t="s">
        <v>461</v>
      </c>
      <c r="B4658" s="194"/>
      <c r="C4658" s="194"/>
      <c r="D4658" s="161" t="s">
        <v>456</v>
      </c>
      <c r="E4658" s="161" t="s">
        <v>2</v>
      </c>
      <c r="G4658" s="134">
        <v>1</v>
      </c>
    </row>
    <row r="4659" spans="1:7" ht="15.75" customHeight="1">
      <c r="A4659" s="201" t="s">
        <v>101</v>
      </c>
      <c r="B4659" s="201"/>
      <c r="C4659" s="201"/>
      <c r="D4659" s="201"/>
      <c r="E4659" s="201"/>
      <c r="F4659" s="160"/>
      <c r="G4659" s="134">
        <v>1</v>
      </c>
    </row>
    <row r="4660" spans="1:7" ht="200.1" customHeight="1">
      <c r="A4660" s="196" t="s">
        <v>243</v>
      </c>
      <c r="B4660" s="197"/>
      <c r="C4660" s="197"/>
      <c r="D4660" s="197"/>
      <c r="E4660" s="198"/>
      <c r="G4660" s="134">
        <v>2</v>
      </c>
    </row>
    <row r="4661" spans="1:7" ht="12.75" customHeight="1">
      <c r="A4661" s="159" t="s">
        <v>102</v>
      </c>
      <c r="B4661" s="158" t="s">
        <v>5</v>
      </c>
      <c r="C4661" s="158" t="s">
        <v>4</v>
      </c>
      <c r="D4661" s="158" t="s">
        <v>103</v>
      </c>
      <c r="E4661" s="158" t="s">
        <v>104</v>
      </c>
      <c r="G4661" s="134">
        <v>1</v>
      </c>
    </row>
    <row r="4662" spans="1:7" ht="12.75" customHeight="1">
      <c r="A4662" s="157" t="s">
        <v>468</v>
      </c>
      <c r="B4662" s="156" t="s">
        <v>149</v>
      </c>
      <c r="C4662" s="155">
        <v>2.5999999999999999E-2</v>
      </c>
      <c r="D4662" s="136">
        <v>388866</v>
      </c>
      <c r="E4662" s="136">
        <f>+D4662*C4662</f>
        <v>10110.516</v>
      </c>
      <c r="F4662" s="135"/>
      <c r="G4662" s="134">
        <v>1</v>
      </c>
    </row>
    <row r="4663" spans="1:7" ht="12.75" customHeight="1">
      <c r="A4663" s="152"/>
      <c r="B4663" s="154">
        <v>32.330370275628297</v>
      </c>
      <c r="C4663" s="153"/>
      <c r="D4663" s="152" t="s">
        <v>105</v>
      </c>
      <c r="E4663" s="137">
        <v>10111</v>
      </c>
      <c r="F4663" s="151"/>
      <c r="G4663" s="134">
        <v>1</v>
      </c>
    </row>
    <row r="4664" spans="1:7" ht="12.75" customHeight="1">
      <c r="A4664" s="159" t="s">
        <v>106</v>
      </c>
      <c r="B4664" s="158" t="s">
        <v>5</v>
      </c>
      <c r="C4664" s="158" t="s">
        <v>4</v>
      </c>
      <c r="D4664" s="158" t="s">
        <v>103</v>
      </c>
      <c r="E4664" s="158" t="s">
        <v>104</v>
      </c>
      <c r="G4664" s="134">
        <v>1</v>
      </c>
    </row>
    <row r="4665" spans="1:7" ht="12.75" customHeight="1">
      <c r="A4665" s="157" t="s">
        <v>163</v>
      </c>
      <c r="B4665" s="156" t="s">
        <v>107</v>
      </c>
      <c r="C4665" s="155">
        <v>7.5829999999999995E-2</v>
      </c>
      <c r="D4665" s="136">
        <v>282059</v>
      </c>
      <c r="E4665" s="136">
        <f>+D4665*C4665</f>
        <v>21388.533969999997</v>
      </c>
      <c r="F4665" s="135"/>
      <c r="G4665" s="134">
        <v>1</v>
      </c>
    </row>
    <row r="4666" spans="1:7" ht="12.75" customHeight="1">
      <c r="A4666" s="152"/>
      <c r="B4666" s="154">
        <v>58.956321545053399</v>
      </c>
      <c r="C4666" s="153"/>
      <c r="D4666" s="152" t="s">
        <v>105</v>
      </c>
      <c r="E4666" s="137">
        <v>18438</v>
      </c>
      <c r="F4666" s="151"/>
      <c r="G4666" s="134">
        <v>1</v>
      </c>
    </row>
    <row r="4667" spans="1:7" ht="12.75" customHeight="1">
      <c r="A4667" s="159" t="s">
        <v>108</v>
      </c>
      <c r="B4667" s="158" t="s">
        <v>5</v>
      </c>
      <c r="C4667" s="158" t="s">
        <v>4</v>
      </c>
      <c r="D4667" s="158" t="s">
        <v>103</v>
      </c>
      <c r="E4667" s="158" t="s">
        <v>104</v>
      </c>
      <c r="G4667" s="134">
        <v>1</v>
      </c>
    </row>
    <row r="4668" spans="1:7" ht="12.75" customHeight="1">
      <c r="A4668" s="157" t="s">
        <v>109</v>
      </c>
      <c r="B4668" s="156" t="s">
        <v>110</v>
      </c>
      <c r="C4668" s="155">
        <v>0.05</v>
      </c>
      <c r="D4668" s="136">
        <v>18438</v>
      </c>
      <c r="E4668" s="136">
        <f>+D4668*C4668</f>
        <v>921.90000000000009</v>
      </c>
      <c r="F4668" s="135"/>
      <c r="G4668" s="134">
        <v>1</v>
      </c>
    </row>
    <row r="4669" spans="1:7" ht="12.75" customHeight="1">
      <c r="A4669" s="152"/>
      <c r="B4669" s="154">
        <v>2.9481358316812698</v>
      </c>
      <c r="C4669" s="153"/>
      <c r="D4669" s="152" t="s">
        <v>105</v>
      </c>
      <c r="E4669" s="137">
        <v>922</v>
      </c>
      <c r="F4669" s="151"/>
      <c r="G4669" s="134">
        <v>1</v>
      </c>
    </row>
    <row r="4670" spans="1:7" ht="12.75" customHeight="1">
      <c r="A4670" s="159" t="s">
        <v>111</v>
      </c>
      <c r="B4670" s="158" t="s">
        <v>5</v>
      </c>
      <c r="C4670" s="158" t="s">
        <v>4</v>
      </c>
      <c r="D4670" s="158" t="s">
        <v>103</v>
      </c>
      <c r="E4670" s="158" t="s">
        <v>104</v>
      </c>
      <c r="G4670" s="134">
        <v>1</v>
      </c>
    </row>
    <row r="4671" spans="1:7" ht="12.75" customHeight="1">
      <c r="A4671" s="157" t="s">
        <v>155</v>
      </c>
      <c r="B4671" s="156" t="s">
        <v>142</v>
      </c>
      <c r="C4671" s="155">
        <v>0.5</v>
      </c>
      <c r="D4671" s="136">
        <v>3482</v>
      </c>
      <c r="E4671" s="136">
        <f>+D4671*C4671</f>
        <v>1741</v>
      </c>
      <c r="F4671" s="135"/>
      <c r="G4671" s="134">
        <v>1</v>
      </c>
    </row>
    <row r="4672" spans="1:7" ht="12.75" customHeight="1">
      <c r="A4672" s="157" t="s">
        <v>156</v>
      </c>
      <c r="B4672" s="156" t="s">
        <v>142</v>
      </c>
      <c r="C4672" s="155">
        <v>0.25</v>
      </c>
      <c r="D4672" s="136">
        <v>248</v>
      </c>
      <c r="E4672" s="136">
        <f>+D4672*C4672</f>
        <v>62</v>
      </c>
      <c r="F4672" s="135"/>
      <c r="G4672" s="134">
        <v>1</v>
      </c>
    </row>
    <row r="4673" spans="1:7" ht="12.75" customHeight="1">
      <c r="A4673" s="152"/>
      <c r="B4673" s="154">
        <v>5.7651723476370096</v>
      </c>
      <c r="C4673" s="153"/>
      <c r="D4673" s="152" t="s">
        <v>105</v>
      </c>
      <c r="E4673" s="137">
        <v>1803</v>
      </c>
      <c r="F4673" s="151"/>
      <c r="G4673" s="134">
        <v>1</v>
      </c>
    </row>
    <row r="4674" spans="1:7" ht="12.75" customHeight="1">
      <c r="A4674" s="150" t="s">
        <v>114</v>
      </c>
      <c r="B4674" s="149" t="s">
        <v>115</v>
      </c>
      <c r="C4674" s="148"/>
      <c r="D4674" s="147"/>
      <c r="E4674" s="146">
        <v>31274</v>
      </c>
      <c r="G4674" s="134">
        <v>1</v>
      </c>
    </row>
    <row r="4675" spans="1:7" ht="15" customHeight="1">
      <c r="A4675" s="202" t="s">
        <v>116</v>
      </c>
      <c r="B4675" s="202"/>
      <c r="C4675" s="202"/>
      <c r="D4675" s="200">
        <v>31274</v>
      </c>
      <c r="E4675" s="200"/>
      <c r="G4675" s="134">
        <v>1</v>
      </c>
    </row>
    <row r="4676" spans="1:7" ht="12.75" customHeight="1">
      <c r="G4676" s="134">
        <v>1</v>
      </c>
    </row>
    <row r="4677" spans="1:7" ht="12.75" customHeight="1">
      <c r="G4677" s="134">
        <v>1</v>
      </c>
    </row>
    <row r="4678" spans="1:7" ht="20.25" customHeight="1">
      <c r="A4678" s="191" t="s">
        <v>99</v>
      </c>
      <c r="B4678" s="192"/>
      <c r="C4678" s="192"/>
      <c r="D4678" s="192"/>
      <c r="E4678" s="193"/>
      <c r="G4678" s="134">
        <v>1</v>
      </c>
    </row>
    <row r="4679" spans="1:7" ht="12.75" customHeight="1">
      <c r="A4679" s="194"/>
      <c r="B4679" s="194"/>
      <c r="C4679" s="194"/>
      <c r="D4679" s="162" t="s">
        <v>100</v>
      </c>
      <c r="E4679" s="162" t="s">
        <v>5</v>
      </c>
      <c r="G4679" s="134">
        <v>1</v>
      </c>
    </row>
    <row r="4680" spans="1:7" ht="55.5" customHeight="1">
      <c r="A4680" s="194" t="s">
        <v>461</v>
      </c>
      <c r="B4680" s="194"/>
      <c r="C4680" s="194"/>
      <c r="D4680" s="161" t="s">
        <v>457</v>
      </c>
      <c r="E4680" s="161" t="s">
        <v>2</v>
      </c>
      <c r="G4680" s="134">
        <v>1</v>
      </c>
    </row>
    <row r="4681" spans="1:7" ht="15.75" customHeight="1">
      <c r="A4681" s="201" t="s">
        <v>101</v>
      </c>
      <c r="B4681" s="201"/>
      <c r="C4681" s="201"/>
      <c r="D4681" s="201"/>
      <c r="E4681" s="201"/>
      <c r="F4681" s="160"/>
      <c r="G4681" s="134">
        <v>1</v>
      </c>
    </row>
    <row r="4682" spans="1:7" ht="200.1" customHeight="1">
      <c r="A4682" s="196" t="s">
        <v>458</v>
      </c>
      <c r="B4682" s="197"/>
      <c r="C4682" s="197"/>
      <c r="D4682" s="197"/>
      <c r="E4682" s="198"/>
      <c r="G4682" s="134">
        <v>2</v>
      </c>
    </row>
    <row r="4683" spans="1:7" ht="12.75" customHeight="1">
      <c r="A4683" s="159" t="s">
        <v>102</v>
      </c>
      <c r="B4683" s="158" t="s">
        <v>5</v>
      </c>
      <c r="C4683" s="158" t="s">
        <v>4</v>
      </c>
      <c r="D4683" s="158" t="s">
        <v>103</v>
      </c>
      <c r="E4683" s="158" t="s">
        <v>104</v>
      </c>
      <c r="G4683" s="134">
        <v>1</v>
      </c>
    </row>
    <row r="4684" spans="1:7" ht="12.75" customHeight="1">
      <c r="A4684" s="157" t="s">
        <v>177</v>
      </c>
      <c r="B4684" s="156" t="s">
        <v>168</v>
      </c>
      <c r="C4684" s="155">
        <v>8.2500000000000004E-2</v>
      </c>
      <c r="D4684" s="136">
        <v>54300</v>
      </c>
      <c r="E4684" s="136">
        <f>+D4684*C4684</f>
        <v>4479.75</v>
      </c>
      <c r="F4684" s="135"/>
      <c r="G4684" s="134">
        <v>1</v>
      </c>
    </row>
    <row r="4685" spans="1:7" ht="12.75" customHeight="1">
      <c r="A4685" s="157" t="s">
        <v>178</v>
      </c>
      <c r="B4685" s="156" t="s">
        <v>123</v>
      </c>
      <c r="C4685" s="155">
        <v>0.3</v>
      </c>
      <c r="D4685" s="136">
        <v>1134</v>
      </c>
      <c r="E4685" s="136">
        <f>+D4685*C4685</f>
        <v>340.2</v>
      </c>
      <c r="F4685" s="135"/>
      <c r="G4685" s="134">
        <v>1</v>
      </c>
    </row>
    <row r="4686" spans="1:7" ht="12.75" customHeight="1">
      <c r="A4686" s="157" t="s">
        <v>179</v>
      </c>
      <c r="B4686" s="156" t="s">
        <v>123</v>
      </c>
      <c r="C4686" s="155">
        <v>0.1</v>
      </c>
      <c r="D4686" s="136">
        <v>5500</v>
      </c>
      <c r="E4686" s="136">
        <f>+D4686*C4686</f>
        <v>550</v>
      </c>
      <c r="F4686" s="135"/>
      <c r="G4686" s="134">
        <v>1</v>
      </c>
    </row>
    <row r="4687" spans="1:7" ht="12.75" customHeight="1">
      <c r="A4687" s="157" t="s">
        <v>180</v>
      </c>
      <c r="B4687" s="156" t="s">
        <v>3</v>
      </c>
      <c r="C4687" s="155">
        <v>0.5</v>
      </c>
      <c r="D4687" s="136">
        <v>1010</v>
      </c>
      <c r="E4687" s="136">
        <f>+D4687*C4687</f>
        <v>505</v>
      </c>
      <c r="F4687" s="135"/>
      <c r="G4687" s="134">
        <v>1</v>
      </c>
    </row>
    <row r="4688" spans="1:7" ht="12.75" customHeight="1">
      <c r="A4688" s="152"/>
      <c r="B4688" s="154">
        <v>47.640285436263397</v>
      </c>
      <c r="C4688" s="153"/>
      <c r="D4688" s="152" t="s">
        <v>105</v>
      </c>
      <c r="E4688" s="137">
        <v>5875</v>
      </c>
      <c r="F4688" s="151"/>
      <c r="G4688" s="134">
        <v>1</v>
      </c>
    </row>
    <row r="4689" spans="1:7" ht="12.75" customHeight="1">
      <c r="A4689" s="159" t="s">
        <v>106</v>
      </c>
      <c r="B4689" s="158" t="s">
        <v>5</v>
      </c>
      <c r="C4689" s="158" t="s">
        <v>4</v>
      </c>
      <c r="D4689" s="158" t="s">
        <v>103</v>
      </c>
      <c r="E4689" s="158" t="s">
        <v>104</v>
      </c>
      <c r="G4689" s="134">
        <v>1</v>
      </c>
    </row>
    <row r="4690" spans="1:7" ht="12.75" customHeight="1">
      <c r="A4690" s="157" t="s">
        <v>181</v>
      </c>
      <c r="B4690" s="156" t="s">
        <v>107</v>
      </c>
      <c r="C4690" s="155">
        <v>2.4649999999999998E-2</v>
      </c>
      <c r="D4690" s="136">
        <v>282059</v>
      </c>
      <c r="E4690" s="136">
        <f>+D4690*C4690</f>
        <v>6952.7543499999992</v>
      </c>
      <c r="F4690" s="135"/>
      <c r="G4690" s="134">
        <v>1</v>
      </c>
    </row>
    <row r="4691" spans="1:7" ht="12.75" customHeight="1">
      <c r="A4691" s="152"/>
      <c r="B4691" s="154">
        <v>48.605254622121301</v>
      </c>
      <c r="C4691" s="153"/>
      <c r="D4691" s="152" t="s">
        <v>105</v>
      </c>
      <c r="E4691" s="137">
        <v>5994</v>
      </c>
      <c r="F4691" s="151"/>
      <c r="G4691" s="134">
        <v>1</v>
      </c>
    </row>
    <row r="4692" spans="1:7" ht="12.75" customHeight="1">
      <c r="A4692" s="159" t="s">
        <v>108</v>
      </c>
      <c r="B4692" s="158" t="s">
        <v>5</v>
      </c>
      <c r="C4692" s="158" t="s">
        <v>4</v>
      </c>
      <c r="D4692" s="158" t="s">
        <v>103</v>
      </c>
      <c r="E4692" s="158" t="s">
        <v>104</v>
      </c>
      <c r="G4692" s="134">
        <v>1</v>
      </c>
    </row>
    <row r="4693" spans="1:7" ht="12.75" customHeight="1">
      <c r="A4693" s="157" t="s">
        <v>109</v>
      </c>
      <c r="B4693" s="156" t="s">
        <v>110</v>
      </c>
      <c r="C4693" s="155">
        <v>0.05</v>
      </c>
      <c r="D4693" s="136">
        <v>5994</v>
      </c>
      <c r="E4693" s="136">
        <f>+D4693*C4693</f>
        <v>299.7</v>
      </c>
      <c r="F4693" s="135"/>
      <c r="G4693" s="134">
        <v>1</v>
      </c>
    </row>
    <row r="4694" spans="1:7" ht="12.75" customHeight="1">
      <c r="A4694" s="152"/>
      <c r="B4694" s="154">
        <v>2.4326954265326002</v>
      </c>
      <c r="C4694" s="153"/>
      <c r="D4694" s="152" t="s">
        <v>105</v>
      </c>
      <c r="E4694" s="137">
        <v>300</v>
      </c>
      <c r="F4694" s="151"/>
      <c r="G4694" s="134">
        <v>1</v>
      </c>
    </row>
    <row r="4695" spans="1:7" ht="12.75" customHeight="1">
      <c r="A4695" s="159" t="s">
        <v>111</v>
      </c>
      <c r="B4695" s="158" t="s">
        <v>5</v>
      </c>
      <c r="C4695" s="158" t="s">
        <v>4</v>
      </c>
      <c r="D4695" s="158" t="s">
        <v>103</v>
      </c>
      <c r="E4695" s="158" t="s">
        <v>104</v>
      </c>
      <c r="G4695" s="134">
        <v>1</v>
      </c>
    </row>
    <row r="4696" spans="1:7" ht="12.75" customHeight="1">
      <c r="A4696" s="157" t="s">
        <v>155</v>
      </c>
      <c r="B4696" s="156" t="s">
        <v>142</v>
      </c>
      <c r="C4696" s="155">
        <v>4.4999999999999998E-2</v>
      </c>
      <c r="D4696" s="136">
        <v>3482</v>
      </c>
      <c r="E4696" s="136">
        <f>+D4696*C4696</f>
        <v>156.69</v>
      </c>
      <c r="F4696" s="135"/>
      <c r="G4696" s="134">
        <v>1</v>
      </c>
    </row>
    <row r="4697" spans="1:7" ht="12.75" customHeight="1">
      <c r="A4697" s="157" t="s">
        <v>156</v>
      </c>
      <c r="B4697" s="156" t="s">
        <v>142</v>
      </c>
      <c r="C4697" s="155">
        <v>2.2499999999999999E-2</v>
      </c>
      <c r="D4697" s="136">
        <v>248</v>
      </c>
      <c r="E4697" s="136">
        <f>+D4697*C4697</f>
        <v>5.58</v>
      </c>
      <c r="F4697" s="135"/>
      <c r="G4697" s="134">
        <v>1</v>
      </c>
    </row>
    <row r="4698" spans="1:7" ht="12.75" customHeight="1">
      <c r="A4698" s="152"/>
      <c r="B4698" s="154">
        <v>1.32176451508271</v>
      </c>
      <c r="C4698" s="153"/>
      <c r="D4698" s="152" t="s">
        <v>105</v>
      </c>
      <c r="E4698" s="137">
        <v>163</v>
      </c>
      <c r="F4698" s="151"/>
      <c r="G4698" s="134">
        <v>1</v>
      </c>
    </row>
    <row r="4699" spans="1:7" ht="12.75" customHeight="1">
      <c r="A4699" s="150" t="s">
        <v>114</v>
      </c>
      <c r="B4699" s="149" t="s">
        <v>115</v>
      </c>
      <c r="C4699" s="148"/>
      <c r="D4699" s="147"/>
      <c r="E4699" s="146">
        <v>12332</v>
      </c>
      <c r="G4699" s="134">
        <v>1</v>
      </c>
    </row>
    <row r="4700" spans="1:7" ht="15" customHeight="1">
      <c r="A4700" s="202" t="s">
        <v>116</v>
      </c>
      <c r="B4700" s="202"/>
      <c r="C4700" s="202"/>
      <c r="D4700" s="200">
        <v>12332</v>
      </c>
      <c r="E4700" s="200"/>
      <c r="G4700" s="134">
        <v>1</v>
      </c>
    </row>
    <row r="4701" spans="1:7" ht="12.75" customHeight="1">
      <c r="G4701" s="134">
        <v>1</v>
      </c>
    </row>
    <row r="4702" spans="1:7" ht="12.75" customHeight="1">
      <c r="G4702" s="134">
        <v>1</v>
      </c>
    </row>
    <row r="4703" spans="1:7" ht="20.25" customHeight="1">
      <c r="A4703" s="191" t="s">
        <v>99</v>
      </c>
      <c r="B4703" s="192"/>
      <c r="C4703" s="192"/>
      <c r="D4703" s="192"/>
      <c r="E4703" s="193"/>
      <c r="G4703" s="134">
        <v>1</v>
      </c>
    </row>
    <row r="4704" spans="1:7" ht="12.75" customHeight="1">
      <c r="A4704" s="194"/>
      <c r="B4704" s="194"/>
      <c r="C4704" s="194"/>
      <c r="D4704" s="162" t="s">
        <v>100</v>
      </c>
      <c r="E4704" s="162" t="s">
        <v>5</v>
      </c>
      <c r="G4704" s="134">
        <v>1</v>
      </c>
    </row>
    <row r="4705" spans="1:7" ht="55.5" customHeight="1">
      <c r="A4705" s="194" t="s">
        <v>461</v>
      </c>
      <c r="B4705" s="194"/>
      <c r="C4705" s="194"/>
      <c r="D4705" s="161" t="s">
        <v>459</v>
      </c>
      <c r="E4705" s="161" t="s">
        <v>2</v>
      </c>
      <c r="G4705" s="134">
        <v>1</v>
      </c>
    </row>
    <row r="4706" spans="1:7" ht="15.75" customHeight="1">
      <c r="A4706" s="201" t="s">
        <v>101</v>
      </c>
      <c r="B4706" s="201"/>
      <c r="C4706" s="201"/>
      <c r="D4706" s="201"/>
      <c r="E4706" s="201"/>
      <c r="F4706" s="160"/>
      <c r="G4706" s="134">
        <v>1</v>
      </c>
    </row>
    <row r="4707" spans="1:7" ht="200.1" customHeight="1">
      <c r="A4707" s="196" t="s">
        <v>460</v>
      </c>
      <c r="B4707" s="197"/>
      <c r="C4707" s="197"/>
      <c r="D4707" s="197"/>
      <c r="E4707" s="198"/>
      <c r="G4707" s="134">
        <v>2</v>
      </c>
    </row>
    <row r="4708" spans="1:7" ht="12.75" customHeight="1">
      <c r="A4708" s="159" t="s">
        <v>102</v>
      </c>
      <c r="B4708" s="158" t="s">
        <v>5</v>
      </c>
      <c r="C4708" s="158" t="s">
        <v>4</v>
      </c>
      <c r="D4708" s="158" t="s">
        <v>103</v>
      </c>
      <c r="E4708" s="158" t="s">
        <v>104</v>
      </c>
      <c r="G4708" s="134">
        <v>1</v>
      </c>
    </row>
    <row r="4709" spans="1:7" ht="12.75" customHeight="1">
      <c r="A4709" s="157" t="s">
        <v>467</v>
      </c>
      <c r="B4709" s="156" t="s">
        <v>168</v>
      </c>
      <c r="C4709" s="155">
        <v>0.05</v>
      </c>
      <c r="D4709" s="136">
        <v>74400</v>
      </c>
      <c r="E4709" s="136">
        <f>+D4709*C4709</f>
        <v>3720</v>
      </c>
      <c r="F4709" s="135"/>
      <c r="G4709" s="134">
        <v>1</v>
      </c>
    </row>
    <row r="4710" spans="1:7" ht="12.75" customHeight="1">
      <c r="A4710" s="157" t="s">
        <v>179</v>
      </c>
      <c r="B4710" s="156" t="s">
        <v>123</v>
      </c>
      <c r="C4710" s="155">
        <v>0.05</v>
      </c>
      <c r="D4710" s="136">
        <v>5500</v>
      </c>
      <c r="E4710" s="136">
        <f>+D4710*C4710</f>
        <v>275</v>
      </c>
      <c r="F4710" s="135"/>
      <c r="G4710" s="134">
        <v>1</v>
      </c>
    </row>
    <row r="4711" spans="1:7" ht="12.75" customHeight="1">
      <c r="A4711" s="157" t="s">
        <v>466</v>
      </c>
      <c r="B4711" s="156" t="s">
        <v>3</v>
      </c>
      <c r="C4711" s="155">
        <v>0.1</v>
      </c>
      <c r="D4711" s="136">
        <v>1210</v>
      </c>
      <c r="E4711" s="136">
        <f>+D4711*C4711</f>
        <v>121</v>
      </c>
      <c r="F4711" s="135"/>
      <c r="G4711" s="134">
        <v>1</v>
      </c>
    </row>
    <row r="4712" spans="1:7" ht="12.75" customHeight="1">
      <c r="A4712" s="157" t="s">
        <v>465</v>
      </c>
      <c r="B4712" s="156" t="s">
        <v>98</v>
      </c>
      <c r="C4712" s="155">
        <v>0.66669999999999996</v>
      </c>
      <c r="D4712" s="136">
        <v>2645</v>
      </c>
      <c r="E4712" s="136">
        <f>+D4712*C4712</f>
        <v>1763.4214999999999</v>
      </c>
      <c r="F4712" s="135"/>
      <c r="G4712" s="134">
        <v>1</v>
      </c>
    </row>
    <row r="4713" spans="1:7" ht="12.75" customHeight="1">
      <c r="A4713" s="157" t="s">
        <v>464</v>
      </c>
      <c r="B4713" s="156" t="s">
        <v>2</v>
      </c>
      <c r="C4713" s="155">
        <v>0.2</v>
      </c>
      <c r="D4713" s="136">
        <v>427</v>
      </c>
      <c r="E4713" s="136">
        <f>+D4713*C4713</f>
        <v>85.4</v>
      </c>
      <c r="F4713" s="135"/>
      <c r="G4713" s="134">
        <v>1</v>
      </c>
    </row>
    <row r="4714" spans="1:7" ht="12.75" customHeight="1">
      <c r="A4714" s="152"/>
      <c r="B4714" s="154">
        <v>30.439442658092201</v>
      </c>
      <c r="C4714" s="153"/>
      <c r="D4714" s="152" t="s">
        <v>105</v>
      </c>
      <c r="E4714" s="137">
        <v>5964</v>
      </c>
      <c r="F4714" s="151"/>
      <c r="G4714" s="134">
        <v>1</v>
      </c>
    </row>
    <row r="4715" spans="1:7" ht="12.75" customHeight="1">
      <c r="A4715" s="159" t="s">
        <v>106</v>
      </c>
      <c r="B4715" s="158" t="s">
        <v>5</v>
      </c>
      <c r="C4715" s="158" t="s">
        <v>4</v>
      </c>
      <c r="D4715" s="158" t="s">
        <v>103</v>
      </c>
      <c r="E4715" s="158" t="s">
        <v>104</v>
      </c>
      <c r="G4715" s="134">
        <v>1</v>
      </c>
    </row>
    <row r="4716" spans="1:7" ht="12.75" customHeight="1">
      <c r="A4716" s="157" t="s">
        <v>163</v>
      </c>
      <c r="B4716" s="156" t="s">
        <v>107</v>
      </c>
      <c r="C4716" s="155">
        <v>2.5000000000000001E-2</v>
      </c>
      <c r="D4716" s="136">
        <v>282059</v>
      </c>
      <c r="E4716" s="136">
        <f>+D4716*C4716</f>
        <v>7051.4750000000004</v>
      </c>
      <c r="F4716" s="135"/>
      <c r="G4716" s="134">
        <v>1</v>
      </c>
    </row>
    <row r="4717" spans="1:7" ht="12.75" customHeight="1">
      <c r="A4717" s="157" t="s">
        <v>463</v>
      </c>
      <c r="B4717" s="156" t="s">
        <v>107</v>
      </c>
      <c r="C4717" s="155">
        <v>0.02</v>
      </c>
      <c r="D4717" s="136">
        <v>95700</v>
      </c>
      <c r="E4717" s="136">
        <f>+D4717*C4717</f>
        <v>1914</v>
      </c>
      <c r="F4717" s="135"/>
      <c r="G4717" s="134">
        <v>1</v>
      </c>
    </row>
    <row r="4718" spans="1:7" ht="12.75" customHeight="1">
      <c r="A4718" s="152"/>
      <c r="B4718" s="154">
        <v>39.447761955800502</v>
      </c>
      <c r="C4718" s="153"/>
      <c r="D4718" s="152" t="s">
        <v>105</v>
      </c>
      <c r="E4718" s="137">
        <v>7729</v>
      </c>
      <c r="F4718" s="151"/>
      <c r="G4718" s="134">
        <v>1</v>
      </c>
    </row>
    <row r="4719" spans="1:7" ht="12.75" customHeight="1">
      <c r="A4719" s="159" t="s">
        <v>108</v>
      </c>
      <c r="B4719" s="158" t="s">
        <v>5</v>
      </c>
      <c r="C4719" s="158" t="s">
        <v>4</v>
      </c>
      <c r="D4719" s="158" t="s">
        <v>103</v>
      </c>
      <c r="E4719" s="158" t="s">
        <v>104</v>
      </c>
      <c r="G4719" s="134">
        <v>1</v>
      </c>
    </row>
    <row r="4720" spans="1:7" ht="12.75" customHeight="1">
      <c r="A4720" s="157" t="s">
        <v>109</v>
      </c>
      <c r="B4720" s="156" t="s">
        <v>110</v>
      </c>
      <c r="C4720" s="155">
        <v>0.05</v>
      </c>
      <c r="D4720" s="136">
        <v>7729</v>
      </c>
      <c r="E4720" s="136">
        <f>+D4720*C4720</f>
        <v>386.45000000000005</v>
      </c>
      <c r="F4720" s="135"/>
      <c r="G4720" s="134">
        <v>1</v>
      </c>
    </row>
    <row r="4721" spans="1:7" ht="12.75" customHeight="1">
      <c r="A4721" s="152"/>
      <c r="B4721" s="154">
        <v>1.97009135915888</v>
      </c>
      <c r="C4721" s="153"/>
      <c r="D4721" s="152" t="s">
        <v>105</v>
      </c>
      <c r="E4721" s="137">
        <v>386</v>
      </c>
      <c r="F4721" s="151"/>
      <c r="G4721" s="134">
        <v>1</v>
      </c>
    </row>
    <row r="4722" spans="1:7" ht="12.75" customHeight="1">
      <c r="A4722" s="159" t="s">
        <v>111</v>
      </c>
      <c r="B4722" s="158" t="s">
        <v>5</v>
      </c>
      <c r="C4722" s="158" t="s">
        <v>4</v>
      </c>
      <c r="D4722" s="158" t="s">
        <v>103</v>
      </c>
      <c r="E4722" s="158" t="s">
        <v>104</v>
      </c>
      <c r="G4722" s="134">
        <v>1</v>
      </c>
    </row>
    <row r="4723" spans="1:7" ht="12.75" customHeight="1">
      <c r="A4723" s="157" t="s">
        <v>155</v>
      </c>
      <c r="B4723" s="156" t="s">
        <v>142</v>
      </c>
      <c r="C4723" s="155">
        <v>1.5</v>
      </c>
      <c r="D4723" s="136">
        <v>3482</v>
      </c>
      <c r="E4723" s="136">
        <f>+D4723*C4723</f>
        <v>5223</v>
      </c>
      <c r="F4723" s="135"/>
      <c r="G4723" s="134">
        <v>1</v>
      </c>
    </row>
    <row r="4724" spans="1:7" ht="12.75" customHeight="1">
      <c r="A4724" s="157" t="s">
        <v>156</v>
      </c>
      <c r="B4724" s="156" t="s">
        <v>142</v>
      </c>
      <c r="C4724" s="155">
        <v>5.7000000000000002E-2</v>
      </c>
      <c r="D4724" s="136">
        <v>248</v>
      </c>
      <c r="E4724" s="136">
        <f>+D4724*C4724</f>
        <v>14.136000000000001</v>
      </c>
      <c r="F4724" s="135"/>
      <c r="G4724" s="134">
        <v>1</v>
      </c>
    </row>
    <row r="4725" spans="1:7" ht="12.75" customHeight="1">
      <c r="A4725" s="157" t="s">
        <v>462</v>
      </c>
      <c r="B4725" s="156" t="s">
        <v>142</v>
      </c>
      <c r="C4725" s="155">
        <v>7.0000000000000007E-2</v>
      </c>
      <c r="D4725" s="136">
        <v>3962</v>
      </c>
      <c r="E4725" s="136">
        <f>+D4725*C4725</f>
        <v>277.34000000000003</v>
      </c>
      <c r="F4725" s="135"/>
      <c r="G4725" s="134">
        <v>1</v>
      </c>
    </row>
    <row r="4726" spans="1:7" ht="12.75" customHeight="1">
      <c r="A4726" s="152"/>
      <c r="B4726" s="154">
        <v>28.142704026948401</v>
      </c>
      <c r="C4726" s="153"/>
      <c r="D4726" s="152" t="s">
        <v>105</v>
      </c>
      <c r="E4726" s="137">
        <v>5514</v>
      </c>
      <c r="F4726" s="151"/>
      <c r="G4726" s="134">
        <v>1</v>
      </c>
    </row>
    <row r="4727" spans="1:7" ht="12.75" customHeight="1">
      <c r="A4727" s="150" t="s">
        <v>114</v>
      </c>
      <c r="B4727" s="149" t="s">
        <v>115</v>
      </c>
      <c r="C4727" s="148"/>
      <c r="D4727" s="147"/>
      <c r="E4727" s="146">
        <v>19593</v>
      </c>
      <c r="G4727" s="134">
        <v>1</v>
      </c>
    </row>
    <row r="4728" spans="1:7" ht="15" customHeight="1">
      <c r="A4728" s="202" t="s">
        <v>116</v>
      </c>
      <c r="B4728" s="202"/>
      <c r="C4728" s="202"/>
      <c r="D4728" s="200">
        <v>19593</v>
      </c>
      <c r="E4728" s="200"/>
      <c r="G4728" s="134">
        <v>1</v>
      </c>
    </row>
    <row r="4729" spans="1:7" ht="12.75" customHeight="1">
      <c r="G4729" s="134">
        <v>1</v>
      </c>
    </row>
    <row r="4730" spans="1:7" ht="12.75" customHeight="1">
      <c r="G4730" s="134">
        <v>1</v>
      </c>
    </row>
    <row r="4731" spans="1:7" ht="20.25">
      <c r="A4731" s="191" t="s">
        <v>99</v>
      </c>
      <c r="B4731" s="192"/>
      <c r="C4731" s="192"/>
      <c r="D4731" s="192"/>
      <c r="E4731" s="193"/>
    </row>
    <row r="4732" spans="1:7">
      <c r="A4732" s="194"/>
      <c r="B4732" s="194"/>
      <c r="C4732" s="194"/>
      <c r="D4732" s="162" t="s">
        <v>100</v>
      </c>
      <c r="E4732" s="162" t="s">
        <v>5</v>
      </c>
    </row>
    <row r="4733" spans="1:7" ht="27.75" customHeight="1">
      <c r="A4733" s="194" t="s">
        <v>461</v>
      </c>
      <c r="B4733" s="194"/>
      <c r="C4733" s="194"/>
      <c r="D4733" s="161" t="s">
        <v>650</v>
      </c>
      <c r="E4733" s="161" t="s">
        <v>123</v>
      </c>
    </row>
    <row r="4734" spans="1:7" ht="15.75">
      <c r="A4734" s="195" t="s">
        <v>101</v>
      </c>
      <c r="B4734" s="195"/>
      <c r="C4734" s="195"/>
      <c r="D4734" s="195"/>
      <c r="E4734" s="195"/>
    </row>
    <row r="4735" spans="1:7" ht="51.75" customHeight="1">
      <c r="A4735" s="196" t="s">
        <v>122</v>
      </c>
      <c r="B4735" s="197"/>
      <c r="C4735" s="197"/>
      <c r="D4735" s="197"/>
      <c r="E4735" s="198"/>
    </row>
    <row r="4736" spans="1:7">
      <c r="A4736" s="159" t="s">
        <v>102</v>
      </c>
      <c r="B4736" s="158" t="s">
        <v>5</v>
      </c>
      <c r="C4736" s="158" t="s">
        <v>4</v>
      </c>
      <c r="D4736" s="158" t="s">
        <v>103</v>
      </c>
      <c r="E4736" s="158" t="s">
        <v>104</v>
      </c>
    </row>
    <row r="4737" spans="1:5">
      <c r="A4737" s="157" t="s">
        <v>162</v>
      </c>
      <c r="B4737" s="156" t="s">
        <v>123</v>
      </c>
      <c r="C4737" s="155">
        <v>1.08</v>
      </c>
      <c r="D4737" s="136">
        <v>4898</v>
      </c>
      <c r="E4737" s="136">
        <f>+D4737*C4737</f>
        <v>5289.84</v>
      </c>
    </row>
    <row r="4738" spans="1:5">
      <c r="A4738" s="157" t="s">
        <v>160</v>
      </c>
      <c r="B4738" s="156" t="s">
        <v>123</v>
      </c>
      <c r="C4738" s="155">
        <v>5.5E-2</v>
      </c>
      <c r="D4738" s="136">
        <v>4032</v>
      </c>
      <c r="E4738" s="136">
        <f>+D4738*C4738</f>
        <v>221.76</v>
      </c>
    </row>
    <row r="4739" spans="1:5">
      <c r="A4739" s="152"/>
      <c r="B4739" s="154">
        <v>76.745810055865903</v>
      </c>
      <c r="C4739" s="153"/>
      <c r="D4739" s="152" t="s">
        <v>105</v>
      </c>
      <c r="E4739" s="137">
        <f>+E4738+E4737</f>
        <v>5511.6</v>
      </c>
    </row>
    <row r="4740" spans="1:5">
      <c r="A4740" s="159" t="s">
        <v>106</v>
      </c>
      <c r="B4740" s="158" t="s">
        <v>5</v>
      </c>
      <c r="C4740" s="158" t="s">
        <v>4</v>
      </c>
      <c r="D4740" s="158" t="s">
        <v>103</v>
      </c>
      <c r="E4740" s="158" t="s">
        <v>104</v>
      </c>
    </row>
    <row r="4741" spans="1:5">
      <c r="A4741" s="157" t="s">
        <v>163</v>
      </c>
      <c r="B4741" s="156" t="s">
        <v>107</v>
      </c>
      <c r="C4741" s="155">
        <v>8.9999999999999993E-3</v>
      </c>
      <c r="D4741" s="136">
        <f>213820*1.16</f>
        <v>248031.19999999998</v>
      </c>
      <c r="E4741" s="136">
        <f>+D4741*C4741</f>
        <v>2232.2807999999995</v>
      </c>
    </row>
    <row r="4742" spans="1:5">
      <c r="A4742" s="152"/>
      <c r="B4742" s="154">
        <v>19.902234636871501</v>
      </c>
      <c r="C4742" s="153"/>
      <c r="D4742" s="152" t="s">
        <v>105</v>
      </c>
      <c r="E4742" s="137">
        <f>+E4741</f>
        <v>2232.2807999999995</v>
      </c>
    </row>
    <row r="4743" spans="1:5">
      <c r="A4743" s="159" t="s">
        <v>108</v>
      </c>
      <c r="B4743" s="158" t="s">
        <v>5</v>
      </c>
      <c r="C4743" s="158" t="s">
        <v>4</v>
      </c>
      <c r="D4743" s="158" t="s">
        <v>103</v>
      </c>
      <c r="E4743" s="158" t="s">
        <v>104</v>
      </c>
    </row>
    <row r="4744" spans="1:5">
      <c r="A4744" s="157" t="s">
        <v>109</v>
      </c>
      <c r="B4744" s="156" t="s">
        <v>110</v>
      </c>
      <c r="C4744" s="155">
        <v>0.05</v>
      </c>
      <c r="D4744" s="136">
        <v>855</v>
      </c>
      <c r="E4744" s="136">
        <f>+D4744*C4744</f>
        <v>42.75</v>
      </c>
    </row>
    <row r="4745" spans="1:5">
      <c r="A4745" s="152"/>
      <c r="B4745" s="154">
        <v>1.0009310986964599</v>
      </c>
      <c r="C4745" s="153"/>
      <c r="D4745" s="152" t="s">
        <v>105</v>
      </c>
      <c r="E4745" s="137">
        <f>+E4744</f>
        <v>42.75</v>
      </c>
    </row>
    <row r="4746" spans="1:5">
      <c r="A4746" s="159" t="s">
        <v>112</v>
      </c>
      <c r="B4746" s="158" t="s">
        <v>5</v>
      </c>
      <c r="C4746" s="158" t="s">
        <v>4</v>
      </c>
      <c r="D4746" s="158" t="s">
        <v>103</v>
      </c>
      <c r="E4746" s="158" t="s">
        <v>104</v>
      </c>
    </row>
    <row r="4747" spans="1:5">
      <c r="A4747" s="157" t="s">
        <v>164</v>
      </c>
      <c r="B4747" s="156" t="s">
        <v>123</v>
      </c>
      <c r="C4747" s="155">
        <v>1.05</v>
      </c>
      <c r="D4747" s="136">
        <v>96</v>
      </c>
      <c r="E4747" s="136">
        <f>+D4747*C4747</f>
        <v>100.80000000000001</v>
      </c>
    </row>
    <row r="4748" spans="1:5">
      <c r="A4748" s="152"/>
      <c r="B4748" s="154">
        <v>2.3510242085661099</v>
      </c>
      <c r="C4748" s="153"/>
      <c r="D4748" s="152" t="s">
        <v>105</v>
      </c>
      <c r="E4748" s="137">
        <f>+E4747</f>
        <v>100.80000000000001</v>
      </c>
    </row>
    <row r="4749" spans="1:5">
      <c r="A4749" s="150" t="s">
        <v>114</v>
      </c>
      <c r="B4749" s="149" t="s">
        <v>115</v>
      </c>
      <c r="C4749" s="148"/>
      <c r="D4749" s="147"/>
      <c r="E4749" s="146">
        <f>+E4748+E4745+E4742+E4739</f>
        <v>7887.4308000000001</v>
      </c>
    </row>
    <row r="4750" spans="1:5" ht="15">
      <c r="A4750" s="199" t="s">
        <v>116</v>
      </c>
      <c r="B4750" s="199"/>
      <c r="C4750" s="199"/>
      <c r="D4750" s="200">
        <f>+E4749</f>
        <v>7887.4308000000001</v>
      </c>
      <c r="E4750" s="200"/>
    </row>
    <row r="4752" spans="1:5">
      <c r="A4752"/>
      <c r="B4752"/>
      <c r="C4752"/>
      <c r="D4752"/>
      <c r="E4752"/>
    </row>
    <row r="4753" spans="1:5" ht="20.25">
      <c r="A4753" s="191" t="s">
        <v>99</v>
      </c>
      <c r="B4753" s="192"/>
      <c r="C4753" s="192"/>
      <c r="D4753" s="192"/>
      <c r="E4753" s="193"/>
    </row>
    <row r="4754" spans="1:5">
      <c r="A4754" s="194"/>
      <c r="B4754" s="194"/>
      <c r="C4754" s="194"/>
      <c r="D4754" s="162" t="s">
        <v>100</v>
      </c>
      <c r="E4754" s="162" t="s">
        <v>5</v>
      </c>
    </row>
    <row r="4755" spans="1:5" ht="49.5" customHeight="1">
      <c r="A4755" s="194" t="s">
        <v>461</v>
      </c>
      <c r="B4755" s="194"/>
      <c r="C4755" s="194"/>
      <c r="D4755" s="161" t="s">
        <v>651</v>
      </c>
      <c r="E4755" s="161" t="s">
        <v>123</v>
      </c>
    </row>
    <row r="4756" spans="1:5" ht="15.75">
      <c r="A4756" s="195" t="s">
        <v>101</v>
      </c>
      <c r="B4756" s="195"/>
      <c r="C4756" s="195"/>
      <c r="D4756" s="195"/>
      <c r="E4756" s="195"/>
    </row>
    <row r="4757" spans="1:5" ht="72.75" customHeight="1">
      <c r="A4757" s="196" t="s">
        <v>125</v>
      </c>
      <c r="B4757" s="197"/>
      <c r="C4757" s="197"/>
      <c r="D4757" s="197"/>
      <c r="E4757" s="198"/>
    </row>
    <row r="4758" spans="1:5">
      <c r="A4758" s="159" t="s">
        <v>102</v>
      </c>
      <c r="B4758" s="158" t="s">
        <v>5</v>
      </c>
      <c r="C4758" s="158" t="s">
        <v>4</v>
      </c>
      <c r="D4758" s="158" t="s">
        <v>103</v>
      </c>
      <c r="E4758" s="158" t="s">
        <v>104</v>
      </c>
    </row>
    <row r="4759" spans="1:5">
      <c r="A4759" s="157" t="s">
        <v>165</v>
      </c>
      <c r="B4759" s="156" t="s">
        <v>123</v>
      </c>
      <c r="C4759" s="155">
        <v>1.05</v>
      </c>
      <c r="D4759" s="136">
        <v>7184</v>
      </c>
      <c r="E4759" s="136">
        <f>+D4759*C4759</f>
        <v>7543.2000000000007</v>
      </c>
    </row>
    <row r="4760" spans="1:5" ht="25.5">
      <c r="A4760" s="157" t="s">
        <v>166</v>
      </c>
      <c r="B4760" s="156" t="s">
        <v>3</v>
      </c>
      <c r="C4760" s="155">
        <v>0.16667000000000001</v>
      </c>
      <c r="D4760" s="136">
        <v>7670</v>
      </c>
      <c r="E4760" s="136">
        <f t="shared" ref="E4760:E4764" si="66">+D4760*C4760</f>
        <v>1278.3589000000002</v>
      </c>
    </row>
    <row r="4761" spans="1:5">
      <c r="A4761" s="157" t="s">
        <v>167</v>
      </c>
      <c r="B4761" s="156" t="s">
        <v>168</v>
      </c>
      <c r="C4761" s="155">
        <v>1.1259999999999999E-2</v>
      </c>
      <c r="D4761" s="136">
        <v>46400</v>
      </c>
      <c r="E4761" s="136">
        <f t="shared" si="66"/>
        <v>522.46399999999994</v>
      </c>
    </row>
    <row r="4762" spans="1:5">
      <c r="A4762" s="157" t="s">
        <v>169</v>
      </c>
      <c r="B4762" s="156" t="s">
        <v>168</v>
      </c>
      <c r="C4762" s="155">
        <v>5.6299999999999996E-3</v>
      </c>
      <c r="D4762" s="136">
        <v>72000</v>
      </c>
      <c r="E4762" s="136">
        <f t="shared" si="66"/>
        <v>405.35999999999996</v>
      </c>
    </row>
    <row r="4763" spans="1:5">
      <c r="A4763" s="157" t="s">
        <v>170</v>
      </c>
      <c r="B4763" s="156" t="s">
        <v>168</v>
      </c>
      <c r="C4763" s="155">
        <v>2.82E-3</v>
      </c>
      <c r="D4763" s="136">
        <v>25972</v>
      </c>
      <c r="E4763" s="136">
        <f t="shared" si="66"/>
        <v>73.241039999999998</v>
      </c>
    </row>
    <row r="4764" spans="1:5">
      <c r="A4764" s="157" t="s">
        <v>171</v>
      </c>
      <c r="B4764" s="156" t="s">
        <v>123</v>
      </c>
      <c r="C4764" s="155">
        <v>0.04</v>
      </c>
      <c r="D4764" s="136">
        <v>10234</v>
      </c>
      <c r="E4764" s="136">
        <f t="shared" si="66"/>
        <v>409.36</v>
      </c>
    </row>
    <row r="4765" spans="1:5">
      <c r="A4765" s="152"/>
      <c r="B4765" s="154">
        <v>55.299692410009101</v>
      </c>
      <c r="C4765" s="153"/>
      <c r="D4765" s="152" t="s">
        <v>105</v>
      </c>
      <c r="E4765" s="137">
        <f>+E4764+E4763+E4762+E4761+E4760+E4759</f>
        <v>10231.983940000002</v>
      </c>
    </row>
    <row r="4766" spans="1:5">
      <c r="A4766" s="159" t="s">
        <v>106</v>
      </c>
      <c r="B4766" s="158" t="s">
        <v>5</v>
      </c>
      <c r="C4766" s="158" t="s">
        <v>4</v>
      </c>
      <c r="D4766" s="158" t="s">
        <v>103</v>
      </c>
      <c r="E4766" s="158" t="s">
        <v>104</v>
      </c>
    </row>
    <row r="4767" spans="1:5">
      <c r="A4767" s="157" t="s">
        <v>172</v>
      </c>
      <c r="B4767" s="156" t="s">
        <v>107</v>
      </c>
      <c r="C4767" s="155">
        <v>8.0000000000000002E-3</v>
      </c>
      <c r="D4767" s="136">
        <f>605612*1.16</f>
        <v>702509.91999999993</v>
      </c>
      <c r="E4767" s="136">
        <f>+D4767*C4767</f>
        <v>5620.0793599999997</v>
      </c>
    </row>
    <row r="4768" spans="1:5">
      <c r="A4768" s="152"/>
      <c r="B4768" s="154">
        <v>33.627067919195298</v>
      </c>
      <c r="C4768" s="153"/>
      <c r="D4768" s="152" t="s">
        <v>105</v>
      </c>
      <c r="E4768" s="137">
        <f>+E4767</f>
        <v>5620.0793599999997</v>
      </c>
    </row>
    <row r="4769" spans="1:5">
      <c r="A4769" s="159" t="s">
        <v>108</v>
      </c>
      <c r="B4769" s="158" t="s">
        <v>5</v>
      </c>
      <c r="C4769" s="158" t="s">
        <v>4</v>
      </c>
      <c r="D4769" s="158" t="s">
        <v>103</v>
      </c>
      <c r="E4769" s="158" t="s">
        <v>104</v>
      </c>
    </row>
    <row r="4770" spans="1:5">
      <c r="A4770" s="157" t="s">
        <v>109</v>
      </c>
      <c r="B4770" s="156" t="s">
        <v>110</v>
      </c>
      <c r="C4770" s="155">
        <v>0.05</v>
      </c>
      <c r="D4770" s="136">
        <v>4045</v>
      </c>
      <c r="E4770" s="136">
        <v>202.25</v>
      </c>
    </row>
    <row r="4771" spans="1:5">
      <c r="A4771" s="152"/>
      <c r="B4771" s="154">
        <v>1.6792750852107401</v>
      </c>
      <c r="C4771" s="153"/>
      <c r="D4771" s="152" t="s">
        <v>105</v>
      </c>
      <c r="E4771" s="137">
        <f>+E4770</f>
        <v>202.25</v>
      </c>
    </row>
    <row r="4772" spans="1:5">
      <c r="A4772" s="159" t="s">
        <v>111</v>
      </c>
      <c r="B4772" s="158" t="s">
        <v>5</v>
      </c>
      <c r="C4772" s="158" t="s">
        <v>4</v>
      </c>
      <c r="D4772" s="158" t="s">
        <v>103</v>
      </c>
      <c r="E4772" s="158" t="s">
        <v>104</v>
      </c>
    </row>
    <row r="4773" spans="1:5" ht="25.5">
      <c r="A4773" s="157" t="s">
        <v>173</v>
      </c>
      <c r="B4773" s="156" t="s">
        <v>142</v>
      </c>
      <c r="C4773" s="155">
        <v>5.5599999999999998E-3</v>
      </c>
      <c r="D4773" s="136">
        <v>62164</v>
      </c>
      <c r="E4773" s="136">
        <v>345.63184000000001</v>
      </c>
    </row>
    <row r="4774" spans="1:5">
      <c r="A4774" s="157" t="s">
        <v>174</v>
      </c>
      <c r="B4774" s="156" t="s">
        <v>142</v>
      </c>
      <c r="C4774" s="155">
        <v>5.5599999999999998E-3</v>
      </c>
      <c r="D4774" s="136">
        <v>25752</v>
      </c>
      <c r="E4774" s="136">
        <v>143.18111999999999</v>
      </c>
    </row>
    <row r="4775" spans="1:5" ht="25.5">
      <c r="A4775" s="157" t="s">
        <v>155</v>
      </c>
      <c r="B4775" s="156" t="s">
        <v>142</v>
      </c>
      <c r="C4775" s="155">
        <v>8.8889999999999997E-2</v>
      </c>
      <c r="D4775" s="136">
        <v>3482</v>
      </c>
      <c r="E4775" s="136">
        <v>309.51497999999998</v>
      </c>
    </row>
    <row r="4776" spans="1:5" ht="25.5">
      <c r="A4776" s="157" t="s">
        <v>156</v>
      </c>
      <c r="B4776" s="156" t="s">
        <v>142</v>
      </c>
      <c r="C4776" s="155">
        <v>0.13333</v>
      </c>
      <c r="D4776" s="136">
        <v>315</v>
      </c>
      <c r="E4776" s="136">
        <v>41.998950000000001</v>
      </c>
    </row>
    <row r="4777" spans="1:5">
      <c r="A4777" s="157" t="s">
        <v>175</v>
      </c>
      <c r="B4777" s="156" t="s">
        <v>142</v>
      </c>
      <c r="C4777" s="155">
        <v>4.7099999999999998E-3</v>
      </c>
      <c r="D4777" s="136">
        <v>40935</v>
      </c>
      <c r="E4777" s="136">
        <v>192.80384999999998</v>
      </c>
    </row>
    <row r="4778" spans="1:5">
      <c r="A4778" s="152"/>
      <c r="B4778" s="154">
        <v>8.5958932579599292</v>
      </c>
      <c r="C4778" s="153"/>
      <c r="D4778" s="152" t="s">
        <v>105</v>
      </c>
      <c r="E4778" s="137">
        <f>+E4777+E4776+E4775+E4774+E4773</f>
        <v>1033.1307400000001</v>
      </c>
    </row>
    <row r="4779" spans="1:5">
      <c r="A4779" s="159" t="s">
        <v>112</v>
      </c>
      <c r="B4779" s="158" t="s">
        <v>5</v>
      </c>
      <c r="C4779" s="158" t="s">
        <v>4</v>
      </c>
      <c r="D4779" s="158" t="s">
        <v>103</v>
      </c>
      <c r="E4779" s="158" t="s">
        <v>104</v>
      </c>
    </row>
    <row r="4780" spans="1:5">
      <c r="A4780" s="157" t="s">
        <v>164</v>
      </c>
      <c r="B4780" s="156" t="s">
        <v>123</v>
      </c>
      <c r="C4780" s="155">
        <v>1</v>
      </c>
      <c r="D4780" s="136">
        <v>96</v>
      </c>
      <c r="E4780" s="136">
        <v>96</v>
      </c>
    </row>
    <row r="4781" spans="1:5">
      <c r="A4781" s="152"/>
      <c r="B4781" s="154">
        <v>0.79807132762490596</v>
      </c>
      <c r="C4781" s="153"/>
      <c r="D4781" s="152" t="s">
        <v>105</v>
      </c>
      <c r="E4781" s="137">
        <f>+E4780</f>
        <v>96</v>
      </c>
    </row>
    <row r="4782" spans="1:5">
      <c r="A4782" s="150" t="s">
        <v>114</v>
      </c>
      <c r="B4782" s="149" t="s">
        <v>115</v>
      </c>
      <c r="C4782" s="148"/>
      <c r="D4782" s="147"/>
      <c r="E4782" s="146">
        <f>+E4778+E4771+E4768+E4765</f>
        <v>17087.444040000002</v>
      </c>
    </row>
    <row r="4783" spans="1:5" ht="15">
      <c r="A4783" s="199" t="s">
        <v>116</v>
      </c>
      <c r="B4783" s="199"/>
      <c r="C4783" s="199"/>
      <c r="D4783" s="200">
        <f>+E4782</f>
        <v>17087.444040000002</v>
      </c>
      <c r="E4783" s="200"/>
    </row>
  </sheetData>
  <autoFilter ref="G1:G4730" xr:uid="{00000000-0009-0000-0000-000001000000}"/>
  <mergeCells count="1344">
    <mergeCell ref="A126:E126"/>
    <mergeCell ref="A127:C127"/>
    <mergeCell ref="A128:C128"/>
    <mergeCell ref="A129:E129"/>
    <mergeCell ref="A130:E130"/>
    <mergeCell ref="A146:C146"/>
    <mergeCell ref="D146:E146"/>
    <mergeCell ref="A107:E107"/>
    <mergeCell ref="A108:C108"/>
    <mergeCell ref="A109:C109"/>
    <mergeCell ref="A110:E110"/>
    <mergeCell ref="A111:E111"/>
    <mergeCell ref="A123:C123"/>
    <mergeCell ref="D123:E123"/>
    <mergeCell ref="A1:E1"/>
    <mergeCell ref="A2:C2"/>
    <mergeCell ref="A3:C3"/>
    <mergeCell ref="A4:E4"/>
    <mergeCell ref="A5:E5"/>
    <mergeCell ref="A17:C17"/>
    <mergeCell ref="D17:E17"/>
    <mergeCell ref="A85:E85"/>
    <mergeCell ref="A86:C86"/>
    <mergeCell ref="A87:C87"/>
    <mergeCell ref="A88:E88"/>
    <mergeCell ref="A89:E89"/>
    <mergeCell ref="A104:C104"/>
    <mergeCell ref="D104:E104"/>
    <mergeCell ref="A58:E58"/>
    <mergeCell ref="A59:C59"/>
    <mergeCell ref="A60:C60"/>
    <mergeCell ref="A61:E61"/>
    <mergeCell ref="A62:E62"/>
    <mergeCell ref="A82:C82"/>
    <mergeCell ref="D82:E82"/>
    <mergeCell ref="A20:E20"/>
    <mergeCell ref="A21:C21"/>
    <mergeCell ref="A22:C22"/>
    <mergeCell ref="A23:E23"/>
    <mergeCell ref="A24:E24"/>
    <mergeCell ref="A55:C55"/>
    <mergeCell ref="D55:E55"/>
    <mergeCell ref="A189:E189"/>
    <mergeCell ref="A190:C190"/>
    <mergeCell ref="A191:C191"/>
    <mergeCell ref="A192:E192"/>
    <mergeCell ref="A193:E193"/>
    <mergeCell ref="A211:C211"/>
    <mergeCell ref="D211:E211"/>
    <mergeCell ref="A168:E168"/>
    <mergeCell ref="A169:C169"/>
    <mergeCell ref="A170:C170"/>
    <mergeCell ref="A171:E171"/>
    <mergeCell ref="A172:E172"/>
    <mergeCell ref="A186:C186"/>
    <mergeCell ref="D186:E186"/>
    <mergeCell ref="A149:E149"/>
    <mergeCell ref="A150:C150"/>
    <mergeCell ref="A151:C151"/>
    <mergeCell ref="A152:E152"/>
    <mergeCell ref="A153:E153"/>
    <mergeCell ref="A165:C165"/>
    <mergeCell ref="D165:E165"/>
    <mergeCell ref="A273:E273"/>
    <mergeCell ref="A274:C274"/>
    <mergeCell ref="A275:C275"/>
    <mergeCell ref="A276:E276"/>
    <mergeCell ref="A277:E277"/>
    <mergeCell ref="A295:C295"/>
    <mergeCell ref="D295:E295"/>
    <mergeCell ref="A249:E249"/>
    <mergeCell ref="A250:C250"/>
    <mergeCell ref="A251:C251"/>
    <mergeCell ref="A252:E252"/>
    <mergeCell ref="A253:E253"/>
    <mergeCell ref="A270:C270"/>
    <mergeCell ref="D270:E270"/>
    <mergeCell ref="A214:E214"/>
    <mergeCell ref="A215:C215"/>
    <mergeCell ref="A216:C216"/>
    <mergeCell ref="A217:E217"/>
    <mergeCell ref="A218:E218"/>
    <mergeCell ref="A246:C246"/>
    <mergeCell ref="D246:E246"/>
    <mergeCell ref="A351:E351"/>
    <mergeCell ref="A352:C352"/>
    <mergeCell ref="A353:C353"/>
    <mergeCell ref="A354:E354"/>
    <mergeCell ref="A355:E355"/>
    <mergeCell ref="A366:C366"/>
    <mergeCell ref="D366:E366"/>
    <mergeCell ref="A330:E330"/>
    <mergeCell ref="A331:C331"/>
    <mergeCell ref="A332:C332"/>
    <mergeCell ref="A333:E333"/>
    <mergeCell ref="A334:E334"/>
    <mergeCell ref="A348:C348"/>
    <mergeCell ref="D348:E348"/>
    <mergeCell ref="A298:E298"/>
    <mergeCell ref="A299:C299"/>
    <mergeCell ref="A300:C300"/>
    <mergeCell ref="A301:E301"/>
    <mergeCell ref="A302:E302"/>
    <mergeCell ref="A327:C327"/>
    <mergeCell ref="D327:E327"/>
    <mergeCell ref="A410:E410"/>
    <mergeCell ref="A411:C411"/>
    <mergeCell ref="A412:C412"/>
    <mergeCell ref="A413:E413"/>
    <mergeCell ref="A414:E414"/>
    <mergeCell ref="A431:C431"/>
    <mergeCell ref="D431:E431"/>
    <mergeCell ref="A388:E388"/>
    <mergeCell ref="A389:C389"/>
    <mergeCell ref="A390:C390"/>
    <mergeCell ref="A391:E391"/>
    <mergeCell ref="A392:E392"/>
    <mergeCell ref="A407:C407"/>
    <mergeCell ref="D407:E407"/>
    <mergeCell ref="A369:E369"/>
    <mergeCell ref="A370:C370"/>
    <mergeCell ref="A371:C371"/>
    <mergeCell ref="A372:E372"/>
    <mergeCell ref="A373:E373"/>
    <mergeCell ref="A385:C385"/>
    <mergeCell ref="D385:E385"/>
    <mergeCell ref="A494:E494"/>
    <mergeCell ref="A495:C495"/>
    <mergeCell ref="A496:C496"/>
    <mergeCell ref="A497:E497"/>
    <mergeCell ref="A498:E498"/>
    <mergeCell ref="A514:C514"/>
    <mergeCell ref="D514:E514"/>
    <mergeCell ref="A464:E464"/>
    <mergeCell ref="A465:C465"/>
    <mergeCell ref="A466:C466"/>
    <mergeCell ref="A467:E467"/>
    <mergeCell ref="A468:E468"/>
    <mergeCell ref="A491:C491"/>
    <mergeCell ref="D491:E491"/>
    <mergeCell ref="A434:E434"/>
    <mergeCell ref="A435:C435"/>
    <mergeCell ref="A436:C436"/>
    <mergeCell ref="A437:E437"/>
    <mergeCell ref="A438:E438"/>
    <mergeCell ref="A461:C461"/>
    <mergeCell ref="D461:E461"/>
    <mergeCell ref="A570:E570"/>
    <mergeCell ref="A571:C571"/>
    <mergeCell ref="A572:C572"/>
    <mergeCell ref="A573:E573"/>
    <mergeCell ref="A574:E574"/>
    <mergeCell ref="A593:C593"/>
    <mergeCell ref="D593:E593"/>
    <mergeCell ref="A544:E544"/>
    <mergeCell ref="A545:C545"/>
    <mergeCell ref="A546:C546"/>
    <mergeCell ref="A547:E547"/>
    <mergeCell ref="A548:E548"/>
    <mergeCell ref="A567:C567"/>
    <mergeCell ref="D567:E567"/>
    <mergeCell ref="A517:E517"/>
    <mergeCell ref="A518:C518"/>
    <mergeCell ref="A519:C519"/>
    <mergeCell ref="A520:E520"/>
    <mergeCell ref="A521:E521"/>
    <mergeCell ref="A541:C541"/>
    <mergeCell ref="D541:E541"/>
    <mergeCell ref="A641:E641"/>
    <mergeCell ref="A642:C642"/>
    <mergeCell ref="A643:C643"/>
    <mergeCell ref="A644:E644"/>
    <mergeCell ref="A645:E645"/>
    <mergeCell ref="A657:C657"/>
    <mergeCell ref="D657:E657"/>
    <mergeCell ref="A618:E618"/>
    <mergeCell ref="A619:C619"/>
    <mergeCell ref="A620:C620"/>
    <mergeCell ref="A621:E621"/>
    <mergeCell ref="A622:E622"/>
    <mergeCell ref="A638:C638"/>
    <mergeCell ref="D638:E638"/>
    <mergeCell ref="A596:E596"/>
    <mergeCell ref="A597:C597"/>
    <mergeCell ref="A598:C598"/>
    <mergeCell ref="A599:E599"/>
    <mergeCell ref="A600:E600"/>
    <mergeCell ref="A615:C615"/>
    <mergeCell ref="D615:E615"/>
    <mergeCell ref="A700:E700"/>
    <mergeCell ref="A701:C701"/>
    <mergeCell ref="A702:C702"/>
    <mergeCell ref="A703:E703"/>
    <mergeCell ref="A704:E704"/>
    <mergeCell ref="A732:C732"/>
    <mergeCell ref="D732:E732"/>
    <mergeCell ref="A679:E679"/>
    <mergeCell ref="A680:C680"/>
    <mergeCell ref="A681:C681"/>
    <mergeCell ref="A682:E682"/>
    <mergeCell ref="A683:E683"/>
    <mergeCell ref="A697:C697"/>
    <mergeCell ref="D697:E697"/>
    <mergeCell ref="A660:E660"/>
    <mergeCell ref="A661:C661"/>
    <mergeCell ref="A662:C662"/>
    <mergeCell ref="A663:E663"/>
    <mergeCell ref="A664:E664"/>
    <mergeCell ref="A676:C676"/>
    <mergeCell ref="D676:E676"/>
    <mergeCell ref="A784:E784"/>
    <mergeCell ref="A785:C785"/>
    <mergeCell ref="A786:C786"/>
    <mergeCell ref="A787:E787"/>
    <mergeCell ref="A788:E788"/>
    <mergeCell ref="A806:C806"/>
    <mergeCell ref="D806:E806"/>
    <mergeCell ref="A759:E759"/>
    <mergeCell ref="A760:C760"/>
    <mergeCell ref="A761:C761"/>
    <mergeCell ref="A762:E762"/>
    <mergeCell ref="A763:E763"/>
    <mergeCell ref="A781:C781"/>
    <mergeCell ref="D781:E781"/>
    <mergeCell ref="A735:E735"/>
    <mergeCell ref="A736:C736"/>
    <mergeCell ref="A737:C737"/>
    <mergeCell ref="A738:E738"/>
    <mergeCell ref="A739:E739"/>
    <mergeCell ref="A756:C756"/>
    <mergeCell ref="D756:E756"/>
    <mergeCell ref="A849:E849"/>
    <mergeCell ref="A850:C850"/>
    <mergeCell ref="A851:C851"/>
    <mergeCell ref="A852:E852"/>
    <mergeCell ref="A853:E853"/>
    <mergeCell ref="A864:C864"/>
    <mergeCell ref="D864:E864"/>
    <mergeCell ref="A830:E830"/>
    <mergeCell ref="A831:C831"/>
    <mergeCell ref="A832:C832"/>
    <mergeCell ref="A833:E833"/>
    <mergeCell ref="A834:E834"/>
    <mergeCell ref="A846:C846"/>
    <mergeCell ref="D846:E846"/>
    <mergeCell ref="A809:E809"/>
    <mergeCell ref="A810:C810"/>
    <mergeCell ref="A811:C811"/>
    <mergeCell ref="A812:E812"/>
    <mergeCell ref="A813:E813"/>
    <mergeCell ref="A827:C827"/>
    <mergeCell ref="D827:E827"/>
    <mergeCell ref="A913:E913"/>
    <mergeCell ref="A914:C914"/>
    <mergeCell ref="A915:C915"/>
    <mergeCell ref="A916:E916"/>
    <mergeCell ref="A917:E917"/>
    <mergeCell ref="A941:C941"/>
    <mergeCell ref="D941:E941"/>
    <mergeCell ref="A889:E889"/>
    <mergeCell ref="A890:C890"/>
    <mergeCell ref="A891:C891"/>
    <mergeCell ref="A892:E892"/>
    <mergeCell ref="A893:E893"/>
    <mergeCell ref="A910:C910"/>
    <mergeCell ref="D910:E910"/>
    <mergeCell ref="A867:E867"/>
    <mergeCell ref="A868:C868"/>
    <mergeCell ref="A869:C869"/>
    <mergeCell ref="A870:E870"/>
    <mergeCell ref="A871:E871"/>
    <mergeCell ref="A886:C886"/>
    <mergeCell ref="D886:E886"/>
    <mergeCell ref="A1004:E1004"/>
    <mergeCell ref="A1005:C1005"/>
    <mergeCell ref="A1006:C1006"/>
    <mergeCell ref="A1007:E1007"/>
    <mergeCell ref="A1008:E1008"/>
    <mergeCell ref="A1024:C1024"/>
    <mergeCell ref="D1024:E1024"/>
    <mergeCell ref="A974:E974"/>
    <mergeCell ref="A975:C975"/>
    <mergeCell ref="A976:C976"/>
    <mergeCell ref="A977:E977"/>
    <mergeCell ref="A978:E978"/>
    <mergeCell ref="A1001:C1001"/>
    <mergeCell ref="D1001:E1001"/>
    <mergeCell ref="A944:E944"/>
    <mergeCell ref="A945:C945"/>
    <mergeCell ref="A946:C946"/>
    <mergeCell ref="A947:E947"/>
    <mergeCell ref="A948:E948"/>
    <mergeCell ref="A971:C971"/>
    <mergeCell ref="D971:E971"/>
    <mergeCell ref="A1080:E1080"/>
    <mergeCell ref="A1081:C1081"/>
    <mergeCell ref="A1082:C1082"/>
    <mergeCell ref="A1083:E1083"/>
    <mergeCell ref="A1084:E1084"/>
    <mergeCell ref="A1103:C1103"/>
    <mergeCell ref="D1103:E1103"/>
    <mergeCell ref="A1054:E1054"/>
    <mergeCell ref="A1055:C1055"/>
    <mergeCell ref="A1056:C1056"/>
    <mergeCell ref="A1057:E1057"/>
    <mergeCell ref="A1058:E1058"/>
    <mergeCell ref="A1077:C1077"/>
    <mergeCell ref="D1077:E1077"/>
    <mergeCell ref="A1027:E1027"/>
    <mergeCell ref="A1028:C1028"/>
    <mergeCell ref="A1029:C1029"/>
    <mergeCell ref="A1030:E1030"/>
    <mergeCell ref="A1031:E1031"/>
    <mergeCell ref="A1051:C1051"/>
    <mergeCell ref="D1051:E1051"/>
    <mergeCell ref="A1147:E1147"/>
    <mergeCell ref="A1148:C1148"/>
    <mergeCell ref="A1149:C1149"/>
    <mergeCell ref="A1150:E1150"/>
    <mergeCell ref="A1151:E1151"/>
    <mergeCell ref="A1167:C1167"/>
    <mergeCell ref="D1167:E1167"/>
    <mergeCell ref="A1128:E1128"/>
    <mergeCell ref="A1129:C1129"/>
    <mergeCell ref="A1130:C1130"/>
    <mergeCell ref="A1131:E1131"/>
    <mergeCell ref="A1132:E1132"/>
    <mergeCell ref="A1144:C1144"/>
    <mergeCell ref="D1144:E1144"/>
    <mergeCell ref="A1106:E1106"/>
    <mergeCell ref="A1107:C1107"/>
    <mergeCell ref="A1108:C1108"/>
    <mergeCell ref="A1109:E1109"/>
    <mergeCell ref="A1110:E1110"/>
    <mergeCell ref="A1125:C1125"/>
    <mergeCell ref="D1125:E1125"/>
    <mergeCell ref="A1214:E1214"/>
    <mergeCell ref="A1215:C1215"/>
    <mergeCell ref="A1216:C1216"/>
    <mergeCell ref="A1217:E1217"/>
    <mergeCell ref="A1218:E1218"/>
    <mergeCell ref="A1246:C1246"/>
    <mergeCell ref="D1246:E1246"/>
    <mergeCell ref="A1189:E1189"/>
    <mergeCell ref="A1190:C1190"/>
    <mergeCell ref="A1191:C1191"/>
    <mergeCell ref="A1192:E1192"/>
    <mergeCell ref="A1193:E1193"/>
    <mergeCell ref="A1211:C1211"/>
    <mergeCell ref="D1211:E1211"/>
    <mergeCell ref="A1170:E1170"/>
    <mergeCell ref="A1171:C1171"/>
    <mergeCell ref="A1172:C1172"/>
    <mergeCell ref="A1173:E1173"/>
    <mergeCell ref="A1174:E1174"/>
    <mergeCell ref="A1186:C1186"/>
    <mergeCell ref="D1186:E1186"/>
    <mergeCell ref="A1298:E1298"/>
    <mergeCell ref="A1299:C1299"/>
    <mergeCell ref="A1300:C1300"/>
    <mergeCell ref="A1301:E1301"/>
    <mergeCell ref="A1302:E1302"/>
    <mergeCell ref="A1327:C1327"/>
    <mergeCell ref="D1327:E1327"/>
    <mergeCell ref="A1273:E1273"/>
    <mergeCell ref="A1274:C1274"/>
    <mergeCell ref="A1275:C1275"/>
    <mergeCell ref="A1276:E1276"/>
    <mergeCell ref="A1277:E1277"/>
    <mergeCell ref="A1295:C1295"/>
    <mergeCell ref="D1295:E1295"/>
    <mergeCell ref="A1249:E1249"/>
    <mergeCell ref="A1250:C1250"/>
    <mergeCell ref="A1251:C1251"/>
    <mergeCell ref="A1252:E1252"/>
    <mergeCell ref="A1253:E1253"/>
    <mergeCell ref="A1270:C1270"/>
    <mergeCell ref="D1270:E1270"/>
    <mergeCell ref="A1386:E1386"/>
    <mergeCell ref="A1387:C1387"/>
    <mergeCell ref="A1388:C1388"/>
    <mergeCell ref="A1389:E1389"/>
    <mergeCell ref="A1390:E1390"/>
    <mergeCell ref="A1413:C1413"/>
    <mergeCell ref="D1413:E1413"/>
    <mergeCell ref="A1351:E1351"/>
    <mergeCell ref="A1352:C1352"/>
    <mergeCell ref="A1353:C1353"/>
    <mergeCell ref="A1354:E1354"/>
    <mergeCell ref="A1355:E1355"/>
    <mergeCell ref="A1383:C1383"/>
    <mergeCell ref="D1383:E1383"/>
    <mergeCell ref="A1330:E1330"/>
    <mergeCell ref="A1331:C1331"/>
    <mergeCell ref="A1332:C1332"/>
    <mergeCell ref="A1333:E1333"/>
    <mergeCell ref="A1334:E1334"/>
    <mergeCell ref="A1348:C1348"/>
    <mergeCell ref="D1348:E1348"/>
    <mergeCell ref="A1462:E1462"/>
    <mergeCell ref="A1463:C1463"/>
    <mergeCell ref="A1464:C1464"/>
    <mergeCell ref="A1465:E1465"/>
    <mergeCell ref="A1466:E1466"/>
    <mergeCell ref="A1477:C1477"/>
    <mergeCell ref="D1477:E1477"/>
    <mergeCell ref="A1440:E1440"/>
    <mergeCell ref="A1441:C1441"/>
    <mergeCell ref="A1442:C1442"/>
    <mergeCell ref="A1443:E1443"/>
    <mergeCell ref="A1444:E1444"/>
    <mergeCell ref="A1459:C1459"/>
    <mergeCell ref="D1459:E1459"/>
    <mergeCell ref="A1416:E1416"/>
    <mergeCell ref="A1417:C1417"/>
    <mergeCell ref="A1418:C1418"/>
    <mergeCell ref="A1419:E1419"/>
    <mergeCell ref="A1420:E1420"/>
    <mergeCell ref="A1437:C1437"/>
    <mergeCell ref="D1437:E1437"/>
    <mergeCell ref="A1529:E1529"/>
    <mergeCell ref="A1530:C1530"/>
    <mergeCell ref="A1531:C1531"/>
    <mergeCell ref="A1532:E1532"/>
    <mergeCell ref="A1533:E1533"/>
    <mergeCell ref="A1556:C1556"/>
    <mergeCell ref="D1556:E1556"/>
    <mergeCell ref="A1499:E1499"/>
    <mergeCell ref="A1500:C1500"/>
    <mergeCell ref="A1501:C1501"/>
    <mergeCell ref="A1502:E1502"/>
    <mergeCell ref="A1503:E1503"/>
    <mergeCell ref="A1526:C1526"/>
    <mergeCell ref="D1526:E1526"/>
    <mergeCell ref="A1480:E1480"/>
    <mergeCell ref="A1481:C1481"/>
    <mergeCell ref="A1482:C1482"/>
    <mergeCell ref="A1483:E1483"/>
    <mergeCell ref="A1484:E1484"/>
    <mergeCell ref="A1496:C1496"/>
    <mergeCell ref="D1496:E1496"/>
    <mergeCell ref="A1609:E1609"/>
    <mergeCell ref="A1610:C1610"/>
    <mergeCell ref="A1611:C1611"/>
    <mergeCell ref="A1612:E1612"/>
    <mergeCell ref="A1613:E1613"/>
    <mergeCell ref="A1632:C1632"/>
    <mergeCell ref="D1632:E1632"/>
    <mergeCell ref="A1582:E1582"/>
    <mergeCell ref="A1583:C1583"/>
    <mergeCell ref="A1584:C1584"/>
    <mergeCell ref="A1585:E1585"/>
    <mergeCell ref="A1586:E1586"/>
    <mergeCell ref="A1606:C1606"/>
    <mergeCell ref="D1606:E1606"/>
    <mergeCell ref="A1559:E1559"/>
    <mergeCell ref="A1560:C1560"/>
    <mergeCell ref="A1561:C1561"/>
    <mergeCell ref="A1562:E1562"/>
    <mergeCell ref="A1563:E1563"/>
    <mergeCell ref="A1579:C1579"/>
    <mergeCell ref="D1579:E1579"/>
    <mergeCell ref="A1683:E1683"/>
    <mergeCell ref="A1684:C1684"/>
    <mergeCell ref="A1685:C1685"/>
    <mergeCell ref="A1686:E1686"/>
    <mergeCell ref="A1687:E1687"/>
    <mergeCell ref="A1699:C1699"/>
    <mergeCell ref="D1699:E1699"/>
    <mergeCell ref="A1661:E1661"/>
    <mergeCell ref="A1662:C1662"/>
    <mergeCell ref="A1663:C1663"/>
    <mergeCell ref="A1664:E1664"/>
    <mergeCell ref="A1665:E1665"/>
    <mergeCell ref="A1680:C1680"/>
    <mergeCell ref="D1680:E1680"/>
    <mergeCell ref="A1635:E1635"/>
    <mergeCell ref="A1636:C1636"/>
    <mergeCell ref="A1637:C1637"/>
    <mergeCell ref="A1638:E1638"/>
    <mergeCell ref="A1639:E1639"/>
    <mergeCell ref="A1658:C1658"/>
    <mergeCell ref="D1658:E1658"/>
    <mergeCell ref="A1744:E1744"/>
    <mergeCell ref="A1745:C1745"/>
    <mergeCell ref="A1746:C1746"/>
    <mergeCell ref="A1747:E1747"/>
    <mergeCell ref="A1748:E1748"/>
    <mergeCell ref="A1766:C1766"/>
    <mergeCell ref="D1766:E1766"/>
    <mergeCell ref="A1725:E1725"/>
    <mergeCell ref="A1726:C1726"/>
    <mergeCell ref="A1727:C1727"/>
    <mergeCell ref="A1728:E1728"/>
    <mergeCell ref="A1729:E1729"/>
    <mergeCell ref="A1741:C1741"/>
    <mergeCell ref="D1741:E1741"/>
    <mergeCell ref="A1702:E1702"/>
    <mergeCell ref="A1703:C1703"/>
    <mergeCell ref="A1704:C1704"/>
    <mergeCell ref="A1705:E1705"/>
    <mergeCell ref="A1706:E1706"/>
    <mergeCell ref="A1722:C1722"/>
    <mergeCell ref="D1722:E1722"/>
    <mergeCell ref="A1829:E1829"/>
    <mergeCell ref="A1830:C1830"/>
    <mergeCell ref="A1831:C1831"/>
    <mergeCell ref="A1832:E1832"/>
    <mergeCell ref="A1833:E1833"/>
    <mergeCell ref="A1850:C1850"/>
    <mergeCell ref="D1850:E1850"/>
    <mergeCell ref="A1794:E1794"/>
    <mergeCell ref="A1795:C1795"/>
    <mergeCell ref="A1796:C1796"/>
    <mergeCell ref="A1797:E1797"/>
    <mergeCell ref="A1798:E1798"/>
    <mergeCell ref="A1826:C1826"/>
    <mergeCell ref="D1826:E1826"/>
    <mergeCell ref="A1769:E1769"/>
    <mergeCell ref="A1770:C1770"/>
    <mergeCell ref="A1771:C1771"/>
    <mergeCell ref="A1772:E1772"/>
    <mergeCell ref="A1773:E1773"/>
    <mergeCell ref="A1791:C1791"/>
    <mergeCell ref="D1791:E1791"/>
    <mergeCell ref="A1910:E1910"/>
    <mergeCell ref="A1911:C1911"/>
    <mergeCell ref="A1912:C1912"/>
    <mergeCell ref="A1913:E1913"/>
    <mergeCell ref="A1914:E1914"/>
    <mergeCell ref="A1928:C1928"/>
    <mergeCell ref="D1928:E1928"/>
    <mergeCell ref="A1878:E1878"/>
    <mergeCell ref="A1879:C1879"/>
    <mergeCell ref="A1880:C1880"/>
    <mergeCell ref="A1881:E1881"/>
    <mergeCell ref="A1882:E1882"/>
    <mergeCell ref="A1907:C1907"/>
    <mergeCell ref="D1907:E1907"/>
    <mergeCell ref="A1853:E1853"/>
    <mergeCell ref="A1854:C1854"/>
    <mergeCell ref="A1855:C1855"/>
    <mergeCell ref="A1856:E1856"/>
    <mergeCell ref="A1857:E1857"/>
    <mergeCell ref="A1875:C1875"/>
    <mergeCell ref="D1875:E1875"/>
    <mergeCell ref="A1985:E1985"/>
    <mergeCell ref="A1986:C1986"/>
    <mergeCell ref="A1987:C1987"/>
    <mergeCell ref="A1988:E1988"/>
    <mergeCell ref="A1989:E1989"/>
    <mergeCell ref="A2012:C2012"/>
    <mergeCell ref="D2012:E2012"/>
    <mergeCell ref="A1966:E1966"/>
    <mergeCell ref="A1967:C1967"/>
    <mergeCell ref="A1968:C1968"/>
    <mergeCell ref="A1969:E1969"/>
    <mergeCell ref="A1970:E1970"/>
    <mergeCell ref="A1982:C1982"/>
    <mergeCell ref="D1982:E1982"/>
    <mergeCell ref="A1931:E1931"/>
    <mergeCell ref="A1932:C1932"/>
    <mergeCell ref="A1933:C1933"/>
    <mergeCell ref="A1934:E1934"/>
    <mergeCell ref="A1935:E1935"/>
    <mergeCell ref="A1963:C1963"/>
    <mergeCell ref="D1963:E1963"/>
    <mergeCell ref="A2052:E2052"/>
    <mergeCell ref="A2053:C2053"/>
    <mergeCell ref="A2054:C2054"/>
    <mergeCell ref="A2055:E2055"/>
    <mergeCell ref="A2056:E2056"/>
    <mergeCell ref="A2071:C2071"/>
    <mergeCell ref="D2071:E2071"/>
    <mergeCell ref="A2034:E2034"/>
    <mergeCell ref="A2035:C2035"/>
    <mergeCell ref="A2036:C2036"/>
    <mergeCell ref="A2037:E2037"/>
    <mergeCell ref="A2038:E2038"/>
    <mergeCell ref="A2049:C2049"/>
    <mergeCell ref="D2049:E2049"/>
    <mergeCell ref="A2015:E2015"/>
    <mergeCell ref="A2016:C2016"/>
    <mergeCell ref="A2017:C2017"/>
    <mergeCell ref="A2018:E2018"/>
    <mergeCell ref="A2019:E2019"/>
    <mergeCell ref="A2031:C2031"/>
    <mergeCell ref="D2031:E2031"/>
    <mergeCell ref="A2128:E2128"/>
    <mergeCell ref="A2129:C2129"/>
    <mergeCell ref="A2130:C2130"/>
    <mergeCell ref="A2131:E2131"/>
    <mergeCell ref="A2132:E2132"/>
    <mergeCell ref="A2155:C2155"/>
    <mergeCell ref="D2155:E2155"/>
    <mergeCell ref="A2098:E2098"/>
    <mergeCell ref="A2099:C2099"/>
    <mergeCell ref="A2100:C2100"/>
    <mergeCell ref="A2101:E2101"/>
    <mergeCell ref="A2102:E2102"/>
    <mergeCell ref="A2125:C2125"/>
    <mergeCell ref="D2125:E2125"/>
    <mergeCell ref="A2074:E2074"/>
    <mergeCell ref="A2075:C2075"/>
    <mergeCell ref="A2076:C2076"/>
    <mergeCell ref="A2077:E2077"/>
    <mergeCell ref="A2078:E2078"/>
    <mergeCell ref="A2095:C2095"/>
    <mergeCell ref="D2095:E2095"/>
    <mergeCell ref="A2208:E2208"/>
    <mergeCell ref="A2209:C2209"/>
    <mergeCell ref="A2210:C2210"/>
    <mergeCell ref="A2211:E2211"/>
    <mergeCell ref="A2212:E2212"/>
    <mergeCell ref="A2231:C2231"/>
    <mergeCell ref="D2231:E2231"/>
    <mergeCell ref="A2181:E2181"/>
    <mergeCell ref="A2182:C2182"/>
    <mergeCell ref="A2183:C2183"/>
    <mergeCell ref="A2184:E2184"/>
    <mergeCell ref="A2185:E2185"/>
    <mergeCell ref="A2205:C2205"/>
    <mergeCell ref="D2205:E2205"/>
    <mergeCell ref="A2158:E2158"/>
    <mergeCell ref="A2159:C2159"/>
    <mergeCell ref="A2160:C2160"/>
    <mergeCell ref="A2161:E2161"/>
    <mergeCell ref="A2162:E2162"/>
    <mergeCell ref="A2178:C2178"/>
    <mergeCell ref="D2178:E2178"/>
    <mergeCell ref="A2282:E2282"/>
    <mergeCell ref="A2283:C2283"/>
    <mergeCell ref="A2284:C2284"/>
    <mergeCell ref="A2285:E2285"/>
    <mergeCell ref="A2286:E2286"/>
    <mergeCell ref="A2298:C2298"/>
    <mergeCell ref="D2298:E2298"/>
    <mergeCell ref="A2260:E2260"/>
    <mergeCell ref="A2261:C2261"/>
    <mergeCell ref="A2262:C2262"/>
    <mergeCell ref="A2263:E2263"/>
    <mergeCell ref="A2264:E2264"/>
    <mergeCell ref="A2279:C2279"/>
    <mergeCell ref="D2279:E2279"/>
    <mergeCell ref="A2234:E2234"/>
    <mergeCell ref="A2235:C2235"/>
    <mergeCell ref="A2236:C2236"/>
    <mergeCell ref="A2237:E2237"/>
    <mergeCell ref="A2238:E2238"/>
    <mergeCell ref="A2257:C2257"/>
    <mergeCell ref="D2257:E2257"/>
    <mergeCell ref="A2343:E2343"/>
    <mergeCell ref="A2344:C2344"/>
    <mergeCell ref="A2345:C2345"/>
    <mergeCell ref="A2346:E2346"/>
    <mergeCell ref="A2347:E2347"/>
    <mergeCell ref="A2365:C2365"/>
    <mergeCell ref="D2365:E2365"/>
    <mergeCell ref="A2324:E2324"/>
    <mergeCell ref="A2325:C2325"/>
    <mergeCell ref="A2326:C2326"/>
    <mergeCell ref="A2327:E2327"/>
    <mergeCell ref="A2328:E2328"/>
    <mergeCell ref="A2340:C2340"/>
    <mergeCell ref="D2340:E2340"/>
    <mergeCell ref="A2301:E2301"/>
    <mergeCell ref="A2302:C2302"/>
    <mergeCell ref="A2303:C2303"/>
    <mergeCell ref="A2304:E2304"/>
    <mergeCell ref="A2305:E2305"/>
    <mergeCell ref="A2321:C2321"/>
    <mergeCell ref="D2321:E2321"/>
    <mergeCell ref="A2427:E2427"/>
    <mergeCell ref="A2428:C2428"/>
    <mergeCell ref="A2429:C2429"/>
    <mergeCell ref="A2430:E2430"/>
    <mergeCell ref="A2431:E2431"/>
    <mergeCell ref="A2449:C2449"/>
    <mergeCell ref="D2449:E2449"/>
    <mergeCell ref="A2403:E2403"/>
    <mergeCell ref="A2404:C2404"/>
    <mergeCell ref="A2405:C2405"/>
    <mergeCell ref="A2406:E2406"/>
    <mergeCell ref="A2407:E2407"/>
    <mergeCell ref="A2424:C2424"/>
    <mergeCell ref="D2424:E2424"/>
    <mergeCell ref="A2368:E2368"/>
    <mergeCell ref="A2369:C2369"/>
    <mergeCell ref="A2370:C2370"/>
    <mergeCell ref="A2371:E2371"/>
    <mergeCell ref="A2372:E2372"/>
    <mergeCell ref="A2400:C2400"/>
    <mergeCell ref="D2400:E2400"/>
    <mergeCell ref="A2508:E2508"/>
    <mergeCell ref="A2509:C2509"/>
    <mergeCell ref="A2510:C2510"/>
    <mergeCell ref="A2511:E2511"/>
    <mergeCell ref="A2512:E2512"/>
    <mergeCell ref="A2527:C2527"/>
    <mergeCell ref="D2527:E2527"/>
    <mergeCell ref="A2484:E2484"/>
    <mergeCell ref="A2485:C2485"/>
    <mergeCell ref="A2486:C2486"/>
    <mergeCell ref="A2487:E2487"/>
    <mergeCell ref="A2488:E2488"/>
    <mergeCell ref="A2505:C2505"/>
    <mergeCell ref="D2505:E2505"/>
    <mergeCell ref="A2452:E2452"/>
    <mergeCell ref="A2453:C2453"/>
    <mergeCell ref="A2454:C2454"/>
    <mergeCell ref="A2455:E2455"/>
    <mergeCell ref="A2456:E2456"/>
    <mergeCell ref="A2481:C2481"/>
    <mergeCell ref="D2481:E2481"/>
    <mergeCell ref="A2567:E2567"/>
    <mergeCell ref="A2568:C2568"/>
    <mergeCell ref="A2569:C2569"/>
    <mergeCell ref="A2570:E2570"/>
    <mergeCell ref="A2571:E2571"/>
    <mergeCell ref="A2588:C2588"/>
    <mergeCell ref="D2588:E2588"/>
    <mergeCell ref="A2548:E2548"/>
    <mergeCell ref="A2549:C2549"/>
    <mergeCell ref="A2550:C2550"/>
    <mergeCell ref="A2551:E2551"/>
    <mergeCell ref="A2552:E2552"/>
    <mergeCell ref="A2564:C2564"/>
    <mergeCell ref="D2564:E2564"/>
    <mergeCell ref="A2530:E2530"/>
    <mergeCell ref="A2531:C2531"/>
    <mergeCell ref="A2532:C2532"/>
    <mergeCell ref="A2533:E2533"/>
    <mergeCell ref="A2534:E2534"/>
    <mergeCell ref="A2545:C2545"/>
    <mergeCell ref="D2545:E2545"/>
    <mergeCell ref="A2651:E2651"/>
    <mergeCell ref="A2652:C2652"/>
    <mergeCell ref="A2653:C2653"/>
    <mergeCell ref="A2654:E2654"/>
    <mergeCell ref="A2655:E2655"/>
    <mergeCell ref="A2671:C2671"/>
    <mergeCell ref="D2671:E2671"/>
    <mergeCell ref="A2621:E2621"/>
    <mergeCell ref="A2622:C2622"/>
    <mergeCell ref="A2623:C2623"/>
    <mergeCell ref="A2624:E2624"/>
    <mergeCell ref="A2625:E2625"/>
    <mergeCell ref="A2648:C2648"/>
    <mergeCell ref="D2648:E2648"/>
    <mergeCell ref="A2591:E2591"/>
    <mergeCell ref="A2592:C2592"/>
    <mergeCell ref="A2593:C2593"/>
    <mergeCell ref="A2594:E2594"/>
    <mergeCell ref="A2595:E2595"/>
    <mergeCell ref="A2618:C2618"/>
    <mergeCell ref="D2618:E2618"/>
    <mergeCell ref="A2727:E2727"/>
    <mergeCell ref="A2728:C2728"/>
    <mergeCell ref="A2729:C2729"/>
    <mergeCell ref="A2730:E2730"/>
    <mergeCell ref="A2731:E2731"/>
    <mergeCell ref="A2750:C2750"/>
    <mergeCell ref="D2750:E2750"/>
    <mergeCell ref="A2701:E2701"/>
    <mergeCell ref="A2702:C2702"/>
    <mergeCell ref="A2703:C2703"/>
    <mergeCell ref="A2704:E2704"/>
    <mergeCell ref="A2705:E2705"/>
    <mergeCell ref="A2724:C2724"/>
    <mergeCell ref="D2724:E2724"/>
    <mergeCell ref="A2674:E2674"/>
    <mergeCell ref="A2675:C2675"/>
    <mergeCell ref="A2676:C2676"/>
    <mergeCell ref="A2677:E2677"/>
    <mergeCell ref="A2678:E2678"/>
    <mergeCell ref="A2698:C2698"/>
    <mergeCell ref="D2698:E2698"/>
    <mergeCell ref="A2794:E2794"/>
    <mergeCell ref="A2795:C2795"/>
    <mergeCell ref="A2796:C2796"/>
    <mergeCell ref="A2797:E2797"/>
    <mergeCell ref="A2798:E2798"/>
    <mergeCell ref="A2814:C2814"/>
    <mergeCell ref="D2814:E2814"/>
    <mergeCell ref="A2775:E2775"/>
    <mergeCell ref="A2776:C2776"/>
    <mergeCell ref="A2777:C2777"/>
    <mergeCell ref="A2778:E2778"/>
    <mergeCell ref="A2779:E2779"/>
    <mergeCell ref="A2791:C2791"/>
    <mergeCell ref="D2791:E2791"/>
    <mergeCell ref="A2753:E2753"/>
    <mergeCell ref="A2754:C2754"/>
    <mergeCell ref="A2755:C2755"/>
    <mergeCell ref="A2756:E2756"/>
    <mergeCell ref="A2757:E2757"/>
    <mergeCell ref="A2772:C2772"/>
    <mergeCell ref="D2772:E2772"/>
    <mergeCell ref="A2857:E2857"/>
    <mergeCell ref="A2858:C2858"/>
    <mergeCell ref="A2859:C2859"/>
    <mergeCell ref="A2860:E2860"/>
    <mergeCell ref="A2861:E2861"/>
    <mergeCell ref="A2879:C2879"/>
    <mergeCell ref="D2879:E2879"/>
    <mergeCell ref="A2836:E2836"/>
    <mergeCell ref="A2837:C2837"/>
    <mergeCell ref="A2838:C2838"/>
    <mergeCell ref="A2839:E2839"/>
    <mergeCell ref="A2840:E2840"/>
    <mergeCell ref="A2855:C2855"/>
    <mergeCell ref="D2855:E2855"/>
    <mergeCell ref="A2817:E2817"/>
    <mergeCell ref="A2818:C2818"/>
    <mergeCell ref="A2819:C2819"/>
    <mergeCell ref="A2820:E2820"/>
    <mergeCell ref="A2821:E2821"/>
    <mergeCell ref="A2833:C2833"/>
    <mergeCell ref="D2833:E2833"/>
    <mergeCell ref="A2941:E2941"/>
    <mergeCell ref="A2942:C2942"/>
    <mergeCell ref="A2943:C2943"/>
    <mergeCell ref="A2944:E2944"/>
    <mergeCell ref="A2945:E2945"/>
    <mergeCell ref="A2963:C2963"/>
    <mergeCell ref="D2963:E2963"/>
    <mergeCell ref="A2917:E2917"/>
    <mergeCell ref="A2918:C2918"/>
    <mergeCell ref="A2919:C2919"/>
    <mergeCell ref="A2920:E2920"/>
    <mergeCell ref="A2921:E2921"/>
    <mergeCell ref="A2938:C2938"/>
    <mergeCell ref="D2938:E2938"/>
    <mergeCell ref="A2882:E2882"/>
    <mergeCell ref="A2883:C2883"/>
    <mergeCell ref="A2884:C2884"/>
    <mergeCell ref="A2885:E2885"/>
    <mergeCell ref="A2886:E2886"/>
    <mergeCell ref="A2914:C2914"/>
    <mergeCell ref="D2914:E2914"/>
    <mergeCell ref="A3019:E3019"/>
    <mergeCell ref="A3020:C3020"/>
    <mergeCell ref="A3021:C3021"/>
    <mergeCell ref="A3022:E3022"/>
    <mergeCell ref="A3023:E3023"/>
    <mergeCell ref="A3051:C3051"/>
    <mergeCell ref="D3051:E3051"/>
    <mergeCell ref="A2998:E2998"/>
    <mergeCell ref="A2999:C2999"/>
    <mergeCell ref="A3000:C3000"/>
    <mergeCell ref="A3001:E3001"/>
    <mergeCell ref="A3002:E3002"/>
    <mergeCell ref="A3016:C3016"/>
    <mergeCell ref="D3016:E3016"/>
    <mergeCell ref="A2966:E2966"/>
    <mergeCell ref="A2967:C2967"/>
    <mergeCell ref="A2968:C2968"/>
    <mergeCell ref="A2969:E2969"/>
    <mergeCell ref="A2970:E2970"/>
    <mergeCell ref="A2995:C2995"/>
    <mergeCell ref="D2995:E2995"/>
    <mergeCell ref="A3103:E3103"/>
    <mergeCell ref="A3104:C3104"/>
    <mergeCell ref="A3105:C3105"/>
    <mergeCell ref="A3106:E3106"/>
    <mergeCell ref="A3107:E3107"/>
    <mergeCell ref="A3124:C3124"/>
    <mergeCell ref="D3124:E3124"/>
    <mergeCell ref="A3073:E3073"/>
    <mergeCell ref="A3074:C3074"/>
    <mergeCell ref="A3075:C3075"/>
    <mergeCell ref="A3076:E3076"/>
    <mergeCell ref="A3077:E3077"/>
    <mergeCell ref="A3100:C3100"/>
    <mergeCell ref="D3100:E3100"/>
    <mergeCell ref="A3054:E3054"/>
    <mergeCell ref="A3055:C3055"/>
    <mergeCell ref="A3056:C3056"/>
    <mergeCell ref="A3057:E3057"/>
    <mergeCell ref="A3058:E3058"/>
    <mergeCell ref="A3070:C3070"/>
    <mergeCell ref="D3070:E3070"/>
    <mergeCell ref="A3175:E3175"/>
    <mergeCell ref="A3176:C3176"/>
    <mergeCell ref="A3177:C3177"/>
    <mergeCell ref="A3178:E3178"/>
    <mergeCell ref="A3179:E3179"/>
    <mergeCell ref="A3190:C3190"/>
    <mergeCell ref="D3190:E3190"/>
    <mergeCell ref="A3153:E3153"/>
    <mergeCell ref="A3154:C3154"/>
    <mergeCell ref="A3155:C3155"/>
    <mergeCell ref="A3156:E3156"/>
    <mergeCell ref="A3157:E3157"/>
    <mergeCell ref="A3172:C3172"/>
    <mergeCell ref="D3172:E3172"/>
    <mergeCell ref="A3127:E3127"/>
    <mergeCell ref="A3128:C3128"/>
    <mergeCell ref="A3129:C3129"/>
    <mergeCell ref="A3130:E3130"/>
    <mergeCell ref="A3131:E3131"/>
    <mergeCell ref="A3150:C3150"/>
    <mergeCell ref="D3150:E3150"/>
    <mergeCell ref="A3236:E3236"/>
    <mergeCell ref="A3237:C3237"/>
    <mergeCell ref="A3238:C3238"/>
    <mergeCell ref="A3239:E3239"/>
    <mergeCell ref="A3240:E3240"/>
    <mergeCell ref="A3263:C3263"/>
    <mergeCell ref="D3263:E3263"/>
    <mergeCell ref="A3212:E3212"/>
    <mergeCell ref="A3213:C3213"/>
    <mergeCell ref="A3214:C3214"/>
    <mergeCell ref="A3215:E3215"/>
    <mergeCell ref="A3216:E3216"/>
    <mergeCell ref="A3233:C3233"/>
    <mergeCell ref="D3233:E3233"/>
    <mergeCell ref="A3193:E3193"/>
    <mergeCell ref="A3194:C3194"/>
    <mergeCell ref="A3195:C3195"/>
    <mergeCell ref="A3196:E3196"/>
    <mergeCell ref="A3197:E3197"/>
    <mergeCell ref="A3209:C3209"/>
    <mergeCell ref="D3209:E3209"/>
    <mergeCell ref="A3319:E3319"/>
    <mergeCell ref="A3320:C3320"/>
    <mergeCell ref="A3321:C3321"/>
    <mergeCell ref="A3322:E3322"/>
    <mergeCell ref="A3323:E3323"/>
    <mergeCell ref="A3343:C3343"/>
    <mergeCell ref="D3343:E3343"/>
    <mergeCell ref="A3296:E3296"/>
    <mergeCell ref="A3297:C3297"/>
    <mergeCell ref="A3298:C3298"/>
    <mergeCell ref="A3299:E3299"/>
    <mergeCell ref="A3300:E3300"/>
    <mergeCell ref="A3316:C3316"/>
    <mergeCell ref="D3316:E3316"/>
    <mergeCell ref="A3266:E3266"/>
    <mergeCell ref="A3267:C3267"/>
    <mergeCell ref="A3268:C3268"/>
    <mergeCell ref="A3269:E3269"/>
    <mergeCell ref="A3270:E3270"/>
    <mergeCell ref="A3293:C3293"/>
    <mergeCell ref="D3293:E3293"/>
    <mergeCell ref="A3398:E3398"/>
    <mergeCell ref="A3399:C3399"/>
    <mergeCell ref="A3400:C3400"/>
    <mergeCell ref="A3401:E3401"/>
    <mergeCell ref="A3402:E3402"/>
    <mergeCell ref="A3417:C3417"/>
    <mergeCell ref="D3417:E3417"/>
    <mergeCell ref="A3372:E3372"/>
    <mergeCell ref="A3373:C3373"/>
    <mergeCell ref="A3374:C3374"/>
    <mergeCell ref="A3375:E3375"/>
    <mergeCell ref="A3376:E3376"/>
    <mergeCell ref="A3395:C3395"/>
    <mergeCell ref="D3395:E3395"/>
    <mergeCell ref="A3346:E3346"/>
    <mergeCell ref="A3347:C3347"/>
    <mergeCell ref="A3348:C3348"/>
    <mergeCell ref="A3349:E3349"/>
    <mergeCell ref="A3350:E3350"/>
    <mergeCell ref="A3369:C3369"/>
    <mergeCell ref="D3369:E3369"/>
    <mergeCell ref="A3464:E3464"/>
    <mergeCell ref="A3465:C3465"/>
    <mergeCell ref="A3466:C3466"/>
    <mergeCell ref="A3467:E3467"/>
    <mergeCell ref="A3468:E3468"/>
    <mergeCell ref="A3496:C3496"/>
    <mergeCell ref="D3496:E3496"/>
    <mergeCell ref="A3439:E3439"/>
    <mergeCell ref="A3440:C3440"/>
    <mergeCell ref="A3441:C3441"/>
    <mergeCell ref="A3442:E3442"/>
    <mergeCell ref="A3443:E3443"/>
    <mergeCell ref="A3461:C3461"/>
    <mergeCell ref="D3461:E3461"/>
    <mergeCell ref="A3420:E3420"/>
    <mergeCell ref="A3421:C3421"/>
    <mergeCell ref="A3422:C3422"/>
    <mergeCell ref="A3423:E3423"/>
    <mergeCell ref="A3424:E3424"/>
    <mergeCell ref="A3436:C3436"/>
    <mergeCell ref="D3436:E3436"/>
    <mergeCell ref="A3548:E3548"/>
    <mergeCell ref="A3549:C3549"/>
    <mergeCell ref="A3550:C3550"/>
    <mergeCell ref="A3551:E3551"/>
    <mergeCell ref="A3552:E3552"/>
    <mergeCell ref="A3577:C3577"/>
    <mergeCell ref="D3577:E3577"/>
    <mergeCell ref="A3523:E3523"/>
    <mergeCell ref="A3524:C3524"/>
    <mergeCell ref="A3525:C3525"/>
    <mergeCell ref="A3526:E3526"/>
    <mergeCell ref="A3527:E3527"/>
    <mergeCell ref="A3545:C3545"/>
    <mergeCell ref="D3545:E3545"/>
    <mergeCell ref="A3499:E3499"/>
    <mergeCell ref="A3500:C3500"/>
    <mergeCell ref="A3501:C3501"/>
    <mergeCell ref="A3502:E3502"/>
    <mergeCell ref="A3503:E3503"/>
    <mergeCell ref="A3520:C3520"/>
    <mergeCell ref="D3520:E3520"/>
    <mergeCell ref="A3617:E3617"/>
    <mergeCell ref="A3618:C3618"/>
    <mergeCell ref="A3619:C3619"/>
    <mergeCell ref="A3620:E3620"/>
    <mergeCell ref="A3621:E3621"/>
    <mergeCell ref="A3636:C3636"/>
    <mergeCell ref="D3636:E3636"/>
    <mergeCell ref="A3599:E3599"/>
    <mergeCell ref="A3600:C3600"/>
    <mergeCell ref="A3601:C3601"/>
    <mergeCell ref="A3602:E3602"/>
    <mergeCell ref="A3603:E3603"/>
    <mergeCell ref="A3614:C3614"/>
    <mergeCell ref="D3614:E3614"/>
    <mergeCell ref="A3580:E3580"/>
    <mergeCell ref="A3581:C3581"/>
    <mergeCell ref="A3582:C3582"/>
    <mergeCell ref="A3583:E3583"/>
    <mergeCell ref="A3584:E3584"/>
    <mergeCell ref="A3596:C3596"/>
    <mergeCell ref="D3596:E3596"/>
    <mergeCell ref="A3676:E3676"/>
    <mergeCell ref="A3677:C3677"/>
    <mergeCell ref="A3678:C3678"/>
    <mergeCell ref="A3679:E3679"/>
    <mergeCell ref="A3680:E3680"/>
    <mergeCell ref="A3697:C3697"/>
    <mergeCell ref="D3697:E3697"/>
    <mergeCell ref="A3657:E3657"/>
    <mergeCell ref="A3658:C3658"/>
    <mergeCell ref="A3659:C3659"/>
    <mergeCell ref="A3660:E3660"/>
    <mergeCell ref="A3661:E3661"/>
    <mergeCell ref="A3673:C3673"/>
    <mergeCell ref="D3673:E3673"/>
    <mergeCell ref="A3639:E3639"/>
    <mergeCell ref="A3640:C3640"/>
    <mergeCell ref="A3641:C3641"/>
    <mergeCell ref="A3642:E3642"/>
    <mergeCell ref="A3643:E3643"/>
    <mergeCell ref="A3654:C3654"/>
    <mergeCell ref="D3654:E3654"/>
    <mergeCell ref="A3760:E3760"/>
    <mergeCell ref="A3761:C3761"/>
    <mergeCell ref="A3762:C3762"/>
    <mergeCell ref="A3763:E3763"/>
    <mergeCell ref="A3764:E3764"/>
    <mergeCell ref="A3780:C3780"/>
    <mergeCell ref="D3780:E3780"/>
    <mergeCell ref="A3730:E3730"/>
    <mergeCell ref="A3731:C3731"/>
    <mergeCell ref="A3732:C3732"/>
    <mergeCell ref="A3733:E3733"/>
    <mergeCell ref="A3734:E3734"/>
    <mergeCell ref="A3757:C3757"/>
    <mergeCell ref="D3757:E3757"/>
    <mergeCell ref="A3700:E3700"/>
    <mergeCell ref="A3701:C3701"/>
    <mergeCell ref="A3702:C3702"/>
    <mergeCell ref="A3703:E3703"/>
    <mergeCell ref="A3704:E3704"/>
    <mergeCell ref="A3727:C3727"/>
    <mergeCell ref="D3727:E3727"/>
    <mergeCell ref="A3836:E3836"/>
    <mergeCell ref="A3837:C3837"/>
    <mergeCell ref="A3838:C3838"/>
    <mergeCell ref="A3839:E3839"/>
    <mergeCell ref="A3840:E3840"/>
    <mergeCell ref="A3859:C3859"/>
    <mergeCell ref="D3859:E3859"/>
    <mergeCell ref="A3810:E3810"/>
    <mergeCell ref="A3811:C3811"/>
    <mergeCell ref="A3812:C3812"/>
    <mergeCell ref="A3813:E3813"/>
    <mergeCell ref="A3814:E3814"/>
    <mergeCell ref="A3833:C3833"/>
    <mergeCell ref="D3833:E3833"/>
    <mergeCell ref="A3783:E3783"/>
    <mergeCell ref="A3784:C3784"/>
    <mergeCell ref="A3785:C3785"/>
    <mergeCell ref="A3786:E3786"/>
    <mergeCell ref="A3787:E3787"/>
    <mergeCell ref="A3807:C3807"/>
    <mergeCell ref="D3807:E3807"/>
    <mergeCell ref="A3906:E3906"/>
    <mergeCell ref="A3907:C3907"/>
    <mergeCell ref="A3908:C3908"/>
    <mergeCell ref="A3909:E3909"/>
    <mergeCell ref="A3910:E3910"/>
    <mergeCell ref="A3925:C3925"/>
    <mergeCell ref="D3925:E3925"/>
    <mergeCell ref="A3881:E3881"/>
    <mergeCell ref="A3882:C3882"/>
    <mergeCell ref="A3883:C3883"/>
    <mergeCell ref="A3884:E3884"/>
    <mergeCell ref="A3885:E3885"/>
    <mergeCell ref="A3903:C3903"/>
    <mergeCell ref="D3903:E3903"/>
    <mergeCell ref="A3862:E3862"/>
    <mergeCell ref="A3863:C3863"/>
    <mergeCell ref="A3864:C3864"/>
    <mergeCell ref="A3865:E3865"/>
    <mergeCell ref="A3866:E3866"/>
    <mergeCell ref="A3878:C3878"/>
    <mergeCell ref="D3878:E3878"/>
    <mergeCell ref="A3987:E3987"/>
    <mergeCell ref="A3988:C3988"/>
    <mergeCell ref="A3989:C3989"/>
    <mergeCell ref="A3990:E3990"/>
    <mergeCell ref="A3991:E3991"/>
    <mergeCell ref="A4011:C4011"/>
    <mergeCell ref="D4011:E4011"/>
    <mergeCell ref="A3961:E3961"/>
    <mergeCell ref="A3962:C3962"/>
    <mergeCell ref="A3963:C3963"/>
    <mergeCell ref="A3964:E3964"/>
    <mergeCell ref="A3965:E3965"/>
    <mergeCell ref="A3984:C3984"/>
    <mergeCell ref="D3984:E3984"/>
    <mergeCell ref="A3928:E3928"/>
    <mergeCell ref="A3929:C3929"/>
    <mergeCell ref="A3930:C3930"/>
    <mergeCell ref="A3931:E3931"/>
    <mergeCell ref="A3932:E3932"/>
    <mergeCell ref="A3958:C3958"/>
    <mergeCell ref="D3958:E3958"/>
    <mergeCell ref="A4069:E4069"/>
    <mergeCell ref="A4070:C4070"/>
    <mergeCell ref="A4071:C4071"/>
    <mergeCell ref="A4072:E4072"/>
    <mergeCell ref="A4073:E4073"/>
    <mergeCell ref="A4087:C4087"/>
    <mergeCell ref="D4087:E4087"/>
    <mergeCell ref="A4042:E4042"/>
    <mergeCell ref="A4043:C4043"/>
    <mergeCell ref="A4044:C4044"/>
    <mergeCell ref="A4045:E4045"/>
    <mergeCell ref="A4046:E4046"/>
    <mergeCell ref="A4066:C4066"/>
    <mergeCell ref="D4066:E4066"/>
    <mergeCell ref="A4014:E4014"/>
    <mergeCell ref="A4015:C4015"/>
    <mergeCell ref="A4016:C4016"/>
    <mergeCell ref="A4017:E4017"/>
    <mergeCell ref="A4018:E4018"/>
    <mergeCell ref="A4039:C4039"/>
    <mergeCell ref="D4039:E4039"/>
    <mergeCell ref="A4135:E4135"/>
    <mergeCell ref="A4136:C4136"/>
    <mergeCell ref="A4137:C4137"/>
    <mergeCell ref="A4138:E4138"/>
    <mergeCell ref="A4139:E4139"/>
    <mergeCell ref="A4165:C4165"/>
    <mergeCell ref="D4165:E4165"/>
    <mergeCell ref="A4111:E4111"/>
    <mergeCell ref="A4112:C4112"/>
    <mergeCell ref="A4113:C4113"/>
    <mergeCell ref="A4114:E4114"/>
    <mergeCell ref="A4115:E4115"/>
    <mergeCell ref="A4132:C4132"/>
    <mergeCell ref="D4132:E4132"/>
    <mergeCell ref="A4090:E4090"/>
    <mergeCell ref="A4091:C4091"/>
    <mergeCell ref="A4092:C4092"/>
    <mergeCell ref="A4093:E4093"/>
    <mergeCell ref="A4094:E4094"/>
    <mergeCell ref="A4108:C4108"/>
    <mergeCell ref="D4108:E4108"/>
    <mergeCell ref="A4226:E4226"/>
    <mergeCell ref="A4227:C4227"/>
    <mergeCell ref="A4228:C4228"/>
    <mergeCell ref="A4229:E4229"/>
    <mergeCell ref="A4230:E4230"/>
    <mergeCell ref="A4249:C4249"/>
    <mergeCell ref="D4249:E4249"/>
    <mergeCell ref="A4198:E4198"/>
    <mergeCell ref="A4199:C4199"/>
    <mergeCell ref="A4200:C4200"/>
    <mergeCell ref="A4201:E4201"/>
    <mergeCell ref="A4202:E4202"/>
    <mergeCell ref="A4223:C4223"/>
    <mergeCell ref="D4223:E4223"/>
    <mergeCell ref="A4168:E4168"/>
    <mergeCell ref="A4169:C4169"/>
    <mergeCell ref="A4170:C4170"/>
    <mergeCell ref="A4171:E4171"/>
    <mergeCell ref="A4172:E4172"/>
    <mergeCell ref="A4195:C4195"/>
    <mergeCell ref="D4195:E4195"/>
    <mergeCell ref="A4301:E4301"/>
    <mergeCell ref="A4302:C4302"/>
    <mergeCell ref="A4303:C4303"/>
    <mergeCell ref="A4304:E4304"/>
    <mergeCell ref="A4305:E4305"/>
    <mergeCell ref="A4325:C4325"/>
    <mergeCell ref="D4325:E4325"/>
    <mergeCell ref="A4273:E4273"/>
    <mergeCell ref="A4274:C4274"/>
    <mergeCell ref="A4275:C4275"/>
    <mergeCell ref="A4276:E4276"/>
    <mergeCell ref="A4277:E4277"/>
    <mergeCell ref="A4298:C4298"/>
    <mergeCell ref="D4298:E4298"/>
    <mergeCell ref="A4252:E4252"/>
    <mergeCell ref="A4253:C4253"/>
    <mergeCell ref="A4254:C4254"/>
    <mergeCell ref="A4255:E4255"/>
    <mergeCell ref="A4256:E4256"/>
    <mergeCell ref="A4270:C4270"/>
    <mergeCell ref="D4270:E4270"/>
    <mergeCell ref="A4386:E4386"/>
    <mergeCell ref="A4387:C4387"/>
    <mergeCell ref="A4388:C4388"/>
    <mergeCell ref="A4389:E4389"/>
    <mergeCell ref="A4390:E4390"/>
    <mergeCell ref="A4401:C4401"/>
    <mergeCell ref="D4401:E4401"/>
    <mergeCell ref="A4357:E4357"/>
    <mergeCell ref="A4358:C4358"/>
    <mergeCell ref="A4359:C4359"/>
    <mergeCell ref="A4360:E4360"/>
    <mergeCell ref="A4361:E4361"/>
    <mergeCell ref="A4383:C4383"/>
    <mergeCell ref="D4383:E4383"/>
    <mergeCell ref="A4328:E4328"/>
    <mergeCell ref="A4329:C4329"/>
    <mergeCell ref="A4330:C4330"/>
    <mergeCell ref="A4331:E4331"/>
    <mergeCell ref="A4332:E4332"/>
    <mergeCell ref="A4354:C4354"/>
    <mergeCell ref="D4354:E4354"/>
    <mergeCell ref="A4444:E4444"/>
    <mergeCell ref="A4445:C4445"/>
    <mergeCell ref="A4446:C4446"/>
    <mergeCell ref="A4447:E4447"/>
    <mergeCell ref="A4448:E4448"/>
    <mergeCell ref="A4467:C4467"/>
    <mergeCell ref="D4467:E4467"/>
    <mergeCell ref="A4423:E4423"/>
    <mergeCell ref="A4424:C4424"/>
    <mergeCell ref="A4425:C4425"/>
    <mergeCell ref="A4426:E4426"/>
    <mergeCell ref="A4427:E4427"/>
    <mergeCell ref="A4441:C4441"/>
    <mergeCell ref="D4441:E4441"/>
    <mergeCell ref="A4404:E4404"/>
    <mergeCell ref="A4405:C4405"/>
    <mergeCell ref="A4406:C4406"/>
    <mergeCell ref="A4407:E4407"/>
    <mergeCell ref="A4408:E4408"/>
    <mergeCell ref="A4420:C4420"/>
    <mergeCell ref="D4420:E4420"/>
    <mergeCell ref="A4522:E4522"/>
    <mergeCell ref="A4523:C4523"/>
    <mergeCell ref="A4524:C4524"/>
    <mergeCell ref="A4525:E4525"/>
    <mergeCell ref="A4526:E4526"/>
    <mergeCell ref="A4542:C4542"/>
    <mergeCell ref="D4542:E4542"/>
    <mergeCell ref="A4496:E4496"/>
    <mergeCell ref="A4497:C4497"/>
    <mergeCell ref="A4498:C4498"/>
    <mergeCell ref="A4499:E4499"/>
    <mergeCell ref="A4500:E4500"/>
    <mergeCell ref="A4519:C4519"/>
    <mergeCell ref="D4519:E4519"/>
    <mergeCell ref="A4470:E4470"/>
    <mergeCell ref="A4471:C4471"/>
    <mergeCell ref="A4472:C4472"/>
    <mergeCell ref="A4473:E4473"/>
    <mergeCell ref="A4474:E4474"/>
    <mergeCell ref="A4493:C4493"/>
    <mergeCell ref="D4493:E4493"/>
    <mergeCell ref="A4605:E4605"/>
    <mergeCell ref="A4606:C4606"/>
    <mergeCell ref="A4607:C4607"/>
    <mergeCell ref="A4608:E4608"/>
    <mergeCell ref="A4609:E4609"/>
    <mergeCell ref="A4629:C4629"/>
    <mergeCell ref="D4629:E4629"/>
    <mergeCell ref="A4575:E4575"/>
    <mergeCell ref="A4576:C4576"/>
    <mergeCell ref="A4577:C4577"/>
    <mergeCell ref="A4578:E4578"/>
    <mergeCell ref="A4579:E4579"/>
    <mergeCell ref="A4602:C4602"/>
    <mergeCell ref="D4602:E4602"/>
    <mergeCell ref="A4545:E4545"/>
    <mergeCell ref="A4546:C4546"/>
    <mergeCell ref="A4547:C4547"/>
    <mergeCell ref="A4548:E4548"/>
    <mergeCell ref="A4549:E4549"/>
    <mergeCell ref="A4572:C4572"/>
    <mergeCell ref="D4572:E4572"/>
    <mergeCell ref="A4678:E4678"/>
    <mergeCell ref="A4679:C4679"/>
    <mergeCell ref="A4680:C4680"/>
    <mergeCell ref="A4681:E4681"/>
    <mergeCell ref="A4682:E4682"/>
    <mergeCell ref="A4700:C4700"/>
    <mergeCell ref="D4700:E4700"/>
    <mergeCell ref="A4656:E4656"/>
    <mergeCell ref="A4657:C4657"/>
    <mergeCell ref="A4658:C4658"/>
    <mergeCell ref="A4659:E4659"/>
    <mergeCell ref="A4660:E4660"/>
    <mergeCell ref="A4675:C4675"/>
    <mergeCell ref="D4675:E4675"/>
    <mergeCell ref="A4632:E4632"/>
    <mergeCell ref="A4633:C4633"/>
    <mergeCell ref="A4634:C4634"/>
    <mergeCell ref="A4635:E4635"/>
    <mergeCell ref="A4636:E4636"/>
    <mergeCell ref="A4653:C4653"/>
    <mergeCell ref="D4653:E4653"/>
    <mergeCell ref="A4731:E4731"/>
    <mergeCell ref="A4732:C4732"/>
    <mergeCell ref="A4733:C4733"/>
    <mergeCell ref="A4734:E4734"/>
    <mergeCell ref="A4735:E4735"/>
    <mergeCell ref="A4750:C4750"/>
    <mergeCell ref="D4750:E4750"/>
    <mergeCell ref="A4753:E4753"/>
    <mergeCell ref="A4754:C4754"/>
    <mergeCell ref="A4755:C4755"/>
    <mergeCell ref="A4756:E4756"/>
    <mergeCell ref="A4757:E4757"/>
    <mergeCell ref="A4783:C4783"/>
    <mergeCell ref="D4783:E4783"/>
    <mergeCell ref="A4703:E4703"/>
    <mergeCell ref="A4704:C4704"/>
    <mergeCell ref="A4705:C4705"/>
    <mergeCell ref="A4706:E4706"/>
    <mergeCell ref="A4707:E4707"/>
    <mergeCell ref="A4728:C4728"/>
    <mergeCell ref="D4728:E4728"/>
  </mergeCells>
  <pageMargins left="0.39370078740157477" right="0.39370078740157477" top="0.39370078740157477" bottom="0.39370078740157477" header="0" footer="0"/>
  <pageSetup orientation="portrait" horizontalDpi="300"/>
  <headerFooter alignWithMargins="0"/>
  <rowBreaks count="100" manualBreakCount="100">
    <brk id="48" min="1" max="16383" man="1"/>
    <brk id="96" min="1" max="16383" man="1"/>
    <brk id="144" min="1" max="16383" man="1"/>
    <brk id="188" min="1" max="16383" man="1"/>
    <brk id="236" min="1" max="16383" man="1"/>
    <brk id="284" min="1" max="16383" man="1"/>
    <brk id="329" min="1" max="16383" man="1"/>
    <brk id="373" min="1" max="16383" man="1"/>
    <brk id="421" min="1" max="16383" man="1"/>
    <brk id="469" min="1" max="16383" man="1"/>
    <brk id="516" min="1" max="16383" man="1"/>
    <brk id="564" min="1" max="16383" man="1"/>
    <brk id="612" min="1" max="16383" man="1"/>
    <brk id="659" min="1" max="16383" man="1"/>
    <brk id="699" min="1" max="16383" man="1"/>
    <brk id="747" min="1" max="16383" man="1"/>
    <brk id="795" min="1" max="16383" man="1"/>
    <brk id="843" min="1" max="16383" man="1"/>
    <brk id="888" min="1" max="16383" man="1"/>
    <brk id="936" min="1" max="16383" man="1"/>
    <brk id="984" min="1" max="16383" man="1"/>
    <brk id="1032" min="1" max="16383" man="1"/>
    <brk id="1079" min="1" max="16383" man="1"/>
    <brk id="1127" min="1" max="16383" man="1"/>
    <brk id="1169" min="1" max="16383" man="1"/>
    <brk id="1213" min="1" max="16383" man="1"/>
    <brk id="1261" min="1" max="16383" man="1"/>
    <brk id="1309" min="1" max="16383" man="1"/>
    <brk id="1357" min="1" max="16383" man="1"/>
    <brk id="1409" min="1" max="16383" man="1"/>
    <brk id="1457" min="1" max="16383" man="1"/>
    <brk id="1498" min="1" max="16383" man="1"/>
    <brk id="1546" min="1" max="16383" man="1"/>
    <brk id="1594" min="1" max="16383" man="1"/>
    <brk id="1642" min="1" max="16383" man="1"/>
    <brk id="1690" min="1" max="16383" man="1"/>
    <brk id="1738" min="1" max="16383" man="1"/>
    <brk id="1786" min="1" max="16383" man="1"/>
    <brk id="1834" min="1" max="16383" man="1"/>
    <brk id="1882" min="1" max="16383" man="1"/>
    <brk id="1930" min="1" max="16383" man="1"/>
    <brk id="1978" min="1" max="16383" man="1"/>
    <brk id="2026" min="1" max="16383" man="1"/>
    <brk id="2073" min="1" max="16383" man="1"/>
    <brk id="2121" min="1" max="16383" man="1"/>
    <brk id="2169" min="1" max="16383" man="1"/>
    <brk id="2217" min="1" max="16383" man="1"/>
    <brk id="2265" min="1" max="16383" man="1"/>
    <brk id="2313" min="1" max="16383" man="1"/>
    <brk id="2361" min="1" max="16383" man="1"/>
    <brk id="2409" min="1" max="16383" man="1"/>
    <brk id="2457" min="1" max="16383" man="1"/>
    <brk id="2507" min="1" max="16383" man="1"/>
    <brk id="2547" min="1" max="16383" man="1"/>
    <brk id="2590" min="1" max="16383" man="1"/>
    <brk id="2638" min="1" max="16383" man="1"/>
    <brk id="2686" min="1" max="16383" man="1"/>
    <brk id="2734" min="1" max="16383" man="1"/>
    <brk id="2782" min="1" max="16383" man="1"/>
    <brk id="2830" min="1" max="16383" man="1"/>
    <brk id="2874" min="1" max="16383" man="1"/>
    <brk id="2922" min="1" max="16383" man="1"/>
    <brk id="2970" min="1" max="16383" man="1"/>
    <brk id="3018" min="1" max="16383" man="1"/>
    <brk id="3066" min="1" max="16383" man="1"/>
    <brk id="3114" min="1" max="16383" man="1"/>
    <brk id="3162" min="1" max="16383" man="1"/>
    <brk id="3208" min="1" max="16383" man="1"/>
    <brk id="3256" min="1" max="16383" man="1"/>
    <brk id="3304" min="1" max="16383" man="1"/>
    <brk id="3352" min="1" max="16383" man="1"/>
    <brk id="3397" min="1" max="16383" man="1"/>
    <brk id="3438" min="1" max="16383" man="1"/>
    <brk id="3486" min="1" max="16383" man="1"/>
    <brk id="3534" min="1" max="16383" man="1"/>
    <brk id="3579" min="1" max="16383" man="1"/>
    <brk id="3623" min="1" max="16383" man="1"/>
    <brk id="3671" min="1" max="16383" man="1"/>
    <brk id="3719" min="1" max="16383" man="1"/>
    <brk id="3767" min="1" max="16383" man="1"/>
    <brk id="3815" min="1" max="16383" man="1"/>
    <brk id="3861" min="1" max="16383" man="1"/>
    <brk id="3905" min="1" max="16383" man="1"/>
    <brk id="3953" min="1" max="16383" man="1"/>
    <brk id="4001" min="1" max="16383" man="1"/>
    <brk id="4049" min="1" max="16383" man="1"/>
    <brk id="4097" min="1" max="16383" man="1"/>
    <brk id="4145" min="1" max="16383" man="1"/>
    <brk id="4197" min="1" max="16383" man="1"/>
    <brk id="4245" min="1" max="16383" man="1"/>
    <brk id="4293" min="1" max="16383" man="1"/>
    <brk id="4341" min="1" max="16383" man="1"/>
    <brk id="4385" min="1" max="16383" man="1"/>
    <brk id="4429" min="1" max="16383" man="1"/>
    <brk id="4477" min="1" max="16383" man="1"/>
    <brk id="4521" min="1" max="16383" man="1"/>
    <brk id="4569" min="1" max="16383" man="1"/>
    <brk id="4617" min="1" max="16383" man="1"/>
    <brk id="4665" min="1" max="16383" man="1"/>
    <brk id="4713" min="1"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269"/>
  <sheetViews>
    <sheetView topLeftCell="A37" zoomScale="80" zoomScaleNormal="80" workbookViewId="0">
      <selection activeCell="E50" sqref="E50"/>
    </sheetView>
  </sheetViews>
  <sheetFormatPr baseColWidth="10" defaultColWidth="9.140625" defaultRowHeight="15"/>
  <cols>
    <col min="1" max="1" width="53.42578125" style="80" customWidth="1"/>
    <col min="2" max="2" width="8" style="80" bestFit="1" customWidth="1"/>
    <col min="3" max="3" width="9.28515625" style="80" customWidth="1"/>
    <col min="4" max="4" width="14.7109375" style="80" customWidth="1"/>
    <col min="5" max="5" width="17.140625" style="80" customWidth="1"/>
    <col min="6" max="6" width="12.85546875" bestFit="1" customWidth="1"/>
    <col min="7" max="256" width="11.42578125" customWidth="1"/>
  </cols>
  <sheetData>
    <row r="2" spans="1:5" ht="14.45" customHeight="1">
      <c r="A2" s="206" t="s">
        <v>47</v>
      </c>
      <c r="B2" s="206"/>
      <c r="C2" s="206"/>
      <c r="D2" s="206"/>
      <c r="E2" s="206"/>
    </row>
    <row r="3" spans="1:5" ht="14.45" customHeight="1">
      <c r="A3" s="207" t="s">
        <v>48</v>
      </c>
      <c r="B3" s="207"/>
      <c r="C3" s="207"/>
      <c r="D3" s="207"/>
      <c r="E3" s="207"/>
    </row>
    <row r="4" spans="1:5">
      <c r="A4" s="208" t="str">
        <f>+PTO!A3</f>
        <v>SELECCIÓN ABREVIADA No. XXX  DE 2023</v>
      </c>
      <c r="B4" s="208"/>
      <c r="C4" s="208"/>
      <c r="D4" s="208"/>
      <c r="E4" s="208"/>
    </row>
    <row r="5" spans="1:5">
      <c r="A5" s="209" t="s">
        <v>93</v>
      </c>
      <c r="B5" s="209"/>
      <c r="C5" s="209"/>
      <c r="D5" s="209"/>
      <c r="E5" s="209"/>
    </row>
    <row r="6" spans="1:5" ht="15.75" thickBot="1"/>
    <row r="7" spans="1:5" ht="44.25" customHeight="1" thickBot="1">
      <c r="A7" s="210" t="str">
        <f>+PTO!A5</f>
        <v>OBRAS CIVILES Y DE ADECUACIÓN DE RESTAURANTES ESCOLARES Y ESPACIOS COMPLEMENTARIOS DE INSTITUCIONES EDUCATIVAS DEL MUNICIPIO DE CALDAS EN AREA RURAL Y URBANA.</v>
      </c>
      <c r="B7" s="211"/>
      <c r="C7" s="211"/>
      <c r="D7" s="211"/>
      <c r="E7" s="212"/>
    </row>
    <row r="8" spans="1:5" ht="13.5" thickBot="1">
      <c r="A8"/>
      <c r="B8"/>
      <c r="C8"/>
      <c r="D8"/>
      <c r="E8"/>
    </row>
    <row r="9" spans="1:5" ht="12.75">
      <c r="A9" s="81" t="s">
        <v>49</v>
      </c>
      <c r="B9" s="82" t="s">
        <v>50</v>
      </c>
      <c r="C9" s="82" t="s">
        <v>7</v>
      </c>
      <c r="D9" s="82" t="s">
        <v>51</v>
      </c>
      <c r="E9" s="83" t="s">
        <v>52</v>
      </c>
    </row>
    <row r="10" spans="1:5" ht="12.75">
      <c r="A10" s="84" t="s">
        <v>53</v>
      </c>
      <c r="B10" s="85"/>
      <c r="C10" s="85"/>
      <c r="D10" s="85"/>
      <c r="E10" s="86"/>
    </row>
    <row r="11" spans="1:5" ht="12.75">
      <c r="A11" s="87" t="s">
        <v>54</v>
      </c>
      <c r="B11" s="88"/>
      <c r="C11" s="88"/>
      <c r="D11" s="89"/>
      <c r="E11" s="90"/>
    </row>
    <row r="12" spans="1:5" ht="12.75">
      <c r="A12" s="91" t="s">
        <v>55</v>
      </c>
      <c r="B12" s="92" t="s">
        <v>3</v>
      </c>
      <c r="C12" s="92">
        <v>0</v>
      </c>
      <c r="D12" s="93">
        <v>229900</v>
      </c>
      <c r="E12" s="94">
        <f>+C12*D12</f>
        <v>0</v>
      </c>
    </row>
    <row r="13" spans="1:5" ht="12.75">
      <c r="A13" s="91" t="s">
        <v>56</v>
      </c>
      <c r="B13" s="92" t="s">
        <v>3</v>
      </c>
      <c r="C13" s="92">
        <v>5</v>
      </c>
      <c r="D13" s="93">
        <v>5900</v>
      </c>
      <c r="E13" s="94">
        <f>+C13*D13</f>
        <v>29500</v>
      </c>
    </row>
    <row r="14" spans="1:5" ht="25.5">
      <c r="A14" s="95" t="s">
        <v>57</v>
      </c>
      <c r="B14" s="92" t="s">
        <v>3</v>
      </c>
      <c r="C14" s="92">
        <v>1</v>
      </c>
      <c r="D14" s="93">
        <v>100000</v>
      </c>
      <c r="E14" s="94">
        <f>+C14*D14</f>
        <v>100000</v>
      </c>
    </row>
    <row r="15" spans="1:5" ht="12.75">
      <c r="A15" s="84" t="s">
        <v>58</v>
      </c>
      <c r="B15" s="85"/>
      <c r="C15" s="85"/>
      <c r="D15" s="85"/>
      <c r="E15" s="86"/>
    </row>
    <row r="16" spans="1:5" ht="12.75">
      <c r="A16" s="96" t="s">
        <v>59</v>
      </c>
      <c r="B16" s="88"/>
      <c r="C16" s="88"/>
      <c r="D16" s="89"/>
      <c r="E16" s="97"/>
    </row>
    <row r="17" spans="1:5" ht="25.5">
      <c r="A17" s="91" t="s">
        <v>60</v>
      </c>
      <c r="B17" s="92" t="s">
        <v>21</v>
      </c>
      <c r="C17" s="92"/>
      <c r="D17" s="93">
        <f>877803*1.45</f>
        <v>1272814.3499999999</v>
      </c>
      <c r="E17" s="94">
        <f>+C17*D17</f>
        <v>0</v>
      </c>
    </row>
    <row r="18" spans="1:5" ht="12.75">
      <c r="A18" s="91" t="s">
        <v>61</v>
      </c>
      <c r="B18" s="92" t="s">
        <v>6</v>
      </c>
      <c r="C18" s="92">
        <v>1</v>
      </c>
      <c r="D18" s="93">
        <v>58000</v>
      </c>
      <c r="E18" s="94">
        <f>+C18*D18</f>
        <v>58000</v>
      </c>
    </row>
    <row r="19" spans="1:5" ht="22.5" customHeight="1">
      <c r="A19" s="91" t="s">
        <v>62</v>
      </c>
      <c r="B19" s="92" t="s">
        <v>3</v>
      </c>
      <c r="C19" s="92">
        <v>0</v>
      </c>
      <c r="D19" s="93">
        <v>159900</v>
      </c>
      <c r="E19" s="94">
        <f>+C19*D19</f>
        <v>0</v>
      </c>
    </row>
    <row r="20" spans="1:5" ht="12.75">
      <c r="A20" s="84" t="s">
        <v>66</v>
      </c>
      <c r="B20" s="85"/>
      <c r="C20" s="85"/>
      <c r="D20" s="85"/>
      <c r="E20" s="86"/>
    </row>
    <row r="21" spans="1:5" ht="25.5">
      <c r="A21" s="102" t="s">
        <v>67</v>
      </c>
      <c r="B21" s="92" t="s">
        <v>68</v>
      </c>
      <c r="C21" s="92">
        <v>0</v>
      </c>
      <c r="D21" s="16">
        <f>3325749*1.45</f>
        <v>4822336.05</v>
      </c>
      <c r="E21" s="94">
        <f>+C21*D21</f>
        <v>0</v>
      </c>
    </row>
    <row r="22" spans="1:5" ht="12.75">
      <c r="A22" s="102" t="s">
        <v>69</v>
      </c>
      <c r="B22" s="92" t="s">
        <v>68</v>
      </c>
      <c r="C22" s="92">
        <v>0</v>
      </c>
      <c r="D22" s="16">
        <f>4225500*1.45</f>
        <v>6126975</v>
      </c>
      <c r="E22" s="94">
        <f>+C22*D22</f>
        <v>0</v>
      </c>
    </row>
    <row r="23" spans="1:5" ht="12.75">
      <c r="A23" s="96" t="s">
        <v>70</v>
      </c>
      <c r="B23" s="92"/>
      <c r="C23" s="92"/>
      <c r="D23" s="103"/>
      <c r="E23" s="104"/>
    </row>
    <row r="24" spans="1:5" ht="12.75">
      <c r="A24" s="105" t="s">
        <v>71</v>
      </c>
      <c r="B24" s="92" t="s">
        <v>3</v>
      </c>
      <c r="C24" s="92">
        <v>0</v>
      </c>
      <c r="D24" s="93">
        <v>124900</v>
      </c>
      <c r="E24" s="94">
        <f>+C24*D24</f>
        <v>0</v>
      </c>
    </row>
    <row r="25" spans="1:5" ht="12.75">
      <c r="A25" s="102" t="s">
        <v>72</v>
      </c>
      <c r="B25" s="92" t="s">
        <v>3</v>
      </c>
      <c r="C25" s="92">
        <v>0</v>
      </c>
      <c r="D25" s="93">
        <v>150100</v>
      </c>
      <c r="E25" s="94">
        <f t="shared" ref="E25:E40" si="0">+C25*D25</f>
        <v>0</v>
      </c>
    </row>
    <row r="26" spans="1:5" ht="12.75">
      <c r="A26" s="105" t="s">
        <v>73</v>
      </c>
      <c r="B26" s="92" t="s">
        <v>3</v>
      </c>
      <c r="C26" s="92">
        <v>0</v>
      </c>
      <c r="D26" s="99">
        <v>62900</v>
      </c>
      <c r="E26" s="94">
        <f t="shared" si="0"/>
        <v>0</v>
      </c>
    </row>
    <row r="27" spans="1:5" ht="25.5">
      <c r="A27" s="105" t="s">
        <v>74</v>
      </c>
      <c r="B27" s="92" t="s">
        <v>21</v>
      </c>
      <c r="C27" s="92">
        <v>0</v>
      </c>
      <c r="D27" s="99">
        <v>400000</v>
      </c>
      <c r="E27" s="94">
        <f t="shared" si="0"/>
        <v>0</v>
      </c>
    </row>
    <row r="28" spans="1:5" ht="12.75">
      <c r="A28" s="96" t="s">
        <v>75</v>
      </c>
      <c r="B28" s="92"/>
      <c r="C28" s="92"/>
      <c r="D28" s="106"/>
      <c r="E28" s="94"/>
    </row>
    <row r="29" spans="1:5" ht="12.75">
      <c r="A29" s="107" t="s">
        <v>76</v>
      </c>
      <c r="B29" s="92" t="s">
        <v>77</v>
      </c>
      <c r="C29" s="92">
        <v>5</v>
      </c>
      <c r="D29" s="99">
        <v>3500</v>
      </c>
      <c r="E29" s="94">
        <f t="shared" si="0"/>
        <v>17500</v>
      </c>
    </row>
    <row r="30" spans="1:5" ht="12.75">
      <c r="A30" s="107" t="s">
        <v>78</v>
      </c>
      <c r="B30" s="92" t="s">
        <v>3</v>
      </c>
      <c r="C30" s="92">
        <v>5</v>
      </c>
      <c r="D30" s="99">
        <v>13900</v>
      </c>
      <c r="E30" s="94">
        <f t="shared" si="0"/>
        <v>69500</v>
      </c>
    </row>
    <row r="31" spans="1:5" ht="12.75">
      <c r="A31" s="107" t="s">
        <v>79</v>
      </c>
      <c r="B31" s="92" t="s">
        <v>3</v>
      </c>
      <c r="C31" s="92">
        <v>5</v>
      </c>
      <c r="D31" s="99">
        <v>4800</v>
      </c>
      <c r="E31" s="94">
        <f t="shared" si="0"/>
        <v>24000</v>
      </c>
    </row>
    <row r="32" spans="1:5" ht="12.75">
      <c r="A32" s="107" t="s">
        <v>80</v>
      </c>
      <c r="B32" s="92" t="s">
        <v>3</v>
      </c>
      <c r="C32" s="92">
        <v>27</v>
      </c>
      <c r="D32" s="99">
        <v>800</v>
      </c>
      <c r="E32" s="94">
        <f t="shared" si="0"/>
        <v>21600</v>
      </c>
    </row>
    <row r="33" spans="1:6" ht="12.75">
      <c r="A33" s="107" t="s">
        <v>81</v>
      </c>
      <c r="B33" s="92" t="s">
        <v>3</v>
      </c>
      <c r="C33" s="92">
        <v>5</v>
      </c>
      <c r="D33" s="99">
        <v>20900</v>
      </c>
      <c r="E33" s="94">
        <f t="shared" si="0"/>
        <v>104500</v>
      </c>
    </row>
    <row r="34" spans="1:6" ht="12.75">
      <c r="A34" s="96" t="s">
        <v>82</v>
      </c>
      <c r="B34" s="92"/>
      <c r="C34" s="92"/>
      <c r="D34" s="99"/>
      <c r="E34" s="94"/>
    </row>
    <row r="35" spans="1:6" ht="12.75">
      <c r="A35" s="100" t="s">
        <v>63</v>
      </c>
      <c r="B35" s="92" t="s">
        <v>3</v>
      </c>
      <c r="C35" s="92">
        <v>4</v>
      </c>
      <c r="D35" s="99">
        <v>49900</v>
      </c>
      <c r="E35" s="94">
        <f>+C35*D35</f>
        <v>199600</v>
      </c>
    </row>
    <row r="36" spans="1:6" ht="12.75">
      <c r="A36" s="95" t="s">
        <v>83</v>
      </c>
      <c r="B36" s="92" t="s">
        <v>3</v>
      </c>
      <c r="C36" s="92">
        <v>2</v>
      </c>
      <c r="D36" s="93">
        <v>14900</v>
      </c>
      <c r="E36" s="94">
        <f>+C36*D36</f>
        <v>29800</v>
      </c>
    </row>
    <row r="37" spans="1:6" ht="25.5">
      <c r="A37" s="101" t="s">
        <v>64</v>
      </c>
      <c r="B37" s="92" t="s">
        <v>65</v>
      </c>
      <c r="C37" s="92">
        <v>1</v>
      </c>
      <c r="D37" s="93">
        <v>129999</v>
      </c>
      <c r="E37" s="94">
        <f>+C37*D37</f>
        <v>129999</v>
      </c>
    </row>
    <row r="38" spans="1:6" ht="12.75">
      <c r="A38" s="96" t="s">
        <v>84</v>
      </c>
      <c r="B38" s="92"/>
      <c r="C38" s="92"/>
      <c r="D38" s="93"/>
      <c r="E38" s="94"/>
    </row>
    <row r="39" spans="1:6" ht="25.5">
      <c r="A39" s="95" t="s">
        <v>85</v>
      </c>
      <c r="B39" s="92" t="s">
        <v>3</v>
      </c>
      <c r="C39" s="98">
        <v>2</v>
      </c>
      <c r="D39" s="93">
        <v>90000</v>
      </c>
      <c r="E39" s="94">
        <f t="shared" si="0"/>
        <v>180000</v>
      </c>
    </row>
    <row r="40" spans="1:6" ht="12.75">
      <c r="A40" s="108" t="s">
        <v>86</v>
      </c>
      <c r="B40" s="92" t="s">
        <v>3</v>
      </c>
      <c r="C40" s="92">
        <v>20</v>
      </c>
      <c r="D40" s="93">
        <v>15900</v>
      </c>
      <c r="E40" s="94">
        <f t="shared" si="0"/>
        <v>318000</v>
      </c>
    </row>
    <row r="41" spans="1:6" ht="12.75">
      <c r="A41" s="84" t="s">
        <v>87</v>
      </c>
      <c r="B41" s="85"/>
      <c r="C41" s="85"/>
      <c r="D41" s="85"/>
      <c r="E41" s="86">
        <f>SUM(E42:E44)</f>
        <v>0</v>
      </c>
    </row>
    <row r="42" spans="1:6" ht="12.75">
      <c r="A42" s="109" t="s">
        <v>88</v>
      </c>
      <c r="B42" s="92" t="s">
        <v>3</v>
      </c>
      <c r="C42" s="92">
        <v>0</v>
      </c>
      <c r="D42" s="93">
        <v>80000</v>
      </c>
      <c r="E42" s="110">
        <f>+C42*D42</f>
        <v>0</v>
      </c>
    </row>
    <row r="43" spans="1:6" ht="25.5">
      <c r="A43" s="95" t="s">
        <v>89</v>
      </c>
      <c r="B43" s="92" t="s">
        <v>3</v>
      </c>
      <c r="C43" s="92">
        <v>0</v>
      </c>
      <c r="D43" s="93">
        <v>50000</v>
      </c>
      <c r="E43" s="110">
        <f>+C43*D43</f>
        <v>0</v>
      </c>
    </row>
    <row r="44" spans="1:6" ht="25.5">
      <c r="A44" s="95" t="s">
        <v>90</v>
      </c>
      <c r="B44" s="92" t="s">
        <v>3</v>
      </c>
      <c r="C44" s="92">
        <v>0</v>
      </c>
      <c r="D44" s="93">
        <v>1800000</v>
      </c>
      <c r="E44" s="110">
        <f>+C44*D44</f>
        <v>0</v>
      </c>
    </row>
    <row r="45" spans="1:6" ht="13.5" thickBot="1">
      <c r="A45" s="111"/>
      <c r="B45" s="112"/>
      <c r="C45" s="112"/>
      <c r="D45" s="113" t="s">
        <v>91</v>
      </c>
      <c r="E45" s="114">
        <f>+SUM(E10:E44)</f>
        <v>1281999</v>
      </c>
      <c r="F45" s="115"/>
    </row>
    <row r="46" spans="1:6">
      <c r="A46" s="116"/>
      <c r="B46" s="117"/>
      <c r="C46" s="117"/>
      <c r="D46" s="118"/>
      <c r="E46" s="118"/>
    </row>
    <row r="47" spans="1:6">
      <c r="B47" s="117"/>
      <c r="C47" s="117"/>
    </row>
    <row r="48" spans="1:6">
      <c r="B48" s="117"/>
      <c r="C48" s="117"/>
    </row>
    <row r="49" spans="1:3">
      <c r="A49" s="59"/>
      <c r="B49" s="117"/>
      <c r="C49" s="117"/>
    </row>
    <row r="50" spans="1:3" ht="15.75">
      <c r="A50" s="60" t="s">
        <v>41</v>
      </c>
      <c r="B50" s="117"/>
      <c r="C50" s="117"/>
    </row>
    <row r="51" spans="1:3" ht="15.75">
      <c r="A51" s="64" t="s">
        <v>42</v>
      </c>
      <c r="B51" s="117"/>
      <c r="C51" s="117"/>
    </row>
    <row r="52" spans="1:3">
      <c r="A52" s="80" t="s">
        <v>92</v>
      </c>
      <c r="B52" s="117"/>
      <c r="C52" s="117"/>
    </row>
    <row r="53" spans="1:3">
      <c r="B53" s="117"/>
      <c r="C53" s="117"/>
    </row>
    <row r="54" spans="1:3">
      <c r="B54" s="117"/>
      <c r="C54" s="117"/>
    </row>
    <row r="55" spans="1:3">
      <c r="B55" s="117"/>
      <c r="C55" s="117"/>
    </row>
    <row r="56" spans="1:3">
      <c r="B56" s="117"/>
      <c r="C56" s="117"/>
    </row>
    <row r="57" spans="1:3">
      <c r="B57" s="117"/>
      <c r="C57" s="117"/>
    </row>
    <row r="58" spans="1:3">
      <c r="B58" s="117"/>
      <c r="C58" s="117"/>
    </row>
    <row r="59" spans="1:3">
      <c r="B59" s="117"/>
      <c r="C59" s="117"/>
    </row>
    <row r="60" spans="1:3">
      <c r="B60" s="117"/>
      <c r="C60" s="117"/>
    </row>
    <row r="61" spans="1:3">
      <c r="B61" s="117"/>
      <c r="C61" s="117"/>
    </row>
    <row r="250" ht="84.75" customHeight="1"/>
    <row r="251" ht="96.75" customHeight="1"/>
    <row r="252" ht="81.75" customHeight="1"/>
    <row r="256" ht="61.5" customHeight="1"/>
    <row r="259" ht="27" customHeight="1"/>
    <row r="262" ht="39.75" customHeight="1"/>
    <row r="269" ht="44.25" customHeight="1"/>
  </sheetData>
  <mergeCells count="5">
    <mergeCell ref="A2:E2"/>
    <mergeCell ref="A3:E3"/>
    <mergeCell ref="A4:E4"/>
    <mergeCell ref="A5:E5"/>
    <mergeCell ref="A7:E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8AB96-98DF-4DF7-99D2-4B58DF7D4E80}">
  <dimension ref="A1:HL10059"/>
  <sheetViews>
    <sheetView topLeftCell="A4" workbookViewId="0">
      <selection activeCell="B30" sqref="B30:J30"/>
    </sheetView>
  </sheetViews>
  <sheetFormatPr baseColWidth="10" defaultRowHeight="16.5"/>
  <cols>
    <col min="1" max="1" width="6.7109375" style="79" customWidth="1"/>
    <col min="2" max="2" width="36.28515625" style="2" customWidth="1"/>
    <col min="3" max="3" width="7.7109375" style="2" customWidth="1"/>
    <col min="4" max="4" width="9.7109375" style="73" customWidth="1"/>
    <col min="5" max="5" width="12" style="74" customWidth="1"/>
    <col min="6" max="6" width="11.140625" style="74" customWidth="1"/>
    <col min="7" max="7" width="9.42578125" style="73" customWidth="1"/>
    <col min="8" max="8" width="7.28515625" style="75" customWidth="1"/>
    <col min="9" max="9" width="17.5703125" style="76" customWidth="1"/>
    <col min="10" max="11" width="0.140625" style="2" customWidth="1"/>
    <col min="12" max="12" width="14.7109375" style="2" customWidth="1"/>
    <col min="13" max="13" width="13.42578125" style="2" customWidth="1"/>
    <col min="14" max="14" width="18.42578125" style="2" customWidth="1"/>
    <col min="15" max="15" width="15.42578125" style="2" customWidth="1"/>
    <col min="16" max="16" width="16.42578125" style="2" customWidth="1"/>
    <col min="17" max="18" width="11.28515625" style="2" customWidth="1"/>
    <col min="19" max="19" width="16.7109375" style="2" customWidth="1"/>
    <col min="20" max="256" width="11.42578125" style="2"/>
    <col min="257" max="257" width="6.7109375" style="2" customWidth="1"/>
    <col min="258" max="258" width="36.28515625" style="2" customWidth="1"/>
    <col min="259" max="259" width="7.7109375" style="2" customWidth="1"/>
    <col min="260" max="260" width="9.7109375" style="2" customWidth="1"/>
    <col min="261" max="261" width="12" style="2" customWidth="1"/>
    <col min="262" max="262" width="11.140625" style="2" customWidth="1"/>
    <col min="263" max="263" width="9.42578125" style="2" customWidth="1"/>
    <col min="264" max="264" width="7.28515625" style="2" customWidth="1"/>
    <col min="265" max="265" width="17.5703125" style="2" customWidth="1"/>
    <col min="266" max="267" width="0.140625" style="2" customWidth="1"/>
    <col min="268" max="268" width="14.7109375" style="2" customWidth="1"/>
    <col min="269" max="269" width="13.42578125" style="2" customWidth="1"/>
    <col min="270" max="270" width="18.42578125" style="2" customWidth="1"/>
    <col min="271" max="271" width="15.42578125" style="2" customWidth="1"/>
    <col min="272" max="272" width="16.42578125" style="2" customWidth="1"/>
    <col min="273" max="274" width="11.28515625" style="2" customWidth="1"/>
    <col min="275" max="275" width="16.7109375" style="2" customWidth="1"/>
    <col min="276" max="512" width="11.42578125" style="2"/>
    <col min="513" max="513" width="6.7109375" style="2" customWidth="1"/>
    <col min="514" max="514" width="36.28515625" style="2" customWidth="1"/>
    <col min="515" max="515" width="7.7109375" style="2" customWidth="1"/>
    <col min="516" max="516" width="9.7109375" style="2" customWidth="1"/>
    <col min="517" max="517" width="12" style="2" customWidth="1"/>
    <col min="518" max="518" width="11.140625" style="2" customWidth="1"/>
    <col min="519" max="519" width="9.42578125" style="2" customWidth="1"/>
    <col min="520" max="520" width="7.28515625" style="2" customWidth="1"/>
    <col min="521" max="521" width="17.5703125" style="2" customWidth="1"/>
    <col min="522" max="523" width="0.140625" style="2" customWidth="1"/>
    <col min="524" max="524" width="14.7109375" style="2" customWidth="1"/>
    <col min="525" max="525" width="13.42578125" style="2" customWidth="1"/>
    <col min="526" max="526" width="18.42578125" style="2" customWidth="1"/>
    <col min="527" max="527" width="15.42578125" style="2" customWidth="1"/>
    <col min="528" max="528" width="16.42578125" style="2" customWidth="1"/>
    <col min="529" max="530" width="11.28515625" style="2" customWidth="1"/>
    <col min="531" max="531" width="16.7109375" style="2" customWidth="1"/>
    <col min="532" max="768" width="11.42578125" style="2"/>
    <col min="769" max="769" width="6.7109375" style="2" customWidth="1"/>
    <col min="770" max="770" width="36.28515625" style="2" customWidth="1"/>
    <col min="771" max="771" width="7.7109375" style="2" customWidth="1"/>
    <col min="772" max="772" width="9.7109375" style="2" customWidth="1"/>
    <col min="773" max="773" width="12" style="2" customWidth="1"/>
    <col min="774" max="774" width="11.140625" style="2" customWidth="1"/>
    <col min="775" max="775" width="9.42578125" style="2" customWidth="1"/>
    <col min="776" max="776" width="7.28515625" style="2" customWidth="1"/>
    <col min="777" max="777" width="17.5703125" style="2" customWidth="1"/>
    <col min="778" max="779" width="0.140625" style="2" customWidth="1"/>
    <col min="780" max="780" width="14.7109375" style="2" customWidth="1"/>
    <col min="781" max="781" width="13.42578125" style="2" customWidth="1"/>
    <col min="782" max="782" width="18.42578125" style="2" customWidth="1"/>
    <col min="783" max="783" width="15.42578125" style="2" customWidth="1"/>
    <col min="784" max="784" width="16.42578125" style="2" customWidth="1"/>
    <col min="785" max="786" width="11.28515625" style="2" customWidth="1"/>
    <col min="787" max="787" width="16.7109375" style="2" customWidth="1"/>
    <col min="788" max="1024" width="11.42578125" style="2"/>
    <col min="1025" max="1025" width="6.7109375" style="2" customWidth="1"/>
    <col min="1026" max="1026" width="36.28515625" style="2" customWidth="1"/>
    <col min="1027" max="1027" width="7.7109375" style="2" customWidth="1"/>
    <col min="1028" max="1028" width="9.7109375" style="2" customWidth="1"/>
    <col min="1029" max="1029" width="12" style="2" customWidth="1"/>
    <col min="1030" max="1030" width="11.140625" style="2" customWidth="1"/>
    <col min="1031" max="1031" width="9.42578125" style="2" customWidth="1"/>
    <col min="1032" max="1032" width="7.28515625" style="2" customWidth="1"/>
    <col min="1033" max="1033" width="17.5703125" style="2" customWidth="1"/>
    <col min="1034" max="1035" width="0.140625" style="2" customWidth="1"/>
    <col min="1036" max="1036" width="14.7109375" style="2" customWidth="1"/>
    <col min="1037" max="1037" width="13.42578125" style="2" customWidth="1"/>
    <col min="1038" max="1038" width="18.42578125" style="2" customWidth="1"/>
    <col min="1039" max="1039" width="15.42578125" style="2" customWidth="1"/>
    <col min="1040" max="1040" width="16.42578125" style="2" customWidth="1"/>
    <col min="1041" max="1042" width="11.28515625" style="2" customWidth="1"/>
    <col min="1043" max="1043" width="16.7109375" style="2" customWidth="1"/>
    <col min="1044" max="1280" width="11.42578125" style="2"/>
    <col min="1281" max="1281" width="6.7109375" style="2" customWidth="1"/>
    <col min="1282" max="1282" width="36.28515625" style="2" customWidth="1"/>
    <col min="1283" max="1283" width="7.7109375" style="2" customWidth="1"/>
    <col min="1284" max="1284" width="9.7109375" style="2" customWidth="1"/>
    <col min="1285" max="1285" width="12" style="2" customWidth="1"/>
    <col min="1286" max="1286" width="11.140625" style="2" customWidth="1"/>
    <col min="1287" max="1287" width="9.42578125" style="2" customWidth="1"/>
    <col min="1288" max="1288" width="7.28515625" style="2" customWidth="1"/>
    <col min="1289" max="1289" width="17.5703125" style="2" customWidth="1"/>
    <col min="1290" max="1291" width="0.140625" style="2" customWidth="1"/>
    <col min="1292" max="1292" width="14.7109375" style="2" customWidth="1"/>
    <col min="1293" max="1293" width="13.42578125" style="2" customWidth="1"/>
    <col min="1294" max="1294" width="18.42578125" style="2" customWidth="1"/>
    <col min="1295" max="1295" width="15.42578125" style="2" customWidth="1"/>
    <col min="1296" max="1296" width="16.42578125" style="2" customWidth="1"/>
    <col min="1297" max="1298" width="11.28515625" style="2" customWidth="1"/>
    <col min="1299" max="1299" width="16.7109375" style="2" customWidth="1"/>
    <col min="1300" max="1536" width="11.42578125" style="2"/>
    <col min="1537" max="1537" width="6.7109375" style="2" customWidth="1"/>
    <col min="1538" max="1538" width="36.28515625" style="2" customWidth="1"/>
    <col min="1539" max="1539" width="7.7109375" style="2" customWidth="1"/>
    <col min="1540" max="1540" width="9.7109375" style="2" customWidth="1"/>
    <col min="1541" max="1541" width="12" style="2" customWidth="1"/>
    <col min="1542" max="1542" width="11.140625" style="2" customWidth="1"/>
    <col min="1543" max="1543" width="9.42578125" style="2" customWidth="1"/>
    <col min="1544" max="1544" width="7.28515625" style="2" customWidth="1"/>
    <col min="1545" max="1545" width="17.5703125" style="2" customWidth="1"/>
    <col min="1546" max="1547" width="0.140625" style="2" customWidth="1"/>
    <col min="1548" max="1548" width="14.7109375" style="2" customWidth="1"/>
    <col min="1549" max="1549" width="13.42578125" style="2" customWidth="1"/>
    <col min="1550" max="1550" width="18.42578125" style="2" customWidth="1"/>
    <col min="1551" max="1551" width="15.42578125" style="2" customWidth="1"/>
    <col min="1552" max="1552" width="16.42578125" style="2" customWidth="1"/>
    <col min="1553" max="1554" width="11.28515625" style="2" customWidth="1"/>
    <col min="1555" max="1555" width="16.7109375" style="2" customWidth="1"/>
    <col min="1556" max="1792" width="11.42578125" style="2"/>
    <col min="1793" max="1793" width="6.7109375" style="2" customWidth="1"/>
    <col min="1794" max="1794" width="36.28515625" style="2" customWidth="1"/>
    <col min="1795" max="1795" width="7.7109375" style="2" customWidth="1"/>
    <col min="1796" max="1796" width="9.7109375" style="2" customWidth="1"/>
    <col min="1797" max="1797" width="12" style="2" customWidth="1"/>
    <col min="1798" max="1798" width="11.140625" style="2" customWidth="1"/>
    <col min="1799" max="1799" width="9.42578125" style="2" customWidth="1"/>
    <col min="1800" max="1800" width="7.28515625" style="2" customWidth="1"/>
    <col min="1801" max="1801" width="17.5703125" style="2" customWidth="1"/>
    <col min="1802" max="1803" width="0.140625" style="2" customWidth="1"/>
    <col min="1804" max="1804" width="14.7109375" style="2" customWidth="1"/>
    <col min="1805" max="1805" width="13.42578125" style="2" customWidth="1"/>
    <col min="1806" max="1806" width="18.42578125" style="2" customWidth="1"/>
    <col min="1807" max="1807" width="15.42578125" style="2" customWidth="1"/>
    <col min="1808" max="1808" width="16.42578125" style="2" customWidth="1"/>
    <col min="1809" max="1810" width="11.28515625" style="2" customWidth="1"/>
    <col min="1811" max="1811" width="16.7109375" style="2" customWidth="1"/>
    <col min="1812" max="2048" width="11.42578125" style="2"/>
    <col min="2049" max="2049" width="6.7109375" style="2" customWidth="1"/>
    <col min="2050" max="2050" width="36.28515625" style="2" customWidth="1"/>
    <col min="2051" max="2051" width="7.7109375" style="2" customWidth="1"/>
    <col min="2052" max="2052" width="9.7109375" style="2" customWidth="1"/>
    <col min="2053" max="2053" width="12" style="2" customWidth="1"/>
    <col min="2054" max="2054" width="11.140625" style="2" customWidth="1"/>
    <col min="2055" max="2055" width="9.42578125" style="2" customWidth="1"/>
    <col min="2056" max="2056" width="7.28515625" style="2" customWidth="1"/>
    <col min="2057" max="2057" width="17.5703125" style="2" customWidth="1"/>
    <col min="2058" max="2059" width="0.140625" style="2" customWidth="1"/>
    <col min="2060" max="2060" width="14.7109375" style="2" customWidth="1"/>
    <col min="2061" max="2061" width="13.42578125" style="2" customWidth="1"/>
    <col min="2062" max="2062" width="18.42578125" style="2" customWidth="1"/>
    <col min="2063" max="2063" width="15.42578125" style="2" customWidth="1"/>
    <col min="2064" max="2064" width="16.42578125" style="2" customWidth="1"/>
    <col min="2065" max="2066" width="11.28515625" style="2" customWidth="1"/>
    <col min="2067" max="2067" width="16.7109375" style="2" customWidth="1"/>
    <col min="2068" max="2304" width="11.42578125" style="2"/>
    <col min="2305" max="2305" width="6.7109375" style="2" customWidth="1"/>
    <col min="2306" max="2306" width="36.28515625" style="2" customWidth="1"/>
    <col min="2307" max="2307" width="7.7109375" style="2" customWidth="1"/>
    <col min="2308" max="2308" width="9.7109375" style="2" customWidth="1"/>
    <col min="2309" max="2309" width="12" style="2" customWidth="1"/>
    <col min="2310" max="2310" width="11.140625" style="2" customWidth="1"/>
    <col min="2311" max="2311" width="9.42578125" style="2" customWidth="1"/>
    <col min="2312" max="2312" width="7.28515625" style="2" customWidth="1"/>
    <col min="2313" max="2313" width="17.5703125" style="2" customWidth="1"/>
    <col min="2314" max="2315" width="0.140625" style="2" customWidth="1"/>
    <col min="2316" max="2316" width="14.7109375" style="2" customWidth="1"/>
    <col min="2317" max="2317" width="13.42578125" style="2" customWidth="1"/>
    <col min="2318" max="2318" width="18.42578125" style="2" customWidth="1"/>
    <col min="2319" max="2319" width="15.42578125" style="2" customWidth="1"/>
    <col min="2320" max="2320" width="16.42578125" style="2" customWidth="1"/>
    <col min="2321" max="2322" width="11.28515625" style="2" customWidth="1"/>
    <col min="2323" max="2323" width="16.7109375" style="2" customWidth="1"/>
    <col min="2324" max="2560" width="11.42578125" style="2"/>
    <col min="2561" max="2561" width="6.7109375" style="2" customWidth="1"/>
    <col min="2562" max="2562" width="36.28515625" style="2" customWidth="1"/>
    <col min="2563" max="2563" width="7.7109375" style="2" customWidth="1"/>
    <col min="2564" max="2564" width="9.7109375" style="2" customWidth="1"/>
    <col min="2565" max="2565" width="12" style="2" customWidth="1"/>
    <col min="2566" max="2566" width="11.140625" style="2" customWidth="1"/>
    <col min="2567" max="2567" width="9.42578125" style="2" customWidth="1"/>
    <col min="2568" max="2568" width="7.28515625" style="2" customWidth="1"/>
    <col min="2569" max="2569" width="17.5703125" style="2" customWidth="1"/>
    <col min="2570" max="2571" width="0.140625" style="2" customWidth="1"/>
    <col min="2572" max="2572" width="14.7109375" style="2" customWidth="1"/>
    <col min="2573" max="2573" width="13.42578125" style="2" customWidth="1"/>
    <col min="2574" max="2574" width="18.42578125" style="2" customWidth="1"/>
    <col min="2575" max="2575" width="15.42578125" style="2" customWidth="1"/>
    <col min="2576" max="2576" width="16.42578125" style="2" customWidth="1"/>
    <col min="2577" max="2578" width="11.28515625" style="2" customWidth="1"/>
    <col min="2579" max="2579" width="16.7109375" style="2" customWidth="1"/>
    <col min="2580" max="2816" width="11.42578125" style="2"/>
    <col min="2817" max="2817" width="6.7109375" style="2" customWidth="1"/>
    <col min="2818" max="2818" width="36.28515625" style="2" customWidth="1"/>
    <col min="2819" max="2819" width="7.7109375" style="2" customWidth="1"/>
    <col min="2820" max="2820" width="9.7109375" style="2" customWidth="1"/>
    <col min="2821" max="2821" width="12" style="2" customWidth="1"/>
    <col min="2822" max="2822" width="11.140625" style="2" customWidth="1"/>
    <col min="2823" max="2823" width="9.42578125" style="2" customWidth="1"/>
    <col min="2824" max="2824" width="7.28515625" style="2" customWidth="1"/>
    <col min="2825" max="2825" width="17.5703125" style="2" customWidth="1"/>
    <col min="2826" max="2827" width="0.140625" style="2" customWidth="1"/>
    <col min="2828" max="2828" width="14.7109375" style="2" customWidth="1"/>
    <col min="2829" max="2829" width="13.42578125" style="2" customWidth="1"/>
    <col min="2830" max="2830" width="18.42578125" style="2" customWidth="1"/>
    <col min="2831" max="2831" width="15.42578125" style="2" customWidth="1"/>
    <col min="2832" max="2832" width="16.42578125" style="2" customWidth="1"/>
    <col min="2833" max="2834" width="11.28515625" style="2" customWidth="1"/>
    <col min="2835" max="2835" width="16.7109375" style="2" customWidth="1"/>
    <col min="2836" max="3072" width="11.42578125" style="2"/>
    <col min="3073" max="3073" width="6.7109375" style="2" customWidth="1"/>
    <col min="3074" max="3074" width="36.28515625" style="2" customWidth="1"/>
    <col min="3075" max="3075" width="7.7109375" style="2" customWidth="1"/>
    <col min="3076" max="3076" width="9.7109375" style="2" customWidth="1"/>
    <col min="3077" max="3077" width="12" style="2" customWidth="1"/>
    <col min="3078" max="3078" width="11.140625" style="2" customWidth="1"/>
    <col min="3079" max="3079" width="9.42578125" style="2" customWidth="1"/>
    <col min="3080" max="3080" width="7.28515625" style="2" customWidth="1"/>
    <col min="3081" max="3081" width="17.5703125" style="2" customWidth="1"/>
    <col min="3082" max="3083" width="0.140625" style="2" customWidth="1"/>
    <col min="3084" max="3084" width="14.7109375" style="2" customWidth="1"/>
    <col min="3085" max="3085" width="13.42578125" style="2" customWidth="1"/>
    <col min="3086" max="3086" width="18.42578125" style="2" customWidth="1"/>
    <col min="3087" max="3087" width="15.42578125" style="2" customWidth="1"/>
    <col min="3088" max="3088" width="16.42578125" style="2" customWidth="1"/>
    <col min="3089" max="3090" width="11.28515625" style="2" customWidth="1"/>
    <col min="3091" max="3091" width="16.7109375" style="2" customWidth="1"/>
    <col min="3092" max="3328" width="11.42578125" style="2"/>
    <col min="3329" max="3329" width="6.7109375" style="2" customWidth="1"/>
    <col min="3330" max="3330" width="36.28515625" style="2" customWidth="1"/>
    <col min="3331" max="3331" width="7.7109375" style="2" customWidth="1"/>
    <col min="3332" max="3332" width="9.7109375" style="2" customWidth="1"/>
    <col min="3333" max="3333" width="12" style="2" customWidth="1"/>
    <col min="3334" max="3334" width="11.140625" style="2" customWidth="1"/>
    <col min="3335" max="3335" width="9.42578125" style="2" customWidth="1"/>
    <col min="3336" max="3336" width="7.28515625" style="2" customWidth="1"/>
    <col min="3337" max="3337" width="17.5703125" style="2" customWidth="1"/>
    <col min="3338" max="3339" width="0.140625" style="2" customWidth="1"/>
    <col min="3340" max="3340" width="14.7109375" style="2" customWidth="1"/>
    <col min="3341" max="3341" width="13.42578125" style="2" customWidth="1"/>
    <col min="3342" max="3342" width="18.42578125" style="2" customWidth="1"/>
    <col min="3343" max="3343" width="15.42578125" style="2" customWidth="1"/>
    <col min="3344" max="3344" width="16.42578125" style="2" customWidth="1"/>
    <col min="3345" max="3346" width="11.28515625" style="2" customWidth="1"/>
    <col min="3347" max="3347" width="16.7109375" style="2" customWidth="1"/>
    <col min="3348" max="3584" width="11.42578125" style="2"/>
    <col min="3585" max="3585" width="6.7109375" style="2" customWidth="1"/>
    <col min="3586" max="3586" width="36.28515625" style="2" customWidth="1"/>
    <col min="3587" max="3587" width="7.7109375" style="2" customWidth="1"/>
    <col min="3588" max="3588" width="9.7109375" style="2" customWidth="1"/>
    <col min="3589" max="3589" width="12" style="2" customWidth="1"/>
    <col min="3590" max="3590" width="11.140625" style="2" customWidth="1"/>
    <col min="3591" max="3591" width="9.42578125" style="2" customWidth="1"/>
    <col min="3592" max="3592" width="7.28515625" style="2" customWidth="1"/>
    <col min="3593" max="3593" width="17.5703125" style="2" customWidth="1"/>
    <col min="3594" max="3595" width="0.140625" style="2" customWidth="1"/>
    <col min="3596" max="3596" width="14.7109375" style="2" customWidth="1"/>
    <col min="3597" max="3597" width="13.42578125" style="2" customWidth="1"/>
    <col min="3598" max="3598" width="18.42578125" style="2" customWidth="1"/>
    <col min="3599" max="3599" width="15.42578125" style="2" customWidth="1"/>
    <col min="3600" max="3600" width="16.42578125" style="2" customWidth="1"/>
    <col min="3601" max="3602" width="11.28515625" style="2" customWidth="1"/>
    <col min="3603" max="3603" width="16.7109375" style="2" customWidth="1"/>
    <col min="3604" max="3840" width="11.42578125" style="2"/>
    <col min="3841" max="3841" width="6.7109375" style="2" customWidth="1"/>
    <col min="3842" max="3842" width="36.28515625" style="2" customWidth="1"/>
    <col min="3843" max="3843" width="7.7109375" style="2" customWidth="1"/>
    <col min="3844" max="3844" width="9.7109375" style="2" customWidth="1"/>
    <col min="3845" max="3845" width="12" style="2" customWidth="1"/>
    <col min="3846" max="3846" width="11.140625" style="2" customWidth="1"/>
    <col min="3847" max="3847" width="9.42578125" style="2" customWidth="1"/>
    <col min="3848" max="3848" width="7.28515625" style="2" customWidth="1"/>
    <col min="3849" max="3849" width="17.5703125" style="2" customWidth="1"/>
    <col min="3850" max="3851" width="0.140625" style="2" customWidth="1"/>
    <col min="3852" max="3852" width="14.7109375" style="2" customWidth="1"/>
    <col min="3853" max="3853" width="13.42578125" style="2" customWidth="1"/>
    <col min="3854" max="3854" width="18.42578125" style="2" customWidth="1"/>
    <col min="3855" max="3855" width="15.42578125" style="2" customWidth="1"/>
    <col min="3856" max="3856" width="16.42578125" style="2" customWidth="1"/>
    <col min="3857" max="3858" width="11.28515625" style="2" customWidth="1"/>
    <col min="3859" max="3859" width="16.7109375" style="2" customWidth="1"/>
    <col min="3860" max="4096" width="11.42578125" style="2"/>
    <col min="4097" max="4097" width="6.7109375" style="2" customWidth="1"/>
    <col min="4098" max="4098" width="36.28515625" style="2" customWidth="1"/>
    <col min="4099" max="4099" width="7.7109375" style="2" customWidth="1"/>
    <col min="4100" max="4100" width="9.7109375" style="2" customWidth="1"/>
    <col min="4101" max="4101" width="12" style="2" customWidth="1"/>
    <col min="4102" max="4102" width="11.140625" style="2" customWidth="1"/>
    <col min="4103" max="4103" width="9.42578125" style="2" customWidth="1"/>
    <col min="4104" max="4104" width="7.28515625" style="2" customWidth="1"/>
    <col min="4105" max="4105" width="17.5703125" style="2" customWidth="1"/>
    <col min="4106" max="4107" width="0.140625" style="2" customWidth="1"/>
    <col min="4108" max="4108" width="14.7109375" style="2" customWidth="1"/>
    <col min="4109" max="4109" width="13.42578125" style="2" customWidth="1"/>
    <col min="4110" max="4110" width="18.42578125" style="2" customWidth="1"/>
    <col min="4111" max="4111" width="15.42578125" style="2" customWidth="1"/>
    <col min="4112" max="4112" width="16.42578125" style="2" customWidth="1"/>
    <col min="4113" max="4114" width="11.28515625" style="2" customWidth="1"/>
    <col min="4115" max="4115" width="16.7109375" style="2" customWidth="1"/>
    <col min="4116" max="4352" width="11.42578125" style="2"/>
    <col min="4353" max="4353" width="6.7109375" style="2" customWidth="1"/>
    <col min="4354" max="4354" width="36.28515625" style="2" customWidth="1"/>
    <col min="4355" max="4355" width="7.7109375" style="2" customWidth="1"/>
    <col min="4356" max="4356" width="9.7109375" style="2" customWidth="1"/>
    <col min="4357" max="4357" width="12" style="2" customWidth="1"/>
    <col min="4358" max="4358" width="11.140625" style="2" customWidth="1"/>
    <col min="4359" max="4359" width="9.42578125" style="2" customWidth="1"/>
    <col min="4360" max="4360" width="7.28515625" style="2" customWidth="1"/>
    <col min="4361" max="4361" width="17.5703125" style="2" customWidth="1"/>
    <col min="4362" max="4363" width="0.140625" style="2" customWidth="1"/>
    <col min="4364" max="4364" width="14.7109375" style="2" customWidth="1"/>
    <col min="4365" max="4365" width="13.42578125" style="2" customWidth="1"/>
    <col min="4366" max="4366" width="18.42578125" style="2" customWidth="1"/>
    <col min="4367" max="4367" width="15.42578125" style="2" customWidth="1"/>
    <col min="4368" max="4368" width="16.42578125" style="2" customWidth="1"/>
    <col min="4369" max="4370" width="11.28515625" style="2" customWidth="1"/>
    <col min="4371" max="4371" width="16.7109375" style="2" customWidth="1"/>
    <col min="4372" max="4608" width="11.42578125" style="2"/>
    <col min="4609" max="4609" width="6.7109375" style="2" customWidth="1"/>
    <col min="4610" max="4610" width="36.28515625" style="2" customWidth="1"/>
    <col min="4611" max="4611" width="7.7109375" style="2" customWidth="1"/>
    <col min="4612" max="4612" width="9.7109375" style="2" customWidth="1"/>
    <col min="4613" max="4613" width="12" style="2" customWidth="1"/>
    <col min="4614" max="4614" width="11.140625" style="2" customWidth="1"/>
    <col min="4615" max="4615" width="9.42578125" style="2" customWidth="1"/>
    <col min="4616" max="4616" width="7.28515625" style="2" customWidth="1"/>
    <col min="4617" max="4617" width="17.5703125" style="2" customWidth="1"/>
    <col min="4618" max="4619" width="0.140625" style="2" customWidth="1"/>
    <col min="4620" max="4620" width="14.7109375" style="2" customWidth="1"/>
    <col min="4621" max="4621" width="13.42578125" style="2" customWidth="1"/>
    <col min="4622" max="4622" width="18.42578125" style="2" customWidth="1"/>
    <col min="4623" max="4623" width="15.42578125" style="2" customWidth="1"/>
    <col min="4624" max="4624" width="16.42578125" style="2" customWidth="1"/>
    <col min="4625" max="4626" width="11.28515625" style="2" customWidth="1"/>
    <col min="4627" max="4627" width="16.7109375" style="2" customWidth="1"/>
    <col min="4628" max="4864" width="11.42578125" style="2"/>
    <col min="4865" max="4865" width="6.7109375" style="2" customWidth="1"/>
    <col min="4866" max="4866" width="36.28515625" style="2" customWidth="1"/>
    <col min="4867" max="4867" width="7.7109375" style="2" customWidth="1"/>
    <col min="4868" max="4868" width="9.7109375" style="2" customWidth="1"/>
    <col min="4869" max="4869" width="12" style="2" customWidth="1"/>
    <col min="4870" max="4870" width="11.140625" style="2" customWidth="1"/>
    <col min="4871" max="4871" width="9.42578125" style="2" customWidth="1"/>
    <col min="4872" max="4872" width="7.28515625" style="2" customWidth="1"/>
    <col min="4873" max="4873" width="17.5703125" style="2" customWidth="1"/>
    <col min="4874" max="4875" width="0.140625" style="2" customWidth="1"/>
    <col min="4876" max="4876" width="14.7109375" style="2" customWidth="1"/>
    <col min="4877" max="4877" width="13.42578125" style="2" customWidth="1"/>
    <col min="4878" max="4878" width="18.42578125" style="2" customWidth="1"/>
    <col min="4879" max="4879" width="15.42578125" style="2" customWidth="1"/>
    <col min="4880" max="4880" width="16.42578125" style="2" customWidth="1"/>
    <col min="4881" max="4882" width="11.28515625" style="2" customWidth="1"/>
    <col min="4883" max="4883" width="16.7109375" style="2" customWidth="1"/>
    <col min="4884" max="5120" width="11.42578125" style="2"/>
    <col min="5121" max="5121" width="6.7109375" style="2" customWidth="1"/>
    <col min="5122" max="5122" width="36.28515625" style="2" customWidth="1"/>
    <col min="5123" max="5123" width="7.7109375" style="2" customWidth="1"/>
    <col min="5124" max="5124" width="9.7109375" style="2" customWidth="1"/>
    <col min="5125" max="5125" width="12" style="2" customWidth="1"/>
    <col min="5126" max="5126" width="11.140625" style="2" customWidth="1"/>
    <col min="5127" max="5127" width="9.42578125" style="2" customWidth="1"/>
    <col min="5128" max="5128" width="7.28515625" style="2" customWidth="1"/>
    <col min="5129" max="5129" width="17.5703125" style="2" customWidth="1"/>
    <col min="5130" max="5131" width="0.140625" style="2" customWidth="1"/>
    <col min="5132" max="5132" width="14.7109375" style="2" customWidth="1"/>
    <col min="5133" max="5133" width="13.42578125" style="2" customWidth="1"/>
    <col min="5134" max="5134" width="18.42578125" style="2" customWidth="1"/>
    <col min="5135" max="5135" width="15.42578125" style="2" customWidth="1"/>
    <col min="5136" max="5136" width="16.42578125" style="2" customWidth="1"/>
    <col min="5137" max="5138" width="11.28515625" style="2" customWidth="1"/>
    <col min="5139" max="5139" width="16.7109375" style="2" customWidth="1"/>
    <col min="5140" max="5376" width="11.42578125" style="2"/>
    <col min="5377" max="5377" width="6.7109375" style="2" customWidth="1"/>
    <col min="5378" max="5378" width="36.28515625" style="2" customWidth="1"/>
    <col min="5379" max="5379" width="7.7109375" style="2" customWidth="1"/>
    <col min="5380" max="5380" width="9.7109375" style="2" customWidth="1"/>
    <col min="5381" max="5381" width="12" style="2" customWidth="1"/>
    <col min="5382" max="5382" width="11.140625" style="2" customWidth="1"/>
    <col min="5383" max="5383" width="9.42578125" style="2" customWidth="1"/>
    <col min="5384" max="5384" width="7.28515625" style="2" customWidth="1"/>
    <col min="5385" max="5385" width="17.5703125" style="2" customWidth="1"/>
    <col min="5386" max="5387" width="0.140625" style="2" customWidth="1"/>
    <col min="5388" max="5388" width="14.7109375" style="2" customWidth="1"/>
    <col min="5389" max="5389" width="13.42578125" style="2" customWidth="1"/>
    <col min="5390" max="5390" width="18.42578125" style="2" customWidth="1"/>
    <col min="5391" max="5391" width="15.42578125" style="2" customWidth="1"/>
    <col min="5392" max="5392" width="16.42578125" style="2" customWidth="1"/>
    <col min="5393" max="5394" width="11.28515625" style="2" customWidth="1"/>
    <col min="5395" max="5395" width="16.7109375" style="2" customWidth="1"/>
    <col min="5396" max="5632" width="11.42578125" style="2"/>
    <col min="5633" max="5633" width="6.7109375" style="2" customWidth="1"/>
    <col min="5634" max="5634" width="36.28515625" style="2" customWidth="1"/>
    <col min="5635" max="5635" width="7.7109375" style="2" customWidth="1"/>
    <col min="5636" max="5636" width="9.7109375" style="2" customWidth="1"/>
    <col min="5637" max="5637" width="12" style="2" customWidth="1"/>
    <col min="5638" max="5638" width="11.140625" style="2" customWidth="1"/>
    <col min="5639" max="5639" width="9.42578125" style="2" customWidth="1"/>
    <col min="5640" max="5640" width="7.28515625" style="2" customWidth="1"/>
    <col min="5641" max="5641" width="17.5703125" style="2" customWidth="1"/>
    <col min="5642" max="5643" width="0.140625" style="2" customWidth="1"/>
    <col min="5644" max="5644" width="14.7109375" style="2" customWidth="1"/>
    <col min="5645" max="5645" width="13.42578125" style="2" customWidth="1"/>
    <col min="5646" max="5646" width="18.42578125" style="2" customWidth="1"/>
    <col min="5647" max="5647" width="15.42578125" style="2" customWidth="1"/>
    <col min="5648" max="5648" width="16.42578125" style="2" customWidth="1"/>
    <col min="5649" max="5650" width="11.28515625" style="2" customWidth="1"/>
    <col min="5651" max="5651" width="16.7109375" style="2" customWidth="1"/>
    <col min="5652" max="5888" width="11.42578125" style="2"/>
    <col min="5889" max="5889" width="6.7109375" style="2" customWidth="1"/>
    <col min="5890" max="5890" width="36.28515625" style="2" customWidth="1"/>
    <col min="5891" max="5891" width="7.7109375" style="2" customWidth="1"/>
    <col min="5892" max="5892" width="9.7109375" style="2" customWidth="1"/>
    <col min="5893" max="5893" width="12" style="2" customWidth="1"/>
    <col min="5894" max="5894" width="11.140625" style="2" customWidth="1"/>
    <col min="5895" max="5895" width="9.42578125" style="2" customWidth="1"/>
    <col min="5896" max="5896" width="7.28515625" style="2" customWidth="1"/>
    <col min="5897" max="5897" width="17.5703125" style="2" customWidth="1"/>
    <col min="5898" max="5899" width="0.140625" style="2" customWidth="1"/>
    <col min="5900" max="5900" width="14.7109375" style="2" customWidth="1"/>
    <col min="5901" max="5901" width="13.42578125" style="2" customWidth="1"/>
    <col min="5902" max="5902" width="18.42578125" style="2" customWidth="1"/>
    <col min="5903" max="5903" width="15.42578125" style="2" customWidth="1"/>
    <col min="5904" max="5904" width="16.42578125" style="2" customWidth="1"/>
    <col min="5905" max="5906" width="11.28515625" style="2" customWidth="1"/>
    <col min="5907" max="5907" width="16.7109375" style="2" customWidth="1"/>
    <col min="5908" max="6144" width="11.42578125" style="2"/>
    <col min="6145" max="6145" width="6.7109375" style="2" customWidth="1"/>
    <col min="6146" max="6146" width="36.28515625" style="2" customWidth="1"/>
    <col min="6147" max="6147" width="7.7109375" style="2" customWidth="1"/>
    <col min="6148" max="6148" width="9.7109375" style="2" customWidth="1"/>
    <col min="6149" max="6149" width="12" style="2" customWidth="1"/>
    <col min="6150" max="6150" width="11.140625" style="2" customWidth="1"/>
    <col min="6151" max="6151" width="9.42578125" style="2" customWidth="1"/>
    <col min="6152" max="6152" width="7.28515625" style="2" customWidth="1"/>
    <col min="6153" max="6153" width="17.5703125" style="2" customWidth="1"/>
    <col min="6154" max="6155" width="0.140625" style="2" customWidth="1"/>
    <col min="6156" max="6156" width="14.7109375" style="2" customWidth="1"/>
    <col min="6157" max="6157" width="13.42578125" style="2" customWidth="1"/>
    <col min="6158" max="6158" width="18.42578125" style="2" customWidth="1"/>
    <col min="6159" max="6159" width="15.42578125" style="2" customWidth="1"/>
    <col min="6160" max="6160" width="16.42578125" style="2" customWidth="1"/>
    <col min="6161" max="6162" width="11.28515625" style="2" customWidth="1"/>
    <col min="6163" max="6163" width="16.7109375" style="2" customWidth="1"/>
    <col min="6164" max="6400" width="11.42578125" style="2"/>
    <col min="6401" max="6401" width="6.7109375" style="2" customWidth="1"/>
    <col min="6402" max="6402" width="36.28515625" style="2" customWidth="1"/>
    <col min="6403" max="6403" width="7.7109375" style="2" customWidth="1"/>
    <col min="6404" max="6404" width="9.7109375" style="2" customWidth="1"/>
    <col min="6405" max="6405" width="12" style="2" customWidth="1"/>
    <col min="6406" max="6406" width="11.140625" style="2" customWidth="1"/>
    <col min="6407" max="6407" width="9.42578125" style="2" customWidth="1"/>
    <col min="6408" max="6408" width="7.28515625" style="2" customWidth="1"/>
    <col min="6409" max="6409" width="17.5703125" style="2" customWidth="1"/>
    <col min="6410" max="6411" width="0.140625" style="2" customWidth="1"/>
    <col min="6412" max="6412" width="14.7109375" style="2" customWidth="1"/>
    <col min="6413" max="6413" width="13.42578125" style="2" customWidth="1"/>
    <col min="6414" max="6414" width="18.42578125" style="2" customWidth="1"/>
    <col min="6415" max="6415" width="15.42578125" style="2" customWidth="1"/>
    <col min="6416" max="6416" width="16.42578125" style="2" customWidth="1"/>
    <col min="6417" max="6418" width="11.28515625" style="2" customWidth="1"/>
    <col min="6419" max="6419" width="16.7109375" style="2" customWidth="1"/>
    <col min="6420" max="6656" width="11.42578125" style="2"/>
    <col min="6657" max="6657" width="6.7109375" style="2" customWidth="1"/>
    <col min="6658" max="6658" width="36.28515625" style="2" customWidth="1"/>
    <col min="6659" max="6659" width="7.7109375" style="2" customWidth="1"/>
    <col min="6660" max="6660" width="9.7109375" style="2" customWidth="1"/>
    <col min="6661" max="6661" width="12" style="2" customWidth="1"/>
    <col min="6662" max="6662" width="11.140625" style="2" customWidth="1"/>
    <col min="6663" max="6663" width="9.42578125" style="2" customWidth="1"/>
    <col min="6664" max="6664" width="7.28515625" style="2" customWidth="1"/>
    <col min="6665" max="6665" width="17.5703125" style="2" customWidth="1"/>
    <col min="6666" max="6667" width="0.140625" style="2" customWidth="1"/>
    <col min="6668" max="6668" width="14.7109375" style="2" customWidth="1"/>
    <col min="6669" max="6669" width="13.42578125" style="2" customWidth="1"/>
    <col min="6670" max="6670" width="18.42578125" style="2" customWidth="1"/>
    <col min="6671" max="6671" width="15.42578125" style="2" customWidth="1"/>
    <col min="6672" max="6672" width="16.42578125" style="2" customWidth="1"/>
    <col min="6673" max="6674" width="11.28515625" style="2" customWidth="1"/>
    <col min="6675" max="6675" width="16.7109375" style="2" customWidth="1"/>
    <col min="6676" max="6912" width="11.42578125" style="2"/>
    <col min="6913" max="6913" width="6.7109375" style="2" customWidth="1"/>
    <col min="6914" max="6914" width="36.28515625" style="2" customWidth="1"/>
    <col min="6915" max="6915" width="7.7109375" style="2" customWidth="1"/>
    <col min="6916" max="6916" width="9.7109375" style="2" customWidth="1"/>
    <col min="6917" max="6917" width="12" style="2" customWidth="1"/>
    <col min="6918" max="6918" width="11.140625" style="2" customWidth="1"/>
    <col min="6919" max="6919" width="9.42578125" style="2" customWidth="1"/>
    <col min="6920" max="6920" width="7.28515625" style="2" customWidth="1"/>
    <col min="6921" max="6921" width="17.5703125" style="2" customWidth="1"/>
    <col min="6922" max="6923" width="0.140625" style="2" customWidth="1"/>
    <col min="6924" max="6924" width="14.7109375" style="2" customWidth="1"/>
    <col min="6925" max="6925" width="13.42578125" style="2" customWidth="1"/>
    <col min="6926" max="6926" width="18.42578125" style="2" customWidth="1"/>
    <col min="6927" max="6927" width="15.42578125" style="2" customWidth="1"/>
    <col min="6928" max="6928" width="16.42578125" style="2" customWidth="1"/>
    <col min="6929" max="6930" width="11.28515625" style="2" customWidth="1"/>
    <col min="6931" max="6931" width="16.7109375" style="2" customWidth="1"/>
    <col min="6932" max="7168" width="11.42578125" style="2"/>
    <col min="7169" max="7169" width="6.7109375" style="2" customWidth="1"/>
    <col min="7170" max="7170" width="36.28515625" style="2" customWidth="1"/>
    <col min="7171" max="7171" width="7.7109375" style="2" customWidth="1"/>
    <col min="7172" max="7172" width="9.7109375" style="2" customWidth="1"/>
    <col min="7173" max="7173" width="12" style="2" customWidth="1"/>
    <col min="7174" max="7174" width="11.140625" style="2" customWidth="1"/>
    <col min="7175" max="7175" width="9.42578125" style="2" customWidth="1"/>
    <col min="7176" max="7176" width="7.28515625" style="2" customWidth="1"/>
    <col min="7177" max="7177" width="17.5703125" style="2" customWidth="1"/>
    <col min="7178" max="7179" width="0.140625" style="2" customWidth="1"/>
    <col min="7180" max="7180" width="14.7109375" style="2" customWidth="1"/>
    <col min="7181" max="7181" width="13.42578125" style="2" customWidth="1"/>
    <col min="7182" max="7182" width="18.42578125" style="2" customWidth="1"/>
    <col min="7183" max="7183" width="15.42578125" style="2" customWidth="1"/>
    <col min="7184" max="7184" width="16.42578125" style="2" customWidth="1"/>
    <col min="7185" max="7186" width="11.28515625" style="2" customWidth="1"/>
    <col min="7187" max="7187" width="16.7109375" style="2" customWidth="1"/>
    <col min="7188" max="7424" width="11.42578125" style="2"/>
    <col min="7425" max="7425" width="6.7109375" style="2" customWidth="1"/>
    <col min="7426" max="7426" width="36.28515625" style="2" customWidth="1"/>
    <col min="7427" max="7427" width="7.7109375" style="2" customWidth="1"/>
    <col min="7428" max="7428" width="9.7109375" style="2" customWidth="1"/>
    <col min="7429" max="7429" width="12" style="2" customWidth="1"/>
    <col min="7430" max="7430" width="11.140625" style="2" customWidth="1"/>
    <col min="7431" max="7431" width="9.42578125" style="2" customWidth="1"/>
    <col min="7432" max="7432" width="7.28515625" style="2" customWidth="1"/>
    <col min="7433" max="7433" width="17.5703125" style="2" customWidth="1"/>
    <col min="7434" max="7435" width="0.140625" style="2" customWidth="1"/>
    <col min="7436" max="7436" width="14.7109375" style="2" customWidth="1"/>
    <col min="7437" max="7437" width="13.42578125" style="2" customWidth="1"/>
    <col min="7438" max="7438" width="18.42578125" style="2" customWidth="1"/>
    <col min="7439" max="7439" width="15.42578125" style="2" customWidth="1"/>
    <col min="7440" max="7440" width="16.42578125" style="2" customWidth="1"/>
    <col min="7441" max="7442" width="11.28515625" style="2" customWidth="1"/>
    <col min="7443" max="7443" width="16.7109375" style="2" customWidth="1"/>
    <col min="7444" max="7680" width="11.42578125" style="2"/>
    <col min="7681" max="7681" width="6.7109375" style="2" customWidth="1"/>
    <col min="7682" max="7682" width="36.28515625" style="2" customWidth="1"/>
    <col min="7683" max="7683" width="7.7109375" style="2" customWidth="1"/>
    <col min="7684" max="7684" width="9.7109375" style="2" customWidth="1"/>
    <col min="7685" max="7685" width="12" style="2" customWidth="1"/>
    <col min="7686" max="7686" width="11.140625" style="2" customWidth="1"/>
    <col min="7687" max="7687" width="9.42578125" style="2" customWidth="1"/>
    <col min="7688" max="7688" width="7.28515625" style="2" customWidth="1"/>
    <col min="7689" max="7689" width="17.5703125" style="2" customWidth="1"/>
    <col min="7690" max="7691" width="0.140625" style="2" customWidth="1"/>
    <col min="7692" max="7692" width="14.7109375" style="2" customWidth="1"/>
    <col min="7693" max="7693" width="13.42578125" style="2" customWidth="1"/>
    <col min="7694" max="7694" width="18.42578125" style="2" customWidth="1"/>
    <col min="7695" max="7695" width="15.42578125" style="2" customWidth="1"/>
    <col min="7696" max="7696" width="16.42578125" style="2" customWidth="1"/>
    <col min="7697" max="7698" width="11.28515625" style="2" customWidth="1"/>
    <col min="7699" max="7699" width="16.7109375" style="2" customWidth="1"/>
    <col min="7700" max="7936" width="11.42578125" style="2"/>
    <col min="7937" max="7937" width="6.7109375" style="2" customWidth="1"/>
    <col min="7938" max="7938" width="36.28515625" style="2" customWidth="1"/>
    <col min="7939" max="7939" width="7.7109375" style="2" customWidth="1"/>
    <col min="7940" max="7940" width="9.7109375" style="2" customWidth="1"/>
    <col min="7941" max="7941" width="12" style="2" customWidth="1"/>
    <col min="7942" max="7942" width="11.140625" style="2" customWidth="1"/>
    <col min="7943" max="7943" width="9.42578125" style="2" customWidth="1"/>
    <col min="7944" max="7944" width="7.28515625" style="2" customWidth="1"/>
    <col min="7945" max="7945" width="17.5703125" style="2" customWidth="1"/>
    <col min="7946" max="7947" width="0.140625" style="2" customWidth="1"/>
    <col min="7948" max="7948" width="14.7109375" style="2" customWidth="1"/>
    <col min="7949" max="7949" width="13.42578125" style="2" customWidth="1"/>
    <col min="7950" max="7950" width="18.42578125" style="2" customWidth="1"/>
    <col min="7951" max="7951" width="15.42578125" style="2" customWidth="1"/>
    <col min="7952" max="7952" width="16.42578125" style="2" customWidth="1"/>
    <col min="7953" max="7954" width="11.28515625" style="2" customWidth="1"/>
    <col min="7955" max="7955" width="16.7109375" style="2" customWidth="1"/>
    <col min="7956" max="8192" width="11.42578125" style="2"/>
    <col min="8193" max="8193" width="6.7109375" style="2" customWidth="1"/>
    <col min="8194" max="8194" width="36.28515625" style="2" customWidth="1"/>
    <col min="8195" max="8195" width="7.7109375" style="2" customWidth="1"/>
    <col min="8196" max="8196" width="9.7109375" style="2" customWidth="1"/>
    <col min="8197" max="8197" width="12" style="2" customWidth="1"/>
    <col min="8198" max="8198" width="11.140625" style="2" customWidth="1"/>
    <col min="8199" max="8199" width="9.42578125" style="2" customWidth="1"/>
    <col min="8200" max="8200" width="7.28515625" style="2" customWidth="1"/>
    <col min="8201" max="8201" width="17.5703125" style="2" customWidth="1"/>
    <col min="8202" max="8203" width="0.140625" style="2" customWidth="1"/>
    <col min="8204" max="8204" width="14.7109375" style="2" customWidth="1"/>
    <col min="8205" max="8205" width="13.42578125" style="2" customWidth="1"/>
    <col min="8206" max="8206" width="18.42578125" style="2" customWidth="1"/>
    <col min="8207" max="8207" width="15.42578125" style="2" customWidth="1"/>
    <col min="8208" max="8208" width="16.42578125" style="2" customWidth="1"/>
    <col min="8209" max="8210" width="11.28515625" style="2" customWidth="1"/>
    <col min="8211" max="8211" width="16.7109375" style="2" customWidth="1"/>
    <col min="8212" max="8448" width="11.42578125" style="2"/>
    <col min="8449" max="8449" width="6.7109375" style="2" customWidth="1"/>
    <col min="8450" max="8450" width="36.28515625" style="2" customWidth="1"/>
    <col min="8451" max="8451" width="7.7109375" style="2" customWidth="1"/>
    <col min="8452" max="8452" width="9.7109375" style="2" customWidth="1"/>
    <col min="8453" max="8453" width="12" style="2" customWidth="1"/>
    <col min="8454" max="8454" width="11.140625" style="2" customWidth="1"/>
    <col min="8455" max="8455" width="9.42578125" style="2" customWidth="1"/>
    <col min="8456" max="8456" width="7.28515625" style="2" customWidth="1"/>
    <col min="8457" max="8457" width="17.5703125" style="2" customWidth="1"/>
    <col min="8458" max="8459" width="0.140625" style="2" customWidth="1"/>
    <col min="8460" max="8460" width="14.7109375" style="2" customWidth="1"/>
    <col min="8461" max="8461" width="13.42578125" style="2" customWidth="1"/>
    <col min="8462" max="8462" width="18.42578125" style="2" customWidth="1"/>
    <col min="8463" max="8463" width="15.42578125" style="2" customWidth="1"/>
    <col min="8464" max="8464" width="16.42578125" style="2" customWidth="1"/>
    <col min="8465" max="8466" width="11.28515625" style="2" customWidth="1"/>
    <col min="8467" max="8467" width="16.7109375" style="2" customWidth="1"/>
    <col min="8468" max="8704" width="11.42578125" style="2"/>
    <col min="8705" max="8705" width="6.7109375" style="2" customWidth="1"/>
    <col min="8706" max="8706" width="36.28515625" style="2" customWidth="1"/>
    <col min="8707" max="8707" width="7.7109375" style="2" customWidth="1"/>
    <col min="8708" max="8708" width="9.7109375" style="2" customWidth="1"/>
    <col min="8709" max="8709" width="12" style="2" customWidth="1"/>
    <col min="8710" max="8710" width="11.140625" style="2" customWidth="1"/>
    <col min="8711" max="8711" width="9.42578125" style="2" customWidth="1"/>
    <col min="8712" max="8712" width="7.28515625" style="2" customWidth="1"/>
    <col min="8713" max="8713" width="17.5703125" style="2" customWidth="1"/>
    <col min="8714" max="8715" width="0.140625" style="2" customWidth="1"/>
    <col min="8716" max="8716" width="14.7109375" style="2" customWidth="1"/>
    <col min="8717" max="8717" width="13.42578125" style="2" customWidth="1"/>
    <col min="8718" max="8718" width="18.42578125" style="2" customWidth="1"/>
    <col min="8719" max="8719" width="15.42578125" style="2" customWidth="1"/>
    <col min="8720" max="8720" width="16.42578125" style="2" customWidth="1"/>
    <col min="8721" max="8722" width="11.28515625" style="2" customWidth="1"/>
    <col min="8723" max="8723" width="16.7109375" style="2" customWidth="1"/>
    <col min="8724" max="8960" width="11.42578125" style="2"/>
    <col min="8961" max="8961" width="6.7109375" style="2" customWidth="1"/>
    <col min="8962" max="8962" width="36.28515625" style="2" customWidth="1"/>
    <col min="8963" max="8963" width="7.7109375" style="2" customWidth="1"/>
    <col min="8964" max="8964" width="9.7109375" style="2" customWidth="1"/>
    <col min="8965" max="8965" width="12" style="2" customWidth="1"/>
    <col min="8966" max="8966" width="11.140625" style="2" customWidth="1"/>
    <col min="8967" max="8967" width="9.42578125" style="2" customWidth="1"/>
    <col min="8968" max="8968" width="7.28515625" style="2" customWidth="1"/>
    <col min="8969" max="8969" width="17.5703125" style="2" customWidth="1"/>
    <col min="8970" max="8971" width="0.140625" style="2" customWidth="1"/>
    <col min="8972" max="8972" width="14.7109375" style="2" customWidth="1"/>
    <col min="8973" max="8973" width="13.42578125" style="2" customWidth="1"/>
    <col min="8974" max="8974" width="18.42578125" style="2" customWidth="1"/>
    <col min="8975" max="8975" width="15.42578125" style="2" customWidth="1"/>
    <col min="8976" max="8976" width="16.42578125" style="2" customWidth="1"/>
    <col min="8977" max="8978" width="11.28515625" style="2" customWidth="1"/>
    <col min="8979" max="8979" width="16.7109375" style="2" customWidth="1"/>
    <col min="8980" max="9216" width="11.42578125" style="2"/>
    <col min="9217" max="9217" width="6.7109375" style="2" customWidth="1"/>
    <col min="9218" max="9218" width="36.28515625" style="2" customWidth="1"/>
    <col min="9219" max="9219" width="7.7109375" style="2" customWidth="1"/>
    <col min="9220" max="9220" width="9.7109375" style="2" customWidth="1"/>
    <col min="9221" max="9221" width="12" style="2" customWidth="1"/>
    <col min="9222" max="9222" width="11.140625" style="2" customWidth="1"/>
    <col min="9223" max="9223" width="9.42578125" style="2" customWidth="1"/>
    <col min="9224" max="9224" width="7.28515625" style="2" customWidth="1"/>
    <col min="9225" max="9225" width="17.5703125" style="2" customWidth="1"/>
    <col min="9226" max="9227" width="0.140625" style="2" customWidth="1"/>
    <col min="9228" max="9228" width="14.7109375" style="2" customWidth="1"/>
    <col min="9229" max="9229" width="13.42578125" style="2" customWidth="1"/>
    <col min="9230" max="9230" width="18.42578125" style="2" customWidth="1"/>
    <col min="9231" max="9231" width="15.42578125" style="2" customWidth="1"/>
    <col min="9232" max="9232" width="16.42578125" style="2" customWidth="1"/>
    <col min="9233" max="9234" width="11.28515625" style="2" customWidth="1"/>
    <col min="9235" max="9235" width="16.7109375" style="2" customWidth="1"/>
    <col min="9236" max="9472" width="11.42578125" style="2"/>
    <col min="9473" max="9473" width="6.7109375" style="2" customWidth="1"/>
    <col min="9474" max="9474" width="36.28515625" style="2" customWidth="1"/>
    <col min="9475" max="9475" width="7.7109375" style="2" customWidth="1"/>
    <col min="9476" max="9476" width="9.7109375" style="2" customWidth="1"/>
    <col min="9477" max="9477" width="12" style="2" customWidth="1"/>
    <col min="9478" max="9478" width="11.140625" style="2" customWidth="1"/>
    <col min="9479" max="9479" width="9.42578125" style="2" customWidth="1"/>
    <col min="9480" max="9480" width="7.28515625" style="2" customWidth="1"/>
    <col min="9481" max="9481" width="17.5703125" style="2" customWidth="1"/>
    <col min="9482" max="9483" width="0.140625" style="2" customWidth="1"/>
    <col min="9484" max="9484" width="14.7109375" style="2" customWidth="1"/>
    <col min="9485" max="9485" width="13.42578125" style="2" customWidth="1"/>
    <col min="9486" max="9486" width="18.42578125" style="2" customWidth="1"/>
    <col min="9487" max="9487" width="15.42578125" style="2" customWidth="1"/>
    <col min="9488" max="9488" width="16.42578125" style="2" customWidth="1"/>
    <col min="9489" max="9490" width="11.28515625" style="2" customWidth="1"/>
    <col min="9491" max="9491" width="16.7109375" style="2" customWidth="1"/>
    <col min="9492" max="9728" width="11.42578125" style="2"/>
    <col min="9729" max="9729" width="6.7109375" style="2" customWidth="1"/>
    <col min="9730" max="9730" width="36.28515625" style="2" customWidth="1"/>
    <col min="9731" max="9731" width="7.7109375" style="2" customWidth="1"/>
    <col min="9732" max="9732" width="9.7109375" style="2" customWidth="1"/>
    <col min="9733" max="9733" width="12" style="2" customWidth="1"/>
    <col min="9734" max="9734" width="11.140625" style="2" customWidth="1"/>
    <col min="9735" max="9735" width="9.42578125" style="2" customWidth="1"/>
    <col min="9736" max="9736" width="7.28515625" style="2" customWidth="1"/>
    <col min="9737" max="9737" width="17.5703125" style="2" customWidth="1"/>
    <col min="9738" max="9739" width="0.140625" style="2" customWidth="1"/>
    <col min="9740" max="9740" width="14.7109375" style="2" customWidth="1"/>
    <col min="9741" max="9741" width="13.42578125" style="2" customWidth="1"/>
    <col min="9742" max="9742" width="18.42578125" style="2" customWidth="1"/>
    <col min="9743" max="9743" width="15.42578125" style="2" customWidth="1"/>
    <col min="9744" max="9744" width="16.42578125" style="2" customWidth="1"/>
    <col min="9745" max="9746" width="11.28515625" style="2" customWidth="1"/>
    <col min="9747" max="9747" width="16.7109375" style="2" customWidth="1"/>
    <col min="9748" max="9984" width="11.42578125" style="2"/>
    <col min="9985" max="9985" width="6.7109375" style="2" customWidth="1"/>
    <col min="9986" max="9986" width="36.28515625" style="2" customWidth="1"/>
    <col min="9987" max="9987" width="7.7109375" style="2" customWidth="1"/>
    <col min="9988" max="9988" width="9.7109375" style="2" customWidth="1"/>
    <col min="9989" max="9989" width="12" style="2" customWidth="1"/>
    <col min="9990" max="9990" width="11.140625" style="2" customWidth="1"/>
    <col min="9991" max="9991" width="9.42578125" style="2" customWidth="1"/>
    <col min="9992" max="9992" width="7.28515625" style="2" customWidth="1"/>
    <col min="9993" max="9993" width="17.5703125" style="2" customWidth="1"/>
    <col min="9994" max="9995" width="0.140625" style="2" customWidth="1"/>
    <col min="9996" max="9996" width="14.7109375" style="2" customWidth="1"/>
    <col min="9997" max="9997" width="13.42578125" style="2" customWidth="1"/>
    <col min="9998" max="9998" width="18.42578125" style="2" customWidth="1"/>
    <col min="9999" max="9999" width="15.42578125" style="2" customWidth="1"/>
    <col min="10000" max="10000" width="16.42578125" style="2" customWidth="1"/>
    <col min="10001" max="10002" width="11.28515625" style="2" customWidth="1"/>
    <col min="10003" max="10003" width="16.7109375" style="2" customWidth="1"/>
    <col min="10004" max="10240" width="11.42578125" style="2"/>
    <col min="10241" max="10241" width="6.7109375" style="2" customWidth="1"/>
    <col min="10242" max="10242" width="36.28515625" style="2" customWidth="1"/>
    <col min="10243" max="10243" width="7.7109375" style="2" customWidth="1"/>
    <col min="10244" max="10244" width="9.7109375" style="2" customWidth="1"/>
    <col min="10245" max="10245" width="12" style="2" customWidth="1"/>
    <col min="10246" max="10246" width="11.140625" style="2" customWidth="1"/>
    <col min="10247" max="10247" width="9.42578125" style="2" customWidth="1"/>
    <col min="10248" max="10248" width="7.28515625" style="2" customWidth="1"/>
    <col min="10249" max="10249" width="17.5703125" style="2" customWidth="1"/>
    <col min="10250" max="10251" width="0.140625" style="2" customWidth="1"/>
    <col min="10252" max="10252" width="14.7109375" style="2" customWidth="1"/>
    <col min="10253" max="10253" width="13.42578125" style="2" customWidth="1"/>
    <col min="10254" max="10254" width="18.42578125" style="2" customWidth="1"/>
    <col min="10255" max="10255" width="15.42578125" style="2" customWidth="1"/>
    <col min="10256" max="10256" width="16.42578125" style="2" customWidth="1"/>
    <col min="10257" max="10258" width="11.28515625" style="2" customWidth="1"/>
    <col min="10259" max="10259" width="16.7109375" style="2" customWidth="1"/>
    <col min="10260" max="10496" width="11.42578125" style="2"/>
    <col min="10497" max="10497" width="6.7109375" style="2" customWidth="1"/>
    <col min="10498" max="10498" width="36.28515625" style="2" customWidth="1"/>
    <col min="10499" max="10499" width="7.7109375" style="2" customWidth="1"/>
    <col min="10500" max="10500" width="9.7109375" style="2" customWidth="1"/>
    <col min="10501" max="10501" width="12" style="2" customWidth="1"/>
    <col min="10502" max="10502" width="11.140625" style="2" customWidth="1"/>
    <col min="10503" max="10503" width="9.42578125" style="2" customWidth="1"/>
    <col min="10504" max="10504" width="7.28515625" style="2" customWidth="1"/>
    <col min="10505" max="10505" width="17.5703125" style="2" customWidth="1"/>
    <col min="10506" max="10507" width="0.140625" style="2" customWidth="1"/>
    <col min="10508" max="10508" width="14.7109375" style="2" customWidth="1"/>
    <col min="10509" max="10509" width="13.42578125" style="2" customWidth="1"/>
    <col min="10510" max="10510" width="18.42578125" style="2" customWidth="1"/>
    <col min="10511" max="10511" width="15.42578125" style="2" customWidth="1"/>
    <col min="10512" max="10512" width="16.42578125" style="2" customWidth="1"/>
    <col min="10513" max="10514" width="11.28515625" style="2" customWidth="1"/>
    <col min="10515" max="10515" width="16.7109375" style="2" customWidth="1"/>
    <col min="10516" max="10752" width="11.42578125" style="2"/>
    <col min="10753" max="10753" width="6.7109375" style="2" customWidth="1"/>
    <col min="10754" max="10754" width="36.28515625" style="2" customWidth="1"/>
    <col min="10755" max="10755" width="7.7109375" style="2" customWidth="1"/>
    <col min="10756" max="10756" width="9.7109375" style="2" customWidth="1"/>
    <col min="10757" max="10757" width="12" style="2" customWidth="1"/>
    <col min="10758" max="10758" width="11.140625" style="2" customWidth="1"/>
    <col min="10759" max="10759" width="9.42578125" style="2" customWidth="1"/>
    <col min="10760" max="10760" width="7.28515625" style="2" customWidth="1"/>
    <col min="10761" max="10761" width="17.5703125" style="2" customWidth="1"/>
    <col min="10762" max="10763" width="0.140625" style="2" customWidth="1"/>
    <col min="10764" max="10764" width="14.7109375" style="2" customWidth="1"/>
    <col min="10765" max="10765" width="13.42578125" style="2" customWidth="1"/>
    <col min="10766" max="10766" width="18.42578125" style="2" customWidth="1"/>
    <col min="10767" max="10767" width="15.42578125" style="2" customWidth="1"/>
    <col min="10768" max="10768" width="16.42578125" style="2" customWidth="1"/>
    <col min="10769" max="10770" width="11.28515625" style="2" customWidth="1"/>
    <col min="10771" max="10771" width="16.7109375" style="2" customWidth="1"/>
    <col min="10772" max="11008" width="11.42578125" style="2"/>
    <col min="11009" max="11009" width="6.7109375" style="2" customWidth="1"/>
    <col min="11010" max="11010" width="36.28515625" style="2" customWidth="1"/>
    <col min="11011" max="11011" width="7.7109375" style="2" customWidth="1"/>
    <col min="11012" max="11012" width="9.7109375" style="2" customWidth="1"/>
    <col min="11013" max="11013" width="12" style="2" customWidth="1"/>
    <col min="11014" max="11014" width="11.140625" style="2" customWidth="1"/>
    <col min="11015" max="11015" width="9.42578125" style="2" customWidth="1"/>
    <col min="11016" max="11016" width="7.28515625" style="2" customWidth="1"/>
    <col min="11017" max="11017" width="17.5703125" style="2" customWidth="1"/>
    <col min="11018" max="11019" width="0.140625" style="2" customWidth="1"/>
    <col min="11020" max="11020" width="14.7109375" style="2" customWidth="1"/>
    <col min="11021" max="11021" width="13.42578125" style="2" customWidth="1"/>
    <col min="11022" max="11022" width="18.42578125" style="2" customWidth="1"/>
    <col min="11023" max="11023" width="15.42578125" style="2" customWidth="1"/>
    <col min="11024" max="11024" width="16.42578125" style="2" customWidth="1"/>
    <col min="11025" max="11026" width="11.28515625" style="2" customWidth="1"/>
    <col min="11027" max="11027" width="16.7109375" style="2" customWidth="1"/>
    <col min="11028" max="11264" width="11.42578125" style="2"/>
    <col min="11265" max="11265" width="6.7109375" style="2" customWidth="1"/>
    <col min="11266" max="11266" width="36.28515625" style="2" customWidth="1"/>
    <col min="11267" max="11267" width="7.7109375" style="2" customWidth="1"/>
    <col min="11268" max="11268" width="9.7109375" style="2" customWidth="1"/>
    <col min="11269" max="11269" width="12" style="2" customWidth="1"/>
    <col min="11270" max="11270" width="11.140625" style="2" customWidth="1"/>
    <col min="11271" max="11271" width="9.42578125" style="2" customWidth="1"/>
    <col min="11272" max="11272" width="7.28515625" style="2" customWidth="1"/>
    <col min="11273" max="11273" width="17.5703125" style="2" customWidth="1"/>
    <col min="11274" max="11275" width="0.140625" style="2" customWidth="1"/>
    <col min="11276" max="11276" width="14.7109375" style="2" customWidth="1"/>
    <col min="11277" max="11277" width="13.42578125" style="2" customWidth="1"/>
    <col min="11278" max="11278" width="18.42578125" style="2" customWidth="1"/>
    <col min="11279" max="11279" width="15.42578125" style="2" customWidth="1"/>
    <col min="11280" max="11280" width="16.42578125" style="2" customWidth="1"/>
    <col min="11281" max="11282" width="11.28515625" style="2" customWidth="1"/>
    <col min="11283" max="11283" width="16.7109375" style="2" customWidth="1"/>
    <col min="11284" max="11520" width="11.42578125" style="2"/>
    <col min="11521" max="11521" width="6.7109375" style="2" customWidth="1"/>
    <col min="11522" max="11522" width="36.28515625" style="2" customWidth="1"/>
    <col min="11523" max="11523" width="7.7109375" style="2" customWidth="1"/>
    <col min="11524" max="11524" width="9.7109375" style="2" customWidth="1"/>
    <col min="11525" max="11525" width="12" style="2" customWidth="1"/>
    <col min="11526" max="11526" width="11.140625" style="2" customWidth="1"/>
    <col min="11527" max="11527" width="9.42578125" style="2" customWidth="1"/>
    <col min="11528" max="11528" width="7.28515625" style="2" customWidth="1"/>
    <col min="11529" max="11529" width="17.5703125" style="2" customWidth="1"/>
    <col min="11530" max="11531" width="0.140625" style="2" customWidth="1"/>
    <col min="11532" max="11532" width="14.7109375" style="2" customWidth="1"/>
    <col min="11533" max="11533" width="13.42578125" style="2" customWidth="1"/>
    <col min="11534" max="11534" width="18.42578125" style="2" customWidth="1"/>
    <col min="11535" max="11535" width="15.42578125" style="2" customWidth="1"/>
    <col min="11536" max="11536" width="16.42578125" style="2" customWidth="1"/>
    <col min="11537" max="11538" width="11.28515625" style="2" customWidth="1"/>
    <col min="11539" max="11539" width="16.7109375" style="2" customWidth="1"/>
    <col min="11540" max="11776" width="11.42578125" style="2"/>
    <col min="11777" max="11777" width="6.7109375" style="2" customWidth="1"/>
    <col min="11778" max="11778" width="36.28515625" style="2" customWidth="1"/>
    <col min="11779" max="11779" width="7.7109375" style="2" customWidth="1"/>
    <col min="11780" max="11780" width="9.7109375" style="2" customWidth="1"/>
    <col min="11781" max="11781" width="12" style="2" customWidth="1"/>
    <col min="11782" max="11782" width="11.140625" style="2" customWidth="1"/>
    <col min="11783" max="11783" width="9.42578125" style="2" customWidth="1"/>
    <col min="11784" max="11784" width="7.28515625" style="2" customWidth="1"/>
    <col min="11785" max="11785" width="17.5703125" style="2" customWidth="1"/>
    <col min="11786" max="11787" width="0.140625" style="2" customWidth="1"/>
    <col min="11788" max="11788" width="14.7109375" style="2" customWidth="1"/>
    <col min="11789" max="11789" width="13.42578125" style="2" customWidth="1"/>
    <col min="11790" max="11790" width="18.42578125" style="2" customWidth="1"/>
    <col min="11791" max="11791" width="15.42578125" style="2" customWidth="1"/>
    <col min="11792" max="11792" width="16.42578125" style="2" customWidth="1"/>
    <col min="11793" max="11794" width="11.28515625" style="2" customWidth="1"/>
    <col min="11795" max="11795" width="16.7109375" style="2" customWidth="1"/>
    <col min="11796" max="12032" width="11.42578125" style="2"/>
    <col min="12033" max="12033" width="6.7109375" style="2" customWidth="1"/>
    <col min="12034" max="12034" width="36.28515625" style="2" customWidth="1"/>
    <col min="12035" max="12035" width="7.7109375" style="2" customWidth="1"/>
    <col min="12036" max="12036" width="9.7109375" style="2" customWidth="1"/>
    <col min="12037" max="12037" width="12" style="2" customWidth="1"/>
    <col min="12038" max="12038" width="11.140625" style="2" customWidth="1"/>
    <col min="12039" max="12039" width="9.42578125" style="2" customWidth="1"/>
    <col min="12040" max="12040" width="7.28515625" style="2" customWidth="1"/>
    <col min="12041" max="12041" width="17.5703125" style="2" customWidth="1"/>
    <col min="12042" max="12043" width="0.140625" style="2" customWidth="1"/>
    <col min="12044" max="12044" width="14.7109375" style="2" customWidth="1"/>
    <col min="12045" max="12045" width="13.42578125" style="2" customWidth="1"/>
    <col min="12046" max="12046" width="18.42578125" style="2" customWidth="1"/>
    <col min="12047" max="12047" width="15.42578125" style="2" customWidth="1"/>
    <col min="12048" max="12048" width="16.42578125" style="2" customWidth="1"/>
    <col min="12049" max="12050" width="11.28515625" style="2" customWidth="1"/>
    <col min="12051" max="12051" width="16.7109375" style="2" customWidth="1"/>
    <col min="12052" max="12288" width="11.42578125" style="2"/>
    <col min="12289" max="12289" width="6.7109375" style="2" customWidth="1"/>
    <col min="12290" max="12290" width="36.28515625" style="2" customWidth="1"/>
    <col min="12291" max="12291" width="7.7109375" style="2" customWidth="1"/>
    <col min="12292" max="12292" width="9.7109375" style="2" customWidth="1"/>
    <col min="12293" max="12293" width="12" style="2" customWidth="1"/>
    <col min="12294" max="12294" width="11.140625" style="2" customWidth="1"/>
    <col min="12295" max="12295" width="9.42578125" style="2" customWidth="1"/>
    <col min="12296" max="12296" width="7.28515625" style="2" customWidth="1"/>
    <col min="12297" max="12297" width="17.5703125" style="2" customWidth="1"/>
    <col min="12298" max="12299" width="0.140625" style="2" customWidth="1"/>
    <col min="12300" max="12300" width="14.7109375" style="2" customWidth="1"/>
    <col min="12301" max="12301" width="13.42578125" style="2" customWidth="1"/>
    <col min="12302" max="12302" width="18.42578125" style="2" customWidth="1"/>
    <col min="12303" max="12303" width="15.42578125" style="2" customWidth="1"/>
    <col min="12304" max="12304" width="16.42578125" style="2" customWidth="1"/>
    <col min="12305" max="12306" width="11.28515625" style="2" customWidth="1"/>
    <col min="12307" max="12307" width="16.7109375" style="2" customWidth="1"/>
    <col min="12308" max="12544" width="11.42578125" style="2"/>
    <col min="12545" max="12545" width="6.7109375" style="2" customWidth="1"/>
    <col min="12546" max="12546" width="36.28515625" style="2" customWidth="1"/>
    <col min="12547" max="12547" width="7.7109375" style="2" customWidth="1"/>
    <col min="12548" max="12548" width="9.7109375" style="2" customWidth="1"/>
    <col min="12549" max="12549" width="12" style="2" customWidth="1"/>
    <col min="12550" max="12550" width="11.140625" style="2" customWidth="1"/>
    <col min="12551" max="12551" width="9.42578125" style="2" customWidth="1"/>
    <col min="12552" max="12552" width="7.28515625" style="2" customWidth="1"/>
    <col min="12553" max="12553" width="17.5703125" style="2" customWidth="1"/>
    <col min="12554" max="12555" width="0.140625" style="2" customWidth="1"/>
    <col min="12556" max="12556" width="14.7109375" style="2" customWidth="1"/>
    <col min="12557" max="12557" width="13.42578125" style="2" customWidth="1"/>
    <col min="12558" max="12558" width="18.42578125" style="2" customWidth="1"/>
    <col min="12559" max="12559" width="15.42578125" style="2" customWidth="1"/>
    <col min="12560" max="12560" width="16.42578125" style="2" customWidth="1"/>
    <col min="12561" max="12562" width="11.28515625" style="2" customWidth="1"/>
    <col min="12563" max="12563" width="16.7109375" style="2" customWidth="1"/>
    <col min="12564" max="12800" width="11.42578125" style="2"/>
    <col min="12801" max="12801" width="6.7109375" style="2" customWidth="1"/>
    <col min="12802" max="12802" width="36.28515625" style="2" customWidth="1"/>
    <col min="12803" max="12803" width="7.7109375" style="2" customWidth="1"/>
    <col min="12804" max="12804" width="9.7109375" style="2" customWidth="1"/>
    <col min="12805" max="12805" width="12" style="2" customWidth="1"/>
    <col min="12806" max="12806" width="11.140625" style="2" customWidth="1"/>
    <col min="12807" max="12807" width="9.42578125" style="2" customWidth="1"/>
    <col min="12808" max="12808" width="7.28515625" style="2" customWidth="1"/>
    <col min="12809" max="12809" width="17.5703125" style="2" customWidth="1"/>
    <col min="12810" max="12811" width="0.140625" style="2" customWidth="1"/>
    <col min="12812" max="12812" width="14.7109375" style="2" customWidth="1"/>
    <col min="12813" max="12813" width="13.42578125" style="2" customWidth="1"/>
    <col min="12814" max="12814" width="18.42578125" style="2" customWidth="1"/>
    <col min="12815" max="12815" width="15.42578125" style="2" customWidth="1"/>
    <col min="12816" max="12816" width="16.42578125" style="2" customWidth="1"/>
    <col min="12817" max="12818" width="11.28515625" style="2" customWidth="1"/>
    <col min="12819" max="12819" width="16.7109375" style="2" customWidth="1"/>
    <col min="12820" max="13056" width="11.42578125" style="2"/>
    <col min="13057" max="13057" width="6.7109375" style="2" customWidth="1"/>
    <col min="13058" max="13058" width="36.28515625" style="2" customWidth="1"/>
    <col min="13059" max="13059" width="7.7109375" style="2" customWidth="1"/>
    <col min="13060" max="13060" width="9.7109375" style="2" customWidth="1"/>
    <col min="13061" max="13061" width="12" style="2" customWidth="1"/>
    <col min="13062" max="13062" width="11.140625" style="2" customWidth="1"/>
    <col min="13063" max="13063" width="9.42578125" style="2" customWidth="1"/>
    <col min="13064" max="13064" width="7.28515625" style="2" customWidth="1"/>
    <col min="13065" max="13065" width="17.5703125" style="2" customWidth="1"/>
    <col min="13066" max="13067" width="0.140625" style="2" customWidth="1"/>
    <col min="13068" max="13068" width="14.7109375" style="2" customWidth="1"/>
    <col min="13069" max="13069" width="13.42578125" style="2" customWidth="1"/>
    <col min="13070" max="13070" width="18.42578125" style="2" customWidth="1"/>
    <col min="13071" max="13071" width="15.42578125" style="2" customWidth="1"/>
    <col min="13072" max="13072" width="16.42578125" style="2" customWidth="1"/>
    <col min="13073" max="13074" width="11.28515625" style="2" customWidth="1"/>
    <col min="13075" max="13075" width="16.7109375" style="2" customWidth="1"/>
    <col min="13076" max="13312" width="11.42578125" style="2"/>
    <col min="13313" max="13313" width="6.7109375" style="2" customWidth="1"/>
    <col min="13314" max="13314" width="36.28515625" style="2" customWidth="1"/>
    <col min="13315" max="13315" width="7.7109375" style="2" customWidth="1"/>
    <col min="13316" max="13316" width="9.7109375" style="2" customWidth="1"/>
    <col min="13317" max="13317" width="12" style="2" customWidth="1"/>
    <col min="13318" max="13318" width="11.140625" style="2" customWidth="1"/>
    <col min="13319" max="13319" width="9.42578125" style="2" customWidth="1"/>
    <col min="13320" max="13320" width="7.28515625" style="2" customWidth="1"/>
    <col min="13321" max="13321" width="17.5703125" style="2" customWidth="1"/>
    <col min="13322" max="13323" width="0.140625" style="2" customWidth="1"/>
    <col min="13324" max="13324" width="14.7109375" style="2" customWidth="1"/>
    <col min="13325" max="13325" width="13.42578125" style="2" customWidth="1"/>
    <col min="13326" max="13326" width="18.42578125" style="2" customWidth="1"/>
    <col min="13327" max="13327" width="15.42578125" style="2" customWidth="1"/>
    <col min="13328" max="13328" width="16.42578125" style="2" customWidth="1"/>
    <col min="13329" max="13330" width="11.28515625" style="2" customWidth="1"/>
    <col min="13331" max="13331" width="16.7109375" style="2" customWidth="1"/>
    <col min="13332" max="13568" width="11.42578125" style="2"/>
    <col min="13569" max="13569" width="6.7109375" style="2" customWidth="1"/>
    <col min="13570" max="13570" width="36.28515625" style="2" customWidth="1"/>
    <col min="13571" max="13571" width="7.7109375" style="2" customWidth="1"/>
    <col min="13572" max="13572" width="9.7109375" style="2" customWidth="1"/>
    <col min="13573" max="13573" width="12" style="2" customWidth="1"/>
    <col min="13574" max="13574" width="11.140625" style="2" customWidth="1"/>
    <col min="13575" max="13575" width="9.42578125" style="2" customWidth="1"/>
    <col min="13576" max="13576" width="7.28515625" style="2" customWidth="1"/>
    <col min="13577" max="13577" width="17.5703125" style="2" customWidth="1"/>
    <col min="13578" max="13579" width="0.140625" style="2" customWidth="1"/>
    <col min="13580" max="13580" width="14.7109375" style="2" customWidth="1"/>
    <col min="13581" max="13581" width="13.42578125" style="2" customWidth="1"/>
    <col min="13582" max="13582" width="18.42578125" style="2" customWidth="1"/>
    <col min="13583" max="13583" width="15.42578125" style="2" customWidth="1"/>
    <col min="13584" max="13584" width="16.42578125" style="2" customWidth="1"/>
    <col min="13585" max="13586" width="11.28515625" style="2" customWidth="1"/>
    <col min="13587" max="13587" width="16.7109375" style="2" customWidth="1"/>
    <col min="13588" max="13824" width="11.42578125" style="2"/>
    <col min="13825" max="13825" width="6.7109375" style="2" customWidth="1"/>
    <col min="13826" max="13826" width="36.28515625" style="2" customWidth="1"/>
    <col min="13827" max="13827" width="7.7109375" style="2" customWidth="1"/>
    <col min="13828" max="13828" width="9.7109375" style="2" customWidth="1"/>
    <col min="13829" max="13829" width="12" style="2" customWidth="1"/>
    <col min="13830" max="13830" width="11.140625" style="2" customWidth="1"/>
    <col min="13831" max="13831" width="9.42578125" style="2" customWidth="1"/>
    <col min="13832" max="13832" width="7.28515625" style="2" customWidth="1"/>
    <col min="13833" max="13833" width="17.5703125" style="2" customWidth="1"/>
    <col min="13834" max="13835" width="0.140625" style="2" customWidth="1"/>
    <col min="13836" max="13836" width="14.7109375" style="2" customWidth="1"/>
    <col min="13837" max="13837" width="13.42578125" style="2" customWidth="1"/>
    <col min="13838" max="13838" width="18.42578125" style="2" customWidth="1"/>
    <col min="13839" max="13839" width="15.42578125" style="2" customWidth="1"/>
    <col min="13840" max="13840" width="16.42578125" style="2" customWidth="1"/>
    <col min="13841" max="13842" width="11.28515625" style="2" customWidth="1"/>
    <col min="13843" max="13843" width="16.7109375" style="2" customWidth="1"/>
    <col min="13844" max="14080" width="11.42578125" style="2"/>
    <col min="14081" max="14081" width="6.7109375" style="2" customWidth="1"/>
    <col min="14082" max="14082" width="36.28515625" style="2" customWidth="1"/>
    <col min="14083" max="14083" width="7.7109375" style="2" customWidth="1"/>
    <col min="14084" max="14084" width="9.7109375" style="2" customWidth="1"/>
    <col min="14085" max="14085" width="12" style="2" customWidth="1"/>
    <col min="14086" max="14086" width="11.140625" style="2" customWidth="1"/>
    <col min="14087" max="14087" width="9.42578125" style="2" customWidth="1"/>
    <col min="14088" max="14088" width="7.28515625" style="2" customWidth="1"/>
    <col min="14089" max="14089" width="17.5703125" style="2" customWidth="1"/>
    <col min="14090" max="14091" width="0.140625" style="2" customWidth="1"/>
    <col min="14092" max="14092" width="14.7109375" style="2" customWidth="1"/>
    <col min="14093" max="14093" width="13.42578125" style="2" customWidth="1"/>
    <col min="14094" max="14094" width="18.42578125" style="2" customWidth="1"/>
    <col min="14095" max="14095" width="15.42578125" style="2" customWidth="1"/>
    <col min="14096" max="14096" width="16.42578125" style="2" customWidth="1"/>
    <col min="14097" max="14098" width="11.28515625" style="2" customWidth="1"/>
    <col min="14099" max="14099" width="16.7109375" style="2" customWidth="1"/>
    <col min="14100" max="14336" width="11.42578125" style="2"/>
    <col min="14337" max="14337" width="6.7109375" style="2" customWidth="1"/>
    <col min="14338" max="14338" width="36.28515625" style="2" customWidth="1"/>
    <col min="14339" max="14339" width="7.7109375" style="2" customWidth="1"/>
    <col min="14340" max="14340" width="9.7109375" style="2" customWidth="1"/>
    <col min="14341" max="14341" width="12" style="2" customWidth="1"/>
    <col min="14342" max="14342" width="11.140625" style="2" customWidth="1"/>
    <col min="14343" max="14343" width="9.42578125" style="2" customWidth="1"/>
    <col min="14344" max="14344" width="7.28515625" style="2" customWidth="1"/>
    <col min="14345" max="14345" width="17.5703125" style="2" customWidth="1"/>
    <col min="14346" max="14347" width="0.140625" style="2" customWidth="1"/>
    <col min="14348" max="14348" width="14.7109375" style="2" customWidth="1"/>
    <col min="14349" max="14349" width="13.42578125" style="2" customWidth="1"/>
    <col min="14350" max="14350" width="18.42578125" style="2" customWidth="1"/>
    <col min="14351" max="14351" width="15.42578125" style="2" customWidth="1"/>
    <col min="14352" max="14352" width="16.42578125" style="2" customWidth="1"/>
    <col min="14353" max="14354" width="11.28515625" style="2" customWidth="1"/>
    <col min="14355" max="14355" width="16.7109375" style="2" customWidth="1"/>
    <col min="14356" max="14592" width="11.42578125" style="2"/>
    <col min="14593" max="14593" width="6.7109375" style="2" customWidth="1"/>
    <col min="14594" max="14594" width="36.28515625" style="2" customWidth="1"/>
    <col min="14595" max="14595" width="7.7109375" style="2" customWidth="1"/>
    <col min="14596" max="14596" width="9.7109375" style="2" customWidth="1"/>
    <col min="14597" max="14597" width="12" style="2" customWidth="1"/>
    <col min="14598" max="14598" width="11.140625" style="2" customWidth="1"/>
    <col min="14599" max="14599" width="9.42578125" style="2" customWidth="1"/>
    <col min="14600" max="14600" width="7.28515625" style="2" customWidth="1"/>
    <col min="14601" max="14601" width="17.5703125" style="2" customWidth="1"/>
    <col min="14602" max="14603" width="0.140625" style="2" customWidth="1"/>
    <col min="14604" max="14604" width="14.7109375" style="2" customWidth="1"/>
    <col min="14605" max="14605" width="13.42578125" style="2" customWidth="1"/>
    <col min="14606" max="14606" width="18.42578125" style="2" customWidth="1"/>
    <col min="14607" max="14607" width="15.42578125" style="2" customWidth="1"/>
    <col min="14608" max="14608" width="16.42578125" style="2" customWidth="1"/>
    <col min="14609" max="14610" width="11.28515625" style="2" customWidth="1"/>
    <col min="14611" max="14611" width="16.7109375" style="2" customWidth="1"/>
    <col min="14612" max="14848" width="11.42578125" style="2"/>
    <col min="14849" max="14849" width="6.7109375" style="2" customWidth="1"/>
    <col min="14850" max="14850" width="36.28515625" style="2" customWidth="1"/>
    <col min="14851" max="14851" width="7.7109375" style="2" customWidth="1"/>
    <col min="14852" max="14852" width="9.7109375" style="2" customWidth="1"/>
    <col min="14853" max="14853" width="12" style="2" customWidth="1"/>
    <col min="14854" max="14854" width="11.140625" style="2" customWidth="1"/>
    <col min="14855" max="14855" width="9.42578125" style="2" customWidth="1"/>
    <col min="14856" max="14856" width="7.28515625" style="2" customWidth="1"/>
    <col min="14857" max="14857" width="17.5703125" style="2" customWidth="1"/>
    <col min="14858" max="14859" width="0.140625" style="2" customWidth="1"/>
    <col min="14860" max="14860" width="14.7109375" style="2" customWidth="1"/>
    <col min="14861" max="14861" width="13.42578125" style="2" customWidth="1"/>
    <col min="14862" max="14862" width="18.42578125" style="2" customWidth="1"/>
    <col min="14863" max="14863" width="15.42578125" style="2" customWidth="1"/>
    <col min="14864" max="14864" width="16.42578125" style="2" customWidth="1"/>
    <col min="14865" max="14866" width="11.28515625" style="2" customWidth="1"/>
    <col min="14867" max="14867" width="16.7109375" style="2" customWidth="1"/>
    <col min="14868" max="15104" width="11.42578125" style="2"/>
    <col min="15105" max="15105" width="6.7109375" style="2" customWidth="1"/>
    <col min="15106" max="15106" width="36.28515625" style="2" customWidth="1"/>
    <col min="15107" max="15107" width="7.7109375" style="2" customWidth="1"/>
    <col min="15108" max="15108" width="9.7109375" style="2" customWidth="1"/>
    <col min="15109" max="15109" width="12" style="2" customWidth="1"/>
    <col min="15110" max="15110" width="11.140625" style="2" customWidth="1"/>
    <col min="15111" max="15111" width="9.42578125" style="2" customWidth="1"/>
    <col min="15112" max="15112" width="7.28515625" style="2" customWidth="1"/>
    <col min="15113" max="15113" width="17.5703125" style="2" customWidth="1"/>
    <col min="15114" max="15115" width="0.140625" style="2" customWidth="1"/>
    <col min="15116" max="15116" width="14.7109375" style="2" customWidth="1"/>
    <col min="15117" max="15117" width="13.42578125" style="2" customWidth="1"/>
    <col min="15118" max="15118" width="18.42578125" style="2" customWidth="1"/>
    <col min="15119" max="15119" width="15.42578125" style="2" customWidth="1"/>
    <col min="15120" max="15120" width="16.42578125" style="2" customWidth="1"/>
    <col min="15121" max="15122" width="11.28515625" style="2" customWidth="1"/>
    <col min="15123" max="15123" width="16.7109375" style="2" customWidth="1"/>
    <col min="15124" max="15360" width="11.42578125" style="2"/>
    <col min="15361" max="15361" width="6.7109375" style="2" customWidth="1"/>
    <col min="15362" max="15362" width="36.28515625" style="2" customWidth="1"/>
    <col min="15363" max="15363" width="7.7109375" style="2" customWidth="1"/>
    <col min="15364" max="15364" width="9.7109375" style="2" customWidth="1"/>
    <col min="15365" max="15365" width="12" style="2" customWidth="1"/>
    <col min="15366" max="15366" width="11.140625" style="2" customWidth="1"/>
    <col min="15367" max="15367" width="9.42578125" style="2" customWidth="1"/>
    <col min="15368" max="15368" width="7.28515625" style="2" customWidth="1"/>
    <col min="15369" max="15369" width="17.5703125" style="2" customWidth="1"/>
    <col min="15370" max="15371" width="0.140625" style="2" customWidth="1"/>
    <col min="15372" max="15372" width="14.7109375" style="2" customWidth="1"/>
    <col min="15373" max="15373" width="13.42578125" style="2" customWidth="1"/>
    <col min="15374" max="15374" width="18.42578125" style="2" customWidth="1"/>
    <col min="15375" max="15375" width="15.42578125" style="2" customWidth="1"/>
    <col min="15376" max="15376" width="16.42578125" style="2" customWidth="1"/>
    <col min="15377" max="15378" width="11.28515625" style="2" customWidth="1"/>
    <col min="15379" max="15379" width="16.7109375" style="2" customWidth="1"/>
    <col min="15380" max="15616" width="11.42578125" style="2"/>
    <col min="15617" max="15617" width="6.7109375" style="2" customWidth="1"/>
    <col min="15618" max="15618" width="36.28515625" style="2" customWidth="1"/>
    <col min="15619" max="15619" width="7.7109375" style="2" customWidth="1"/>
    <col min="15620" max="15620" width="9.7109375" style="2" customWidth="1"/>
    <col min="15621" max="15621" width="12" style="2" customWidth="1"/>
    <col min="15622" max="15622" width="11.140625" style="2" customWidth="1"/>
    <col min="15623" max="15623" width="9.42578125" style="2" customWidth="1"/>
    <col min="15624" max="15624" width="7.28515625" style="2" customWidth="1"/>
    <col min="15625" max="15625" width="17.5703125" style="2" customWidth="1"/>
    <col min="15626" max="15627" width="0.140625" style="2" customWidth="1"/>
    <col min="15628" max="15628" width="14.7109375" style="2" customWidth="1"/>
    <col min="15629" max="15629" width="13.42578125" style="2" customWidth="1"/>
    <col min="15630" max="15630" width="18.42578125" style="2" customWidth="1"/>
    <col min="15631" max="15631" width="15.42578125" style="2" customWidth="1"/>
    <col min="15632" max="15632" width="16.42578125" style="2" customWidth="1"/>
    <col min="15633" max="15634" width="11.28515625" style="2" customWidth="1"/>
    <col min="15635" max="15635" width="16.7109375" style="2" customWidth="1"/>
    <col min="15636" max="15872" width="11.42578125" style="2"/>
    <col min="15873" max="15873" width="6.7109375" style="2" customWidth="1"/>
    <col min="15874" max="15874" width="36.28515625" style="2" customWidth="1"/>
    <col min="15875" max="15875" width="7.7109375" style="2" customWidth="1"/>
    <col min="15876" max="15876" width="9.7109375" style="2" customWidth="1"/>
    <col min="15877" max="15877" width="12" style="2" customWidth="1"/>
    <col min="15878" max="15878" width="11.140625" style="2" customWidth="1"/>
    <col min="15879" max="15879" width="9.42578125" style="2" customWidth="1"/>
    <col min="15880" max="15880" width="7.28515625" style="2" customWidth="1"/>
    <col min="15881" max="15881" width="17.5703125" style="2" customWidth="1"/>
    <col min="15882" max="15883" width="0.140625" style="2" customWidth="1"/>
    <col min="15884" max="15884" width="14.7109375" style="2" customWidth="1"/>
    <col min="15885" max="15885" width="13.42578125" style="2" customWidth="1"/>
    <col min="15886" max="15886" width="18.42578125" style="2" customWidth="1"/>
    <col min="15887" max="15887" width="15.42578125" style="2" customWidth="1"/>
    <col min="15888" max="15888" width="16.42578125" style="2" customWidth="1"/>
    <col min="15889" max="15890" width="11.28515625" style="2" customWidth="1"/>
    <col min="15891" max="15891" width="16.7109375" style="2" customWidth="1"/>
    <col min="15892" max="16128" width="11.42578125" style="2"/>
    <col min="16129" max="16129" width="6.7109375" style="2" customWidth="1"/>
    <col min="16130" max="16130" width="36.28515625" style="2" customWidth="1"/>
    <col min="16131" max="16131" width="7.7109375" style="2" customWidth="1"/>
    <col min="16132" max="16132" width="9.7109375" style="2" customWidth="1"/>
    <col min="16133" max="16133" width="12" style="2" customWidth="1"/>
    <col min="16134" max="16134" width="11.140625" style="2" customWidth="1"/>
    <col min="16135" max="16135" width="9.42578125" style="2" customWidth="1"/>
    <col min="16136" max="16136" width="7.28515625" style="2" customWidth="1"/>
    <col min="16137" max="16137" width="17.5703125" style="2" customWidth="1"/>
    <col min="16138" max="16139" width="0.140625" style="2" customWidth="1"/>
    <col min="16140" max="16140" width="14.7109375" style="2" customWidth="1"/>
    <col min="16141" max="16141" width="13.42578125" style="2" customWidth="1"/>
    <col min="16142" max="16142" width="18.42578125" style="2" customWidth="1"/>
    <col min="16143" max="16143" width="15.42578125" style="2" customWidth="1"/>
    <col min="16144" max="16144" width="16.42578125" style="2" customWidth="1"/>
    <col min="16145" max="16146" width="11.28515625" style="2" customWidth="1"/>
    <col min="16147" max="16147" width="16.7109375" style="2" customWidth="1"/>
    <col min="16148" max="16384" width="11.42578125" style="2"/>
  </cols>
  <sheetData>
    <row r="1" spans="1:220">
      <c r="A1" s="233" t="s">
        <v>8</v>
      </c>
      <c r="B1" s="233"/>
      <c r="C1" s="233"/>
      <c r="D1" s="233"/>
      <c r="E1" s="233"/>
      <c r="F1" s="233"/>
      <c r="G1" s="233"/>
      <c r="H1" s="233"/>
      <c r="I1" s="233"/>
    </row>
    <row r="2" spans="1:220">
      <c r="A2" s="233" t="s">
        <v>9</v>
      </c>
      <c r="B2" s="233"/>
      <c r="C2" s="233"/>
      <c r="D2" s="233"/>
      <c r="E2" s="233"/>
      <c r="F2" s="233"/>
      <c r="G2" s="233"/>
      <c r="H2" s="233"/>
      <c r="I2" s="233"/>
    </row>
    <row r="3" spans="1:220">
      <c r="A3" s="234" t="str">
        <f>+[1]PTO!A3</f>
        <v>LICITACION PUBLICA No. XXX  DE 2022</v>
      </c>
      <c r="B3" s="234"/>
      <c r="C3" s="234"/>
      <c r="D3" s="234"/>
      <c r="E3" s="234"/>
      <c r="F3" s="234"/>
      <c r="G3" s="234"/>
      <c r="H3" s="234"/>
      <c r="I3" s="234"/>
    </row>
    <row r="4" spans="1:220">
      <c r="A4" s="235" t="s">
        <v>10</v>
      </c>
      <c r="B4" s="235"/>
      <c r="C4" s="235"/>
      <c r="D4" s="235"/>
      <c r="E4" s="235"/>
      <c r="F4" s="235"/>
      <c r="G4" s="235"/>
      <c r="H4" s="235"/>
      <c r="I4" s="235"/>
    </row>
    <row r="5" spans="1:220" ht="66.75" customHeight="1">
      <c r="A5" s="236" t="str">
        <f>+PTO!A5</f>
        <v>OBRAS CIVILES Y DE ADECUACIÓN DE RESTAURANTES ESCOLARES Y ESPACIOS COMPLEMENTARIOS DE INSTITUCIONES EDUCATIVAS DEL MUNICIPIO DE CALDAS EN AREA RURAL Y URBANA.</v>
      </c>
      <c r="B5" s="237"/>
      <c r="C5" s="237"/>
      <c r="D5" s="237"/>
      <c r="E5" s="237"/>
      <c r="F5" s="237"/>
      <c r="G5" s="237"/>
      <c r="H5" s="237"/>
      <c r="I5" s="238"/>
    </row>
    <row r="6" spans="1:220" ht="25.5">
      <c r="A6" s="3" t="s">
        <v>11</v>
      </c>
      <c r="B6" s="3" t="s">
        <v>12</v>
      </c>
      <c r="C6" s="3" t="s">
        <v>5</v>
      </c>
      <c r="D6" s="4" t="s">
        <v>4</v>
      </c>
      <c r="E6" s="5" t="s">
        <v>13</v>
      </c>
      <c r="F6" s="6" t="s">
        <v>14</v>
      </c>
      <c r="G6" s="4" t="s">
        <v>15</v>
      </c>
      <c r="H6" s="4" t="s">
        <v>16</v>
      </c>
      <c r="I6" s="7" t="s">
        <v>17</v>
      </c>
    </row>
    <row r="7" spans="1:220" ht="19.899999999999999" customHeight="1">
      <c r="A7" s="8">
        <v>1</v>
      </c>
      <c r="B7" s="9" t="s">
        <v>18</v>
      </c>
      <c r="C7" s="10"/>
      <c r="D7" s="11"/>
      <c r="E7" s="12"/>
      <c r="F7" s="13"/>
      <c r="G7" s="11"/>
      <c r="H7" s="11"/>
      <c r="I7" s="14"/>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c r="AK7" s="15"/>
      <c r="AL7" s="15"/>
      <c r="AM7" s="15"/>
      <c r="AN7" s="15"/>
      <c r="AO7" s="15"/>
      <c r="AP7" s="15"/>
      <c r="AQ7" s="15"/>
      <c r="AR7" s="15"/>
      <c r="AS7" s="15"/>
      <c r="AT7" s="15"/>
      <c r="AU7" s="15"/>
      <c r="AV7" s="15"/>
      <c r="AW7" s="15"/>
      <c r="AX7" s="15"/>
      <c r="AY7" s="15"/>
      <c r="AZ7" s="15"/>
      <c r="BA7" s="15"/>
      <c r="BB7" s="15"/>
      <c r="BC7" s="15"/>
      <c r="BD7" s="15"/>
      <c r="BE7" s="15"/>
      <c r="BF7" s="15"/>
      <c r="BG7" s="15"/>
      <c r="BH7" s="15"/>
      <c r="BI7" s="15"/>
      <c r="BJ7" s="15"/>
      <c r="BK7" s="15"/>
      <c r="BL7" s="15"/>
      <c r="BM7" s="15"/>
      <c r="BN7" s="15"/>
      <c r="BO7" s="15"/>
      <c r="BP7" s="15"/>
      <c r="BQ7" s="15"/>
      <c r="BR7" s="15"/>
      <c r="BS7" s="15"/>
      <c r="BT7" s="15"/>
      <c r="BU7" s="15"/>
      <c r="BV7" s="15"/>
      <c r="BW7" s="15"/>
      <c r="BX7" s="15"/>
      <c r="BY7" s="15"/>
      <c r="BZ7" s="15"/>
      <c r="CA7" s="15"/>
      <c r="CB7" s="15"/>
      <c r="CC7" s="15"/>
      <c r="CD7" s="15"/>
      <c r="CE7" s="15"/>
      <c r="CF7" s="15"/>
      <c r="CG7" s="15"/>
      <c r="CH7" s="15"/>
      <c r="CI7" s="15"/>
      <c r="CJ7" s="15"/>
      <c r="CK7" s="15"/>
      <c r="CL7" s="15"/>
      <c r="CM7" s="15"/>
      <c r="CN7" s="15"/>
      <c r="CO7" s="15"/>
      <c r="CP7" s="15"/>
      <c r="CQ7" s="15"/>
      <c r="CR7" s="15"/>
      <c r="CS7" s="15"/>
      <c r="CT7" s="15"/>
      <c r="CU7" s="15"/>
      <c r="CV7" s="15"/>
      <c r="CW7" s="15"/>
      <c r="CX7" s="15"/>
      <c r="CY7" s="15"/>
      <c r="CZ7" s="15"/>
      <c r="DA7" s="15"/>
      <c r="DB7" s="15"/>
      <c r="DC7" s="15"/>
      <c r="DD7" s="15"/>
      <c r="DE7" s="15"/>
      <c r="DF7" s="15"/>
      <c r="DG7" s="15"/>
      <c r="DH7" s="15"/>
      <c r="DI7" s="15"/>
      <c r="DJ7" s="15"/>
      <c r="DK7" s="15"/>
      <c r="DL7" s="15"/>
      <c r="DM7" s="15"/>
      <c r="DN7" s="15"/>
      <c r="DO7" s="15"/>
      <c r="DP7" s="15"/>
      <c r="DQ7" s="15"/>
      <c r="DR7" s="15"/>
      <c r="DS7" s="15"/>
      <c r="DT7" s="15"/>
      <c r="DU7" s="15"/>
      <c r="DV7" s="15"/>
      <c r="DW7" s="15"/>
      <c r="DX7" s="15"/>
      <c r="DY7" s="15"/>
      <c r="DZ7" s="15"/>
      <c r="EA7" s="15"/>
      <c r="EB7" s="15"/>
      <c r="EC7" s="15"/>
      <c r="ED7" s="15"/>
      <c r="EE7" s="15"/>
      <c r="EF7" s="15"/>
      <c r="EG7" s="15"/>
      <c r="EH7" s="15"/>
      <c r="EI7" s="15"/>
      <c r="EJ7" s="15"/>
      <c r="EK7" s="15"/>
      <c r="EL7" s="15"/>
      <c r="EM7" s="15"/>
      <c r="EN7" s="15"/>
      <c r="EO7" s="15"/>
      <c r="EP7" s="15"/>
      <c r="EQ7" s="15"/>
      <c r="ER7" s="15"/>
      <c r="ES7" s="15"/>
      <c r="ET7" s="15"/>
      <c r="EU7" s="15"/>
      <c r="EV7" s="15"/>
      <c r="EW7" s="15"/>
      <c r="EX7" s="15"/>
      <c r="EY7" s="15"/>
      <c r="EZ7" s="15"/>
      <c r="FA7" s="15"/>
      <c r="FB7" s="15"/>
      <c r="FC7" s="15"/>
      <c r="FD7" s="15"/>
      <c r="FE7" s="15"/>
      <c r="FF7" s="15"/>
      <c r="FG7" s="15"/>
      <c r="FH7" s="15"/>
      <c r="FI7" s="15"/>
      <c r="FJ7" s="15"/>
      <c r="FK7" s="15"/>
      <c r="FL7" s="15"/>
      <c r="FM7" s="15"/>
      <c r="FN7" s="15"/>
      <c r="FO7" s="15"/>
      <c r="FP7" s="15"/>
      <c r="FQ7" s="15"/>
      <c r="FR7" s="15"/>
      <c r="FS7" s="15"/>
      <c r="FT7" s="15"/>
      <c r="FU7" s="15"/>
      <c r="FV7" s="15"/>
      <c r="FW7" s="15"/>
      <c r="FX7" s="15"/>
      <c r="FY7" s="15"/>
      <c r="FZ7" s="15"/>
      <c r="GA7" s="15"/>
      <c r="GB7" s="15"/>
      <c r="GC7" s="15"/>
      <c r="GD7" s="15"/>
      <c r="GE7" s="15"/>
      <c r="GF7" s="15"/>
      <c r="GG7" s="15"/>
      <c r="GH7" s="15"/>
      <c r="GI7" s="15"/>
      <c r="GJ7" s="15"/>
      <c r="GK7" s="15"/>
      <c r="GL7" s="15"/>
      <c r="GM7" s="15"/>
      <c r="GN7" s="15"/>
      <c r="GO7" s="15"/>
      <c r="GP7" s="15"/>
      <c r="GQ7" s="15"/>
      <c r="GR7" s="15"/>
      <c r="GS7" s="15"/>
      <c r="GT7" s="15"/>
      <c r="GU7" s="15"/>
      <c r="GV7" s="15"/>
      <c r="GW7" s="15"/>
      <c r="GX7" s="15"/>
      <c r="GY7" s="15"/>
      <c r="GZ7" s="15"/>
      <c r="HA7" s="15"/>
      <c r="HB7" s="15"/>
      <c r="HC7" s="15"/>
      <c r="HD7" s="15"/>
      <c r="HE7" s="15"/>
      <c r="HF7" s="15"/>
      <c r="HG7" s="15"/>
      <c r="HH7" s="15"/>
      <c r="HI7" s="15"/>
      <c r="HJ7" s="15"/>
      <c r="HK7" s="15"/>
      <c r="HL7" s="15"/>
    </row>
    <row r="8" spans="1:220" ht="50.25" customHeight="1">
      <c r="A8" s="20">
        <v>1.1000000000000001</v>
      </c>
      <c r="B8" s="173" t="s">
        <v>141</v>
      </c>
      <c r="C8" s="20" t="s">
        <v>3</v>
      </c>
      <c r="D8" s="174">
        <v>1</v>
      </c>
      <c r="E8" s="23">
        <v>4500000</v>
      </c>
      <c r="F8" s="175">
        <v>1.45</v>
      </c>
      <c r="G8" s="124">
        <v>1</v>
      </c>
      <c r="H8" s="176">
        <v>3</v>
      </c>
      <c r="I8" s="18">
        <f>ROUND(D8*E8*F8*G8*H8,0)</f>
        <v>19575000</v>
      </c>
    </row>
    <row r="9" spans="1:220">
      <c r="A9" s="8">
        <v>2</v>
      </c>
      <c r="B9" s="19" t="s">
        <v>19</v>
      </c>
      <c r="C9" s="10"/>
      <c r="D9" s="11"/>
      <c r="E9" s="11"/>
      <c r="F9" s="13"/>
      <c r="G9" s="11"/>
      <c r="H9" s="11"/>
      <c r="I9" s="14"/>
      <c r="J9" s="15"/>
      <c r="K9" s="15"/>
      <c r="L9" s="15"/>
      <c r="M9" s="15"/>
      <c r="N9" s="15"/>
    </row>
    <row r="10" spans="1:220">
      <c r="A10" s="20">
        <v>2.1</v>
      </c>
      <c r="B10" s="21" t="s">
        <v>20</v>
      </c>
      <c r="C10" s="22" t="s">
        <v>3</v>
      </c>
      <c r="D10" s="22">
        <v>1</v>
      </c>
      <c r="E10" s="23">
        <v>190000</v>
      </c>
      <c r="F10" s="24"/>
      <c r="G10" s="25"/>
      <c r="H10" s="17">
        <v>3</v>
      </c>
      <c r="I10" s="18">
        <f>ROUND(D10*E10*H10,0)</f>
        <v>570000</v>
      </c>
      <c r="M10" s="26"/>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5"/>
      <c r="CU10" s="15"/>
      <c r="CV10" s="15"/>
      <c r="CW10" s="15"/>
      <c r="CX10" s="15"/>
      <c r="CY10" s="15"/>
      <c r="CZ10" s="15"/>
      <c r="DA10" s="15"/>
      <c r="DB10" s="15"/>
      <c r="DC10" s="15"/>
      <c r="DD10" s="15"/>
      <c r="DE10" s="15"/>
      <c r="DF10" s="15"/>
      <c r="DG10" s="15"/>
      <c r="DH10" s="15"/>
      <c r="DI10" s="15"/>
      <c r="DJ10" s="15"/>
      <c r="DK10" s="15"/>
      <c r="DL10" s="15"/>
      <c r="DM10" s="15"/>
      <c r="DN10" s="15"/>
      <c r="DO10" s="15"/>
      <c r="DP10" s="15"/>
      <c r="DQ10" s="15"/>
      <c r="DR10" s="15"/>
      <c r="DS10" s="15"/>
      <c r="DT10" s="15"/>
      <c r="DU10" s="15"/>
      <c r="DV10" s="15"/>
      <c r="DW10" s="15"/>
      <c r="DX10" s="15"/>
      <c r="DY10" s="15"/>
      <c r="DZ10" s="15"/>
      <c r="EA10" s="15"/>
      <c r="EB10" s="15"/>
      <c r="EC10" s="15"/>
      <c r="ED10" s="15"/>
      <c r="EE10" s="15"/>
      <c r="EF10" s="15"/>
      <c r="EG10" s="15"/>
      <c r="EH10" s="15"/>
      <c r="EI10" s="15"/>
      <c r="EJ10" s="15"/>
      <c r="EK10" s="15"/>
      <c r="EL10" s="15"/>
      <c r="EM10" s="15"/>
      <c r="EN10" s="15"/>
      <c r="EO10" s="15"/>
      <c r="EP10" s="15"/>
      <c r="EQ10" s="15"/>
      <c r="ER10" s="15"/>
      <c r="ES10" s="15"/>
      <c r="ET10" s="15"/>
      <c r="EU10" s="15"/>
      <c r="EV10" s="15"/>
      <c r="EW10" s="15"/>
      <c r="EX10" s="15"/>
      <c r="EY10" s="15"/>
      <c r="EZ10" s="15"/>
      <c r="FA10" s="15"/>
      <c r="FB10" s="15"/>
      <c r="FC10" s="15"/>
      <c r="FD10" s="15"/>
      <c r="FE10" s="15"/>
      <c r="FF10" s="15"/>
      <c r="FG10" s="15"/>
      <c r="FH10" s="15"/>
      <c r="FI10" s="15"/>
      <c r="FJ10" s="15"/>
      <c r="FK10" s="15"/>
      <c r="FL10" s="15"/>
      <c r="FM10" s="15"/>
      <c r="FN10" s="15"/>
      <c r="FO10" s="15"/>
      <c r="FP10" s="15"/>
      <c r="FQ10" s="15"/>
      <c r="FR10" s="15"/>
      <c r="FS10" s="15"/>
      <c r="FT10" s="15"/>
      <c r="FU10" s="15"/>
      <c r="FV10" s="15"/>
      <c r="FW10" s="15"/>
      <c r="FX10" s="15"/>
      <c r="FY10" s="15"/>
      <c r="FZ10" s="15"/>
      <c r="GA10" s="15"/>
      <c r="GB10" s="15"/>
      <c r="GC10" s="15"/>
      <c r="GD10" s="15"/>
      <c r="GE10" s="15"/>
      <c r="GF10" s="15"/>
      <c r="GG10" s="15"/>
      <c r="GH10" s="15"/>
      <c r="GI10" s="15"/>
      <c r="GJ10" s="15"/>
      <c r="GK10" s="15"/>
      <c r="GL10" s="15"/>
      <c r="GM10" s="15"/>
      <c r="GN10" s="15"/>
      <c r="GO10" s="15"/>
      <c r="GP10" s="15"/>
      <c r="GQ10" s="15"/>
      <c r="GR10" s="15"/>
      <c r="GS10" s="15"/>
      <c r="GT10" s="15"/>
      <c r="GU10" s="15"/>
      <c r="GV10" s="15"/>
      <c r="GW10" s="15"/>
      <c r="GX10" s="15"/>
      <c r="GY10" s="15"/>
      <c r="GZ10" s="15"/>
      <c r="HA10" s="15"/>
      <c r="HB10" s="15"/>
      <c r="HC10" s="15"/>
      <c r="HD10" s="15"/>
      <c r="HE10" s="15"/>
      <c r="HF10" s="15"/>
      <c r="HG10" s="15"/>
      <c r="HH10" s="15"/>
      <c r="HI10" s="15"/>
      <c r="HJ10" s="15"/>
      <c r="HK10" s="15"/>
      <c r="HL10" s="15"/>
    </row>
    <row r="11" spans="1:220">
      <c r="A11" s="20">
        <v>2.2000000000000002</v>
      </c>
      <c r="B11" s="21" t="s">
        <v>138</v>
      </c>
      <c r="C11" s="128" t="s">
        <v>3</v>
      </c>
      <c r="D11" s="22">
        <v>1</v>
      </c>
      <c r="E11" s="23">
        <v>120000</v>
      </c>
      <c r="F11" s="24"/>
      <c r="G11" s="25"/>
      <c r="H11" s="17">
        <v>3</v>
      </c>
      <c r="I11" s="18">
        <f>ROUND(D11*E11*H11,0)</f>
        <v>360000</v>
      </c>
      <c r="M11" s="26"/>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c r="DJ11" s="15"/>
      <c r="DK11" s="15"/>
      <c r="DL11" s="15"/>
      <c r="DM11" s="15"/>
      <c r="DN11" s="15"/>
      <c r="DO11" s="15"/>
      <c r="DP11" s="15"/>
      <c r="DQ11" s="15"/>
      <c r="DR11" s="15"/>
      <c r="DS11" s="15"/>
      <c r="DT11" s="15"/>
      <c r="DU11" s="15"/>
      <c r="DV11" s="15"/>
      <c r="DW11" s="15"/>
      <c r="DX11" s="15"/>
      <c r="DY11" s="15"/>
      <c r="DZ11" s="15"/>
      <c r="EA11" s="15"/>
      <c r="EB11" s="15"/>
      <c r="EC11" s="15"/>
      <c r="ED11" s="15"/>
      <c r="EE11" s="15"/>
      <c r="EF11" s="15"/>
      <c r="EG11" s="15"/>
      <c r="EH11" s="15"/>
      <c r="EI11" s="15"/>
      <c r="EJ11" s="15"/>
      <c r="EK11" s="15"/>
      <c r="EL11" s="15"/>
      <c r="EM11" s="15"/>
      <c r="EN11" s="15"/>
      <c r="EO11" s="15"/>
      <c r="EP11" s="15"/>
      <c r="EQ11" s="15"/>
      <c r="ER11" s="15"/>
      <c r="ES11" s="15"/>
      <c r="ET11" s="15"/>
      <c r="EU11" s="15"/>
      <c r="EV11" s="15"/>
      <c r="EW11" s="15"/>
      <c r="EX11" s="15"/>
      <c r="EY11" s="15"/>
      <c r="EZ11" s="15"/>
      <c r="FA11" s="15"/>
      <c r="FB11" s="15"/>
      <c r="FC11" s="15"/>
      <c r="FD11" s="15"/>
      <c r="FE11" s="15"/>
      <c r="FF11" s="15"/>
      <c r="FG11" s="15"/>
      <c r="FH11" s="15"/>
      <c r="FI11" s="15"/>
      <c r="FJ11" s="15"/>
      <c r="FK11" s="15"/>
      <c r="FL11" s="15"/>
      <c r="FM11" s="15"/>
      <c r="FN11" s="15"/>
      <c r="FO11" s="15"/>
      <c r="FP11" s="15"/>
      <c r="FQ11" s="15"/>
      <c r="FR11" s="15"/>
      <c r="FS11" s="15"/>
      <c r="FT11" s="15"/>
      <c r="FU11" s="15"/>
      <c r="FV11" s="15"/>
      <c r="FW11" s="15"/>
      <c r="FX11" s="15"/>
      <c r="FY11" s="15"/>
      <c r="FZ11" s="15"/>
      <c r="GA11" s="15"/>
      <c r="GB11" s="15"/>
      <c r="GC11" s="15"/>
      <c r="GD11" s="15"/>
      <c r="GE11" s="15"/>
      <c r="GF11" s="15"/>
      <c r="GG11" s="15"/>
      <c r="GH11" s="15"/>
      <c r="GI11" s="15"/>
      <c r="GJ11" s="15"/>
      <c r="GK11" s="15"/>
      <c r="GL11" s="15"/>
      <c r="GM11" s="15"/>
      <c r="GN11" s="15"/>
      <c r="GO11" s="15"/>
      <c r="GP11" s="15"/>
      <c r="GQ11" s="15"/>
      <c r="GR11" s="15"/>
      <c r="GS11" s="15"/>
      <c r="GT11" s="15"/>
      <c r="GU11" s="15"/>
      <c r="GV11" s="15"/>
      <c r="GW11" s="15"/>
      <c r="GX11" s="15"/>
      <c r="GY11" s="15"/>
      <c r="GZ11" s="15"/>
      <c r="HA11" s="15"/>
      <c r="HB11" s="15"/>
      <c r="HC11" s="15"/>
      <c r="HD11" s="15"/>
      <c r="HE11" s="15"/>
      <c r="HF11" s="15"/>
      <c r="HG11" s="15"/>
      <c r="HH11" s="15"/>
      <c r="HI11" s="15"/>
      <c r="HJ11" s="15"/>
      <c r="HK11" s="15"/>
      <c r="HL11" s="15"/>
    </row>
    <row r="12" spans="1:220">
      <c r="A12" s="20">
        <v>2.2999999999999998</v>
      </c>
      <c r="B12" s="21" t="s">
        <v>645</v>
      </c>
      <c r="C12" s="128" t="s">
        <v>3</v>
      </c>
      <c r="D12" s="22">
        <v>2</v>
      </c>
      <c r="E12" s="177">
        <v>250000</v>
      </c>
      <c r="F12" s="24"/>
      <c r="G12" s="25"/>
      <c r="H12" s="17">
        <v>3</v>
      </c>
      <c r="I12" s="18">
        <f>ROUND(D12*E12*H12,0)</f>
        <v>1500000</v>
      </c>
      <c r="M12" s="26"/>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5"/>
      <c r="CU12" s="15"/>
      <c r="CV12" s="15"/>
      <c r="CW12" s="15"/>
      <c r="CX12" s="15"/>
      <c r="CY12" s="15"/>
      <c r="CZ12" s="15"/>
      <c r="DA12" s="15"/>
      <c r="DB12" s="15"/>
      <c r="DC12" s="15"/>
      <c r="DD12" s="15"/>
      <c r="DE12" s="15"/>
      <c r="DF12" s="15"/>
      <c r="DG12" s="15"/>
      <c r="DH12" s="15"/>
      <c r="DI12" s="15"/>
      <c r="DJ12" s="15"/>
      <c r="DK12" s="15"/>
      <c r="DL12" s="15"/>
      <c r="DM12" s="15"/>
      <c r="DN12" s="15"/>
      <c r="DO12" s="15"/>
      <c r="DP12" s="15"/>
      <c r="DQ12" s="15"/>
      <c r="DR12" s="15"/>
      <c r="DS12" s="15"/>
      <c r="DT12" s="15"/>
      <c r="DU12" s="15"/>
      <c r="DV12" s="15"/>
      <c r="DW12" s="15"/>
      <c r="DX12" s="15"/>
      <c r="DY12" s="15"/>
      <c r="DZ12" s="15"/>
      <c r="EA12" s="15"/>
      <c r="EB12" s="15"/>
      <c r="EC12" s="15"/>
      <c r="ED12" s="15"/>
      <c r="EE12" s="15"/>
      <c r="EF12" s="15"/>
      <c r="EG12" s="15"/>
      <c r="EH12" s="15"/>
      <c r="EI12" s="15"/>
      <c r="EJ12" s="15"/>
      <c r="EK12" s="15"/>
      <c r="EL12" s="15"/>
      <c r="EM12" s="15"/>
      <c r="EN12" s="15"/>
      <c r="EO12" s="15"/>
      <c r="EP12" s="15"/>
      <c r="EQ12" s="15"/>
      <c r="ER12" s="15"/>
      <c r="ES12" s="15"/>
      <c r="ET12" s="15"/>
      <c r="EU12" s="15"/>
      <c r="EV12" s="15"/>
      <c r="EW12" s="15"/>
      <c r="EX12" s="15"/>
      <c r="EY12" s="15"/>
      <c r="EZ12" s="15"/>
      <c r="FA12" s="15"/>
      <c r="FB12" s="15"/>
      <c r="FC12" s="15"/>
      <c r="FD12" s="15"/>
      <c r="FE12" s="15"/>
      <c r="FF12" s="15"/>
      <c r="FG12" s="15"/>
      <c r="FH12" s="15"/>
      <c r="FI12" s="15"/>
      <c r="FJ12" s="15"/>
      <c r="FK12" s="15"/>
      <c r="FL12" s="15"/>
      <c r="FM12" s="15"/>
      <c r="FN12" s="15"/>
      <c r="FO12" s="15"/>
      <c r="FP12" s="15"/>
      <c r="FQ12" s="15"/>
      <c r="FR12" s="15"/>
      <c r="FS12" s="15"/>
      <c r="FT12" s="15"/>
      <c r="FU12" s="15"/>
      <c r="FV12" s="15"/>
      <c r="FW12" s="15"/>
      <c r="FX12" s="15"/>
      <c r="FY12" s="15"/>
      <c r="FZ12" s="15"/>
      <c r="GA12" s="15"/>
      <c r="GB12" s="15"/>
      <c r="GC12" s="15"/>
      <c r="GD12" s="15"/>
      <c r="GE12" s="15"/>
      <c r="GF12" s="15"/>
      <c r="GG12" s="15"/>
      <c r="GH12" s="15"/>
      <c r="GI12" s="15"/>
      <c r="GJ12" s="15"/>
      <c r="GK12" s="15"/>
      <c r="GL12" s="15"/>
      <c r="GM12" s="15"/>
      <c r="GN12" s="15"/>
      <c r="GO12" s="15"/>
      <c r="GP12" s="15"/>
      <c r="GQ12" s="15"/>
      <c r="GR12" s="15"/>
      <c r="GS12" s="15"/>
      <c r="GT12" s="15"/>
      <c r="GU12" s="15"/>
      <c r="GV12" s="15"/>
      <c r="GW12" s="15"/>
      <c r="GX12" s="15"/>
      <c r="GY12" s="15"/>
      <c r="GZ12" s="15"/>
      <c r="HA12" s="15"/>
      <c r="HB12" s="15"/>
      <c r="HC12" s="15"/>
      <c r="HD12" s="15"/>
      <c r="HE12" s="15"/>
      <c r="HF12" s="15"/>
      <c r="HG12" s="15"/>
      <c r="HH12" s="15"/>
      <c r="HI12" s="15"/>
      <c r="HJ12" s="15"/>
      <c r="HK12" s="15"/>
      <c r="HL12" s="15"/>
    </row>
    <row r="13" spans="1:220">
      <c r="A13" s="8">
        <v>3</v>
      </c>
      <c r="B13" s="19" t="s">
        <v>22</v>
      </c>
      <c r="C13" s="10"/>
      <c r="D13" s="11"/>
      <c r="E13" s="11"/>
      <c r="F13" s="13"/>
      <c r="G13" s="11"/>
      <c r="H13" s="11"/>
      <c r="I13" s="14"/>
      <c r="J13" s="15"/>
      <c r="K13" s="15"/>
      <c r="L13" s="15"/>
      <c r="M13" s="15"/>
      <c r="N13" s="15"/>
    </row>
    <row r="14" spans="1:220">
      <c r="A14" s="28">
        <v>3.1</v>
      </c>
      <c r="B14" s="29" t="s">
        <v>22</v>
      </c>
      <c r="C14" s="28" t="s">
        <v>23</v>
      </c>
      <c r="D14" s="185">
        <v>7.0000000000000001E-3</v>
      </c>
      <c r="E14" s="30">
        <f>+D14*I29</f>
        <v>2256759.4909999999</v>
      </c>
      <c r="F14" s="28"/>
      <c r="G14" s="28"/>
      <c r="H14" s="28"/>
      <c r="I14" s="18">
        <f>+ROUND(E14,0)</f>
        <v>2256759</v>
      </c>
      <c r="L14" s="31"/>
      <c r="M14" s="31"/>
    </row>
    <row r="15" spans="1:220">
      <c r="A15" s="8">
        <v>4</v>
      </c>
      <c r="B15" s="19" t="s">
        <v>24</v>
      </c>
      <c r="C15" s="10"/>
      <c r="D15" s="11"/>
      <c r="E15" s="12"/>
      <c r="F15" s="13"/>
      <c r="G15" s="11"/>
      <c r="H15" s="11"/>
      <c r="I15" s="14"/>
      <c r="J15" s="15"/>
      <c r="K15" s="15"/>
      <c r="L15" s="15"/>
      <c r="M15" s="15"/>
      <c r="N15" s="30"/>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row>
    <row r="16" spans="1:220">
      <c r="A16" s="20">
        <v>4.0999999999999996</v>
      </c>
      <c r="B16" s="225" t="s">
        <v>25</v>
      </c>
      <c r="C16" s="226"/>
      <c r="D16" s="226"/>
      <c r="E16" s="226"/>
      <c r="F16" s="226"/>
      <c r="G16" s="227"/>
      <c r="H16" s="32">
        <v>0.01</v>
      </c>
      <c r="I16" s="33">
        <f>ROUND(H16*$I$29,0)</f>
        <v>3223942</v>
      </c>
      <c r="J16" s="34"/>
      <c r="N16" s="30"/>
    </row>
    <row r="17" spans="1:220" ht="16.5" customHeight="1">
      <c r="A17" s="20">
        <v>4.2</v>
      </c>
      <c r="B17" s="225" t="s">
        <v>26</v>
      </c>
      <c r="C17" s="226"/>
      <c r="D17" s="226"/>
      <c r="E17" s="226"/>
      <c r="F17" s="226"/>
      <c r="G17" s="227"/>
      <c r="H17" s="32">
        <v>0.03</v>
      </c>
      <c r="I17" s="33">
        <f>ROUND(H17*$I$29,0)</f>
        <v>9671826</v>
      </c>
      <c r="J17" s="34"/>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15"/>
      <c r="BC17" s="15"/>
      <c r="BD17" s="15"/>
      <c r="BE17" s="15"/>
      <c r="BF17" s="15"/>
      <c r="BG17" s="15"/>
      <c r="BH17" s="15"/>
      <c r="BI17" s="15"/>
      <c r="BJ17" s="15"/>
      <c r="BK17" s="15"/>
      <c r="BL17" s="15"/>
      <c r="BM17" s="15"/>
      <c r="BN17" s="15"/>
      <c r="BO17" s="15"/>
      <c r="BP17" s="15"/>
      <c r="BQ17" s="15"/>
      <c r="BR17" s="15"/>
      <c r="BS17" s="15"/>
      <c r="BT17" s="15"/>
      <c r="BU17" s="15"/>
      <c r="BV17" s="15"/>
      <c r="BW17" s="15"/>
      <c r="BX17" s="15"/>
      <c r="BY17" s="15"/>
      <c r="BZ17" s="15"/>
      <c r="CA17" s="15"/>
      <c r="CB17" s="15"/>
      <c r="CC17" s="15"/>
      <c r="CD17" s="15"/>
      <c r="CE17" s="15"/>
      <c r="CF17" s="15"/>
      <c r="CG17" s="15"/>
      <c r="CH17" s="15"/>
      <c r="CI17" s="15"/>
      <c r="CJ17" s="15"/>
      <c r="CK17" s="15"/>
      <c r="CL17" s="15"/>
      <c r="CM17" s="15"/>
      <c r="CN17" s="15"/>
      <c r="CO17" s="15"/>
      <c r="CP17" s="15"/>
      <c r="CQ17" s="15"/>
      <c r="CR17" s="15"/>
      <c r="CS17" s="15"/>
      <c r="CT17" s="15"/>
      <c r="CU17" s="15"/>
      <c r="CV17" s="15"/>
      <c r="CW17" s="15"/>
      <c r="CX17" s="15"/>
      <c r="CY17" s="15"/>
      <c r="CZ17" s="15"/>
      <c r="DA17" s="15"/>
      <c r="DB17" s="15"/>
      <c r="DC17" s="15"/>
      <c r="DD17" s="15"/>
      <c r="DE17" s="15"/>
      <c r="DF17" s="15"/>
      <c r="DG17" s="15"/>
      <c r="DH17" s="15"/>
      <c r="DI17" s="15"/>
      <c r="DJ17" s="15"/>
      <c r="DK17" s="15"/>
      <c r="DL17" s="15"/>
      <c r="DM17" s="15"/>
      <c r="DN17" s="15"/>
      <c r="DO17" s="15"/>
      <c r="DP17" s="15"/>
      <c r="DQ17" s="15"/>
      <c r="DR17" s="15"/>
      <c r="DS17" s="15"/>
      <c r="DT17" s="15"/>
      <c r="DU17" s="15"/>
      <c r="DV17" s="15"/>
      <c r="DW17" s="15"/>
      <c r="DX17" s="15"/>
      <c r="DY17" s="15"/>
      <c r="DZ17" s="15"/>
      <c r="EA17" s="15"/>
      <c r="EB17" s="15"/>
      <c r="EC17" s="15"/>
      <c r="ED17" s="15"/>
      <c r="EE17" s="15"/>
      <c r="EF17" s="15"/>
      <c r="EG17" s="15"/>
      <c r="EH17" s="15"/>
      <c r="EI17" s="15"/>
      <c r="EJ17" s="15"/>
      <c r="EK17" s="15"/>
      <c r="EL17" s="15"/>
      <c r="EM17" s="15"/>
      <c r="EN17" s="15"/>
      <c r="EO17" s="15"/>
      <c r="EP17" s="15"/>
      <c r="EQ17" s="15"/>
      <c r="ER17" s="15"/>
      <c r="ES17" s="15"/>
      <c r="ET17" s="15"/>
      <c r="EU17" s="15"/>
      <c r="EV17" s="15"/>
      <c r="EW17" s="15"/>
      <c r="EX17" s="15"/>
      <c r="EY17" s="15"/>
      <c r="EZ17" s="15"/>
      <c r="FA17" s="15"/>
      <c r="FB17" s="15"/>
      <c r="FC17" s="15"/>
      <c r="FD17" s="15"/>
      <c r="FE17" s="15"/>
      <c r="FF17" s="15"/>
      <c r="FG17" s="15"/>
      <c r="FH17" s="15"/>
      <c r="FI17" s="15"/>
      <c r="FJ17" s="15"/>
      <c r="FK17" s="15"/>
      <c r="FL17" s="15"/>
      <c r="FM17" s="15"/>
      <c r="FN17" s="15"/>
      <c r="FO17" s="15"/>
      <c r="FP17" s="15"/>
      <c r="FQ17" s="15"/>
      <c r="FR17" s="15"/>
      <c r="FS17" s="15"/>
      <c r="FT17" s="15"/>
      <c r="FU17" s="15"/>
      <c r="FV17" s="15"/>
      <c r="FW17" s="15"/>
      <c r="FX17" s="15"/>
      <c r="FY17" s="15"/>
      <c r="FZ17" s="15"/>
      <c r="GA17" s="15"/>
      <c r="GB17" s="15"/>
      <c r="GC17" s="15"/>
      <c r="GD17" s="15"/>
      <c r="GE17" s="15"/>
      <c r="GF17" s="15"/>
      <c r="GG17" s="15"/>
      <c r="GH17" s="15"/>
      <c r="GI17" s="15"/>
      <c r="GJ17" s="15"/>
      <c r="GK17" s="15"/>
      <c r="GL17" s="15"/>
      <c r="GM17" s="15"/>
      <c r="GN17" s="15"/>
      <c r="GO17" s="15"/>
      <c r="GP17" s="15"/>
      <c r="GQ17" s="15"/>
      <c r="GR17" s="15"/>
      <c r="GS17" s="15"/>
      <c r="GT17" s="15"/>
      <c r="GU17" s="15"/>
      <c r="GV17" s="15"/>
      <c r="GW17" s="15"/>
      <c r="GX17" s="15"/>
      <c r="GY17" s="15"/>
      <c r="GZ17" s="15"/>
      <c r="HA17" s="15"/>
      <c r="HB17" s="15"/>
      <c r="HC17" s="15"/>
      <c r="HD17" s="15"/>
      <c r="HE17" s="15"/>
      <c r="HF17" s="15"/>
      <c r="HG17" s="15"/>
      <c r="HH17" s="15"/>
      <c r="HI17" s="15"/>
      <c r="HJ17" s="15"/>
      <c r="HK17" s="15"/>
      <c r="HL17" s="15"/>
    </row>
    <row r="18" spans="1:220" ht="16.5" customHeight="1">
      <c r="A18" s="20">
        <v>4.3</v>
      </c>
      <c r="B18" s="225" t="s">
        <v>27</v>
      </c>
      <c r="C18" s="226"/>
      <c r="D18" s="226"/>
      <c r="E18" s="226"/>
      <c r="F18" s="226"/>
      <c r="G18" s="227"/>
      <c r="H18" s="32">
        <v>0.05</v>
      </c>
      <c r="I18" s="33">
        <f>ROUND(H18*$I$29,0)</f>
        <v>16119711</v>
      </c>
      <c r="J18" s="34"/>
      <c r="O18" s="35"/>
    </row>
    <row r="19" spans="1:220">
      <c r="A19" s="20">
        <v>4.4000000000000004</v>
      </c>
      <c r="B19" s="168" t="s">
        <v>28</v>
      </c>
      <c r="C19" s="169"/>
      <c r="D19" s="169"/>
      <c r="E19" s="169"/>
      <c r="F19" s="169"/>
      <c r="G19" s="170"/>
      <c r="H19" s="32">
        <v>0.01</v>
      </c>
      <c r="I19" s="33">
        <f>ROUND(H19*$I$29,0)</f>
        <v>3223942</v>
      </c>
      <c r="J19" s="34"/>
      <c r="L19" s="26"/>
      <c r="O19" s="35"/>
    </row>
    <row r="20" spans="1:220">
      <c r="A20" s="20">
        <v>4.5</v>
      </c>
      <c r="B20" s="168" t="s">
        <v>648</v>
      </c>
      <c r="C20" s="169"/>
      <c r="D20" s="169"/>
      <c r="E20" s="169"/>
      <c r="G20" s="170"/>
      <c r="H20" s="32">
        <v>0.01</v>
      </c>
      <c r="I20" s="33">
        <f>ROUND(H20*$I$29,0)</f>
        <v>3223942</v>
      </c>
      <c r="J20" s="34"/>
      <c r="L20" s="26"/>
      <c r="N20" s="36"/>
      <c r="O20" s="35"/>
    </row>
    <row r="21" spans="1:220">
      <c r="A21" s="27"/>
      <c r="B21" s="217" t="s">
        <v>29</v>
      </c>
      <c r="C21" s="217"/>
      <c r="D21" s="217"/>
      <c r="E21" s="217"/>
      <c r="F21" s="228"/>
      <c r="G21" s="37" t="s">
        <v>30</v>
      </c>
      <c r="H21" s="38">
        <f>ROUND(SUM(I8:I20)/I25,4)</f>
        <v>0.23760000000000001</v>
      </c>
      <c r="I21" s="39">
        <f>ROUND($I$25*H21,0)</f>
        <v>59718427</v>
      </c>
      <c r="J21" s="31"/>
      <c r="L21" s="26"/>
      <c r="N21" s="31"/>
      <c r="O21" s="35"/>
    </row>
    <row r="22" spans="1:220">
      <c r="A22" s="37"/>
      <c r="B22" s="217" t="s">
        <v>31</v>
      </c>
      <c r="C22" s="217"/>
      <c r="D22" s="217"/>
      <c r="E22" s="217"/>
      <c r="F22" s="217"/>
      <c r="G22" s="40" t="s">
        <v>32</v>
      </c>
      <c r="H22" s="41">
        <v>0.04</v>
      </c>
      <c r="I22" s="39">
        <f>ROUND($I$25*H22,0)</f>
        <v>10053607</v>
      </c>
      <c r="J22" s="42"/>
      <c r="K22" s="43"/>
      <c r="L22" s="26"/>
      <c r="O22" s="35"/>
    </row>
    <row r="23" spans="1:220">
      <c r="A23" s="44"/>
      <c r="B23" s="229" t="s">
        <v>33</v>
      </c>
      <c r="C23" s="229"/>
      <c r="D23" s="229"/>
      <c r="E23" s="229"/>
      <c r="F23" s="229"/>
      <c r="G23" s="230"/>
      <c r="H23" s="45">
        <f>ROUND(SUM(H21:H22),4)</f>
        <v>0.27760000000000001</v>
      </c>
      <c r="I23" s="46">
        <f>ROUND(SUM(I21:I22),0)</f>
        <v>69772034</v>
      </c>
      <c r="L23" s="178"/>
      <c r="O23" s="43"/>
    </row>
    <row r="24" spans="1:220">
      <c r="A24" s="37"/>
      <c r="B24" s="231" t="s">
        <v>34</v>
      </c>
      <c r="C24" s="231"/>
      <c r="D24" s="231"/>
      <c r="E24" s="231"/>
      <c r="F24" s="231"/>
      <c r="G24" s="232"/>
      <c r="H24" s="47">
        <v>0.27760000000000001</v>
      </c>
      <c r="I24" s="48">
        <f>+ROUND(I25*H24,0)</f>
        <v>69772034</v>
      </c>
      <c r="J24" s="49" t="s">
        <v>35</v>
      </c>
      <c r="L24" s="26"/>
      <c r="N24" s="50"/>
      <c r="O24" s="43"/>
      <c r="S24" s="31"/>
    </row>
    <row r="25" spans="1:220">
      <c r="A25" s="37"/>
      <c r="B25" s="217" t="s">
        <v>140</v>
      </c>
      <c r="C25" s="218"/>
      <c r="D25" s="218"/>
      <c r="E25" s="218"/>
      <c r="F25" s="218"/>
      <c r="G25" s="218"/>
      <c r="H25" s="51"/>
      <c r="I25" s="39">
        <f>+PTO!F168</f>
        <v>251340180.06662351</v>
      </c>
      <c r="K25" s="52"/>
      <c r="L25" s="26"/>
      <c r="N25" s="43"/>
      <c r="O25" s="43"/>
    </row>
    <row r="26" spans="1:220">
      <c r="A26" s="37"/>
      <c r="B26" s="171" t="s">
        <v>95</v>
      </c>
      <c r="C26" s="172"/>
      <c r="D26" s="172"/>
      <c r="E26" s="172"/>
      <c r="F26" s="172"/>
      <c r="G26" s="172"/>
      <c r="H26" s="51"/>
      <c r="I26" s="39">
        <f>+'INVERSIÓN AMBIENTAL'!E45</f>
        <v>1281999</v>
      </c>
      <c r="K26" s="52"/>
      <c r="L26" s="26"/>
      <c r="N26" s="43"/>
      <c r="O26" s="43"/>
    </row>
    <row r="27" spans="1:220">
      <c r="A27" s="27"/>
      <c r="B27" s="219" t="s">
        <v>36</v>
      </c>
      <c r="C27" s="220"/>
      <c r="D27" s="220"/>
      <c r="E27" s="220"/>
      <c r="F27" s="220"/>
      <c r="G27" s="220"/>
      <c r="H27" s="38">
        <f>1+H24</f>
        <v>1.2776000000000001</v>
      </c>
      <c r="I27" s="179">
        <f>+ROUND(I25*H27,0)+I26</f>
        <v>322394213</v>
      </c>
      <c r="J27" s="49" t="s">
        <v>35</v>
      </c>
      <c r="L27" s="26"/>
      <c r="O27" s="43"/>
      <c r="P27" s="43"/>
    </row>
    <row r="28" spans="1:220">
      <c r="A28" s="53"/>
      <c r="B28" s="221" t="s">
        <v>37</v>
      </c>
      <c r="C28" s="222"/>
      <c r="D28" s="222"/>
      <c r="E28" s="222"/>
      <c r="F28" s="222"/>
      <c r="G28" s="222"/>
      <c r="H28" s="54"/>
      <c r="I28" s="55">
        <f>ROUND(SUM(I25+I23+I26),0)</f>
        <v>322394213</v>
      </c>
      <c r="L28" s="26"/>
      <c r="O28" s="52"/>
      <c r="P28" s="43"/>
    </row>
    <row r="29" spans="1:220">
      <c r="A29" s="27"/>
      <c r="B29" s="223" t="s">
        <v>649</v>
      </c>
      <c r="C29" s="224"/>
      <c r="D29" s="224"/>
      <c r="E29" s="224"/>
      <c r="F29" s="224"/>
      <c r="G29" s="224"/>
      <c r="H29" s="180"/>
      <c r="I29" s="181">
        <v>322394213</v>
      </c>
      <c r="J29" s="49" t="s">
        <v>35</v>
      </c>
      <c r="L29" s="26"/>
      <c r="O29" s="182"/>
      <c r="P29" s="43"/>
    </row>
    <row r="30" spans="1:220">
      <c r="A30" s="56"/>
      <c r="B30" s="214" t="s">
        <v>38</v>
      </c>
      <c r="C30" s="214"/>
      <c r="D30" s="214"/>
      <c r="E30" s="214"/>
      <c r="F30" s="214"/>
      <c r="G30" s="214"/>
      <c r="H30" s="214"/>
      <c r="I30" s="214"/>
      <c r="J30" s="214"/>
      <c r="K30" s="57"/>
      <c r="L30" s="183"/>
      <c r="M30" s="57"/>
      <c r="N30" s="31"/>
      <c r="O30" s="52"/>
    </row>
    <row r="31" spans="1:220" s="57" customFormat="1">
      <c r="A31" s="58"/>
      <c r="B31" s="214" t="s">
        <v>39</v>
      </c>
      <c r="C31" s="214"/>
      <c r="D31" s="214"/>
      <c r="E31" s="214"/>
      <c r="F31" s="214"/>
      <c r="G31" s="214"/>
      <c r="H31" s="214"/>
      <c r="I31" s="214"/>
      <c r="J31" s="214"/>
      <c r="O31" s="52"/>
    </row>
    <row r="32" spans="1:220" s="57" customFormat="1">
      <c r="A32" s="58"/>
      <c r="B32" s="214" t="s">
        <v>40</v>
      </c>
      <c r="C32" s="214"/>
      <c r="D32" s="214"/>
      <c r="E32" s="214"/>
      <c r="F32" s="214"/>
      <c r="G32" s="214"/>
      <c r="H32" s="214"/>
      <c r="I32" s="214"/>
      <c r="J32" s="214"/>
      <c r="M32" s="126"/>
      <c r="O32" s="52"/>
    </row>
    <row r="33" spans="1:15" s="57" customFormat="1">
      <c r="A33" s="58"/>
      <c r="B33" s="59"/>
      <c r="C33" s="59"/>
      <c r="D33" s="59"/>
      <c r="E33" s="59"/>
      <c r="F33" s="59"/>
      <c r="G33" s="59"/>
      <c r="H33" s="59"/>
      <c r="I33" s="59"/>
      <c r="J33" s="59"/>
      <c r="O33" s="52"/>
    </row>
    <row r="34" spans="1:15" s="57" customFormat="1">
      <c r="A34" s="58"/>
      <c r="B34" s="59"/>
      <c r="C34" s="59"/>
      <c r="D34" s="59"/>
      <c r="E34" s="59"/>
      <c r="F34" s="59"/>
      <c r="G34" s="59"/>
      <c r="H34" s="59"/>
      <c r="I34" s="59"/>
      <c r="J34" s="59"/>
      <c r="O34" s="52"/>
    </row>
    <row r="35" spans="1:15" s="57" customFormat="1">
      <c r="A35" s="58"/>
      <c r="B35" s="60" t="s">
        <v>41</v>
      </c>
      <c r="C35" s="58"/>
      <c r="D35" s="61"/>
      <c r="E35" s="62"/>
      <c r="F35" s="62"/>
      <c r="G35" s="213"/>
      <c r="H35" s="213"/>
      <c r="I35" s="63"/>
    </row>
    <row r="36" spans="1:15" s="57" customFormat="1">
      <c r="A36" s="58"/>
      <c r="B36" s="64" t="s">
        <v>42</v>
      </c>
      <c r="C36" s="58"/>
      <c r="D36" s="61"/>
      <c r="E36" s="62"/>
      <c r="F36" s="62"/>
      <c r="G36" s="215"/>
      <c r="H36" s="215"/>
    </row>
    <row r="37" spans="1:15" s="57" customFormat="1">
      <c r="A37" s="58"/>
      <c r="B37" s="65" t="s">
        <v>43</v>
      </c>
      <c r="C37" s="58"/>
      <c r="D37" s="61"/>
      <c r="E37" s="66"/>
      <c r="F37" s="62"/>
      <c r="G37" s="216"/>
      <c r="H37" s="216"/>
    </row>
    <row r="38" spans="1:15" s="57" customFormat="1" ht="36.75" customHeight="1">
      <c r="A38" s="58"/>
      <c r="B38" s="65"/>
      <c r="C38" s="58"/>
      <c r="D38" s="61"/>
      <c r="E38" s="66"/>
      <c r="F38" s="62"/>
      <c r="G38" s="67"/>
      <c r="H38" s="68"/>
    </row>
    <row r="39" spans="1:15" s="57" customFormat="1" ht="17.25" customHeight="1">
      <c r="A39" s="58"/>
      <c r="B39" s="65"/>
      <c r="C39" s="58"/>
      <c r="D39" s="61"/>
      <c r="E39" s="66"/>
      <c r="F39" s="62"/>
      <c r="G39" s="67"/>
      <c r="H39" s="68"/>
    </row>
    <row r="40" spans="1:15" s="57" customFormat="1" ht="51.75" customHeight="1">
      <c r="A40" s="58"/>
      <c r="B40" s="65"/>
      <c r="C40" s="58"/>
      <c r="D40" s="61"/>
      <c r="E40" s="66"/>
      <c r="F40" s="62"/>
      <c r="G40" s="67"/>
      <c r="H40" s="68"/>
    </row>
    <row r="41" spans="1:15" s="57" customFormat="1" ht="31.5" customHeight="1">
      <c r="A41" s="58"/>
      <c r="B41" s="65"/>
      <c r="C41" s="58"/>
      <c r="D41" s="61"/>
      <c r="E41" s="66"/>
      <c r="F41" s="62"/>
      <c r="G41" s="213"/>
      <c r="H41" s="213"/>
      <c r="I41" s="213"/>
    </row>
    <row r="42" spans="1:15" s="57" customFormat="1" ht="17.25" customHeight="1">
      <c r="A42" s="58"/>
      <c r="B42" s="69"/>
      <c r="C42" s="69"/>
      <c r="D42" s="70"/>
      <c r="E42" s="71"/>
      <c r="F42" s="71"/>
      <c r="G42" s="67"/>
      <c r="H42" s="68"/>
    </row>
    <row r="43" spans="1:15">
      <c r="A43" s="72"/>
    </row>
    <row r="44" spans="1:15">
      <c r="A44" s="72"/>
    </row>
    <row r="45" spans="1:15">
      <c r="A45" s="72"/>
    </row>
    <row r="46" spans="1:15">
      <c r="A46" s="72"/>
    </row>
    <row r="47" spans="1:15">
      <c r="A47" s="72"/>
    </row>
    <row r="48" spans="1:15">
      <c r="A48" s="72"/>
    </row>
    <row r="49" spans="1:13">
      <c r="A49" s="72"/>
    </row>
    <row r="50" spans="1:13">
      <c r="A50" s="72"/>
    </row>
    <row r="51" spans="1:13">
      <c r="A51" s="72"/>
    </row>
    <row r="52" spans="1:13">
      <c r="A52" s="72"/>
    </row>
    <row r="53" spans="1:13">
      <c r="A53" s="72"/>
    </row>
    <row r="54" spans="1:13">
      <c r="A54" s="72"/>
    </row>
    <row r="55" spans="1:13">
      <c r="A55" s="72"/>
    </row>
    <row r="56" spans="1:13">
      <c r="A56" s="72"/>
    </row>
    <row r="57" spans="1:13">
      <c r="A57" s="72"/>
    </row>
    <row r="58" spans="1:13">
      <c r="A58" s="72"/>
      <c r="M58" s="77"/>
    </row>
    <row r="59" spans="1:13">
      <c r="A59" s="72"/>
      <c r="L59" s="78">
        <v>0.01</v>
      </c>
      <c r="M59" s="77"/>
    </row>
    <row r="60" spans="1:13">
      <c r="A60" s="72"/>
      <c r="L60" s="78">
        <f t="shared" ref="L60:L123" si="0">+L59+0.01</f>
        <v>0.02</v>
      </c>
      <c r="M60" s="77"/>
    </row>
    <row r="61" spans="1:13">
      <c r="A61" s="72"/>
      <c r="L61" s="78">
        <f t="shared" si="0"/>
        <v>0.03</v>
      </c>
      <c r="M61" s="77"/>
    </row>
    <row r="62" spans="1:13">
      <c r="A62" s="72"/>
      <c r="L62" s="78">
        <f t="shared" si="0"/>
        <v>0.04</v>
      </c>
      <c r="M62" s="77"/>
    </row>
    <row r="63" spans="1:13">
      <c r="A63" s="72"/>
      <c r="L63" s="78">
        <f t="shared" si="0"/>
        <v>0.05</v>
      </c>
      <c r="M63" s="77"/>
    </row>
    <row r="64" spans="1:13">
      <c r="A64" s="72"/>
      <c r="L64" s="78">
        <f t="shared" si="0"/>
        <v>6.0000000000000005E-2</v>
      </c>
      <c r="M64" s="77"/>
    </row>
    <row r="65" spans="1:13">
      <c r="A65" s="72"/>
      <c r="L65" s="78">
        <f t="shared" si="0"/>
        <v>7.0000000000000007E-2</v>
      </c>
      <c r="M65" s="77"/>
    </row>
    <row r="66" spans="1:13">
      <c r="A66" s="72"/>
      <c r="L66" s="78">
        <f t="shared" si="0"/>
        <v>0.08</v>
      </c>
      <c r="M66" s="77"/>
    </row>
    <row r="67" spans="1:13">
      <c r="A67" s="72"/>
      <c r="L67" s="78">
        <f t="shared" si="0"/>
        <v>0.09</v>
      </c>
      <c r="M67" s="77"/>
    </row>
    <row r="68" spans="1:13">
      <c r="A68" s="72"/>
      <c r="L68" s="78">
        <f t="shared" si="0"/>
        <v>9.9999999999999992E-2</v>
      </c>
      <c r="M68" s="77"/>
    </row>
    <row r="69" spans="1:13">
      <c r="A69" s="72"/>
      <c r="L69" s="78">
        <f t="shared" si="0"/>
        <v>0.10999999999999999</v>
      </c>
      <c r="M69" s="77"/>
    </row>
    <row r="70" spans="1:13">
      <c r="A70" s="72"/>
      <c r="L70" s="78">
        <f t="shared" si="0"/>
        <v>0.11999999999999998</v>
      </c>
      <c r="M70" s="77"/>
    </row>
    <row r="71" spans="1:13">
      <c r="A71" s="72"/>
      <c r="L71" s="78">
        <f t="shared" si="0"/>
        <v>0.12999999999999998</v>
      </c>
      <c r="M71" s="77"/>
    </row>
    <row r="72" spans="1:13">
      <c r="A72" s="72"/>
      <c r="L72" s="78">
        <f t="shared" si="0"/>
        <v>0.13999999999999999</v>
      </c>
      <c r="M72" s="77"/>
    </row>
    <row r="73" spans="1:13">
      <c r="A73" s="72"/>
      <c r="L73" s="78">
        <f t="shared" si="0"/>
        <v>0.15</v>
      </c>
      <c r="M73" s="77"/>
    </row>
    <row r="74" spans="1:13">
      <c r="A74" s="72"/>
      <c r="L74" s="78">
        <f t="shared" si="0"/>
        <v>0.16</v>
      </c>
      <c r="M74" s="77"/>
    </row>
    <row r="75" spans="1:13">
      <c r="A75" s="72"/>
      <c r="L75" s="78">
        <f t="shared" si="0"/>
        <v>0.17</v>
      </c>
      <c r="M75" s="77"/>
    </row>
    <row r="76" spans="1:13">
      <c r="A76" s="72"/>
      <c r="L76" s="78">
        <f t="shared" si="0"/>
        <v>0.18000000000000002</v>
      </c>
      <c r="M76" s="77"/>
    </row>
    <row r="77" spans="1:13">
      <c r="A77" s="72"/>
      <c r="L77" s="78">
        <f t="shared" si="0"/>
        <v>0.19000000000000003</v>
      </c>
      <c r="M77" s="77"/>
    </row>
    <row r="78" spans="1:13">
      <c r="A78" s="72"/>
      <c r="L78" s="78">
        <f t="shared" si="0"/>
        <v>0.20000000000000004</v>
      </c>
      <c r="M78" s="77"/>
    </row>
    <row r="79" spans="1:13">
      <c r="A79" s="72"/>
      <c r="L79" s="78">
        <f t="shared" si="0"/>
        <v>0.21000000000000005</v>
      </c>
      <c r="M79" s="77"/>
    </row>
    <row r="80" spans="1:13">
      <c r="A80" s="72"/>
      <c r="L80" s="78">
        <f t="shared" si="0"/>
        <v>0.22000000000000006</v>
      </c>
      <c r="M80" s="77"/>
    </row>
    <row r="81" spans="1:13">
      <c r="A81" s="72"/>
      <c r="L81" s="78">
        <f t="shared" si="0"/>
        <v>0.23000000000000007</v>
      </c>
      <c r="M81" s="77"/>
    </row>
    <row r="82" spans="1:13">
      <c r="A82" s="72"/>
      <c r="L82" s="78">
        <f t="shared" si="0"/>
        <v>0.24000000000000007</v>
      </c>
      <c r="M82" s="77"/>
    </row>
    <row r="83" spans="1:13">
      <c r="A83" s="72"/>
      <c r="L83" s="78">
        <f t="shared" si="0"/>
        <v>0.25000000000000006</v>
      </c>
      <c r="M83" s="77"/>
    </row>
    <row r="84" spans="1:13">
      <c r="A84" s="72"/>
      <c r="L84" s="78">
        <f t="shared" si="0"/>
        <v>0.26000000000000006</v>
      </c>
      <c r="M84" s="77"/>
    </row>
    <row r="85" spans="1:13">
      <c r="A85" s="72"/>
      <c r="L85" s="78">
        <f t="shared" si="0"/>
        <v>0.27000000000000007</v>
      </c>
      <c r="M85" s="77"/>
    </row>
    <row r="86" spans="1:13">
      <c r="A86" s="72"/>
      <c r="L86" s="78">
        <f t="shared" si="0"/>
        <v>0.28000000000000008</v>
      </c>
      <c r="M86" s="77"/>
    </row>
    <row r="87" spans="1:13">
      <c r="A87" s="72"/>
      <c r="L87" s="78">
        <f t="shared" si="0"/>
        <v>0.29000000000000009</v>
      </c>
      <c r="M87" s="77"/>
    </row>
    <row r="88" spans="1:13">
      <c r="A88" s="72"/>
      <c r="L88" s="78">
        <f t="shared" si="0"/>
        <v>0.3000000000000001</v>
      </c>
      <c r="M88" s="77"/>
    </row>
    <row r="89" spans="1:13">
      <c r="A89" s="72"/>
      <c r="L89" s="78">
        <f t="shared" si="0"/>
        <v>0.31000000000000011</v>
      </c>
      <c r="M89" s="77"/>
    </row>
    <row r="90" spans="1:13">
      <c r="A90" s="72"/>
      <c r="L90" s="78">
        <f t="shared" si="0"/>
        <v>0.32000000000000012</v>
      </c>
      <c r="M90" s="77"/>
    </row>
    <row r="91" spans="1:13">
      <c r="A91" s="72"/>
      <c r="L91" s="78">
        <f t="shared" si="0"/>
        <v>0.33000000000000013</v>
      </c>
      <c r="M91" s="77"/>
    </row>
    <row r="92" spans="1:13">
      <c r="A92" s="72"/>
      <c r="L92" s="78">
        <f t="shared" si="0"/>
        <v>0.34000000000000014</v>
      </c>
      <c r="M92" s="77"/>
    </row>
    <row r="93" spans="1:13">
      <c r="A93" s="72"/>
      <c r="L93" s="78">
        <f t="shared" si="0"/>
        <v>0.35000000000000014</v>
      </c>
      <c r="M93" s="77"/>
    </row>
    <row r="94" spans="1:13">
      <c r="A94" s="72"/>
      <c r="L94" s="78">
        <f t="shared" si="0"/>
        <v>0.36000000000000015</v>
      </c>
      <c r="M94" s="77"/>
    </row>
    <row r="95" spans="1:13">
      <c r="A95" s="72"/>
      <c r="L95" s="78">
        <f t="shared" si="0"/>
        <v>0.37000000000000016</v>
      </c>
      <c r="M95" s="77"/>
    </row>
    <row r="96" spans="1:13">
      <c r="A96" s="72"/>
      <c r="L96" s="78">
        <f t="shared" si="0"/>
        <v>0.38000000000000017</v>
      </c>
      <c r="M96" s="77"/>
    </row>
    <row r="97" spans="1:13">
      <c r="A97" s="72"/>
      <c r="L97" s="78">
        <f t="shared" si="0"/>
        <v>0.39000000000000018</v>
      </c>
      <c r="M97" s="77"/>
    </row>
    <row r="98" spans="1:13">
      <c r="A98" s="72"/>
      <c r="L98" s="78">
        <f t="shared" si="0"/>
        <v>0.40000000000000019</v>
      </c>
      <c r="M98" s="77"/>
    </row>
    <row r="99" spans="1:13">
      <c r="A99" s="72"/>
      <c r="L99" s="78">
        <f t="shared" si="0"/>
        <v>0.4100000000000002</v>
      </c>
      <c r="M99" s="77"/>
    </row>
    <row r="100" spans="1:13">
      <c r="A100" s="72"/>
      <c r="L100" s="78">
        <f t="shared" si="0"/>
        <v>0.42000000000000021</v>
      </c>
      <c r="M100" s="77"/>
    </row>
    <row r="101" spans="1:13">
      <c r="A101" s="72"/>
      <c r="L101" s="78">
        <f t="shared" si="0"/>
        <v>0.43000000000000022</v>
      </c>
      <c r="M101" s="77"/>
    </row>
    <row r="102" spans="1:13">
      <c r="A102" s="72"/>
      <c r="L102" s="78">
        <f t="shared" si="0"/>
        <v>0.44000000000000022</v>
      </c>
      <c r="M102" s="77"/>
    </row>
    <row r="103" spans="1:13">
      <c r="A103" s="72"/>
      <c r="L103" s="78">
        <f t="shared" si="0"/>
        <v>0.45000000000000023</v>
      </c>
      <c r="M103" s="77"/>
    </row>
    <row r="104" spans="1:13">
      <c r="A104" s="72"/>
      <c r="L104" s="78">
        <f t="shared" si="0"/>
        <v>0.46000000000000024</v>
      </c>
      <c r="M104" s="77"/>
    </row>
    <row r="105" spans="1:13">
      <c r="A105" s="72"/>
      <c r="L105" s="78">
        <f t="shared" si="0"/>
        <v>0.47000000000000025</v>
      </c>
      <c r="M105" s="77"/>
    </row>
    <row r="106" spans="1:13">
      <c r="A106" s="72"/>
      <c r="L106" s="78">
        <f t="shared" si="0"/>
        <v>0.48000000000000026</v>
      </c>
      <c r="M106" s="77"/>
    </row>
    <row r="107" spans="1:13">
      <c r="A107" s="72"/>
      <c r="L107" s="78">
        <f t="shared" si="0"/>
        <v>0.49000000000000027</v>
      </c>
      <c r="M107" s="77"/>
    </row>
    <row r="108" spans="1:13">
      <c r="A108" s="72"/>
      <c r="L108" s="78">
        <f t="shared" si="0"/>
        <v>0.50000000000000022</v>
      </c>
      <c r="M108" s="77"/>
    </row>
    <row r="109" spans="1:13">
      <c r="A109" s="72"/>
      <c r="L109" s="78">
        <f t="shared" si="0"/>
        <v>0.51000000000000023</v>
      </c>
      <c r="M109" s="77"/>
    </row>
    <row r="110" spans="1:13">
      <c r="A110" s="72"/>
      <c r="L110" s="78">
        <f t="shared" si="0"/>
        <v>0.52000000000000024</v>
      </c>
      <c r="M110" s="77"/>
    </row>
    <row r="111" spans="1:13">
      <c r="A111" s="72"/>
      <c r="L111" s="78">
        <f t="shared" si="0"/>
        <v>0.53000000000000025</v>
      </c>
      <c r="M111" s="77"/>
    </row>
    <row r="112" spans="1:13">
      <c r="A112" s="72"/>
      <c r="L112" s="78">
        <f t="shared" si="0"/>
        <v>0.54000000000000026</v>
      </c>
      <c r="M112" s="77"/>
    </row>
    <row r="113" spans="1:13">
      <c r="A113" s="72"/>
      <c r="L113" s="78">
        <f t="shared" si="0"/>
        <v>0.55000000000000027</v>
      </c>
      <c r="M113" s="77"/>
    </row>
    <row r="114" spans="1:13">
      <c r="A114" s="72"/>
      <c r="L114" s="78">
        <f t="shared" si="0"/>
        <v>0.56000000000000028</v>
      </c>
      <c r="M114" s="77"/>
    </row>
    <row r="115" spans="1:13">
      <c r="A115" s="72"/>
      <c r="L115" s="78">
        <f t="shared" si="0"/>
        <v>0.57000000000000028</v>
      </c>
      <c r="M115" s="77"/>
    </row>
    <row r="116" spans="1:13">
      <c r="A116" s="72"/>
      <c r="L116" s="78">
        <f t="shared" si="0"/>
        <v>0.58000000000000029</v>
      </c>
      <c r="M116" s="77"/>
    </row>
    <row r="117" spans="1:13">
      <c r="A117" s="72"/>
      <c r="L117" s="78">
        <f t="shared" si="0"/>
        <v>0.5900000000000003</v>
      </c>
      <c r="M117" s="77"/>
    </row>
    <row r="118" spans="1:13">
      <c r="A118" s="72"/>
      <c r="L118" s="78">
        <f t="shared" si="0"/>
        <v>0.60000000000000031</v>
      </c>
      <c r="M118" s="77"/>
    </row>
    <row r="119" spans="1:13">
      <c r="A119" s="72"/>
      <c r="L119" s="78">
        <f t="shared" si="0"/>
        <v>0.61000000000000032</v>
      </c>
      <c r="M119" s="77"/>
    </row>
    <row r="120" spans="1:13">
      <c r="A120" s="72"/>
      <c r="L120" s="78">
        <f t="shared" si="0"/>
        <v>0.62000000000000033</v>
      </c>
      <c r="M120" s="77"/>
    </row>
    <row r="121" spans="1:13">
      <c r="A121" s="72"/>
      <c r="L121" s="78">
        <f t="shared" si="0"/>
        <v>0.63000000000000034</v>
      </c>
      <c r="M121" s="77"/>
    </row>
    <row r="122" spans="1:13">
      <c r="A122" s="72"/>
      <c r="L122" s="78">
        <f t="shared" si="0"/>
        <v>0.64000000000000035</v>
      </c>
      <c r="M122" s="77"/>
    </row>
    <row r="123" spans="1:13">
      <c r="A123" s="72"/>
      <c r="L123" s="78">
        <f t="shared" si="0"/>
        <v>0.65000000000000036</v>
      </c>
      <c r="M123" s="77"/>
    </row>
    <row r="124" spans="1:13">
      <c r="A124" s="72"/>
      <c r="L124" s="78">
        <f t="shared" ref="L124:L187" si="1">+L123+0.01</f>
        <v>0.66000000000000036</v>
      </c>
      <c r="M124" s="77"/>
    </row>
    <row r="125" spans="1:13">
      <c r="A125" s="72"/>
      <c r="L125" s="78">
        <f t="shared" si="1"/>
        <v>0.67000000000000037</v>
      </c>
      <c r="M125" s="77"/>
    </row>
    <row r="126" spans="1:13">
      <c r="A126" s="72"/>
      <c r="L126" s="78">
        <f t="shared" si="1"/>
        <v>0.68000000000000038</v>
      </c>
      <c r="M126" s="77"/>
    </row>
    <row r="127" spans="1:13">
      <c r="A127" s="72"/>
      <c r="L127" s="78">
        <f t="shared" si="1"/>
        <v>0.69000000000000039</v>
      </c>
      <c r="M127" s="77"/>
    </row>
    <row r="128" spans="1:13">
      <c r="A128" s="72"/>
      <c r="L128" s="78">
        <f t="shared" si="1"/>
        <v>0.7000000000000004</v>
      </c>
      <c r="M128" s="77"/>
    </row>
    <row r="129" spans="1:13">
      <c r="A129" s="72"/>
      <c r="L129" s="78">
        <f t="shared" si="1"/>
        <v>0.71000000000000041</v>
      </c>
      <c r="M129" s="77"/>
    </row>
    <row r="130" spans="1:13">
      <c r="A130" s="72"/>
      <c r="L130" s="78">
        <f t="shared" si="1"/>
        <v>0.72000000000000042</v>
      </c>
      <c r="M130" s="77"/>
    </row>
    <row r="131" spans="1:13">
      <c r="A131" s="72"/>
      <c r="L131" s="78">
        <f t="shared" si="1"/>
        <v>0.73000000000000043</v>
      </c>
      <c r="M131" s="77"/>
    </row>
    <row r="132" spans="1:13">
      <c r="A132" s="72"/>
      <c r="L132" s="78">
        <f t="shared" si="1"/>
        <v>0.74000000000000044</v>
      </c>
      <c r="M132" s="77"/>
    </row>
    <row r="133" spans="1:13">
      <c r="A133" s="72"/>
      <c r="L133" s="78">
        <f t="shared" si="1"/>
        <v>0.75000000000000044</v>
      </c>
      <c r="M133" s="77"/>
    </row>
    <row r="134" spans="1:13">
      <c r="A134" s="72"/>
      <c r="L134" s="78">
        <f t="shared" si="1"/>
        <v>0.76000000000000045</v>
      </c>
      <c r="M134" s="77"/>
    </row>
    <row r="135" spans="1:13">
      <c r="A135" s="72"/>
      <c r="L135" s="78">
        <f t="shared" si="1"/>
        <v>0.77000000000000046</v>
      </c>
      <c r="M135" s="77"/>
    </row>
    <row r="136" spans="1:13">
      <c r="A136" s="72"/>
      <c r="L136" s="78">
        <f t="shared" si="1"/>
        <v>0.78000000000000047</v>
      </c>
      <c r="M136" s="77"/>
    </row>
    <row r="137" spans="1:13">
      <c r="A137" s="72"/>
      <c r="L137" s="78">
        <f t="shared" si="1"/>
        <v>0.79000000000000048</v>
      </c>
      <c r="M137" s="77"/>
    </row>
    <row r="138" spans="1:13">
      <c r="A138" s="72"/>
      <c r="L138" s="78">
        <f t="shared" si="1"/>
        <v>0.80000000000000049</v>
      </c>
      <c r="M138" s="77"/>
    </row>
    <row r="139" spans="1:13">
      <c r="A139" s="72"/>
      <c r="L139" s="78">
        <f t="shared" si="1"/>
        <v>0.8100000000000005</v>
      </c>
      <c r="M139" s="77"/>
    </row>
    <row r="140" spans="1:13">
      <c r="A140" s="72"/>
      <c r="L140" s="78">
        <f t="shared" si="1"/>
        <v>0.82000000000000051</v>
      </c>
      <c r="M140" s="77"/>
    </row>
    <row r="141" spans="1:13">
      <c r="A141" s="72"/>
      <c r="L141" s="78">
        <f t="shared" si="1"/>
        <v>0.83000000000000052</v>
      </c>
      <c r="M141" s="77"/>
    </row>
    <row r="142" spans="1:13">
      <c r="A142" s="72"/>
      <c r="L142" s="78">
        <f t="shared" si="1"/>
        <v>0.84000000000000052</v>
      </c>
      <c r="M142" s="77"/>
    </row>
    <row r="143" spans="1:13">
      <c r="A143" s="72"/>
      <c r="L143" s="78">
        <f t="shared" si="1"/>
        <v>0.85000000000000053</v>
      </c>
      <c r="M143" s="77"/>
    </row>
    <row r="144" spans="1:13">
      <c r="A144" s="72"/>
      <c r="L144" s="78">
        <f t="shared" si="1"/>
        <v>0.86000000000000054</v>
      </c>
      <c r="M144" s="77"/>
    </row>
    <row r="145" spans="1:13">
      <c r="A145" s="72"/>
      <c r="L145" s="78">
        <f t="shared" si="1"/>
        <v>0.87000000000000055</v>
      </c>
      <c r="M145" s="77"/>
    </row>
    <row r="146" spans="1:13">
      <c r="A146" s="72"/>
      <c r="L146" s="78">
        <f t="shared" si="1"/>
        <v>0.88000000000000056</v>
      </c>
      <c r="M146" s="77"/>
    </row>
    <row r="147" spans="1:13">
      <c r="A147" s="72"/>
      <c r="L147" s="78">
        <f t="shared" si="1"/>
        <v>0.89000000000000057</v>
      </c>
      <c r="M147" s="77"/>
    </row>
    <row r="148" spans="1:13">
      <c r="A148" s="72"/>
      <c r="L148" s="78">
        <f t="shared" si="1"/>
        <v>0.90000000000000058</v>
      </c>
      <c r="M148" s="77"/>
    </row>
    <row r="149" spans="1:13">
      <c r="A149" s="72"/>
      <c r="L149" s="78">
        <f t="shared" si="1"/>
        <v>0.91000000000000059</v>
      </c>
      <c r="M149" s="77"/>
    </row>
    <row r="150" spans="1:13">
      <c r="A150" s="72"/>
      <c r="L150" s="78">
        <f t="shared" si="1"/>
        <v>0.9200000000000006</v>
      </c>
      <c r="M150" s="77"/>
    </row>
    <row r="151" spans="1:13">
      <c r="A151" s="72"/>
      <c r="L151" s="78">
        <f t="shared" si="1"/>
        <v>0.9300000000000006</v>
      </c>
      <c r="M151" s="77"/>
    </row>
    <row r="152" spans="1:13">
      <c r="A152" s="72"/>
      <c r="L152" s="78">
        <f t="shared" si="1"/>
        <v>0.94000000000000061</v>
      </c>
      <c r="M152" s="77"/>
    </row>
    <row r="153" spans="1:13">
      <c r="A153" s="72"/>
      <c r="L153" s="78">
        <f t="shared" si="1"/>
        <v>0.95000000000000062</v>
      </c>
      <c r="M153" s="77"/>
    </row>
    <row r="154" spans="1:13">
      <c r="A154" s="72"/>
      <c r="L154" s="78">
        <f t="shared" si="1"/>
        <v>0.96000000000000063</v>
      </c>
      <c r="M154" s="77"/>
    </row>
    <row r="155" spans="1:13">
      <c r="A155" s="72"/>
      <c r="L155" s="78">
        <f t="shared" si="1"/>
        <v>0.97000000000000064</v>
      </c>
      <c r="M155" s="77"/>
    </row>
    <row r="156" spans="1:13">
      <c r="A156" s="72"/>
      <c r="L156" s="78">
        <f t="shared" si="1"/>
        <v>0.98000000000000065</v>
      </c>
      <c r="M156" s="77"/>
    </row>
    <row r="157" spans="1:13">
      <c r="A157" s="72"/>
      <c r="L157" s="78">
        <f t="shared" si="1"/>
        <v>0.99000000000000066</v>
      </c>
      <c r="M157" s="77"/>
    </row>
    <row r="158" spans="1:13">
      <c r="A158" s="72"/>
      <c r="L158" s="78">
        <f t="shared" si="1"/>
        <v>1.0000000000000007</v>
      </c>
      <c r="M158" s="77"/>
    </row>
    <row r="159" spans="1:13">
      <c r="A159" s="72"/>
      <c r="L159" s="78">
        <f t="shared" si="1"/>
        <v>1.0100000000000007</v>
      </c>
      <c r="M159" s="77"/>
    </row>
    <row r="160" spans="1:13">
      <c r="A160" s="72"/>
      <c r="L160" s="78">
        <f t="shared" si="1"/>
        <v>1.0200000000000007</v>
      </c>
      <c r="M160" s="77"/>
    </row>
    <row r="161" spans="1:13">
      <c r="A161" s="72"/>
      <c r="L161" s="78">
        <f t="shared" si="1"/>
        <v>1.0300000000000007</v>
      </c>
      <c r="M161" s="77"/>
    </row>
    <row r="162" spans="1:13">
      <c r="A162" s="72"/>
      <c r="L162" s="78">
        <f t="shared" si="1"/>
        <v>1.0400000000000007</v>
      </c>
      <c r="M162" s="77"/>
    </row>
    <row r="163" spans="1:13">
      <c r="A163" s="72"/>
      <c r="L163" s="78">
        <f t="shared" si="1"/>
        <v>1.0500000000000007</v>
      </c>
      <c r="M163" s="77"/>
    </row>
    <row r="164" spans="1:13">
      <c r="A164" s="72"/>
      <c r="L164" s="78">
        <f t="shared" si="1"/>
        <v>1.0600000000000007</v>
      </c>
      <c r="M164" s="77"/>
    </row>
    <row r="165" spans="1:13">
      <c r="A165" s="72"/>
      <c r="L165" s="78">
        <f t="shared" si="1"/>
        <v>1.0700000000000007</v>
      </c>
      <c r="M165" s="77"/>
    </row>
    <row r="166" spans="1:13">
      <c r="A166" s="72"/>
      <c r="L166" s="78">
        <f t="shared" si="1"/>
        <v>1.0800000000000007</v>
      </c>
      <c r="M166" s="77"/>
    </row>
    <row r="167" spans="1:13">
      <c r="A167" s="72"/>
      <c r="L167" s="78">
        <f t="shared" si="1"/>
        <v>1.0900000000000007</v>
      </c>
      <c r="M167" s="77"/>
    </row>
    <row r="168" spans="1:13">
      <c r="A168" s="72"/>
      <c r="L168" s="78">
        <f t="shared" si="1"/>
        <v>1.1000000000000008</v>
      </c>
      <c r="M168" s="77"/>
    </row>
    <row r="169" spans="1:13">
      <c r="A169" s="72"/>
      <c r="L169" s="78">
        <f t="shared" si="1"/>
        <v>1.1100000000000008</v>
      </c>
      <c r="M169" s="77"/>
    </row>
    <row r="170" spans="1:13">
      <c r="A170" s="72"/>
      <c r="L170" s="78">
        <f t="shared" si="1"/>
        <v>1.1200000000000008</v>
      </c>
      <c r="M170" s="77"/>
    </row>
    <row r="171" spans="1:13">
      <c r="A171" s="72"/>
      <c r="L171" s="78">
        <f t="shared" si="1"/>
        <v>1.1300000000000008</v>
      </c>
      <c r="M171" s="77"/>
    </row>
    <row r="172" spans="1:13">
      <c r="A172" s="72"/>
      <c r="L172" s="78">
        <f t="shared" si="1"/>
        <v>1.1400000000000008</v>
      </c>
      <c r="M172" s="77"/>
    </row>
    <row r="173" spans="1:13">
      <c r="A173" s="72"/>
      <c r="L173" s="78">
        <f t="shared" si="1"/>
        <v>1.1500000000000008</v>
      </c>
      <c r="M173" s="77"/>
    </row>
    <row r="174" spans="1:13">
      <c r="A174" s="72"/>
      <c r="L174" s="78">
        <f t="shared" si="1"/>
        <v>1.1600000000000008</v>
      </c>
      <c r="M174" s="77"/>
    </row>
    <row r="175" spans="1:13">
      <c r="A175" s="72"/>
      <c r="L175" s="78">
        <f t="shared" si="1"/>
        <v>1.1700000000000008</v>
      </c>
      <c r="M175" s="77"/>
    </row>
    <row r="176" spans="1:13">
      <c r="A176" s="72"/>
      <c r="L176" s="78">
        <f t="shared" si="1"/>
        <v>1.1800000000000008</v>
      </c>
      <c r="M176" s="77"/>
    </row>
    <row r="177" spans="1:13">
      <c r="A177" s="72"/>
      <c r="L177" s="78">
        <f t="shared" si="1"/>
        <v>1.1900000000000008</v>
      </c>
      <c r="M177" s="77"/>
    </row>
    <row r="178" spans="1:13">
      <c r="A178" s="72"/>
      <c r="L178" s="78">
        <f t="shared" si="1"/>
        <v>1.2000000000000008</v>
      </c>
      <c r="M178" s="77"/>
    </row>
    <row r="179" spans="1:13">
      <c r="A179" s="72"/>
      <c r="L179" s="78">
        <f t="shared" si="1"/>
        <v>1.2100000000000009</v>
      </c>
      <c r="M179" s="77"/>
    </row>
    <row r="180" spans="1:13">
      <c r="A180" s="72"/>
      <c r="L180" s="78">
        <f t="shared" si="1"/>
        <v>1.2200000000000009</v>
      </c>
      <c r="M180" s="77"/>
    </row>
    <row r="181" spans="1:13">
      <c r="A181" s="72"/>
      <c r="L181" s="78">
        <f t="shared" si="1"/>
        <v>1.2300000000000009</v>
      </c>
      <c r="M181" s="77"/>
    </row>
    <row r="182" spans="1:13">
      <c r="A182" s="72"/>
      <c r="L182" s="78">
        <f t="shared" si="1"/>
        <v>1.2400000000000009</v>
      </c>
      <c r="M182" s="77"/>
    </row>
    <row r="183" spans="1:13">
      <c r="A183" s="72"/>
      <c r="L183" s="78">
        <f t="shared" si="1"/>
        <v>1.2500000000000009</v>
      </c>
      <c r="M183" s="77"/>
    </row>
    <row r="184" spans="1:13">
      <c r="A184" s="72"/>
      <c r="L184" s="78">
        <f t="shared" si="1"/>
        <v>1.2600000000000009</v>
      </c>
      <c r="M184" s="77"/>
    </row>
    <row r="185" spans="1:13">
      <c r="A185" s="72"/>
      <c r="L185" s="78">
        <f t="shared" si="1"/>
        <v>1.2700000000000009</v>
      </c>
      <c r="M185" s="77"/>
    </row>
    <row r="186" spans="1:13">
      <c r="A186" s="72"/>
      <c r="L186" s="78">
        <f t="shared" si="1"/>
        <v>1.2800000000000009</v>
      </c>
      <c r="M186" s="77"/>
    </row>
    <row r="187" spans="1:13">
      <c r="A187" s="72"/>
      <c r="L187" s="78">
        <f t="shared" si="1"/>
        <v>1.2900000000000009</v>
      </c>
      <c r="M187" s="77"/>
    </row>
    <row r="188" spans="1:13">
      <c r="A188" s="72"/>
      <c r="L188" s="78">
        <f t="shared" ref="L188:L251" si="2">+L187+0.01</f>
        <v>1.3000000000000009</v>
      </c>
      <c r="M188" s="77"/>
    </row>
    <row r="189" spans="1:13">
      <c r="A189" s="72"/>
      <c r="L189" s="78">
        <f t="shared" si="2"/>
        <v>1.3100000000000009</v>
      </c>
      <c r="M189" s="77"/>
    </row>
    <row r="190" spans="1:13">
      <c r="A190" s="72"/>
      <c r="L190" s="78">
        <f t="shared" si="2"/>
        <v>1.320000000000001</v>
      </c>
      <c r="M190" s="77"/>
    </row>
    <row r="191" spans="1:13">
      <c r="A191" s="72"/>
      <c r="L191" s="78">
        <f t="shared" si="2"/>
        <v>1.330000000000001</v>
      </c>
      <c r="M191" s="77"/>
    </row>
    <row r="192" spans="1:13">
      <c r="A192" s="72"/>
      <c r="L192" s="78">
        <f t="shared" si="2"/>
        <v>1.340000000000001</v>
      </c>
      <c r="M192" s="77"/>
    </row>
    <row r="193" spans="1:13">
      <c r="A193" s="72"/>
      <c r="L193" s="78">
        <f t="shared" si="2"/>
        <v>1.350000000000001</v>
      </c>
      <c r="M193" s="77"/>
    </row>
    <row r="194" spans="1:13">
      <c r="A194" s="72"/>
      <c r="L194" s="78">
        <f t="shared" si="2"/>
        <v>1.360000000000001</v>
      </c>
      <c r="M194" s="77"/>
    </row>
    <row r="195" spans="1:13">
      <c r="A195" s="72"/>
      <c r="L195" s="78">
        <f t="shared" si="2"/>
        <v>1.370000000000001</v>
      </c>
      <c r="M195" s="77"/>
    </row>
    <row r="196" spans="1:13">
      <c r="A196" s="72"/>
      <c r="L196" s="78">
        <f t="shared" si="2"/>
        <v>1.380000000000001</v>
      </c>
      <c r="M196" s="77"/>
    </row>
    <row r="197" spans="1:13">
      <c r="A197" s="72"/>
      <c r="L197" s="78">
        <f t="shared" si="2"/>
        <v>1.390000000000001</v>
      </c>
      <c r="M197" s="77"/>
    </row>
    <row r="198" spans="1:13">
      <c r="A198" s="72"/>
      <c r="L198" s="78">
        <f t="shared" si="2"/>
        <v>1.400000000000001</v>
      </c>
      <c r="M198" s="77"/>
    </row>
    <row r="199" spans="1:13">
      <c r="A199" s="72"/>
      <c r="L199" s="78">
        <f t="shared" si="2"/>
        <v>1.410000000000001</v>
      </c>
      <c r="M199" s="77"/>
    </row>
    <row r="200" spans="1:13">
      <c r="A200" s="72"/>
      <c r="L200" s="78">
        <f t="shared" si="2"/>
        <v>1.420000000000001</v>
      </c>
      <c r="M200" s="77"/>
    </row>
    <row r="201" spans="1:13">
      <c r="A201" s="72"/>
      <c r="L201" s="78">
        <f t="shared" si="2"/>
        <v>1.430000000000001</v>
      </c>
      <c r="M201" s="77"/>
    </row>
    <row r="202" spans="1:13">
      <c r="A202" s="72"/>
      <c r="L202" s="78">
        <f t="shared" si="2"/>
        <v>1.4400000000000011</v>
      </c>
      <c r="M202" s="77"/>
    </row>
    <row r="203" spans="1:13">
      <c r="A203" s="72"/>
      <c r="L203" s="78">
        <f t="shared" si="2"/>
        <v>1.4500000000000011</v>
      </c>
      <c r="M203" s="77"/>
    </row>
    <row r="204" spans="1:13">
      <c r="A204" s="72"/>
      <c r="L204" s="78">
        <f t="shared" si="2"/>
        <v>1.4600000000000011</v>
      </c>
      <c r="M204" s="77"/>
    </row>
    <row r="205" spans="1:13">
      <c r="A205" s="72"/>
      <c r="L205" s="78">
        <f t="shared" si="2"/>
        <v>1.4700000000000011</v>
      </c>
      <c r="M205" s="77"/>
    </row>
    <row r="206" spans="1:13">
      <c r="A206" s="72"/>
      <c r="L206" s="78">
        <f t="shared" si="2"/>
        <v>1.4800000000000011</v>
      </c>
      <c r="M206" s="77"/>
    </row>
    <row r="207" spans="1:13">
      <c r="A207" s="72"/>
      <c r="L207" s="78">
        <f t="shared" si="2"/>
        <v>1.4900000000000011</v>
      </c>
      <c r="M207" s="77"/>
    </row>
    <row r="208" spans="1:13">
      <c r="A208" s="72"/>
      <c r="L208" s="78">
        <f t="shared" si="2"/>
        <v>1.5000000000000011</v>
      </c>
      <c r="M208" s="77"/>
    </row>
    <row r="209" spans="1:13">
      <c r="A209" s="72"/>
      <c r="L209" s="78">
        <f t="shared" si="2"/>
        <v>1.5100000000000011</v>
      </c>
      <c r="M209" s="77"/>
    </row>
    <row r="210" spans="1:13">
      <c r="A210" s="72"/>
      <c r="L210" s="78">
        <f t="shared" si="2"/>
        <v>1.5200000000000011</v>
      </c>
      <c r="M210" s="77"/>
    </row>
    <row r="211" spans="1:13">
      <c r="A211" s="72"/>
      <c r="L211" s="78">
        <f t="shared" si="2"/>
        <v>1.5300000000000011</v>
      </c>
      <c r="M211" s="77"/>
    </row>
    <row r="212" spans="1:13">
      <c r="A212" s="72"/>
      <c r="L212" s="78">
        <f t="shared" si="2"/>
        <v>1.5400000000000011</v>
      </c>
      <c r="M212" s="77"/>
    </row>
    <row r="213" spans="1:13">
      <c r="A213" s="72"/>
      <c r="L213" s="78">
        <f t="shared" si="2"/>
        <v>1.5500000000000012</v>
      </c>
      <c r="M213" s="77"/>
    </row>
    <row r="214" spans="1:13">
      <c r="A214" s="72"/>
      <c r="L214" s="78">
        <f t="shared" si="2"/>
        <v>1.5600000000000012</v>
      </c>
      <c r="M214" s="77"/>
    </row>
    <row r="215" spans="1:13">
      <c r="A215" s="72"/>
      <c r="L215" s="78">
        <f t="shared" si="2"/>
        <v>1.5700000000000012</v>
      </c>
      <c r="M215" s="77"/>
    </row>
    <row r="216" spans="1:13">
      <c r="A216" s="72"/>
      <c r="L216" s="78">
        <f t="shared" si="2"/>
        <v>1.5800000000000012</v>
      </c>
      <c r="M216" s="77"/>
    </row>
    <row r="217" spans="1:13">
      <c r="A217" s="72"/>
      <c r="L217" s="78">
        <f t="shared" si="2"/>
        <v>1.5900000000000012</v>
      </c>
      <c r="M217" s="77"/>
    </row>
    <row r="218" spans="1:13">
      <c r="A218" s="72"/>
      <c r="L218" s="78">
        <f t="shared" si="2"/>
        <v>1.6000000000000012</v>
      </c>
      <c r="M218" s="77"/>
    </row>
    <row r="219" spans="1:13">
      <c r="A219" s="72"/>
      <c r="L219" s="78">
        <f t="shared" si="2"/>
        <v>1.6100000000000012</v>
      </c>
      <c r="M219" s="77"/>
    </row>
    <row r="220" spans="1:13">
      <c r="A220" s="72"/>
      <c r="L220" s="78">
        <f t="shared" si="2"/>
        <v>1.6200000000000012</v>
      </c>
      <c r="M220" s="77"/>
    </row>
    <row r="221" spans="1:13">
      <c r="A221" s="72"/>
      <c r="L221" s="78">
        <f t="shared" si="2"/>
        <v>1.6300000000000012</v>
      </c>
      <c r="M221" s="77"/>
    </row>
    <row r="222" spans="1:13">
      <c r="A222" s="72"/>
      <c r="L222" s="78">
        <f t="shared" si="2"/>
        <v>1.6400000000000012</v>
      </c>
      <c r="M222" s="77"/>
    </row>
    <row r="223" spans="1:13">
      <c r="A223" s="72"/>
      <c r="L223" s="78">
        <f t="shared" si="2"/>
        <v>1.6500000000000012</v>
      </c>
      <c r="M223" s="77"/>
    </row>
    <row r="224" spans="1:13">
      <c r="A224" s="72"/>
      <c r="L224" s="78">
        <f t="shared" si="2"/>
        <v>1.6600000000000013</v>
      </c>
      <c r="M224" s="77"/>
    </row>
    <row r="225" spans="1:13">
      <c r="A225" s="72"/>
      <c r="L225" s="78">
        <f t="shared" si="2"/>
        <v>1.6700000000000013</v>
      </c>
      <c r="M225" s="77"/>
    </row>
    <row r="226" spans="1:13">
      <c r="A226" s="72"/>
      <c r="L226" s="78">
        <f t="shared" si="2"/>
        <v>1.6800000000000013</v>
      </c>
      <c r="M226" s="77"/>
    </row>
    <row r="227" spans="1:13">
      <c r="A227" s="72"/>
      <c r="L227" s="78">
        <f t="shared" si="2"/>
        <v>1.6900000000000013</v>
      </c>
      <c r="M227" s="77"/>
    </row>
    <row r="228" spans="1:13">
      <c r="A228" s="72"/>
      <c r="L228" s="78">
        <f t="shared" si="2"/>
        <v>1.7000000000000013</v>
      </c>
      <c r="M228" s="77"/>
    </row>
    <row r="229" spans="1:13">
      <c r="A229" s="72"/>
      <c r="L229" s="78">
        <f t="shared" si="2"/>
        <v>1.7100000000000013</v>
      </c>
      <c r="M229" s="77"/>
    </row>
    <row r="230" spans="1:13">
      <c r="A230" s="72"/>
      <c r="L230" s="78">
        <f t="shared" si="2"/>
        <v>1.7200000000000013</v>
      </c>
      <c r="M230" s="77"/>
    </row>
    <row r="231" spans="1:13">
      <c r="A231" s="72"/>
      <c r="L231" s="78">
        <f t="shared" si="2"/>
        <v>1.7300000000000013</v>
      </c>
      <c r="M231" s="77"/>
    </row>
    <row r="232" spans="1:13">
      <c r="A232" s="72"/>
      <c r="L232" s="78">
        <f t="shared" si="2"/>
        <v>1.7400000000000013</v>
      </c>
      <c r="M232" s="77"/>
    </row>
    <row r="233" spans="1:13">
      <c r="A233" s="72"/>
      <c r="L233" s="78">
        <f t="shared" si="2"/>
        <v>1.7500000000000013</v>
      </c>
      <c r="M233" s="77"/>
    </row>
    <row r="234" spans="1:13">
      <c r="A234" s="72"/>
      <c r="L234" s="78">
        <f t="shared" si="2"/>
        <v>1.7600000000000013</v>
      </c>
      <c r="M234" s="77"/>
    </row>
    <row r="235" spans="1:13">
      <c r="A235" s="72"/>
      <c r="L235" s="78">
        <f t="shared" si="2"/>
        <v>1.7700000000000014</v>
      </c>
      <c r="M235" s="77"/>
    </row>
    <row r="236" spans="1:13">
      <c r="A236" s="72"/>
      <c r="L236" s="78">
        <f t="shared" si="2"/>
        <v>1.7800000000000014</v>
      </c>
      <c r="M236" s="77"/>
    </row>
    <row r="237" spans="1:13">
      <c r="A237" s="72"/>
      <c r="L237" s="78">
        <f t="shared" si="2"/>
        <v>1.7900000000000014</v>
      </c>
      <c r="M237" s="77"/>
    </row>
    <row r="238" spans="1:13">
      <c r="A238" s="72"/>
      <c r="L238" s="78">
        <f t="shared" si="2"/>
        <v>1.8000000000000014</v>
      </c>
      <c r="M238" s="77"/>
    </row>
    <row r="239" spans="1:13">
      <c r="A239" s="72"/>
      <c r="L239" s="78">
        <f t="shared" si="2"/>
        <v>1.8100000000000014</v>
      </c>
      <c r="M239" s="77"/>
    </row>
    <row r="240" spans="1:13">
      <c r="A240" s="72"/>
      <c r="L240" s="78">
        <f t="shared" si="2"/>
        <v>1.8200000000000014</v>
      </c>
      <c r="M240" s="77"/>
    </row>
    <row r="241" spans="1:13">
      <c r="A241" s="72"/>
      <c r="L241" s="78">
        <f t="shared" si="2"/>
        <v>1.8300000000000014</v>
      </c>
      <c r="M241" s="77"/>
    </row>
    <row r="242" spans="1:13">
      <c r="A242" s="72"/>
      <c r="L242" s="78">
        <f t="shared" si="2"/>
        <v>1.8400000000000014</v>
      </c>
      <c r="M242" s="77"/>
    </row>
    <row r="243" spans="1:13">
      <c r="A243" s="72"/>
      <c r="L243" s="78">
        <f t="shared" si="2"/>
        <v>1.8500000000000014</v>
      </c>
      <c r="M243" s="77"/>
    </row>
    <row r="244" spans="1:13">
      <c r="A244" s="72"/>
      <c r="L244" s="78">
        <f t="shared" si="2"/>
        <v>1.8600000000000014</v>
      </c>
      <c r="M244" s="77"/>
    </row>
    <row r="245" spans="1:13">
      <c r="A245" s="72"/>
      <c r="L245" s="78">
        <f t="shared" si="2"/>
        <v>1.8700000000000014</v>
      </c>
      <c r="M245" s="77"/>
    </row>
    <row r="246" spans="1:13">
      <c r="A246" s="72"/>
      <c r="L246" s="78">
        <f t="shared" si="2"/>
        <v>1.8800000000000014</v>
      </c>
      <c r="M246" s="77"/>
    </row>
    <row r="247" spans="1:13">
      <c r="A247" s="72"/>
      <c r="L247" s="78">
        <f t="shared" si="2"/>
        <v>1.8900000000000015</v>
      </c>
      <c r="M247" s="77"/>
    </row>
    <row r="248" spans="1:13">
      <c r="A248" s="72"/>
      <c r="L248" s="78">
        <f t="shared" si="2"/>
        <v>1.9000000000000015</v>
      </c>
      <c r="M248" s="77"/>
    </row>
    <row r="249" spans="1:13">
      <c r="A249" s="72"/>
      <c r="L249" s="78">
        <f t="shared" si="2"/>
        <v>1.9100000000000015</v>
      </c>
      <c r="M249" s="77"/>
    </row>
    <row r="250" spans="1:13" ht="84.75" customHeight="1">
      <c r="A250" s="72"/>
      <c r="L250" s="78">
        <f t="shared" si="2"/>
        <v>1.9200000000000015</v>
      </c>
      <c r="M250" s="77"/>
    </row>
    <row r="251" spans="1:13" ht="96.75" customHeight="1">
      <c r="A251" s="72"/>
      <c r="L251" s="78">
        <f t="shared" si="2"/>
        <v>1.9300000000000015</v>
      </c>
      <c r="M251" s="77"/>
    </row>
    <row r="252" spans="1:13" ht="81.75" customHeight="1">
      <c r="A252" s="72"/>
      <c r="L252" s="78">
        <f t="shared" ref="L252:L315" si="3">+L251+0.01</f>
        <v>1.9400000000000015</v>
      </c>
      <c r="M252" s="77"/>
    </row>
    <row r="253" spans="1:13">
      <c r="A253" s="72"/>
      <c r="L253" s="78">
        <f t="shared" si="3"/>
        <v>1.9500000000000015</v>
      </c>
      <c r="M253" s="77"/>
    </row>
    <row r="254" spans="1:13">
      <c r="A254" s="72"/>
      <c r="L254" s="78">
        <f t="shared" si="3"/>
        <v>1.9600000000000015</v>
      </c>
      <c r="M254" s="77"/>
    </row>
    <row r="255" spans="1:13">
      <c r="A255" s="72"/>
      <c r="L255" s="78">
        <f t="shared" si="3"/>
        <v>1.9700000000000015</v>
      </c>
      <c r="M255" s="77"/>
    </row>
    <row r="256" spans="1:13" ht="61.5" customHeight="1">
      <c r="A256" s="72"/>
      <c r="L256" s="78">
        <f t="shared" si="3"/>
        <v>1.9800000000000015</v>
      </c>
      <c r="M256" s="77"/>
    </row>
    <row r="257" spans="1:13">
      <c r="A257" s="72"/>
      <c r="L257" s="78">
        <f t="shared" si="3"/>
        <v>1.9900000000000015</v>
      </c>
      <c r="M257" s="77"/>
    </row>
    <row r="258" spans="1:13">
      <c r="A258" s="72"/>
      <c r="L258" s="78">
        <f t="shared" si="3"/>
        <v>2.0000000000000013</v>
      </c>
      <c r="M258" s="77"/>
    </row>
    <row r="259" spans="1:13" ht="27" customHeight="1">
      <c r="A259" s="72"/>
      <c r="L259" s="78">
        <f t="shared" si="3"/>
        <v>2.0100000000000011</v>
      </c>
      <c r="M259" s="77"/>
    </row>
    <row r="260" spans="1:13">
      <c r="A260" s="72"/>
      <c r="L260" s="78">
        <f t="shared" si="3"/>
        <v>2.0200000000000009</v>
      </c>
      <c r="M260" s="77"/>
    </row>
    <row r="261" spans="1:13">
      <c r="A261" s="72"/>
      <c r="L261" s="78">
        <f t="shared" si="3"/>
        <v>2.0300000000000007</v>
      </c>
      <c r="M261" s="77"/>
    </row>
    <row r="262" spans="1:13" ht="39.75" customHeight="1">
      <c r="A262" s="72"/>
      <c r="L262" s="78">
        <f t="shared" si="3"/>
        <v>2.0400000000000005</v>
      </c>
      <c r="M262" s="77"/>
    </row>
    <row r="263" spans="1:13">
      <c r="A263" s="72"/>
      <c r="L263" s="78">
        <f t="shared" si="3"/>
        <v>2.0500000000000003</v>
      </c>
      <c r="M263" s="77"/>
    </row>
    <row r="264" spans="1:13">
      <c r="A264" s="72"/>
      <c r="L264" s="78">
        <f t="shared" si="3"/>
        <v>2.06</v>
      </c>
      <c r="M264" s="77"/>
    </row>
    <row r="265" spans="1:13">
      <c r="A265" s="72"/>
      <c r="L265" s="78">
        <f t="shared" si="3"/>
        <v>2.0699999999999998</v>
      </c>
      <c r="M265" s="77"/>
    </row>
    <row r="266" spans="1:13">
      <c r="A266" s="72"/>
      <c r="L266" s="78">
        <f t="shared" si="3"/>
        <v>2.0799999999999996</v>
      </c>
      <c r="M266" s="77"/>
    </row>
    <row r="267" spans="1:13">
      <c r="A267" s="72"/>
      <c r="L267" s="78">
        <f t="shared" si="3"/>
        <v>2.0899999999999994</v>
      </c>
      <c r="M267" s="77"/>
    </row>
    <row r="268" spans="1:13">
      <c r="A268" s="72"/>
      <c r="L268" s="78">
        <f t="shared" si="3"/>
        <v>2.0999999999999992</v>
      </c>
      <c r="M268" s="77"/>
    </row>
    <row r="269" spans="1:13" ht="44.25" customHeight="1">
      <c r="A269" s="72"/>
      <c r="L269" s="78">
        <f t="shared" si="3"/>
        <v>2.109999999999999</v>
      </c>
      <c r="M269" s="77"/>
    </row>
    <row r="270" spans="1:13">
      <c r="A270" s="72"/>
      <c r="L270" s="78">
        <f t="shared" si="3"/>
        <v>2.1199999999999988</v>
      </c>
      <c r="M270" s="77"/>
    </row>
    <row r="271" spans="1:13">
      <c r="A271" s="72"/>
      <c r="L271" s="78">
        <f t="shared" si="3"/>
        <v>2.1299999999999986</v>
      </c>
      <c r="M271" s="77"/>
    </row>
    <row r="272" spans="1:13">
      <c r="A272" s="72"/>
      <c r="L272" s="78">
        <f t="shared" si="3"/>
        <v>2.1399999999999983</v>
      </c>
      <c r="M272" s="77"/>
    </row>
    <row r="273" spans="1:13">
      <c r="A273" s="72"/>
      <c r="L273" s="78">
        <f t="shared" si="3"/>
        <v>2.1499999999999981</v>
      </c>
      <c r="M273" s="77"/>
    </row>
    <row r="274" spans="1:13">
      <c r="A274" s="72"/>
      <c r="L274" s="78">
        <f t="shared" si="3"/>
        <v>2.1599999999999979</v>
      </c>
      <c r="M274" s="77"/>
    </row>
    <row r="275" spans="1:13">
      <c r="A275" s="72"/>
      <c r="L275" s="78">
        <f t="shared" si="3"/>
        <v>2.1699999999999977</v>
      </c>
      <c r="M275" s="77"/>
    </row>
    <row r="276" spans="1:13">
      <c r="A276" s="72"/>
      <c r="L276" s="78">
        <f t="shared" si="3"/>
        <v>2.1799999999999975</v>
      </c>
      <c r="M276" s="77"/>
    </row>
    <row r="277" spans="1:13">
      <c r="A277" s="72"/>
      <c r="L277" s="78">
        <f t="shared" si="3"/>
        <v>2.1899999999999973</v>
      </c>
      <c r="M277" s="77"/>
    </row>
    <row r="278" spans="1:13">
      <c r="A278" s="72"/>
      <c r="L278" s="78">
        <f t="shared" si="3"/>
        <v>2.1999999999999971</v>
      </c>
      <c r="M278" s="77"/>
    </row>
    <row r="279" spans="1:13">
      <c r="A279" s="72"/>
      <c r="L279" s="78">
        <f t="shared" si="3"/>
        <v>2.2099999999999969</v>
      </c>
      <c r="M279" s="77"/>
    </row>
    <row r="280" spans="1:13">
      <c r="A280" s="72"/>
      <c r="L280" s="78">
        <f t="shared" si="3"/>
        <v>2.2199999999999966</v>
      </c>
      <c r="M280" s="77"/>
    </row>
    <row r="281" spans="1:13">
      <c r="A281" s="72"/>
      <c r="L281" s="78">
        <f t="shared" si="3"/>
        <v>2.2299999999999964</v>
      </c>
      <c r="M281" s="77"/>
    </row>
    <row r="282" spans="1:13">
      <c r="A282" s="72"/>
      <c r="L282" s="78">
        <f t="shared" si="3"/>
        <v>2.2399999999999962</v>
      </c>
      <c r="M282" s="77"/>
    </row>
    <row r="283" spans="1:13">
      <c r="A283" s="72"/>
      <c r="L283" s="78">
        <f t="shared" si="3"/>
        <v>2.249999999999996</v>
      </c>
      <c r="M283" s="77"/>
    </row>
    <row r="284" spans="1:13">
      <c r="A284" s="72"/>
      <c r="L284" s="78">
        <f t="shared" si="3"/>
        <v>2.2599999999999958</v>
      </c>
      <c r="M284" s="77"/>
    </row>
    <row r="285" spans="1:13">
      <c r="A285" s="72"/>
      <c r="L285" s="78">
        <f t="shared" si="3"/>
        <v>2.2699999999999956</v>
      </c>
      <c r="M285" s="77"/>
    </row>
    <row r="286" spans="1:13">
      <c r="A286" s="72"/>
      <c r="L286" s="78">
        <f t="shared" si="3"/>
        <v>2.2799999999999954</v>
      </c>
      <c r="M286" s="77"/>
    </row>
    <row r="287" spans="1:13">
      <c r="A287" s="72"/>
      <c r="L287" s="78">
        <f t="shared" si="3"/>
        <v>2.2899999999999952</v>
      </c>
      <c r="M287" s="77"/>
    </row>
    <row r="288" spans="1:13">
      <c r="A288" s="72"/>
      <c r="L288" s="78">
        <f t="shared" si="3"/>
        <v>2.2999999999999949</v>
      </c>
      <c r="M288" s="77"/>
    </row>
    <row r="289" spans="1:13">
      <c r="A289" s="72"/>
      <c r="L289" s="78">
        <f t="shared" si="3"/>
        <v>2.3099999999999947</v>
      </c>
      <c r="M289" s="77"/>
    </row>
    <row r="290" spans="1:13">
      <c r="A290" s="72"/>
      <c r="L290" s="78">
        <f t="shared" si="3"/>
        <v>2.3199999999999945</v>
      </c>
      <c r="M290" s="77"/>
    </row>
    <row r="291" spans="1:13">
      <c r="A291" s="72"/>
      <c r="L291" s="78">
        <f t="shared" si="3"/>
        <v>2.3299999999999943</v>
      </c>
      <c r="M291" s="77"/>
    </row>
    <row r="292" spans="1:13">
      <c r="A292" s="72"/>
      <c r="L292" s="78">
        <f t="shared" si="3"/>
        <v>2.3399999999999941</v>
      </c>
      <c r="M292" s="77"/>
    </row>
    <row r="293" spans="1:13">
      <c r="A293" s="72"/>
      <c r="L293" s="78">
        <f t="shared" si="3"/>
        <v>2.3499999999999939</v>
      </c>
      <c r="M293" s="77"/>
    </row>
    <row r="294" spans="1:13">
      <c r="A294" s="72"/>
      <c r="L294" s="78">
        <f t="shared" si="3"/>
        <v>2.3599999999999937</v>
      </c>
      <c r="M294" s="77"/>
    </row>
    <row r="295" spans="1:13">
      <c r="A295" s="72"/>
      <c r="L295" s="78">
        <f t="shared" si="3"/>
        <v>2.3699999999999934</v>
      </c>
      <c r="M295" s="77"/>
    </row>
    <row r="296" spans="1:13">
      <c r="A296" s="72"/>
      <c r="L296" s="78">
        <f t="shared" si="3"/>
        <v>2.3799999999999932</v>
      </c>
      <c r="M296" s="77"/>
    </row>
    <row r="297" spans="1:13">
      <c r="A297" s="72"/>
      <c r="L297" s="78">
        <f t="shared" si="3"/>
        <v>2.389999999999993</v>
      </c>
      <c r="M297" s="77"/>
    </row>
    <row r="298" spans="1:13">
      <c r="A298" s="72"/>
      <c r="L298" s="78">
        <f t="shared" si="3"/>
        <v>2.3999999999999928</v>
      </c>
      <c r="M298" s="77"/>
    </row>
    <row r="299" spans="1:13">
      <c r="A299" s="72"/>
      <c r="L299" s="78">
        <f t="shared" si="3"/>
        <v>2.4099999999999926</v>
      </c>
      <c r="M299" s="77"/>
    </row>
    <row r="300" spans="1:13">
      <c r="A300" s="72"/>
      <c r="L300" s="78">
        <f t="shared" si="3"/>
        <v>2.4199999999999924</v>
      </c>
      <c r="M300" s="77"/>
    </row>
    <row r="301" spans="1:13">
      <c r="A301" s="72"/>
      <c r="L301" s="78">
        <f t="shared" si="3"/>
        <v>2.4299999999999922</v>
      </c>
      <c r="M301" s="77"/>
    </row>
    <row r="302" spans="1:13">
      <c r="A302" s="72"/>
      <c r="L302" s="78">
        <f t="shared" si="3"/>
        <v>2.439999999999992</v>
      </c>
      <c r="M302" s="77"/>
    </row>
    <row r="303" spans="1:13">
      <c r="A303" s="72"/>
      <c r="L303" s="78">
        <f t="shared" si="3"/>
        <v>2.4499999999999917</v>
      </c>
      <c r="M303" s="77"/>
    </row>
    <row r="304" spans="1:13">
      <c r="A304" s="72"/>
      <c r="L304" s="78">
        <f t="shared" si="3"/>
        <v>2.4599999999999915</v>
      </c>
      <c r="M304" s="77"/>
    </row>
    <row r="305" spans="1:13">
      <c r="A305" s="72"/>
      <c r="L305" s="78">
        <f t="shared" si="3"/>
        <v>2.4699999999999913</v>
      </c>
      <c r="M305" s="77"/>
    </row>
    <row r="306" spans="1:13">
      <c r="A306" s="72"/>
      <c r="L306" s="78">
        <f t="shared" si="3"/>
        <v>2.4799999999999911</v>
      </c>
      <c r="M306" s="77"/>
    </row>
    <row r="307" spans="1:13">
      <c r="A307" s="72"/>
      <c r="L307" s="78">
        <f t="shared" si="3"/>
        <v>2.4899999999999909</v>
      </c>
      <c r="M307" s="77"/>
    </row>
    <row r="308" spans="1:13">
      <c r="A308" s="72"/>
      <c r="L308" s="78">
        <f t="shared" si="3"/>
        <v>2.4999999999999907</v>
      </c>
      <c r="M308" s="77"/>
    </row>
    <row r="309" spans="1:13">
      <c r="A309" s="72"/>
      <c r="L309" s="78">
        <f t="shared" si="3"/>
        <v>2.5099999999999905</v>
      </c>
      <c r="M309" s="77"/>
    </row>
    <row r="310" spans="1:13">
      <c r="A310" s="72"/>
      <c r="L310" s="78">
        <f t="shared" si="3"/>
        <v>2.5199999999999902</v>
      </c>
      <c r="M310" s="77"/>
    </row>
    <row r="311" spans="1:13">
      <c r="A311" s="72"/>
      <c r="L311" s="78">
        <f t="shared" si="3"/>
        <v>2.52999999999999</v>
      </c>
      <c r="M311" s="77"/>
    </row>
    <row r="312" spans="1:13">
      <c r="A312" s="72"/>
      <c r="L312" s="78">
        <f t="shared" si="3"/>
        <v>2.5399999999999898</v>
      </c>
      <c r="M312" s="77"/>
    </row>
    <row r="313" spans="1:13">
      <c r="A313" s="72"/>
      <c r="L313" s="78">
        <f t="shared" si="3"/>
        <v>2.5499999999999896</v>
      </c>
      <c r="M313" s="77"/>
    </row>
    <row r="314" spans="1:13">
      <c r="A314" s="72"/>
      <c r="L314" s="78">
        <f t="shared" si="3"/>
        <v>2.5599999999999894</v>
      </c>
      <c r="M314" s="77"/>
    </row>
    <row r="315" spans="1:13">
      <c r="A315" s="72"/>
      <c r="L315" s="78">
        <f t="shared" si="3"/>
        <v>2.5699999999999892</v>
      </c>
      <c r="M315" s="77"/>
    </row>
    <row r="316" spans="1:13">
      <c r="A316" s="72"/>
      <c r="L316" s="78">
        <f t="shared" ref="L316:L379" si="4">+L315+0.01</f>
        <v>2.579999999999989</v>
      </c>
      <c r="M316" s="77"/>
    </row>
    <row r="317" spans="1:13">
      <c r="A317" s="72"/>
      <c r="L317" s="78">
        <f t="shared" si="4"/>
        <v>2.5899999999999888</v>
      </c>
      <c r="M317" s="77"/>
    </row>
    <row r="318" spans="1:13">
      <c r="A318" s="72"/>
      <c r="L318" s="78">
        <f t="shared" si="4"/>
        <v>2.5999999999999885</v>
      </c>
      <c r="M318" s="77"/>
    </row>
    <row r="319" spans="1:13">
      <c r="A319" s="72"/>
      <c r="L319" s="78">
        <f t="shared" si="4"/>
        <v>2.6099999999999883</v>
      </c>
      <c r="M319" s="77"/>
    </row>
    <row r="320" spans="1:13">
      <c r="A320" s="72"/>
      <c r="L320" s="78">
        <f t="shared" si="4"/>
        <v>2.6199999999999881</v>
      </c>
      <c r="M320" s="77"/>
    </row>
    <row r="321" spans="1:13">
      <c r="A321" s="72"/>
      <c r="L321" s="78">
        <f t="shared" si="4"/>
        <v>2.6299999999999879</v>
      </c>
      <c r="M321" s="77"/>
    </row>
    <row r="322" spans="1:13">
      <c r="A322" s="72"/>
      <c r="L322" s="78">
        <f t="shared" si="4"/>
        <v>2.6399999999999877</v>
      </c>
      <c r="M322" s="77"/>
    </row>
    <row r="323" spans="1:13">
      <c r="A323" s="72"/>
      <c r="L323" s="78">
        <f t="shared" si="4"/>
        <v>2.6499999999999875</v>
      </c>
      <c r="M323" s="77"/>
    </row>
    <row r="324" spans="1:13">
      <c r="A324" s="72"/>
      <c r="L324" s="78">
        <f t="shared" si="4"/>
        <v>2.6599999999999873</v>
      </c>
      <c r="M324" s="77"/>
    </row>
    <row r="325" spans="1:13">
      <c r="A325" s="72"/>
      <c r="L325" s="78">
        <f t="shared" si="4"/>
        <v>2.6699999999999871</v>
      </c>
      <c r="M325" s="77"/>
    </row>
    <row r="326" spans="1:13">
      <c r="A326" s="72"/>
      <c r="L326" s="78">
        <f t="shared" si="4"/>
        <v>2.6799999999999868</v>
      </c>
      <c r="M326" s="77"/>
    </row>
    <row r="327" spans="1:13">
      <c r="A327" s="72"/>
      <c r="L327" s="78">
        <f t="shared" si="4"/>
        <v>2.6899999999999866</v>
      </c>
      <c r="M327" s="77"/>
    </row>
    <row r="328" spans="1:13">
      <c r="A328" s="72"/>
      <c r="L328" s="78">
        <f t="shared" si="4"/>
        <v>2.6999999999999864</v>
      </c>
      <c r="M328" s="77"/>
    </row>
    <row r="329" spans="1:13">
      <c r="A329" s="72"/>
      <c r="L329" s="78">
        <f t="shared" si="4"/>
        <v>2.7099999999999862</v>
      </c>
      <c r="M329" s="77"/>
    </row>
    <row r="330" spans="1:13">
      <c r="A330" s="72"/>
      <c r="L330" s="78">
        <f t="shared" si="4"/>
        <v>2.719999999999986</v>
      </c>
      <c r="M330" s="77"/>
    </row>
    <row r="331" spans="1:13">
      <c r="A331" s="72"/>
      <c r="L331" s="78">
        <f t="shared" si="4"/>
        <v>2.7299999999999858</v>
      </c>
      <c r="M331" s="77"/>
    </row>
    <row r="332" spans="1:13">
      <c r="A332" s="72"/>
      <c r="L332" s="78">
        <f t="shared" si="4"/>
        <v>2.7399999999999856</v>
      </c>
      <c r="M332" s="77"/>
    </row>
    <row r="333" spans="1:13">
      <c r="A333" s="72"/>
      <c r="L333" s="78">
        <f t="shared" si="4"/>
        <v>2.7499999999999853</v>
      </c>
      <c r="M333" s="77"/>
    </row>
    <row r="334" spans="1:13">
      <c r="A334" s="72"/>
      <c r="L334" s="78">
        <f t="shared" si="4"/>
        <v>2.7599999999999851</v>
      </c>
      <c r="M334" s="77"/>
    </row>
    <row r="335" spans="1:13">
      <c r="A335" s="72"/>
      <c r="L335" s="78">
        <f t="shared" si="4"/>
        <v>2.7699999999999849</v>
      </c>
      <c r="M335" s="77"/>
    </row>
    <row r="336" spans="1:13">
      <c r="A336" s="72"/>
      <c r="L336" s="78">
        <f t="shared" si="4"/>
        <v>2.7799999999999847</v>
      </c>
      <c r="M336" s="77"/>
    </row>
    <row r="337" spans="1:13">
      <c r="A337" s="72"/>
      <c r="L337" s="78">
        <f t="shared" si="4"/>
        <v>2.7899999999999845</v>
      </c>
      <c r="M337" s="77"/>
    </row>
    <row r="338" spans="1:13">
      <c r="A338" s="72"/>
      <c r="L338" s="78">
        <f t="shared" si="4"/>
        <v>2.7999999999999843</v>
      </c>
      <c r="M338" s="77"/>
    </row>
    <row r="339" spans="1:13">
      <c r="A339" s="72"/>
      <c r="L339" s="78">
        <f t="shared" si="4"/>
        <v>2.8099999999999841</v>
      </c>
      <c r="M339" s="77"/>
    </row>
    <row r="340" spans="1:13">
      <c r="A340" s="72"/>
      <c r="L340" s="78">
        <f t="shared" si="4"/>
        <v>2.8199999999999839</v>
      </c>
      <c r="M340" s="77"/>
    </row>
    <row r="341" spans="1:13">
      <c r="A341" s="72"/>
      <c r="L341" s="78">
        <f t="shared" si="4"/>
        <v>2.8299999999999836</v>
      </c>
      <c r="M341" s="77"/>
    </row>
    <row r="342" spans="1:13">
      <c r="A342" s="72"/>
      <c r="L342" s="78">
        <f t="shared" si="4"/>
        <v>2.8399999999999834</v>
      </c>
      <c r="M342" s="77"/>
    </row>
    <row r="343" spans="1:13">
      <c r="A343" s="72"/>
      <c r="L343" s="78">
        <f t="shared" si="4"/>
        <v>2.8499999999999832</v>
      </c>
      <c r="M343" s="77"/>
    </row>
    <row r="344" spans="1:13">
      <c r="A344" s="72"/>
      <c r="L344" s="78">
        <f t="shared" si="4"/>
        <v>2.859999999999983</v>
      </c>
      <c r="M344" s="77"/>
    </row>
    <row r="345" spans="1:13">
      <c r="A345" s="72"/>
      <c r="L345" s="78">
        <f t="shared" si="4"/>
        <v>2.8699999999999828</v>
      </c>
      <c r="M345" s="77"/>
    </row>
    <row r="346" spans="1:13">
      <c r="A346" s="72"/>
      <c r="L346" s="78">
        <f t="shared" si="4"/>
        <v>2.8799999999999826</v>
      </c>
      <c r="M346" s="77"/>
    </row>
    <row r="347" spans="1:13">
      <c r="A347" s="72"/>
      <c r="L347" s="78">
        <f t="shared" si="4"/>
        <v>2.8899999999999824</v>
      </c>
      <c r="M347" s="77"/>
    </row>
    <row r="348" spans="1:13">
      <c r="A348" s="72"/>
      <c r="L348" s="78">
        <f t="shared" si="4"/>
        <v>2.8999999999999821</v>
      </c>
      <c r="M348" s="77"/>
    </row>
    <row r="349" spans="1:13">
      <c r="A349" s="72"/>
      <c r="L349" s="78">
        <f t="shared" si="4"/>
        <v>2.9099999999999819</v>
      </c>
      <c r="M349" s="77"/>
    </row>
    <row r="350" spans="1:13">
      <c r="A350" s="72"/>
      <c r="L350" s="78">
        <f t="shared" si="4"/>
        <v>2.9199999999999817</v>
      </c>
      <c r="M350" s="77"/>
    </row>
    <row r="351" spans="1:13">
      <c r="A351" s="72"/>
      <c r="L351" s="78">
        <f t="shared" si="4"/>
        <v>2.9299999999999815</v>
      </c>
      <c r="M351" s="77"/>
    </row>
    <row r="352" spans="1:13">
      <c r="A352" s="72"/>
      <c r="L352" s="78">
        <f t="shared" si="4"/>
        <v>2.9399999999999813</v>
      </c>
      <c r="M352" s="77"/>
    </row>
    <row r="353" spans="1:13">
      <c r="A353" s="72"/>
      <c r="L353" s="78">
        <f t="shared" si="4"/>
        <v>2.9499999999999811</v>
      </c>
      <c r="M353" s="77"/>
    </row>
    <row r="354" spans="1:13">
      <c r="A354" s="72"/>
      <c r="L354" s="78">
        <f t="shared" si="4"/>
        <v>2.9599999999999809</v>
      </c>
      <c r="M354" s="77"/>
    </row>
    <row r="355" spans="1:13">
      <c r="A355" s="72"/>
      <c r="L355" s="78">
        <f t="shared" si="4"/>
        <v>2.9699999999999807</v>
      </c>
      <c r="M355" s="77"/>
    </row>
    <row r="356" spans="1:13">
      <c r="A356" s="72"/>
      <c r="L356" s="78">
        <f t="shared" si="4"/>
        <v>2.9799999999999804</v>
      </c>
      <c r="M356" s="77"/>
    </row>
    <row r="357" spans="1:13">
      <c r="A357" s="72"/>
      <c r="L357" s="78">
        <f t="shared" si="4"/>
        <v>2.9899999999999802</v>
      </c>
      <c r="M357" s="77"/>
    </row>
    <row r="358" spans="1:13">
      <c r="A358" s="72"/>
      <c r="L358" s="78">
        <f t="shared" si="4"/>
        <v>2.99999999999998</v>
      </c>
      <c r="M358" s="77"/>
    </row>
    <row r="359" spans="1:13">
      <c r="A359" s="72"/>
      <c r="L359" s="78">
        <f t="shared" si="4"/>
        <v>3.0099999999999798</v>
      </c>
      <c r="M359" s="77"/>
    </row>
    <row r="360" spans="1:13">
      <c r="A360" s="72"/>
      <c r="L360" s="78">
        <f t="shared" si="4"/>
        <v>3.0199999999999796</v>
      </c>
      <c r="M360" s="77"/>
    </row>
    <row r="361" spans="1:13">
      <c r="A361" s="72"/>
      <c r="L361" s="78">
        <f t="shared" si="4"/>
        <v>3.0299999999999794</v>
      </c>
      <c r="M361" s="77"/>
    </row>
    <row r="362" spans="1:13">
      <c r="A362" s="72"/>
      <c r="L362" s="78">
        <f t="shared" si="4"/>
        <v>3.0399999999999792</v>
      </c>
      <c r="M362" s="77"/>
    </row>
    <row r="363" spans="1:13">
      <c r="A363" s="72"/>
      <c r="L363" s="78">
        <f t="shared" si="4"/>
        <v>3.049999999999979</v>
      </c>
      <c r="M363" s="77"/>
    </row>
    <row r="364" spans="1:13">
      <c r="A364" s="72"/>
      <c r="L364" s="78">
        <f t="shared" si="4"/>
        <v>3.0599999999999787</v>
      </c>
      <c r="M364" s="77"/>
    </row>
    <row r="365" spans="1:13">
      <c r="A365" s="72"/>
      <c r="L365" s="78">
        <f t="shared" si="4"/>
        <v>3.0699999999999785</v>
      </c>
      <c r="M365" s="77"/>
    </row>
    <row r="366" spans="1:13">
      <c r="A366" s="72"/>
      <c r="L366" s="78">
        <f t="shared" si="4"/>
        <v>3.0799999999999783</v>
      </c>
      <c r="M366" s="77"/>
    </row>
    <row r="367" spans="1:13">
      <c r="A367" s="72"/>
      <c r="L367" s="78">
        <f t="shared" si="4"/>
        <v>3.0899999999999781</v>
      </c>
      <c r="M367" s="77"/>
    </row>
    <row r="368" spans="1:13">
      <c r="A368" s="72"/>
      <c r="L368" s="78">
        <f t="shared" si="4"/>
        <v>3.0999999999999779</v>
      </c>
      <c r="M368" s="77"/>
    </row>
    <row r="369" spans="1:13">
      <c r="A369" s="72"/>
      <c r="L369" s="78">
        <f t="shared" si="4"/>
        <v>3.1099999999999777</v>
      </c>
      <c r="M369" s="77"/>
    </row>
    <row r="370" spans="1:13">
      <c r="A370" s="72"/>
      <c r="L370" s="78">
        <f t="shared" si="4"/>
        <v>3.1199999999999775</v>
      </c>
      <c r="M370" s="77"/>
    </row>
    <row r="371" spans="1:13">
      <c r="A371" s="72"/>
      <c r="L371" s="78">
        <f t="shared" si="4"/>
        <v>3.1299999999999772</v>
      </c>
      <c r="M371" s="77"/>
    </row>
    <row r="372" spans="1:13">
      <c r="A372" s="72"/>
      <c r="L372" s="78">
        <f t="shared" si="4"/>
        <v>3.139999999999977</v>
      </c>
      <c r="M372" s="77"/>
    </row>
    <row r="373" spans="1:13">
      <c r="A373" s="72"/>
      <c r="L373" s="78">
        <f t="shared" si="4"/>
        <v>3.1499999999999768</v>
      </c>
      <c r="M373" s="77"/>
    </row>
    <row r="374" spans="1:13">
      <c r="A374" s="72"/>
      <c r="L374" s="78">
        <f t="shared" si="4"/>
        <v>3.1599999999999766</v>
      </c>
      <c r="M374" s="77"/>
    </row>
    <row r="375" spans="1:13">
      <c r="A375" s="72"/>
      <c r="L375" s="78">
        <f t="shared" si="4"/>
        <v>3.1699999999999764</v>
      </c>
      <c r="M375" s="77"/>
    </row>
    <row r="376" spans="1:13">
      <c r="A376" s="72"/>
      <c r="L376" s="78">
        <f t="shared" si="4"/>
        <v>3.1799999999999762</v>
      </c>
      <c r="M376" s="77"/>
    </row>
    <row r="377" spans="1:13">
      <c r="A377" s="72"/>
      <c r="L377" s="78">
        <f t="shared" si="4"/>
        <v>3.189999999999976</v>
      </c>
      <c r="M377" s="77"/>
    </row>
    <row r="378" spans="1:13">
      <c r="A378" s="72"/>
      <c r="L378" s="78">
        <f t="shared" si="4"/>
        <v>3.1999999999999758</v>
      </c>
      <c r="M378" s="77"/>
    </row>
    <row r="379" spans="1:13">
      <c r="A379" s="72"/>
      <c r="L379" s="78">
        <f t="shared" si="4"/>
        <v>3.2099999999999755</v>
      </c>
      <c r="M379" s="77"/>
    </row>
    <row r="380" spans="1:13">
      <c r="A380" s="72"/>
      <c r="L380" s="78">
        <f t="shared" ref="L380:L443" si="5">+L379+0.01</f>
        <v>3.2199999999999753</v>
      </c>
      <c r="M380" s="77"/>
    </row>
    <row r="381" spans="1:13">
      <c r="A381" s="72"/>
      <c r="L381" s="78">
        <f t="shared" si="5"/>
        <v>3.2299999999999751</v>
      </c>
      <c r="M381" s="77"/>
    </row>
    <row r="382" spans="1:13">
      <c r="A382" s="72"/>
      <c r="L382" s="78">
        <f t="shared" si="5"/>
        <v>3.2399999999999749</v>
      </c>
      <c r="M382" s="77"/>
    </row>
    <row r="383" spans="1:13">
      <c r="A383" s="72"/>
      <c r="L383" s="78">
        <f t="shared" si="5"/>
        <v>3.2499999999999747</v>
      </c>
      <c r="M383" s="77"/>
    </row>
    <row r="384" spans="1:13">
      <c r="A384" s="72"/>
      <c r="L384" s="78">
        <f t="shared" si="5"/>
        <v>3.2599999999999745</v>
      </c>
      <c r="M384" s="77"/>
    </row>
    <row r="385" spans="1:13">
      <c r="A385" s="72"/>
      <c r="L385" s="78">
        <f t="shared" si="5"/>
        <v>3.2699999999999743</v>
      </c>
      <c r="M385" s="77"/>
    </row>
    <row r="386" spans="1:13">
      <c r="A386" s="72"/>
      <c r="L386" s="78">
        <f t="shared" si="5"/>
        <v>3.279999999999974</v>
      </c>
      <c r="M386" s="77"/>
    </row>
    <row r="387" spans="1:13">
      <c r="A387" s="72"/>
      <c r="L387" s="78">
        <f t="shared" si="5"/>
        <v>3.2899999999999738</v>
      </c>
      <c r="M387" s="77"/>
    </row>
    <row r="388" spans="1:13">
      <c r="A388" s="72"/>
      <c r="L388" s="78">
        <f t="shared" si="5"/>
        <v>3.2999999999999736</v>
      </c>
      <c r="M388" s="77"/>
    </row>
    <row r="389" spans="1:13">
      <c r="A389" s="72"/>
      <c r="L389" s="78">
        <f t="shared" si="5"/>
        <v>3.3099999999999734</v>
      </c>
      <c r="M389" s="77"/>
    </row>
    <row r="390" spans="1:13">
      <c r="A390" s="72"/>
      <c r="L390" s="78">
        <f t="shared" si="5"/>
        <v>3.3199999999999732</v>
      </c>
      <c r="M390" s="77"/>
    </row>
    <row r="391" spans="1:13">
      <c r="A391" s="72"/>
      <c r="L391" s="78">
        <f t="shared" si="5"/>
        <v>3.329999999999973</v>
      </c>
      <c r="M391" s="77"/>
    </row>
    <row r="392" spans="1:13">
      <c r="A392" s="72"/>
      <c r="L392" s="78">
        <f t="shared" si="5"/>
        <v>3.3399999999999728</v>
      </c>
      <c r="M392" s="77"/>
    </row>
    <row r="393" spans="1:13">
      <c r="A393" s="72"/>
      <c r="L393" s="78">
        <f t="shared" si="5"/>
        <v>3.3499999999999726</v>
      </c>
      <c r="M393" s="77"/>
    </row>
    <row r="394" spans="1:13">
      <c r="A394" s="72"/>
      <c r="L394" s="78">
        <f t="shared" si="5"/>
        <v>3.3599999999999723</v>
      </c>
      <c r="M394" s="77"/>
    </row>
    <row r="395" spans="1:13">
      <c r="A395" s="72"/>
      <c r="L395" s="78">
        <f t="shared" si="5"/>
        <v>3.3699999999999721</v>
      </c>
      <c r="M395" s="77"/>
    </row>
    <row r="396" spans="1:13">
      <c r="A396" s="72"/>
      <c r="L396" s="78">
        <f t="shared" si="5"/>
        <v>3.3799999999999719</v>
      </c>
      <c r="M396" s="77"/>
    </row>
    <row r="397" spans="1:13">
      <c r="A397" s="72"/>
      <c r="L397" s="78">
        <f t="shared" si="5"/>
        <v>3.3899999999999717</v>
      </c>
      <c r="M397" s="77"/>
    </row>
    <row r="398" spans="1:13">
      <c r="A398" s="72"/>
      <c r="L398" s="78">
        <f t="shared" si="5"/>
        <v>3.3999999999999715</v>
      </c>
      <c r="M398" s="77"/>
    </row>
    <row r="399" spans="1:13">
      <c r="A399" s="72"/>
      <c r="L399" s="78">
        <f t="shared" si="5"/>
        <v>3.4099999999999713</v>
      </c>
      <c r="M399" s="77"/>
    </row>
    <row r="400" spans="1:13">
      <c r="A400" s="72"/>
      <c r="L400" s="78">
        <f t="shared" si="5"/>
        <v>3.4199999999999711</v>
      </c>
      <c r="M400" s="77"/>
    </row>
    <row r="401" spans="1:13">
      <c r="A401" s="72"/>
      <c r="L401" s="78">
        <f t="shared" si="5"/>
        <v>3.4299999999999708</v>
      </c>
      <c r="M401" s="77"/>
    </row>
    <row r="402" spans="1:13">
      <c r="A402" s="72"/>
      <c r="L402" s="78">
        <f t="shared" si="5"/>
        <v>3.4399999999999706</v>
      </c>
      <c r="M402" s="77"/>
    </row>
    <row r="403" spans="1:13">
      <c r="A403" s="72"/>
      <c r="L403" s="78">
        <f t="shared" si="5"/>
        <v>3.4499999999999704</v>
      </c>
      <c r="M403" s="77"/>
    </row>
    <row r="404" spans="1:13">
      <c r="A404" s="72"/>
      <c r="L404" s="78">
        <f t="shared" si="5"/>
        <v>3.4599999999999702</v>
      </c>
      <c r="M404" s="77"/>
    </row>
    <row r="405" spans="1:13">
      <c r="A405" s="72"/>
      <c r="L405" s="78">
        <f t="shared" si="5"/>
        <v>3.46999999999997</v>
      </c>
      <c r="M405" s="77"/>
    </row>
    <row r="406" spans="1:13">
      <c r="A406" s="72"/>
      <c r="L406" s="78">
        <f t="shared" si="5"/>
        <v>3.4799999999999698</v>
      </c>
      <c r="M406" s="77"/>
    </row>
    <row r="407" spans="1:13">
      <c r="A407" s="72"/>
      <c r="L407" s="78">
        <f t="shared" si="5"/>
        <v>3.4899999999999696</v>
      </c>
      <c r="M407" s="77"/>
    </row>
    <row r="408" spans="1:13">
      <c r="A408" s="72"/>
      <c r="L408" s="78">
        <f t="shared" si="5"/>
        <v>3.4999999999999694</v>
      </c>
      <c r="M408" s="77"/>
    </row>
    <row r="409" spans="1:13">
      <c r="A409" s="72"/>
      <c r="L409" s="78">
        <f t="shared" si="5"/>
        <v>3.5099999999999691</v>
      </c>
      <c r="M409" s="77"/>
    </row>
    <row r="410" spans="1:13">
      <c r="A410" s="72"/>
      <c r="L410" s="78">
        <f t="shared" si="5"/>
        <v>3.5199999999999689</v>
      </c>
      <c r="M410" s="77"/>
    </row>
    <row r="411" spans="1:13">
      <c r="A411" s="72"/>
      <c r="L411" s="78">
        <f t="shared" si="5"/>
        <v>3.5299999999999687</v>
      </c>
      <c r="M411" s="77"/>
    </row>
    <row r="412" spans="1:13">
      <c r="A412" s="72"/>
      <c r="L412" s="78">
        <f t="shared" si="5"/>
        <v>3.5399999999999685</v>
      </c>
      <c r="M412" s="77"/>
    </row>
    <row r="413" spans="1:13">
      <c r="A413" s="72"/>
      <c r="L413" s="78">
        <f t="shared" si="5"/>
        <v>3.5499999999999683</v>
      </c>
      <c r="M413" s="77"/>
    </row>
    <row r="414" spans="1:13">
      <c r="A414" s="72"/>
      <c r="L414" s="78">
        <f t="shared" si="5"/>
        <v>3.5599999999999681</v>
      </c>
      <c r="M414" s="77"/>
    </row>
    <row r="415" spans="1:13">
      <c r="A415" s="72"/>
      <c r="L415" s="78">
        <f t="shared" si="5"/>
        <v>3.5699999999999679</v>
      </c>
      <c r="M415" s="77"/>
    </row>
    <row r="416" spans="1:13">
      <c r="A416" s="72"/>
      <c r="L416" s="78">
        <f t="shared" si="5"/>
        <v>3.5799999999999677</v>
      </c>
      <c r="M416" s="77"/>
    </row>
    <row r="417" spans="1:13">
      <c r="A417" s="72"/>
      <c r="L417" s="78">
        <f t="shared" si="5"/>
        <v>3.5899999999999674</v>
      </c>
      <c r="M417" s="77"/>
    </row>
    <row r="418" spans="1:13">
      <c r="A418" s="72"/>
      <c r="L418" s="78">
        <f t="shared" si="5"/>
        <v>3.5999999999999672</v>
      </c>
      <c r="M418" s="77"/>
    </row>
    <row r="419" spans="1:13">
      <c r="A419" s="72"/>
      <c r="L419" s="78">
        <f t="shared" si="5"/>
        <v>3.609999999999967</v>
      </c>
      <c r="M419" s="77"/>
    </row>
    <row r="420" spans="1:13">
      <c r="A420" s="72"/>
      <c r="L420" s="78">
        <f t="shared" si="5"/>
        <v>3.6199999999999668</v>
      </c>
      <c r="M420" s="77"/>
    </row>
    <row r="421" spans="1:13">
      <c r="A421" s="72"/>
      <c r="L421" s="78">
        <f t="shared" si="5"/>
        <v>3.6299999999999666</v>
      </c>
      <c r="M421" s="77"/>
    </row>
    <row r="422" spans="1:13">
      <c r="A422" s="72"/>
      <c r="L422" s="78">
        <f t="shared" si="5"/>
        <v>3.6399999999999664</v>
      </c>
      <c r="M422" s="77"/>
    </row>
    <row r="423" spans="1:13">
      <c r="A423" s="72"/>
      <c r="L423" s="78">
        <f t="shared" si="5"/>
        <v>3.6499999999999662</v>
      </c>
      <c r="M423" s="77"/>
    </row>
    <row r="424" spans="1:13">
      <c r="A424" s="72"/>
      <c r="L424" s="78">
        <f t="shared" si="5"/>
        <v>3.6599999999999659</v>
      </c>
      <c r="M424" s="77"/>
    </row>
    <row r="425" spans="1:13">
      <c r="A425" s="72"/>
      <c r="L425" s="78">
        <f t="shared" si="5"/>
        <v>3.6699999999999657</v>
      </c>
      <c r="M425" s="77"/>
    </row>
    <row r="426" spans="1:13">
      <c r="A426" s="72"/>
      <c r="L426" s="78">
        <f t="shared" si="5"/>
        <v>3.6799999999999655</v>
      </c>
      <c r="M426" s="77"/>
    </row>
    <row r="427" spans="1:13">
      <c r="A427" s="72"/>
      <c r="L427" s="78">
        <f t="shared" si="5"/>
        <v>3.6899999999999653</v>
      </c>
      <c r="M427" s="77"/>
    </row>
    <row r="428" spans="1:13">
      <c r="A428" s="72"/>
      <c r="L428" s="78">
        <f t="shared" si="5"/>
        <v>3.6999999999999651</v>
      </c>
      <c r="M428" s="77"/>
    </row>
    <row r="429" spans="1:13">
      <c r="A429" s="72"/>
      <c r="L429" s="78">
        <f t="shared" si="5"/>
        <v>3.7099999999999649</v>
      </c>
      <c r="M429" s="77"/>
    </row>
    <row r="430" spans="1:13">
      <c r="A430" s="72"/>
      <c r="L430" s="78">
        <f t="shared" si="5"/>
        <v>3.7199999999999647</v>
      </c>
      <c r="M430" s="77"/>
    </row>
    <row r="431" spans="1:13">
      <c r="A431" s="72"/>
      <c r="L431" s="78">
        <f t="shared" si="5"/>
        <v>3.7299999999999645</v>
      </c>
      <c r="M431" s="77"/>
    </row>
    <row r="432" spans="1:13">
      <c r="A432" s="72"/>
      <c r="L432" s="78">
        <f t="shared" si="5"/>
        <v>3.7399999999999642</v>
      </c>
      <c r="M432" s="77"/>
    </row>
    <row r="433" spans="1:13">
      <c r="A433" s="72"/>
      <c r="L433" s="78">
        <f t="shared" si="5"/>
        <v>3.749999999999964</v>
      </c>
      <c r="M433" s="77"/>
    </row>
    <row r="434" spans="1:13">
      <c r="A434" s="72"/>
      <c r="L434" s="78">
        <f t="shared" si="5"/>
        <v>3.7599999999999638</v>
      </c>
      <c r="M434" s="77"/>
    </row>
    <row r="435" spans="1:13">
      <c r="A435" s="72"/>
      <c r="L435" s="78">
        <f t="shared" si="5"/>
        <v>3.7699999999999636</v>
      </c>
      <c r="M435" s="77"/>
    </row>
    <row r="436" spans="1:13">
      <c r="A436" s="72"/>
      <c r="L436" s="78">
        <f t="shared" si="5"/>
        <v>3.7799999999999634</v>
      </c>
      <c r="M436" s="77"/>
    </row>
    <row r="437" spans="1:13">
      <c r="A437" s="72"/>
      <c r="L437" s="78">
        <f t="shared" si="5"/>
        <v>3.7899999999999632</v>
      </c>
      <c r="M437" s="77"/>
    </row>
    <row r="438" spans="1:13">
      <c r="A438" s="72"/>
      <c r="L438" s="78">
        <f t="shared" si="5"/>
        <v>3.799999999999963</v>
      </c>
      <c r="M438" s="77"/>
    </row>
    <row r="439" spans="1:13">
      <c r="A439" s="72"/>
      <c r="L439" s="78">
        <f t="shared" si="5"/>
        <v>3.8099999999999627</v>
      </c>
      <c r="M439" s="77"/>
    </row>
    <row r="440" spans="1:13">
      <c r="A440" s="72"/>
      <c r="L440" s="78">
        <f t="shared" si="5"/>
        <v>3.8199999999999625</v>
      </c>
      <c r="M440" s="77"/>
    </row>
    <row r="441" spans="1:13">
      <c r="A441" s="72"/>
      <c r="L441" s="78">
        <f t="shared" si="5"/>
        <v>3.8299999999999623</v>
      </c>
      <c r="M441" s="77"/>
    </row>
    <row r="442" spans="1:13">
      <c r="A442" s="72"/>
      <c r="L442" s="78">
        <f t="shared" si="5"/>
        <v>3.8399999999999621</v>
      </c>
      <c r="M442" s="77"/>
    </row>
    <row r="443" spans="1:13">
      <c r="A443" s="72"/>
      <c r="L443" s="78">
        <f t="shared" si="5"/>
        <v>3.8499999999999619</v>
      </c>
      <c r="M443" s="77"/>
    </row>
    <row r="444" spans="1:13">
      <c r="A444" s="72"/>
      <c r="L444" s="78">
        <f t="shared" ref="L444:L507" si="6">+L443+0.01</f>
        <v>3.8599999999999617</v>
      </c>
      <c r="M444" s="77"/>
    </row>
    <row r="445" spans="1:13">
      <c r="A445" s="72"/>
      <c r="L445" s="78">
        <f t="shared" si="6"/>
        <v>3.8699999999999615</v>
      </c>
      <c r="M445" s="77"/>
    </row>
    <row r="446" spans="1:13">
      <c r="A446" s="72"/>
      <c r="L446" s="78">
        <f t="shared" si="6"/>
        <v>3.8799999999999613</v>
      </c>
      <c r="M446" s="77"/>
    </row>
    <row r="447" spans="1:13">
      <c r="A447" s="72"/>
      <c r="L447" s="78">
        <f t="shared" si="6"/>
        <v>3.889999999999961</v>
      </c>
      <c r="M447" s="77"/>
    </row>
    <row r="448" spans="1:13">
      <c r="A448" s="72"/>
      <c r="L448" s="78">
        <f t="shared" si="6"/>
        <v>3.8999999999999608</v>
      </c>
      <c r="M448" s="77"/>
    </row>
    <row r="449" spans="1:13">
      <c r="A449" s="72"/>
      <c r="L449" s="78">
        <f t="shared" si="6"/>
        <v>3.9099999999999606</v>
      </c>
      <c r="M449" s="77"/>
    </row>
    <row r="450" spans="1:13">
      <c r="A450" s="72"/>
      <c r="L450" s="78">
        <f t="shared" si="6"/>
        <v>3.9199999999999604</v>
      </c>
      <c r="M450" s="77"/>
    </row>
    <row r="451" spans="1:13">
      <c r="A451" s="72"/>
      <c r="L451" s="78">
        <f t="shared" si="6"/>
        <v>3.9299999999999602</v>
      </c>
      <c r="M451" s="77"/>
    </row>
    <row r="452" spans="1:13">
      <c r="A452" s="72"/>
      <c r="L452" s="78">
        <f t="shared" si="6"/>
        <v>3.93999999999996</v>
      </c>
      <c r="M452" s="77"/>
    </row>
    <row r="453" spans="1:13">
      <c r="A453" s="72"/>
      <c r="L453" s="78">
        <f t="shared" si="6"/>
        <v>3.9499999999999598</v>
      </c>
      <c r="M453" s="77"/>
    </row>
    <row r="454" spans="1:13">
      <c r="A454" s="72"/>
      <c r="L454" s="78">
        <f t="shared" si="6"/>
        <v>3.9599999999999596</v>
      </c>
      <c r="M454" s="77"/>
    </row>
    <row r="455" spans="1:13">
      <c r="A455" s="72"/>
      <c r="L455" s="78">
        <f t="shared" si="6"/>
        <v>3.9699999999999593</v>
      </c>
      <c r="M455" s="77"/>
    </row>
    <row r="456" spans="1:13">
      <c r="A456" s="72"/>
      <c r="L456" s="78">
        <f t="shared" si="6"/>
        <v>3.9799999999999591</v>
      </c>
      <c r="M456" s="77"/>
    </row>
    <row r="457" spans="1:13">
      <c r="A457" s="72"/>
      <c r="L457" s="78">
        <f t="shared" si="6"/>
        <v>3.9899999999999589</v>
      </c>
      <c r="M457" s="77"/>
    </row>
    <row r="458" spans="1:13">
      <c r="A458" s="72"/>
      <c r="L458" s="78">
        <f t="shared" si="6"/>
        <v>3.9999999999999587</v>
      </c>
      <c r="M458" s="77"/>
    </row>
    <row r="459" spans="1:13">
      <c r="A459" s="72"/>
      <c r="L459" s="78">
        <f t="shared" si="6"/>
        <v>4.0099999999999589</v>
      </c>
      <c r="M459" s="77"/>
    </row>
    <row r="460" spans="1:13">
      <c r="A460" s="72"/>
      <c r="L460" s="78">
        <f t="shared" si="6"/>
        <v>4.0199999999999587</v>
      </c>
      <c r="M460" s="77"/>
    </row>
    <row r="461" spans="1:13">
      <c r="A461" s="72"/>
      <c r="L461" s="78">
        <f t="shared" si="6"/>
        <v>4.0299999999999585</v>
      </c>
      <c r="M461" s="77"/>
    </row>
    <row r="462" spans="1:13">
      <c r="A462" s="72"/>
      <c r="L462" s="78">
        <f t="shared" si="6"/>
        <v>4.0399999999999583</v>
      </c>
      <c r="M462" s="77"/>
    </row>
    <row r="463" spans="1:13">
      <c r="A463" s="72"/>
      <c r="L463" s="78">
        <f t="shared" si="6"/>
        <v>4.0499999999999581</v>
      </c>
      <c r="M463" s="77"/>
    </row>
    <row r="464" spans="1:13">
      <c r="A464" s="72"/>
      <c r="L464" s="78">
        <f t="shared" si="6"/>
        <v>4.0599999999999579</v>
      </c>
      <c r="M464" s="77"/>
    </row>
    <row r="465" spans="1:13">
      <c r="A465" s="72"/>
      <c r="L465" s="78">
        <f t="shared" si="6"/>
        <v>4.0699999999999577</v>
      </c>
      <c r="M465" s="77"/>
    </row>
    <row r="466" spans="1:13">
      <c r="A466" s="72"/>
      <c r="L466" s="78">
        <f t="shared" si="6"/>
        <v>4.0799999999999574</v>
      </c>
      <c r="M466" s="77"/>
    </row>
    <row r="467" spans="1:13">
      <c r="A467" s="72"/>
      <c r="L467" s="78">
        <f t="shared" si="6"/>
        <v>4.0899999999999572</v>
      </c>
      <c r="M467" s="77"/>
    </row>
    <row r="468" spans="1:13">
      <c r="A468" s="72"/>
      <c r="L468" s="78">
        <f t="shared" si="6"/>
        <v>4.099999999999957</v>
      </c>
      <c r="M468" s="77"/>
    </row>
    <row r="469" spans="1:13">
      <c r="A469" s="72"/>
      <c r="L469" s="78">
        <f t="shared" si="6"/>
        <v>4.1099999999999568</v>
      </c>
      <c r="M469" s="77"/>
    </row>
    <row r="470" spans="1:13">
      <c r="A470" s="72"/>
      <c r="L470" s="78">
        <f t="shared" si="6"/>
        <v>4.1199999999999566</v>
      </c>
      <c r="M470" s="77"/>
    </row>
    <row r="471" spans="1:13">
      <c r="A471" s="72"/>
      <c r="L471" s="78">
        <f t="shared" si="6"/>
        <v>4.1299999999999564</v>
      </c>
      <c r="M471" s="77"/>
    </row>
    <row r="472" spans="1:13">
      <c r="A472" s="72"/>
      <c r="L472" s="78">
        <f t="shared" si="6"/>
        <v>4.1399999999999562</v>
      </c>
      <c r="M472" s="77"/>
    </row>
    <row r="473" spans="1:13">
      <c r="A473" s="72"/>
      <c r="L473" s="78">
        <f t="shared" si="6"/>
        <v>4.1499999999999559</v>
      </c>
      <c r="M473" s="77"/>
    </row>
    <row r="474" spans="1:13">
      <c r="A474" s="72"/>
      <c r="L474" s="78">
        <f t="shared" si="6"/>
        <v>4.1599999999999557</v>
      </c>
      <c r="M474" s="77"/>
    </row>
    <row r="475" spans="1:13">
      <c r="A475" s="72"/>
      <c r="L475" s="78">
        <f t="shared" si="6"/>
        <v>4.1699999999999555</v>
      </c>
      <c r="M475" s="77"/>
    </row>
    <row r="476" spans="1:13">
      <c r="A476" s="72"/>
      <c r="L476" s="78">
        <f t="shared" si="6"/>
        <v>4.1799999999999553</v>
      </c>
      <c r="M476" s="77"/>
    </row>
    <row r="477" spans="1:13">
      <c r="A477" s="72"/>
      <c r="L477" s="78">
        <f t="shared" si="6"/>
        <v>4.1899999999999551</v>
      </c>
      <c r="M477" s="77"/>
    </row>
    <row r="478" spans="1:13">
      <c r="A478" s="72"/>
      <c r="L478" s="78">
        <f t="shared" si="6"/>
        <v>4.1999999999999549</v>
      </c>
      <c r="M478" s="77"/>
    </row>
    <row r="479" spans="1:13">
      <c r="A479" s="72"/>
      <c r="L479" s="78">
        <f t="shared" si="6"/>
        <v>4.2099999999999547</v>
      </c>
      <c r="M479" s="77"/>
    </row>
    <row r="480" spans="1:13">
      <c r="A480" s="72"/>
      <c r="L480" s="78">
        <f t="shared" si="6"/>
        <v>4.2199999999999545</v>
      </c>
      <c r="M480" s="77"/>
    </row>
    <row r="481" spans="1:13">
      <c r="A481" s="72"/>
      <c r="L481" s="78">
        <f t="shared" si="6"/>
        <v>4.2299999999999542</v>
      </c>
      <c r="M481" s="77"/>
    </row>
    <row r="482" spans="1:13">
      <c r="A482" s="72"/>
      <c r="L482" s="78">
        <f t="shared" si="6"/>
        <v>4.239999999999954</v>
      </c>
      <c r="M482" s="77"/>
    </row>
    <row r="483" spans="1:13">
      <c r="A483" s="72"/>
      <c r="L483" s="78">
        <f t="shared" si="6"/>
        <v>4.2499999999999538</v>
      </c>
      <c r="M483" s="77"/>
    </row>
    <row r="484" spans="1:13">
      <c r="A484" s="72"/>
      <c r="L484" s="78">
        <f t="shared" si="6"/>
        <v>4.2599999999999536</v>
      </c>
      <c r="M484" s="77"/>
    </row>
    <row r="485" spans="1:13">
      <c r="A485" s="72"/>
      <c r="L485" s="78">
        <f t="shared" si="6"/>
        <v>4.2699999999999534</v>
      </c>
      <c r="M485" s="77"/>
    </row>
    <row r="486" spans="1:13">
      <c r="A486" s="72"/>
      <c r="L486" s="78">
        <f t="shared" si="6"/>
        <v>4.2799999999999532</v>
      </c>
      <c r="M486" s="77"/>
    </row>
    <row r="487" spans="1:13">
      <c r="A487" s="72"/>
      <c r="L487" s="78">
        <f t="shared" si="6"/>
        <v>4.289999999999953</v>
      </c>
      <c r="M487" s="77"/>
    </row>
    <row r="488" spans="1:13">
      <c r="A488" s="72"/>
      <c r="L488" s="78">
        <f t="shared" si="6"/>
        <v>4.2999999999999527</v>
      </c>
      <c r="M488" s="77"/>
    </row>
    <row r="489" spans="1:13">
      <c r="A489" s="72"/>
      <c r="L489" s="78">
        <f t="shared" si="6"/>
        <v>4.3099999999999525</v>
      </c>
      <c r="M489" s="77"/>
    </row>
    <row r="490" spans="1:13">
      <c r="A490" s="72"/>
      <c r="L490" s="78">
        <f t="shared" si="6"/>
        <v>4.3199999999999523</v>
      </c>
      <c r="M490" s="77"/>
    </row>
    <row r="491" spans="1:13">
      <c r="A491" s="72"/>
      <c r="L491" s="78">
        <f t="shared" si="6"/>
        <v>4.3299999999999521</v>
      </c>
      <c r="M491" s="77"/>
    </row>
    <row r="492" spans="1:13">
      <c r="A492" s="72"/>
      <c r="L492" s="78">
        <f t="shared" si="6"/>
        <v>4.3399999999999519</v>
      </c>
      <c r="M492" s="77"/>
    </row>
    <row r="493" spans="1:13">
      <c r="A493" s="72"/>
      <c r="L493" s="78">
        <f t="shared" si="6"/>
        <v>4.3499999999999517</v>
      </c>
      <c r="M493" s="77"/>
    </row>
    <row r="494" spans="1:13">
      <c r="A494" s="72"/>
      <c r="L494" s="78">
        <f t="shared" si="6"/>
        <v>4.3599999999999515</v>
      </c>
      <c r="M494" s="77"/>
    </row>
    <row r="495" spans="1:13">
      <c r="A495" s="72"/>
      <c r="L495" s="78">
        <f t="shared" si="6"/>
        <v>4.3699999999999513</v>
      </c>
      <c r="M495" s="77"/>
    </row>
    <row r="496" spans="1:13">
      <c r="A496" s="72"/>
      <c r="L496" s="78">
        <f t="shared" si="6"/>
        <v>4.379999999999951</v>
      </c>
      <c r="M496" s="77"/>
    </row>
    <row r="497" spans="1:13">
      <c r="A497" s="72"/>
      <c r="L497" s="78">
        <f t="shared" si="6"/>
        <v>4.3899999999999508</v>
      </c>
      <c r="M497" s="77"/>
    </row>
    <row r="498" spans="1:13">
      <c r="A498" s="72"/>
      <c r="L498" s="78">
        <f t="shared" si="6"/>
        <v>4.3999999999999506</v>
      </c>
      <c r="M498" s="77"/>
    </row>
    <row r="499" spans="1:13">
      <c r="A499" s="72"/>
      <c r="L499" s="78">
        <f t="shared" si="6"/>
        <v>4.4099999999999504</v>
      </c>
      <c r="M499" s="77"/>
    </row>
    <row r="500" spans="1:13">
      <c r="A500" s="72"/>
      <c r="L500" s="78">
        <f t="shared" si="6"/>
        <v>4.4199999999999502</v>
      </c>
      <c r="M500" s="77"/>
    </row>
    <row r="501" spans="1:13">
      <c r="A501" s="72"/>
      <c r="L501" s="78">
        <f t="shared" si="6"/>
        <v>4.42999999999995</v>
      </c>
      <c r="M501" s="77"/>
    </row>
    <row r="502" spans="1:13">
      <c r="A502" s="72"/>
      <c r="L502" s="78">
        <f t="shared" si="6"/>
        <v>4.4399999999999498</v>
      </c>
      <c r="M502" s="77"/>
    </row>
    <row r="503" spans="1:13">
      <c r="A503" s="72"/>
      <c r="L503" s="78">
        <f t="shared" si="6"/>
        <v>4.4499999999999496</v>
      </c>
      <c r="M503" s="77"/>
    </row>
    <row r="504" spans="1:13">
      <c r="A504" s="72"/>
      <c r="L504" s="78">
        <f t="shared" si="6"/>
        <v>4.4599999999999493</v>
      </c>
      <c r="M504" s="77"/>
    </row>
    <row r="505" spans="1:13">
      <c r="A505" s="72"/>
      <c r="L505" s="78">
        <f t="shared" si="6"/>
        <v>4.4699999999999491</v>
      </c>
      <c r="M505" s="77"/>
    </row>
    <row r="506" spans="1:13">
      <c r="A506" s="72"/>
      <c r="L506" s="78">
        <f t="shared" si="6"/>
        <v>4.4799999999999489</v>
      </c>
      <c r="M506" s="77"/>
    </row>
    <row r="507" spans="1:13">
      <c r="A507" s="72"/>
      <c r="L507" s="78">
        <f t="shared" si="6"/>
        <v>4.4899999999999487</v>
      </c>
      <c r="M507" s="77"/>
    </row>
    <row r="508" spans="1:13">
      <c r="A508" s="72"/>
      <c r="L508" s="78">
        <f t="shared" ref="L508:L571" si="7">+L507+0.01</f>
        <v>4.4999999999999485</v>
      </c>
      <c r="M508" s="77"/>
    </row>
    <row r="509" spans="1:13">
      <c r="A509" s="72"/>
      <c r="L509" s="78">
        <f t="shared" si="7"/>
        <v>4.5099999999999483</v>
      </c>
      <c r="M509" s="77"/>
    </row>
    <row r="510" spans="1:13">
      <c r="A510" s="72"/>
      <c r="L510" s="78">
        <f t="shared" si="7"/>
        <v>4.5199999999999481</v>
      </c>
      <c r="M510" s="77"/>
    </row>
    <row r="511" spans="1:13">
      <c r="A511" s="72"/>
      <c r="L511" s="78">
        <f t="shared" si="7"/>
        <v>4.5299999999999478</v>
      </c>
      <c r="M511" s="77"/>
    </row>
    <row r="512" spans="1:13">
      <c r="A512" s="72"/>
      <c r="L512" s="78">
        <f t="shared" si="7"/>
        <v>4.5399999999999476</v>
      </c>
      <c r="M512" s="77"/>
    </row>
    <row r="513" spans="1:13">
      <c r="A513" s="72"/>
      <c r="L513" s="78">
        <f t="shared" si="7"/>
        <v>4.5499999999999474</v>
      </c>
      <c r="M513" s="77"/>
    </row>
    <row r="514" spans="1:13">
      <c r="A514" s="72"/>
      <c r="L514" s="78">
        <f t="shared" si="7"/>
        <v>4.5599999999999472</v>
      </c>
      <c r="M514" s="77"/>
    </row>
    <row r="515" spans="1:13">
      <c r="A515" s="72"/>
      <c r="L515" s="78">
        <f t="shared" si="7"/>
        <v>4.569999999999947</v>
      </c>
      <c r="M515" s="77"/>
    </row>
    <row r="516" spans="1:13">
      <c r="A516" s="72"/>
      <c r="L516" s="78">
        <f t="shared" si="7"/>
        <v>4.5799999999999468</v>
      </c>
      <c r="M516" s="77"/>
    </row>
    <row r="517" spans="1:13">
      <c r="A517" s="72"/>
      <c r="L517" s="78">
        <f t="shared" si="7"/>
        <v>4.5899999999999466</v>
      </c>
      <c r="M517" s="77"/>
    </row>
    <row r="518" spans="1:13">
      <c r="A518" s="72"/>
      <c r="L518" s="78">
        <f t="shared" si="7"/>
        <v>4.5999999999999464</v>
      </c>
      <c r="M518" s="77"/>
    </row>
    <row r="519" spans="1:13">
      <c r="A519" s="72"/>
      <c r="L519" s="78">
        <f t="shared" si="7"/>
        <v>4.6099999999999461</v>
      </c>
      <c r="M519" s="77"/>
    </row>
    <row r="520" spans="1:13">
      <c r="A520" s="72"/>
      <c r="L520" s="78">
        <f t="shared" si="7"/>
        <v>4.6199999999999459</v>
      </c>
      <c r="M520" s="77"/>
    </row>
    <row r="521" spans="1:13">
      <c r="A521" s="72"/>
      <c r="L521" s="78">
        <f t="shared" si="7"/>
        <v>4.6299999999999457</v>
      </c>
      <c r="M521" s="77"/>
    </row>
    <row r="522" spans="1:13">
      <c r="A522" s="72"/>
      <c r="L522" s="78">
        <f t="shared" si="7"/>
        <v>4.6399999999999455</v>
      </c>
      <c r="M522" s="77"/>
    </row>
    <row r="523" spans="1:13">
      <c r="A523" s="72"/>
      <c r="L523" s="78">
        <f t="shared" si="7"/>
        <v>4.6499999999999453</v>
      </c>
      <c r="M523" s="77"/>
    </row>
    <row r="524" spans="1:13">
      <c r="A524" s="72"/>
      <c r="L524" s="78">
        <f t="shared" si="7"/>
        <v>4.6599999999999451</v>
      </c>
      <c r="M524" s="77"/>
    </row>
    <row r="525" spans="1:13">
      <c r="A525" s="72"/>
      <c r="L525" s="78">
        <f t="shared" si="7"/>
        <v>4.6699999999999449</v>
      </c>
      <c r="M525" s="77"/>
    </row>
    <row r="526" spans="1:13">
      <c r="A526" s="72"/>
      <c r="L526" s="78">
        <f t="shared" si="7"/>
        <v>4.6799999999999446</v>
      </c>
      <c r="M526" s="77"/>
    </row>
    <row r="527" spans="1:13">
      <c r="A527" s="72"/>
      <c r="L527" s="78">
        <f t="shared" si="7"/>
        <v>4.6899999999999444</v>
      </c>
      <c r="M527" s="77"/>
    </row>
    <row r="528" spans="1:13">
      <c r="A528" s="72"/>
      <c r="L528" s="78">
        <f t="shared" si="7"/>
        <v>4.6999999999999442</v>
      </c>
      <c r="M528" s="77"/>
    </row>
    <row r="529" spans="1:13">
      <c r="A529" s="72"/>
      <c r="L529" s="78">
        <f t="shared" si="7"/>
        <v>4.709999999999944</v>
      </c>
      <c r="M529" s="77"/>
    </row>
    <row r="530" spans="1:13">
      <c r="A530" s="72"/>
      <c r="L530" s="78">
        <f t="shared" si="7"/>
        <v>4.7199999999999438</v>
      </c>
      <c r="M530" s="77"/>
    </row>
    <row r="531" spans="1:13">
      <c r="A531" s="72"/>
      <c r="L531" s="78">
        <f t="shared" si="7"/>
        <v>4.7299999999999436</v>
      </c>
      <c r="M531" s="77"/>
    </row>
    <row r="532" spans="1:13">
      <c r="A532" s="72"/>
      <c r="L532" s="78">
        <f t="shared" si="7"/>
        <v>4.7399999999999434</v>
      </c>
      <c r="M532" s="77"/>
    </row>
    <row r="533" spans="1:13">
      <c r="A533" s="72"/>
      <c r="L533" s="78">
        <f t="shared" si="7"/>
        <v>4.7499999999999432</v>
      </c>
      <c r="M533" s="77"/>
    </row>
    <row r="534" spans="1:13">
      <c r="A534" s="72"/>
      <c r="L534" s="78">
        <f t="shared" si="7"/>
        <v>4.7599999999999429</v>
      </c>
      <c r="M534" s="77"/>
    </row>
    <row r="535" spans="1:13">
      <c r="A535" s="72"/>
      <c r="L535" s="78">
        <f t="shared" si="7"/>
        <v>4.7699999999999427</v>
      </c>
      <c r="M535" s="77"/>
    </row>
    <row r="536" spans="1:13">
      <c r="A536" s="72"/>
      <c r="L536" s="78">
        <f t="shared" si="7"/>
        <v>4.7799999999999425</v>
      </c>
      <c r="M536" s="77"/>
    </row>
    <row r="537" spans="1:13">
      <c r="A537" s="72"/>
      <c r="L537" s="78">
        <f t="shared" si="7"/>
        <v>4.7899999999999423</v>
      </c>
      <c r="M537" s="77"/>
    </row>
    <row r="538" spans="1:13">
      <c r="A538" s="72"/>
      <c r="L538" s="78">
        <f t="shared" si="7"/>
        <v>4.7999999999999421</v>
      </c>
      <c r="M538" s="77"/>
    </row>
    <row r="539" spans="1:13">
      <c r="A539" s="72"/>
      <c r="L539" s="78">
        <f t="shared" si="7"/>
        <v>4.8099999999999419</v>
      </c>
      <c r="M539" s="77"/>
    </row>
    <row r="540" spans="1:13">
      <c r="A540" s="72"/>
      <c r="L540" s="78">
        <f t="shared" si="7"/>
        <v>4.8199999999999417</v>
      </c>
      <c r="M540" s="77"/>
    </row>
    <row r="541" spans="1:13">
      <c r="A541" s="72"/>
      <c r="L541" s="78">
        <f t="shared" si="7"/>
        <v>4.8299999999999415</v>
      </c>
      <c r="M541" s="77"/>
    </row>
    <row r="542" spans="1:13">
      <c r="A542" s="72"/>
      <c r="L542" s="78">
        <f t="shared" si="7"/>
        <v>4.8399999999999412</v>
      </c>
      <c r="M542" s="77"/>
    </row>
    <row r="543" spans="1:13">
      <c r="A543" s="72"/>
      <c r="L543" s="78">
        <f t="shared" si="7"/>
        <v>4.849999999999941</v>
      </c>
      <c r="M543" s="77"/>
    </row>
    <row r="544" spans="1:13">
      <c r="A544" s="72"/>
      <c r="L544" s="78">
        <f t="shared" si="7"/>
        <v>4.8599999999999408</v>
      </c>
      <c r="M544" s="77"/>
    </row>
    <row r="545" spans="1:13">
      <c r="A545" s="72"/>
      <c r="L545" s="78">
        <f t="shared" si="7"/>
        <v>4.8699999999999406</v>
      </c>
      <c r="M545" s="77"/>
    </row>
    <row r="546" spans="1:13">
      <c r="A546" s="72"/>
      <c r="L546" s="78">
        <f t="shared" si="7"/>
        <v>4.8799999999999404</v>
      </c>
      <c r="M546" s="77"/>
    </row>
    <row r="547" spans="1:13">
      <c r="A547" s="72"/>
      <c r="L547" s="78">
        <f t="shared" si="7"/>
        <v>4.8899999999999402</v>
      </c>
      <c r="M547" s="77"/>
    </row>
    <row r="548" spans="1:13">
      <c r="A548" s="72"/>
      <c r="L548" s="78">
        <f t="shared" si="7"/>
        <v>4.89999999999994</v>
      </c>
      <c r="M548" s="77"/>
    </row>
    <row r="549" spans="1:13">
      <c r="A549" s="72"/>
      <c r="L549" s="78">
        <f t="shared" si="7"/>
        <v>4.9099999999999397</v>
      </c>
      <c r="M549" s="77"/>
    </row>
    <row r="550" spans="1:13">
      <c r="A550" s="72"/>
      <c r="L550" s="78">
        <f t="shared" si="7"/>
        <v>4.9199999999999395</v>
      </c>
      <c r="M550" s="77"/>
    </row>
    <row r="551" spans="1:13">
      <c r="A551" s="72"/>
      <c r="L551" s="78">
        <f t="shared" si="7"/>
        <v>4.9299999999999393</v>
      </c>
      <c r="M551" s="77"/>
    </row>
    <row r="552" spans="1:13">
      <c r="A552" s="72"/>
      <c r="L552" s="78">
        <f t="shared" si="7"/>
        <v>4.9399999999999391</v>
      </c>
      <c r="M552" s="77"/>
    </row>
    <row r="553" spans="1:13">
      <c r="A553" s="72"/>
      <c r="L553" s="78">
        <f t="shared" si="7"/>
        <v>4.9499999999999389</v>
      </c>
      <c r="M553" s="77"/>
    </row>
    <row r="554" spans="1:13">
      <c r="A554" s="72"/>
      <c r="L554" s="78">
        <f t="shared" si="7"/>
        <v>4.9599999999999387</v>
      </c>
      <c r="M554" s="77"/>
    </row>
    <row r="555" spans="1:13">
      <c r="A555" s="72"/>
      <c r="L555" s="78">
        <f t="shared" si="7"/>
        <v>4.9699999999999385</v>
      </c>
      <c r="M555" s="77"/>
    </row>
    <row r="556" spans="1:13">
      <c r="A556" s="72"/>
      <c r="L556" s="78">
        <f t="shared" si="7"/>
        <v>4.9799999999999383</v>
      </c>
      <c r="M556" s="77"/>
    </row>
    <row r="557" spans="1:13">
      <c r="A557" s="72"/>
      <c r="L557" s="78">
        <f t="shared" si="7"/>
        <v>4.989999999999938</v>
      </c>
      <c r="M557" s="77"/>
    </row>
    <row r="558" spans="1:13">
      <c r="A558" s="72"/>
      <c r="L558" s="78">
        <f t="shared" si="7"/>
        <v>4.9999999999999378</v>
      </c>
      <c r="M558" s="77"/>
    </row>
    <row r="559" spans="1:13">
      <c r="A559" s="72"/>
      <c r="L559" s="78">
        <f t="shared" si="7"/>
        <v>5.0099999999999376</v>
      </c>
      <c r="M559" s="77"/>
    </row>
    <row r="560" spans="1:13">
      <c r="A560" s="72"/>
      <c r="L560" s="78">
        <f t="shared" si="7"/>
        <v>5.0199999999999374</v>
      </c>
      <c r="M560" s="77"/>
    </row>
    <row r="561" spans="1:13">
      <c r="A561" s="72"/>
      <c r="L561" s="78">
        <f t="shared" si="7"/>
        <v>5.0299999999999372</v>
      </c>
      <c r="M561" s="77"/>
    </row>
    <row r="562" spans="1:13">
      <c r="A562" s="72"/>
      <c r="L562" s="78">
        <f t="shared" si="7"/>
        <v>5.039999999999937</v>
      </c>
      <c r="M562" s="77"/>
    </row>
    <row r="563" spans="1:13">
      <c r="A563" s="72"/>
      <c r="L563" s="78">
        <f t="shared" si="7"/>
        <v>5.0499999999999368</v>
      </c>
      <c r="M563" s="77"/>
    </row>
    <row r="564" spans="1:13">
      <c r="A564" s="72"/>
      <c r="L564" s="78">
        <f t="shared" si="7"/>
        <v>5.0599999999999365</v>
      </c>
      <c r="M564" s="77"/>
    </row>
    <row r="565" spans="1:13">
      <c r="A565" s="72"/>
      <c r="L565" s="78">
        <f t="shared" si="7"/>
        <v>5.0699999999999363</v>
      </c>
      <c r="M565" s="77"/>
    </row>
    <row r="566" spans="1:13">
      <c r="A566" s="72"/>
      <c r="L566" s="78">
        <f t="shared" si="7"/>
        <v>5.0799999999999361</v>
      </c>
      <c r="M566" s="77"/>
    </row>
    <row r="567" spans="1:13">
      <c r="A567" s="72"/>
      <c r="L567" s="78">
        <f t="shared" si="7"/>
        <v>5.0899999999999359</v>
      </c>
      <c r="M567" s="77"/>
    </row>
    <row r="568" spans="1:13">
      <c r="A568" s="72"/>
      <c r="L568" s="78">
        <f t="shared" si="7"/>
        <v>5.0999999999999357</v>
      </c>
      <c r="M568" s="77"/>
    </row>
    <row r="569" spans="1:13">
      <c r="A569" s="72"/>
      <c r="L569" s="78">
        <f t="shared" si="7"/>
        <v>5.1099999999999355</v>
      </c>
      <c r="M569" s="77"/>
    </row>
    <row r="570" spans="1:13">
      <c r="A570" s="72"/>
      <c r="L570" s="78">
        <f t="shared" si="7"/>
        <v>5.1199999999999353</v>
      </c>
      <c r="M570" s="77"/>
    </row>
    <row r="571" spans="1:13">
      <c r="A571" s="72"/>
      <c r="L571" s="78">
        <f t="shared" si="7"/>
        <v>5.1299999999999351</v>
      </c>
      <c r="M571" s="77"/>
    </row>
    <row r="572" spans="1:13">
      <c r="A572" s="72"/>
      <c r="L572" s="78">
        <f t="shared" ref="L572:L635" si="8">+L571+0.01</f>
        <v>5.1399999999999348</v>
      </c>
      <c r="M572" s="77"/>
    </row>
    <row r="573" spans="1:13">
      <c r="A573" s="72"/>
      <c r="L573" s="78">
        <f t="shared" si="8"/>
        <v>5.1499999999999346</v>
      </c>
      <c r="M573" s="77"/>
    </row>
    <row r="574" spans="1:13">
      <c r="A574" s="72"/>
      <c r="L574" s="78">
        <f t="shared" si="8"/>
        <v>5.1599999999999344</v>
      </c>
      <c r="M574" s="77"/>
    </row>
    <row r="575" spans="1:13">
      <c r="A575" s="72"/>
      <c r="L575" s="78">
        <f t="shared" si="8"/>
        <v>5.1699999999999342</v>
      </c>
      <c r="M575" s="77"/>
    </row>
    <row r="576" spans="1:13">
      <c r="A576" s="72"/>
      <c r="L576" s="78">
        <f t="shared" si="8"/>
        <v>5.179999999999934</v>
      </c>
      <c r="M576" s="77"/>
    </row>
    <row r="577" spans="1:13">
      <c r="A577" s="72"/>
      <c r="L577" s="78">
        <f t="shared" si="8"/>
        <v>5.1899999999999338</v>
      </c>
      <c r="M577" s="77"/>
    </row>
    <row r="578" spans="1:13">
      <c r="A578" s="72"/>
      <c r="L578" s="78">
        <f t="shared" si="8"/>
        <v>5.1999999999999336</v>
      </c>
      <c r="M578" s="77"/>
    </row>
    <row r="579" spans="1:13">
      <c r="A579" s="72"/>
      <c r="L579" s="78">
        <f t="shared" si="8"/>
        <v>5.2099999999999334</v>
      </c>
      <c r="M579" s="77"/>
    </row>
    <row r="580" spans="1:13">
      <c r="A580" s="72"/>
      <c r="L580" s="78">
        <f t="shared" si="8"/>
        <v>5.2199999999999331</v>
      </c>
      <c r="M580" s="77"/>
    </row>
    <row r="581" spans="1:13">
      <c r="A581" s="72"/>
      <c r="L581" s="78">
        <f t="shared" si="8"/>
        <v>5.2299999999999329</v>
      </c>
      <c r="M581" s="77"/>
    </row>
    <row r="582" spans="1:13">
      <c r="A582" s="72"/>
      <c r="L582" s="78">
        <f t="shared" si="8"/>
        <v>5.2399999999999327</v>
      </c>
      <c r="M582" s="77"/>
    </row>
    <row r="583" spans="1:13">
      <c r="A583" s="72"/>
      <c r="L583" s="78">
        <f t="shared" si="8"/>
        <v>5.2499999999999325</v>
      </c>
      <c r="M583" s="77"/>
    </row>
    <row r="584" spans="1:13">
      <c r="A584" s="72"/>
      <c r="L584" s="78">
        <f t="shared" si="8"/>
        <v>5.2599999999999323</v>
      </c>
      <c r="M584" s="77"/>
    </row>
    <row r="585" spans="1:13">
      <c r="A585" s="72"/>
      <c r="L585" s="78">
        <f t="shared" si="8"/>
        <v>5.2699999999999321</v>
      </c>
      <c r="M585" s="77"/>
    </row>
    <row r="586" spans="1:13">
      <c r="A586" s="72"/>
      <c r="L586" s="78">
        <f t="shared" si="8"/>
        <v>5.2799999999999319</v>
      </c>
      <c r="M586" s="77"/>
    </row>
    <row r="587" spans="1:13">
      <c r="A587" s="72"/>
      <c r="L587" s="78">
        <f t="shared" si="8"/>
        <v>5.2899999999999316</v>
      </c>
      <c r="M587" s="77"/>
    </row>
    <row r="588" spans="1:13">
      <c r="A588" s="72"/>
      <c r="L588" s="78">
        <f t="shared" si="8"/>
        <v>5.2999999999999314</v>
      </c>
      <c r="M588" s="77"/>
    </row>
    <row r="589" spans="1:13">
      <c r="A589" s="72"/>
      <c r="L589" s="78">
        <f t="shared" si="8"/>
        <v>5.3099999999999312</v>
      </c>
      <c r="M589" s="77"/>
    </row>
    <row r="590" spans="1:13">
      <c r="A590" s="72"/>
      <c r="L590" s="78">
        <f t="shared" si="8"/>
        <v>5.319999999999931</v>
      </c>
      <c r="M590" s="77"/>
    </row>
    <row r="591" spans="1:13">
      <c r="A591" s="72"/>
      <c r="L591" s="78">
        <f t="shared" si="8"/>
        <v>5.3299999999999308</v>
      </c>
      <c r="M591" s="77"/>
    </row>
    <row r="592" spans="1:13">
      <c r="A592" s="72"/>
      <c r="L592" s="78">
        <f t="shared" si="8"/>
        <v>5.3399999999999306</v>
      </c>
      <c r="M592" s="77"/>
    </row>
    <row r="593" spans="1:13">
      <c r="A593" s="72"/>
      <c r="L593" s="78">
        <f t="shared" si="8"/>
        <v>5.3499999999999304</v>
      </c>
      <c r="M593" s="77"/>
    </row>
    <row r="594" spans="1:13">
      <c r="A594" s="72"/>
      <c r="L594" s="78">
        <f t="shared" si="8"/>
        <v>5.3599999999999302</v>
      </c>
      <c r="M594" s="77"/>
    </row>
    <row r="595" spans="1:13">
      <c r="A595" s="72"/>
      <c r="L595" s="78">
        <f t="shared" si="8"/>
        <v>5.3699999999999299</v>
      </c>
      <c r="M595" s="77"/>
    </row>
    <row r="596" spans="1:13">
      <c r="A596" s="72"/>
      <c r="L596" s="78">
        <f t="shared" si="8"/>
        <v>5.3799999999999297</v>
      </c>
      <c r="M596" s="77"/>
    </row>
    <row r="597" spans="1:13">
      <c r="A597" s="72"/>
      <c r="L597" s="78">
        <f t="shared" si="8"/>
        <v>5.3899999999999295</v>
      </c>
      <c r="M597" s="77"/>
    </row>
    <row r="598" spans="1:13">
      <c r="A598" s="72"/>
      <c r="L598" s="78">
        <f t="shared" si="8"/>
        <v>5.3999999999999293</v>
      </c>
      <c r="M598" s="77"/>
    </row>
    <row r="599" spans="1:13">
      <c r="A599" s="72"/>
      <c r="L599" s="78">
        <f t="shared" si="8"/>
        <v>5.4099999999999291</v>
      </c>
      <c r="M599" s="77"/>
    </row>
    <row r="600" spans="1:13">
      <c r="A600" s="72"/>
      <c r="L600" s="78">
        <f t="shared" si="8"/>
        <v>5.4199999999999289</v>
      </c>
      <c r="M600" s="77"/>
    </row>
    <row r="601" spans="1:13">
      <c r="A601" s="72"/>
      <c r="L601" s="78">
        <f t="shared" si="8"/>
        <v>5.4299999999999287</v>
      </c>
      <c r="M601" s="77"/>
    </row>
    <row r="602" spans="1:13">
      <c r="A602" s="72"/>
      <c r="L602" s="78">
        <f t="shared" si="8"/>
        <v>5.4399999999999284</v>
      </c>
      <c r="M602" s="77"/>
    </row>
    <row r="603" spans="1:13">
      <c r="A603" s="72"/>
      <c r="L603" s="78">
        <f t="shared" si="8"/>
        <v>5.4499999999999282</v>
      </c>
      <c r="M603" s="77"/>
    </row>
    <row r="604" spans="1:13">
      <c r="A604" s="72"/>
      <c r="L604" s="78">
        <f t="shared" si="8"/>
        <v>5.459999999999928</v>
      </c>
      <c r="M604" s="77"/>
    </row>
    <row r="605" spans="1:13">
      <c r="A605" s="72"/>
      <c r="L605" s="78">
        <f t="shared" si="8"/>
        <v>5.4699999999999278</v>
      </c>
      <c r="M605" s="77"/>
    </row>
    <row r="606" spans="1:13">
      <c r="A606" s="72"/>
      <c r="L606" s="78">
        <f t="shared" si="8"/>
        <v>5.4799999999999276</v>
      </c>
      <c r="M606" s="77"/>
    </row>
    <row r="607" spans="1:13">
      <c r="A607" s="72"/>
      <c r="L607" s="78">
        <f t="shared" si="8"/>
        <v>5.4899999999999274</v>
      </c>
      <c r="M607" s="77"/>
    </row>
    <row r="608" spans="1:13">
      <c r="A608" s="72"/>
      <c r="L608" s="78">
        <f t="shared" si="8"/>
        <v>5.4999999999999272</v>
      </c>
      <c r="M608" s="77"/>
    </row>
    <row r="609" spans="1:13">
      <c r="A609" s="72"/>
      <c r="L609" s="78">
        <f t="shared" si="8"/>
        <v>5.509999999999927</v>
      </c>
      <c r="M609" s="77"/>
    </row>
    <row r="610" spans="1:13">
      <c r="A610" s="72"/>
      <c r="L610" s="78">
        <f t="shared" si="8"/>
        <v>5.5199999999999267</v>
      </c>
      <c r="M610" s="77"/>
    </row>
    <row r="611" spans="1:13">
      <c r="A611" s="72"/>
      <c r="L611" s="78">
        <f t="shared" si="8"/>
        <v>5.5299999999999265</v>
      </c>
      <c r="M611" s="77"/>
    </row>
    <row r="612" spans="1:13">
      <c r="A612" s="72"/>
      <c r="L612" s="78">
        <f t="shared" si="8"/>
        <v>5.5399999999999263</v>
      </c>
      <c r="M612" s="77"/>
    </row>
    <row r="613" spans="1:13">
      <c r="A613" s="72"/>
      <c r="L613" s="78">
        <f t="shared" si="8"/>
        <v>5.5499999999999261</v>
      </c>
      <c r="M613" s="77"/>
    </row>
    <row r="614" spans="1:13">
      <c r="A614" s="72"/>
      <c r="L614" s="78">
        <f t="shared" si="8"/>
        <v>5.5599999999999259</v>
      </c>
      <c r="M614" s="77"/>
    </row>
    <row r="615" spans="1:13">
      <c r="A615" s="72"/>
      <c r="L615" s="78">
        <f t="shared" si="8"/>
        <v>5.5699999999999257</v>
      </c>
      <c r="M615" s="77"/>
    </row>
    <row r="616" spans="1:13">
      <c r="A616" s="72"/>
      <c r="L616" s="78">
        <f t="shared" si="8"/>
        <v>5.5799999999999255</v>
      </c>
      <c r="M616" s="77"/>
    </row>
    <row r="617" spans="1:13">
      <c r="A617" s="72"/>
      <c r="L617" s="78">
        <f t="shared" si="8"/>
        <v>5.5899999999999253</v>
      </c>
      <c r="M617" s="77"/>
    </row>
    <row r="618" spans="1:13">
      <c r="A618" s="72"/>
      <c r="L618" s="78">
        <f t="shared" si="8"/>
        <v>5.599999999999925</v>
      </c>
      <c r="M618" s="77"/>
    </row>
    <row r="619" spans="1:13">
      <c r="A619" s="72"/>
      <c r="L619" s="78">
        <f t="shared" si="8"/>
        <v>5.6099999999999248</v>
      </c>
      <c r="M619" s="77"/>
    </row>
    <row r="620" spans="1:13">
      <c r="A620" s="72"/>
      <c r="L620" s="78">
        <f t="shared" si="8"/>
        <v>5.6199999999999246</v>
      </c>
      <c r="M620" s="77"/>
    </row>
    <row r="621" spans="1:13">
      <c r="A621" s="72"/>
      <c r="L621" s="78">
        <f t="shared" si="8"/>
        <v>5.6299999999999244</v>
      </c>
      <c r="M621" s="77"/>
    </row>
    <row r="622" spans="1:13">
      <c r="A622" s="72"/>
      <c r="L622" s="78">
        <f t="shared" si="8"/>
        <v>5.6399999999999242</v>
      </c>
      <c r="M622" s="77"/>
    </row>
    <row r="623" spans="1:13">
      <c r="A623" s="72"/>
      <c r="L623" s="78">
        <f t="shared" si="8"/>
        <v>5.649999999999924</v>
      </c>
      <c r="M623" s="77"/>
    </row>
    <row r="624" spans="1:13">
      <c r="A624" s="72"/>
      <c r="L624" s="78">
        <f t="shared" si="8"/>
        <v>5.6599999999999238</v>
      </c>
      <c r="M624" s="77"/>
    </row>
    <row r="625" spans="1:13">
      <c r="A625" s="72"/>
      <c r="L625" s="78">
        <f t="shared" si="8"/>
        <v>5.6699999999999235</v>
      </c>
      <c r="M625" s="77"/>
    </row>
    <row r="626" spans="1:13">
      <c r="A626" s="72"/>
      <c r="L626" s="78">
        <f t="shared" si="8"/>
        <v>5.6799999999999233</v>
      </c>
      <c r="M626" s="77"/>
    </row>
    <row r="627" spans="1:13">
      <c r="A627" s="72"/>
      <c r="L627" s="78">
        <f t="shared" si="8"/>
        <v>5.6899999999999231</v>
      </c>
      <c r="M627" s="77"/>
    </row>
    <row r="628" spans="1:13">
      <c r="A628" s="72"/>
      <c r="L628" s="78">
        <f t="shared" si="8"/>
        <v>5.6999999999999229</v>
      </c>
      <c r="M628" s="77"/>
    </row>
    <row r="629" spans="1:13">
      <c r="A629" s="72"/>
      <c r="L629" s="78">
        <f t="shared" si="8"/>
        <v>5.7099999999999227</v>
      </c>
      <c r="M629" s="77"/>
    </row>
    <row r="630" spans="1:13">
      <c r="A630" s="72"/>
      <c r="L630" s="78">
        <f t="shared" si="8"/>
        <v>5.7199999999999225</v>
      </c>
      <c r="M630" s="77"/>
    </row>
    <row r="631" spans="1:13">
      <c r="A631" s="72"/>
      <c r="L631" s="78">
        <f t="shared" si="8"/>
        <v>5.7299999999999223</v>
      </c>
      <c r="M631" s="77"/>
    </row>
    <row r="632" spans="1:13">
      <c r="A632" s="72"/>
      <c r="L632" s="78">
        <f t="shared" si="8"/>
        <v>5.7399999999999221</v>
      </c>
      <c r="M632" s="77"/>
    </row>
    <row r="633" spans="1:13">
      <c r="A633" s="72"/>
      <c r="L633" s="78">
        <f t="shared" si="8"/>
        <v>5.7499999999999218</v>
      </c>
      <c r="M633" s="77"/>
    </row>
    <row r="634" spans="1:13">
      <c r="A634" s="72"/>
      <c r="L634" s="78">
        <f t="shared" si="8"/>
        <v>5.7599999999999216</v>
      </c>
      <c r="M634" s="77"/>
    </row>
    <row r="635" spans="1:13">
      <c r="A635" s="72"/>
      <c r="L635" s="78">
        <f t="shared" si="8"/>
        <v>5.7699999999999214</v>
      </c>
      <c r="M635" s="77"/>
    </row>
    <row r="636" spans="1:13">
      <c r="A636" s="72"/>
      <c r="L636" s="78">
        <f t="shared" ref="L636:L699" si="9">+L635+0.01</f>
        <v>5.7799999999999212</v>
      </c>
      <c r="M636" s="77"/>
    </row>
    <row r="637" spans="1:13">
      <c r="A637" s="72"/>
      <c r="L637" s="78">
        <f t="shared" si="9"/>
        <v>5.789999999999921</v>
      </c>
      <c r="M637" s="77"/>
    </row>
    <row r="638" spans="1:13">
      <c r="A638" s="72"/>
      <c r="L638" s="78">
        <f t="shared" si="9"/>
        <v>5.7999999999999208</v>
      </c>
      <c r="M638" s="77"/>
    </row>
    <row r="639" spans="1:13">
      <c r="A639" s="72"/>
      <c r="L639" s="78">
        <f t="shared" si="9"/>
        <v>5.8099999999999206</v>
      </c>
      <c r="M639" s="77"/>
    </row>
    <row r="640" spans="1:13">
      <c r="A640" s="72"/>
      <c r="L640" s="78">
        <f t="shared" si="9"/>
        <v>5.8199999999999203</v>
      </c>
      <c r="M640" s="77"/>
    </row>
    <row r="641" spans="1:13">
      <c r="A641" s="72"/>
      <c r="L641" s="78">
        <f t="shared" si="9"/>
        <v>5.8299999999999201</v>
      </c>
      <c r="M641" s="77"/>
    </row>
    <row r="642" spans="1:13">
      <c r="A642" s="72"/>
      <c r="L642" s="78">
        <f t="shared" si="9"/>
        <v>5.8399999999999199</v>
      </c>
      <c r="M642" s="77"/>
    </row>
    <row r="643" spans="1:13">
      <c r="A643" s="72"/>
      <c r="L643" s="78">
        <f t="shared" si="9"/>
        <v>5.8499999999999197</v>
      </c>
      <c r="M643" s="77"/>
    </row>
    <row r="644" spans="1:13">
      <c r="A644" s="72"/>
      <c r="L644" s="78">
        <f t="shared" si="9"/>
        <v>5.8599999999999195</v>
      </c>
      <c r="M644" s="77"/>
    </row>
    <row r="645" spans="1:13">
      <c r="A645" s="72"/>
      <c r="L645" s="78">
        <f t="shared" si="9"/>
        <v>5.8699999999999193</v>
      </c>
      <c r="M645" s="77"/>
    </row>
    <row r="646" spans="1:13">
      <c r="A646" s="72"/>
      <c r="L646" s="78">
        <f t="shared" si="9"/>
        <v>5.8799999999999191</v>
      </c>
      <c r="M646" s="77"/>
    </row>
    <row r="647" spans="1:13">
      <c r="A647" s="72"/>
      <c r="L647" s="78">
        <f t="shared" si="9"/>
        <v>5.8899999999999189</v>
      </c>
      <c r="M647" s="77"/>
    </row>
    <row r="648" spans="1:13">
      <c r="A648" s="72"/>
      <c r="L648" s="78">
        <f t="shared" si="9"/>
        <v>5.8999999999999186</v>
      </c>
      <c r="M648" s="77"/>
    </row>
    <row r="649" spans="1:13">
      <c r="A649" s="72"/>
      <c r="L649" s="78">
        <f t="shared" si="9"/>
        <v>5.9099999999999184</v>
      </c>
      <c r="M649" s="77"/>
    </row>
    <row r="650" spans="1:13">
      <c r="L650" s="78">
        <f t="shared" si="9"/>
        <v>5.9199999999999182</v>
      </c>
      <c r="M650" s="77"/>
    </row>
    <row r="651" spans="1:13">
      <c r="L651" s="78">
        <f t="shared" si="9"/>
        <v>5.929999999999918</v>
      </c>
      <c r="M651" s="77"/>
    </row>
    <row r="652" spans="1:13">
      <c r="L652" s="78">
        <f t="shared" si="9"/>
        <v>5.9399999999999178</v>
      </c>
      <c r="M652" s="77"/>
    </row>
    <row r="653" spans="1:13">
      <c r="L653" s="78">
        <f t="shared" si="9"/>
        <v>5.9499999999999176</v>
      </c>
      <c r="M653" s="77"/>
    </row>
    <row r="654" spans="1:13">
      <c r="L654" s="78">
        <f t="shared" si="9"/>
        <v>5.9599999999999174</v>
      </c>
      <c r="M654" s="77"/>
    </row>
    <row r="655" spans="1:13">
      <c r="L655" s="78">
        <f t="shared" si="9"/>
        <v>5.9699999999999172</v>
      </c>
      <c r="M655" s="77"/>
    </row>
    <row r="656" spans="1:13">
      <c r="L656" s="78">
        <f t="shared" si="9"/>
        <v>5.9799999999999169</v>
      </c>
      <c r="M656" s="77"/>
    </row>
    <row r="657" spans="12:13">
      <c r="L657" s="78">
        <f t="shared" si="9"/>
        <v>5.9899999999999167</v>
      </c>
      <c r="M657" s="77"/>
    </row>
    <row r="658" spans="12:13">
      <c r="L658" s="78">
        <f t="shared" si="9"/>
        <v>5.9999999999999165</v>
      </c>
      <c r="M658" s="77"/>
    </row>
    <row r="659" spans="12:13">
      <c r="L659" s="78">
        <f t="shared" si="9"/>
        <v>6.0099999999999163</v>
      </c>
      <c r="M659" s="77"/>
    </row>
    <row r="660" spans="12:13">
      <c r="L660" s="78">
        <f t="shared" si="9"/>
        <v>6.0199999999999161</v>
      </c>
      <c r="M660" s="77"/>
    </row>
    <row r="661" spans="12:13">
      <c r="L661" s="78">
        <f t="shared" si="9"/>
        <v>6.0299999999999159</v>
      </c>
      <c r="M661" s="77"/>
    </row>
    <row r="662" spans="12:13">
      <c r="L662" s="78">
        <f t="shared" si="9"/>
        <v>6.0399999999999157</v>
      </c>
      <c r="M662" s="77"/>
    </row>
    <row r="663" spans="12:13">
      <c r="L663" s="78">
        <f t="shared" si="9"/>
        <v>6.0499999999999154</v>
      </c>
      <c r="M663" s="77"/>
    </row>
    <row r="664" spans="12:13">
      <c r="L664" s="78">
        <f t="shared" si="9"/>
        <v>6.0599999999999152</v>
      </c>
      <c r="M664" s="77"/>
    </row>
    <row r="665" spans="12:13">
      <c r="L665" s="78">
        <f t="shared" si="9"/>
        <v>6.069999999999915</v>
      </c>
      <c r="M665" s="77"/>
    </row>
    <row r="666" spans="12:13">
      <c r="L666" s="78">
        <f t="shared" si="9"/>
        <v>6.0799999999999148</v>
      </c>
      <c r="M666" s="77"/>
    </row>
    <row r="667" spans="12:13">
      <c r="L667" s="78">
        <f t="shared" si="9"/>
        <v>6.0899999999999146</v>
      </c>
      <c r="M667" s="77"/>
    </row>
    <row r="668" spans="12:13">
      <c r="L668" s="78">
        <f t="shared" si="9"/>
        <v>6.0999999999999144</v>
      </c>
      <c r="M668" s="77"/>
    </row>
    <row r="669" spans="12:13">
      <c r="L669" s="78">
        <f t="shared" si="9"/>
        <v>6.1099999999999142</v>
      </c>
      <c r="M669" s="77"/>
    </row>
    <row r="670" spans="12:13">
      <c r="L670" s="78">
        <f t="shared" si="9"/>
        <v>6.119999999999914</v>
      </c>
      <c r="M670" s="77"/>
    </row>
    <row r="671" spans="12:13">
      <c r="L671" s="78">
        <f t="shared" si="9"/>
        <v>6.1299999999999137</v>
      </c>
      <c r="M671" s="77"/>
    </row>
    <row r="672" spans="12:13">
      <c r="L672" s="78">
        <f t="shared" si="9"/>
        <v>6.1399999999999135</v>
      </c>
      <c r="M672" s="77"/>
    </row>
    <row r="673" spans="12:13">
      <c r="L673" s="78">
        <f t="shared" si="9"/>
        <v>6.1499999999999133</v>
      </c>
      <c r="M673" s="77"/>
    </row>
    <row r="674" spans="12:13">
      <c r="L674" s="78">
        <f t="shared" si="9"/>
        <v>6.1599999999999131</v>
      </c>
      <c r="M674" s="77"/>
    </row>
    <row r="675" spans="12:13">
      <c r="L675" s="78">
        <f t="shared" si="9"/>
        <v>6.1699999999999129</v>
      </c>
      <c r="M675" s="77"/>
    </row>
    <row r="676" spans="12:13">
      <c r="L676" s="78">
        <f t="shared" si="9"/>
        <v>6.1799999999999127</v>
      </c>
      <c r="M676" s="77"/>
    </row>
    <row r="677" spans="12:13">
      <c r="L677" s="78">
        <f t="shared" si="9"/>
        <v>6.1899999999999125</v>
      </c>
      <c r="M677" s="77"/>
    </row>
    <row r="678" spans="12:13">
      <c r="L678" s="78">
        <f t="shared" si="9"/>
        <v>6.1999999999999122</v>
      </c>
      <c r="M678" s="77"/>
    </row>
    <row r="679" spans="12:13">
      <c r="L679" s="78">
        <f t="shared" si="9"/>
        <v>6.209999999999912</v>
      </c>
      <c r="M679" s="77"/>
    </row>
    <row r="680" spans="12:13">
      <c r="L680" s="78">
        <f t="shared" si="9"/>
        <v>6.2199999999999118</v>
      </c>
      <c r="M680" s="77"/>
    </row>
    <row r="681" spans="12:13">
      <c r="L681" s="78">
        <f t="shared" si="9"/>
        <v>6.2299999999999116</v>
      </c>
      <c r="M681" s="77"/>
    </row>
    <row r="682" spans="12:13">
      <c r="L682" s="78">
        <f t="shared" si="9"/>
        <v>6.2399999999999114</v>
      </c>
      <c r="M682" s="77"/>
    </row>
    <row r="683" spans="12:13">
      <c r="L683" s="78">
        <f t="shared" si="9"/>
        <v>6.2499999999999112</v>
      </c>
      <c r="M683" s="77"/>
    </row>
    <row r="684" spans="12:13">
      <c r="L684" s="78">
        <f t="shared" si="9"/>
        <v>6.259999999999911</v>
      </c>
      <c r="M684" s="77"/>
    </row>
    <row r="685" spans="12:13">
      <c r="L685" s="78">
        <f t="shared" si="9"/>
        <v>6.2699999999999108</v>
      </c>
      <c r="M685" s="77"/>
    </row>
    <row r="686" spans="12:13">
      <c r="L686" s="78">
        <f t="shared" si="9"/>
        <v>6.2799999999999105</v>
      </c>
      <c r="M686" s="77"/>
    </row>
    <row r="687" spans="12:13">
      <c r="L687" s="78">
        <f t="shared" si="9"/>
        <v>6.2899999999999103</v>
      </c>
      <c r="M687" s="77"/>
    </row>
    <row r="688" spans="12:13">
      <c r="L688" s="78">
        <f t="shared" si="9"/>
        <v>6.2999999999999101</v>
      </c>
      <c r="M688" s="77"/>
    </row>
    <row r="689" spans="12:13">
      <c r="L689" s="78">
        <f t="shared" si="9"/>
        <v>6.3099999999999099</v>
      </c>
      <c r="M689" s="77"/>
    </row>
    <row r="690" spans="12:13">
      <c r="L690" s="78">
        <f t="shared" si="9"/>
        <v>6.3199999999999097</v>
      </c>
      <c r="M690" s="77"/>
    </row>
    <row r="691" spans="12:13">
      <c r="L691" s="78">
        <f t="shared" si="9"/>
        <v>6.3299999999999095</v>
      </c>
      <c r="M691" s="77"/>
    </row>
    <row r="692" spans="12:13">
      <c r="L692" s="78">
        <f t="shared" si="9"/>
        <v>6.3399999999999093</v>
      </c>
      <c r="M692" s="77"/>
    </row>
    <row r="693" spans="12:13">
      <c r="L693" s="78">
        <f t="shared" si="9"/>
        <v>6.3499999999999091</v>
      </c>
      <c r="M693" s="77"/>
    </row>
    <row r="694" spans="12:13">
      <c r="L694" s="78">
        <f t="shared" si="9"/>
        <v>6.3599999999999088</v>
      </c>
      <c r="M694" s="77"/>
    </row>
    <row r="695" spans="12:13">
      <c r="L695" s="78">
        <f t="shared" si="9"/>
        <v>6.3699999999999086</v>
      </c>
      <c r="M695" s="77"/>
    </row>
    <row r="696" spans="12:13">
      <c r="L696" s="78">
        <f t="shared" si="9"/>
        <v>6.3799999999999084</v>
      </c>
      <c r="M696" s="77"/>
    </row>
    <row r="697" spans="12:13">
      <c r="L697" s="78">
        <f t="shared" si="9"/>
        <v>6.3899999999999082</v>
      </c>
      <c r="M697" s="77"/>
    </row>
    <row r="698" spans="12:13">
      <c r="L698" s="78">
        <f t="shared" si="9"/>
        <v>6.399999999999908</v>
      </c>
      <c r="M698" s="77"/>
    </row>
    <row r="699" spans="12:13">
      <c r="L699" s="78">
        <f t="shared" si="9"/>
        <v>6.4099999999999078</v>
      </c>
      <c r="M699" s="77"/>
    </row>
    <row r="700" spans="12:13">
      <c r="L700" s="78">
        <f t="shared" ref="L700:L763" si="10">+L699+0.01</f>
        <v>6.4199999999999076</v>
      </c>
      <c r="M700" s="77"/>
    </row>
    <row r="701" spans="12:13">
      <c r="L701" s="78">
        <f t="shared" si="10"/>
        <v>6.4299999999999073</v>
      </c>
      <c r="M701" s="77"/>
    </row>
    <row r="702" spans="12:13">
      <c r="L702" s="78">
        <f t="shared" si="10"/>
        <v>6.4399999999999071</v>
      </c>
      <c r="M702" s="77"/>
    </row>
    <row r="703" spans="12:13">
      <c r="L703" s="78">
        <f t="shared" si="10"/>
        <v>6.4499999999999069</v>
      </c>
      <c r="M703" s="77"/>
    </row>
    <row r="704" spans="12:13">
      <c r="L704" s="78">
        <f t="shared" si="10"/>
        <v>6.4599999999999067</v>
      </c>
      <c r="M704" s="77"/>
    </row>
    <row r="705" spans="12:13">
      <c r="L705" s="78">
        <f t="shared" si="10"/>
        <v>6.4699999999999065</v>
      </c>
      <c r="M705" s="77"/>
    </row>
    <row r="706" spans="12:13">
      <c r="L706" s="78">
        <f t="shared" si="10"/>
        <v>6.4799999999999063</v>
      </c>
      <c r="M706" s="77"/>
    </row>
    <row r="707" spans="12:13">
      <c r="L707" s="78">
        <f t="shared" si="10"/>
        <v>6.4899999999999061</v>
      </c>
      <c r="M707" s="77"/>
    </row>
    <row r="708" spans="12:13">
      <c r="L708" s="78">
        <f t="shared" si="10"/>
        <v>6.4999999999999059</v>
      </c>
      <c r="M708" s="77"/>
    </row>
    <row r="709" spans="12:13">
      <c r="L709" s="78">
        <f t="shared" si="10"/>
        <v>6.5099999999999056</v>
      </c>
      <c r="M709" s="77"/>
    </row>
    <row r="710" spans="12:13">
      <c r="L710" s="78">
        <f t="shared" si="10"/>
        <v>6.5199999999999054</v>
      </c>
      <c r="M710" s="77"/>
    </row>
    <row r="711" spans="12:13">
      <c r="L711" s="78">
        <f t="shared" si="10"/>
        <v>6.5299999999999052</v>
      </c>
      <c r="M711" s="77"/>
    </row>
    <row r="712" spans="12:13">
      <c r="L712" s="78">
        <f t="shared" si="10"/>
        <v>6.539999999999905</v>
      </c>
      <c r="M712" s="77"/>
    </row>
    <row r="713" spans="12:13">
      <c r="L713" s="78">
        <f t="shared" si="10"/>
        <v>6.5499999999999048</v>
      </c>
      <c r="M713" s="77"/>
    </row>
    <row r="714" spans="12:13">
      <c r="L714" s="78">
        <f t="shared" si="10"/>
        <v>6.5599999999999046</v>
      </c>
      <c r="M714" s="77"/>
    </row>
    <row r="715" spans="12:13">
      <c r="L715" s="78">
        <f t="shared" si="10"/>
        <v>6.5699999999999044</v>
      </c>
      <c r="M715" s="77"/>
    </row>
    <row r="716" spans="12:13">
      <c r="L716" s="78">
        <f t="shared" si="10"/>
        <v>6.5799999999999041</v>
      </c>
      <c r="M716" s="77"/>
    </row>
    <row r="717" spans="12:13">
      <c r="L717" s="78">
        <f t="shared" si="10"/>
        <v>6.5899999999999039</v>
      </c>
      <c r="M717" s="77"/>
    </row>
    <row r="718" spans="12:13">
      <c r="L718" s="78">
        <f t="shared" si="10"/>
        <v>6.5999999999999037</v>
      </c>
      <c r="M718" s="77"/>
    </row>
    <row r="719" spans="12:13">
      <c r="L719" s="78">
        <f t="shared" si="10"/>
        <v>6.6099999999999035</v>
      </c>
      <c r="M719" s="77"/>
    </row>
    <row r="720" spans="12:13">
      <c r="L720" s="78">
        <f t="shared" si="10"/>
        <v>6.6199999999999033</v>
      </c>
      <c r="M720" s="77"/>
    </row>
    <row r="721" spans="12:13">
      <c r="L721" s="78">
        <f t="shared" si="10"/>
        <v>6.6299999999999031</v>
      </c>
      <c r="M721" s="77"/>
    </row>
    <row r="722" spans="12:13">
      <c r="L722" s="78">
        <f t="shared" si="10"/>
        <v>6.6399999999999029</v>
      </c>
      <c r="M722" s="77"/>
    </row>
    <row r="723" spans="12:13">
      <c r="L723" s="78">
        <f t="shared" si="10"/>
        <v>6.6499999999999027</v>
      </c>
      <c r="M723" s="77"/>
    </row>
    <row r="724" spans="12:13">
      <c r="L724" s="78">
        <f t="shared" si="10"/>
        <v>6.6599999999999024</v>
      </c>
      <c r="M724" s="77"/>
    </row>
    <row r="725" spans="12:13">
      <c r="L725" s="78">
        <f t="shared" si="10"/>
        <v>6.6699999999999022</v>
      </c>
      <c r="M725" s="77"/>
    </row>
    <row r="726" spans="12:13">
      <c r="L726" s="78">
        <f t="shared" si="10"/>
        <v>6.679999999999902</v>
      </c>
      <c r="M726" s="77"/>
    </row>
    <row r="727" spans="12:13">
      <c r="L727" s="78">
        <f t="shared" si="10"/>
        <v>6.6899999999999018</v>
      </c>
      <c r="M727" s="77"/>
    </row>
    <row r="728" spans="12:13">
      <c r="L728" s="78">
        <f t="shared" si="10"/>
        <v>6.6999999999999016</v>
      </c>
      <c r="M728" s="77"/>
    </row>
    <row r="729" spans="12:13">
      <c r="L729" s="78">
        <f t="shared" si="10"/>
        <v>6.7099999999999014</v>
      </c>
      <c r="M729" s="77"/>
    </row>
    <row r="730" spans="12:13">
      <c r="L730" s="78">
        <f t="shared" si="10"/>
        <v>6.7199999999999012</v>
      </c>
      <c r="M730" s="77"/>
    </row>
    <row r="731" spans="12:13">
      <c r="L731" s="78">
        <f t="shared" si="10"/>
        <v>6.729999999999901</v>
      </c>
      <c r="M731" s="77"/>
    </row>
    <row r="732" spans="12:13">
      <c r="L732" s="78">
        <f t="shared" si="10"/>
        <v>6.7399999999999007</v>
      </c>
      <c r="M732" s="77"/>
    </row>
    <row r="733" spans="12:13">
      <c r="L733" s="78">
        <f t="shared" si="10"/>
        <v>6.7499999999999005</v>
      </c>
      <c r="M733" s="77"/>
    </row>
    <row r="734" spans="12:13">
      <c r="L734" s="78">
        <f t="shared" si="10"/>
        <v>6.7599999999999003</v>
      </c>
      <c r="M734" s="77"/>
    </row>
    <row r="735" spans="12:13">
      <c r="L735" s="78">
        <f t="shared" si="10"/>
        <v>6.7699999999999001</v>
      </c>
      <c r="M735" s="77"/>
    </row>
    <row r="736" spans="12:13">
      <c r="L736" s="78">
        <f t="shared" si="10"/>
        <v>6.7799999999998999</v>
      </c>
      <c r="M736" s="77"/>
    </row>
    <row r="737" spans="12:13">
      <c r="L737" s="78">
        <f t="shared" si="10"/>
        <v>6.7899999999998997</v>
      </c>
      <c r="M737" s="77"/>
    </row>
    <row r="738" spans="12:13">
      <c r="L738" s="78">
        <f t="shared" si="10"/>
        <v>6.7999999999998995</v>
      </c>
      <c r="M738" s="77"/>
    </row>
    <row r="739" spans="12:13">
      <c r="L739" s="78">
        <f t="shared" si="10"/>
        <v>6.8099999999998992</v>
      </c>
      <c r="M739" s="77"/>
    </row>
    <row r="740" spans="12:13">
      <c r="L740" s="78">
        <f t="shared" si="10"/>
        <v>6.819999999999899</v>
      </c>
      <c r="M740" s="77"/>
    </row>
    <row r="741" spans="12:13">
      <c r="L741" s="78">
        <f t="shared" si="10"/>
        <v>6.8299999999998988</v>
      </c>
      <c r="M741" s="77"/>
    </row>
    <row r="742" spans="12:13">
      <c r="L742" s="78">
        <f t="shared" si="10"/>
        <v>6.8399999999998986</v>
      </c>
      <c r="M742" s="77"/>
    </row>
    <row r="743" spans="12:13">
      <c r="L743" s="78">
        <f t="shared" si="10"/>
        <v>6.8499999999998984</v>
      </c>
      <c r="M743" s="77"/>
    </row>
    <row r="744" spans="12:13">
      <c r="L744" s="78">
        <f t="shared" si="10"/>
        <v>6.8599999999998982</v>
      </c>
      <c r="M744" s="77"/>
    </row>
    <row r="745" spans="12:13">
      <c r="L745" s="78">
        <f t="shared" si="10"/>
        <v>6.869999999999898</v>
      </c>
      <c r="M745" s="77"/>
    </row>
    <row r="746" spans="12:13">
      <c r="L746" s="78">
        <f t="shared" si="10"/>
        <v>6.8799999999998978</v>
      </c>
      <c r="M746" s="77"/>
    </row>
    <row r="747" spans="12:13">
      <c r="L747" s="78">
        <f t="shared" si="10"/>
        <v>6.8899999999998975</v>
      </c>
      <c r="M747" s="77"/>
    </row>
    <row r="748" spans="12:13">
      <c r="L748" s="78">
        <f t="shared" si="10"/>
        <v>6.8999999999998973</v>
      </c>
      <c r="M748" s="77"/>
    </row>
    <row r="749" spans="12:13">
      <c r="L749" s="78">
        <f t="shared" si="10"/>
        <v>6.9099999999998971</v>
      </c>
      <c r="M749" s="77"/>
    </row>
    <row r="750" spans="12:13">
      <c r="L750" s="78">
        <f t="shared" si="10"/>
        <v>6.9199999999998969</v>
      </c>
      <c r="M750" s="77"/>
    </row>
    <row r="751" spans="12:13">
      <c r="L751" s="78">
        <f t="shared" si="10"/>
        <v>6.9299999999998967</v>
      </c>
      <c r="M751" s="77"/>
    </row>
    <row r="752" spans="12:13">
      <c r="L752" s="78">
        <f t="shared" si="10"/>
        <v>6.9399999999998965</v>
      </c>
      <c r="M752" s="77"/>
    </row>
    <row r="753" spans="12:13">
      <c r="L753" s="78">
        <f t="shared" si="10"/>
        <v>6.9499999999998963</v>
      </c>
      <c r="M753" s="77"/>
    </row>
    <row r="754" spans="12:13">
      <c r="L754" s="78">
        <f t="shared" si="10"/>
        <v>6.959999999999896</v>
      </c>
      <c r="M754" s="77"/>
    </row>
    <row r="755" spans="12:13">
      <c r="L755" s="78">
        <f t="shared" si="10"/>
        <v>6.9699999999998958</v>
      </c>
      <c r="M755" s="77"/>
    </row>
    <row r="756" spans="12:13">
      <c r="L756" s="78">
        <f t="shared" si="10"/>
        <v>6.9799999999998956</v>
      </c>
      <c r="M756" s="77"/>
    </row>
    <row r="757" spans="12:13">
      <c r="L757" s="78">
        <f t="shared" si="10"/>
        <v>6.9899999999998954</v>
      </c>
      <c r="M757" s="77"/>
    </row>
    <row r="758" spans="12:13">
      <c r="L758" s="78">
        <f t="shared" si="10"/>
        <v>6.9999999999998952</v>
      </c>
      <c r="M758" s="77"/>
    </row>
    <row r="759" spans="12:13">
      <c r="L759" s="78">
        <f t="shared" si="10"/>
        <v>7.009999999999895</v>
      </c>
      <c r="M759" s="77"/>
    </row>
    <row r="760" spans="12:13">
      <c r="L760" s="78">
        <f t="shared" si="10"/>
        <v>7.0199999999998948</v>
      </c>
      <c r="M760" s="77"/>
    </row>
    <row r="761" spans="12:13">
      <c r="L761" s="78">
        <f t="shared" si="10"/>
        <v>7.0299999999998946</v>
      </c>
      <c r="M761" s="77"/>
    </row>
    <row r="762" spans="12:13">
      <c r="L762" s="78">
        <f t="shared" si="10"/>
        <v>7.0399999999998943</v>
      </c>
      <c r="M762" s="77"/>
    </row>
    <row r="763" spans="12:13">
      <c r="L763" s="78">
        <f t="shared" si="10"/>
        <v>7.0499999999998941</v>
      </c>
      <c r="M763" s="77"/>
    </row>
    <row r="764" spans="12:13">
      <c r="L764" s="78">
        <f t="shared" ref="L764:L827" si="11">+L763+0.01</f>
        <v>7.0599999999998939</v>
      </c>
      <c r="M764" s="77"/>
    </row>
    <row r="765" spans="12:13">
      <c r="L765" s="78">
        <f t="shared" si="11"/>
        <v>7.0699999999998937</v>
      </c>
      <c r="M765" s="77"/>
    </row>
    <row r="766" spans="12:13">
      <c r="L766" s="78">
        <f t="shared" si="11"/>
        <v>7.0799999999998935</v>
      </c>
      <c r="M766" s="77"/>
    </row>
    <row r="767" spans="12:13">
      <c r="L767" s="78">
        <f t="shared" si="11"/>
        <v>7.0899999999998933</v>
      </c>
      <c r="M767" s="77"/>
    </row>
    <row r="768" spans="12:13">
      <c r="L768" s="78">
        <f t="shared" si="11"/>
        <v>7.0999999999998931</v>
      </c>
      <c r="M768" s="77"/>
    </row>
    <row r="769" spans="12:13">
      <c r="L769" s="78">
        <f t="shared" si="11"/>
        <v>7.1099999999998929</v>
      </c>
      <c r="M769" s="77"/>
    </row>
    <row r="770" spans="12:13">
      <c r="L770" s="78">
        <f t="shared" si="11"/>
        <v>7.1199999999998926</v>
      </c>
      <c r="M770" s="77"/>
    </row>
    <row r="771" spans="12:13">
      <c r="L771" s="78">
        <f t="shared" si="11"/>
        <v>7.1299999999998924</v>
      </c>
      <c r="M771" s="77"/>
    </row>
    <row r="772" spans="12:13">
      <c r="L772" s="78">
        <f t="shared" si="11"/>
        <v>7.1399999999998922</v>
      </c>
      <c r="M772" s="77"/>
    </row>
    <row r="773" spans="12:13">
      <c r="L773" s="78">
        <f t="shared" si="11"/>
        <v>7.149999999999892</v>
      </c>
      <c r="M773" s="77"/>
    </row>
    <row r="774" spans="12:13">
      <c r="L774" s="78">
        <f t="shared" si="11"/>
        <v>7.1599999999998918</v>
      </c>
      <c r="M774" s="77"/>
    </row>
    <row r="775" spans="12:13">
      <c r="L775" s="78">
        <f t="shared" si="11"/>
        <v>7.1699999999998916</v>
      </c>
      <c r="M775" s="77"/>
    </row>
    <row r="776" spans="12:13">
      <c r="L776" s="78">
        <f t="shared" si="11"/>
        <v>7.1799999999998914</v>
      </c>
      <c r="M776" s="77"/>
    </row>
    <row r="777" spans="12:13">
      <c r="L777" s="78">
        <f t="shared" si="11"/>
        <v>7.1899999999998911</v>
      </c>
      <c r="M777" s="77"/>
    </row>
    <row r="778" spans="12:13">
      <c r="L778" s="78">
        <f t="shared" si="11"/>
        <v>7.1999999999998909</v>
      </c>
      <c r="M778" s="77"/>
    </row>
    <row r="779" spans="12:13">
      <c r="L779" s="78">
        <f t="shared" si="11"/>
        <v>7.2099999999998907</v>
      </c>
      <c r="M779" s="77"/>
    </row>
    <row r="780" spans="12:13">
      <c r="L780" s="78">
        <f t="shared" si="11"/>
        <v>7.2199999999998905</v>
      </c>
      <c r="M780" s="77"/>
    </row>
    <row r="781" spans="12:13">
      <c r="L781" s="78">
        <f t="shared" si="11"/>
        <v>7.2299999999998903</v>
      </c>
      <c r="M781" s="77"/>
    </row>
    <row r="782" spans="12:13">
      <c r="L782" s="78">
        <f t="shared" si="11"/>
        <v>7.2399999999998901</v>
      </c>
      <c r="M782" s="77"/>
    </row>
    <row r="783" spans="12:13">
      <c r="L783" s="78">
        <f t="shared" si="11"/>
        <v>7.2499999999998899</v>
      </c>
      <c r="M783" s="77"/>
    </row>
    <row r="784" spans="12:13">
      <c r="L784" s="78">
        <f t="shared" si="11"/>
        <v>7.2599999999998897</v>
      </c>
      <c r="M784" s="77"/>
    </row>
    <row r="785" spans="12:13">
      <c r="L785" s="78">
        <f t="shared" si="11"/>
        <v>7.2699999999998894</v>
      </c>
      <c r="M785" s="77"/>
    </row>
    <row r="786" spans="12:13">
      <c r="L786" s="78">
        <f t="shared" si="11"/>
        <v>7.2799999999998892</v>
      </c>
      <c r="M786" s="77"/>
    </row>
    <row r="787" spans="12:13">
      <c r="L787" s="78">
        <f t="shared" si="11"/>
        <v>7.289999999999889</v>
      </c>
      <c r="M787" s="77"/>
    </row>
    <row r="788" spans="12:13">
      <c r="L788" s="78">
        <f t="shared" si="11"/>
        <v>7.2999999999998888</v>
      </c>
      <c r="M788" s="77"/>
    </row>
    <row r="789" spans="12:13">
      <c r="L789" s="78">
        <f t="shared" si="11"/>
        <v>7.3099999999998886</v>
      </c>
      <c r="M789" s="77"/>
    </row>
    <row r="790" spans="12:13">
      <c r="L790" s="78">
        <f t="shared" si="11"/>
        <v>7.3199999999998884</v>
      </c>
      <c r="M790" s="77"/>
    </row>
    <row r="791" spans="12:13">
      <c r="L791" s="78">
        <f t="shared" si="11"/>
        <v>7.3299999999998882</v>
      </c>
      <c r="M791" s="77"/>
    </row>
    <row r="792" spans="12:13">
      <c r="L792" s="78">
        <f t="shared" si="11"/>
        <v>7.3399999999998879</v>
      </c>
      <c r="M792" s="77"/>
    </row>
    <row r="793" spans="12:13">
      <c r="L793" s="78">
        <f t="shared" si="11"/>
        <v>7.3499999999998877</v>
      </c>
      <c r="M793" s="77"/>
    </row>
    <row r="794" spans="12:13">
      <c r="L794" s="78">
        <f t="shared" si="11"/>
        <v>7.3599999999998875</v>
      </c>
      <c r="M794" s="77"/>
    </row>
    <row r="795" spans="12:13">
      <c r="L795" s="78">
        <f t="shared" si="11"/>
        <v>7.3699999999998873</v>
      </c>
      <c r="M795" s="77"/>
    </row>
    <row r="796" spans="12:13">
      <c r="L796" s="78">
        <f t="shared" si="11"/>
        <v>7.3799999999998871</v>
      </c>
      <c r="M796" s="77"/>
    </row>
    <row r="797" spans="12:13">
      <c r="L797" s="78">
        <f t="shared" si="11"/>
        <v>7.3899999999998869</v>
      </c>
      <c r="M797" s="77"/>
    </row>
    <row r="798" spans="12:13">
      <c r="L798" s="78">
        <f t="shared" si="11"/>
        <v>7.3999999999998867</v>
      </c>
      <c r="M798" s="77"/>
    </row>
    <row r="799" spans="12:13">
      <c r="L799" s="78">
        <f t="shared" si="11"/>
        <v>7.4099999999998865</v>
      </c>
      <c r="M799" s="77"/>
    </row>
    <row r="800" spans="12:13">
      <c r="L800" s="78">
        <f t="shared" si="11"/>
        <v>7.4199999999998862</v>
      </c>
      <c r="M800" s="77"/>
    </row>
    <row r="801" spans="12:13">
      <c r="L801" s="78">
        <f t="shared" si="11"/>
        <v>7.429999999999886</v>
      </c>
      <c r="M801" s="77"/>
    </row>
    <row r="802" spans="12:13">
      <c r="L802" s="78">
        <f t="shared" si="11"/>
        <v>7.4399999999998858</v>
      </c>
      <c r="M802" s="77"/>
    </row>
    <row r="803" spans="12:13">
      <c r="L803" s="78">
        <f t="shared" si="11"/>
        <v>7.4499999999998856</v>
      </c>
      <c r="M803" s="77"/>
    </row>
    <row r="804" spans="12:13">
      <c r="L804" s="78">
        <f t="shared" si="11"/>
        <v>7.4599999999998854</v>
      </c>
      <c r="M804" s="77"/>
    </row>
    <row r="805" spans="12:13">
      <c r="L805" s="78">
        <f t="shared" si="11"/>
        <v>7.4699999999998852</v>
      </c>
      <c r="M805" s="77"/>
    </row>
    <row r="806" spans="12:13">
      <c r="L806" s="78">
        <f t="shared" si="11"/>
        <v>7.479999999999885</v>
      </c>
      <c r="M806" s="77"/>
    </row>
    <row r="807" spans="12:13">
      <c r="L807" s="78">
        <f t="shared" si="11"/>
        <v>7.4899999999998847</v>
      </c>
      <c r="M807" s="77"/>
    </row>
    <row r="808" spans="12:13">
      <c r="L808" s="78">
        <f t="shared" si="11"/>
        <v>7.4999999999998845</v>
      </c>
      <c r="M808" s="77"/>
    </row>
    <row r="809" spans="12:13">
      <c r="L809" s="78">
        <f t="shared" si="11"/>
        <v>7.5099999999998843</v>
      </c>
      <c r="M809" s="77"/>
    </row>
    <row r="810" spans="12:13">
      <c r="L810" s="78">
        <f t="shared" si="11"/>
        <v>7.5199999999998841</v>
      </c>
      <c r="M810" s="77"/>
    </row>
    <row r="811" spans="12:13">
      <c r="L811" s="78">
        <f t="shared" si="11"/>
        <v>7.5299999999998839</v>
      </c>
      <c r="M811" s="77"/>
    </row>
    <row r="812" spans="12:13">
      <c r="L812" s="78">
        <f t="shared" si="11"/>
        <v>7.5399999999998837</v>
      </c>
      <c r="M812" s="77"/>
    </row>
    <row r="813" spans="12:13">
      <c r="L813" s="78">
        <f t="shared" si="11"/>
        <v>7.5499999999998835</v>
      </c>
      <c r="M813" s="77"/>
    </row>
    <row r="814" spans="12:13">
      <c r="L814" s="78">
        <f t="shared" si="11"/>
        <v>7.5599999999998833</v>
      </c>
      <c r="M814" s="77"/>
    </row>
    <row r="815" spans="12:13">
      <c r="L815" s="78">
        <f t="shared" si="11"/>
        <v>7.569999999999883</v>
      </c>
      <c r="M815" s="77"/>
    </row>
    <row r="816" spans="12:13">
      <c r="L816" s="78">
        <f t="shared" si="11"/>
        <v>7.5799999999998828</v>
      </c>
      <c r="M816" s="77"/>
    </row>
    <row r="817" spans="12:13">
      <c r="L817" s="78">
        <f t="shared" si="11"/>
        <v>7.5899999999998826</v>
      </c>
      <c r="M817" s="77"/>
    </row>
    <row r="818" spans="12:13">
      <c r="L818" s="78">
        <f t="shared" si="11"/>
        <v>7.5999999999998824</v>
      </c>
      <c r="M818" s="77"/>
    </row>
    <row r="819" spans="12:13">
      <c r="L819" s="78">
        <f t="shared" si="11"/>
        <v>7.6099999999998822</v>
      </c>
      <c r="M819" s="77"/>
    </row>
    <row r="820" spans="12:13">
      <c r="L820" s="78">
        <f t="shared" si="11"/>
        <v>7.619999999999882</v>
      </c>
      <c r="M820" s="77"/>
    </row>
    <row r="821" spans="12:13">
      <c r="L821" s="78">
        <f t="shared" si="11"/>
        <v>7.6299999999998818</v>
      </c>
      <c r="M821" s="77"/>
    </row>
    <row r="822" spans="12:13">
      <c r="L822" s="78">
        <f t="shared" si="11"/>
        <v>7.6399999999998816</v>
      </c>
      <c r="M822" s="77"/>
    </row>
    <row r="823" spans="12:13">
      <c r="L823" s="78">
        <f t="shared" si="11"/>
        <v>7.6499999999998813</v>
      </c>
      <c r="M823" s="77"/>
    </row>
    <row r="824" spans="12:13">
      <c r="L824" s="78">
        <f t="shared" si="11"/>
        <v>7.6599999999998811</v>
      </c>
      <c r="M824" s="77"/>
    </row>
    <row r="825" spans="12:13">
      <c r="L825" s="78">
        <f t="shared" si="11"/>
        <v>7.6699999999998809</v>
      </c>
      <c r="M825" s="77"/>
    </row>
    <row r="826" spans="12:13">
      <c r="L826" s="78">
        <f t="shared" si="11"/>
        <v>7.6799999999998807</v>
      </c>
      <c r="M826" s="77"/>
    </row>
    <row r="827" spans="12:13">
      <c r="L827" s="78">
        <f t="shared" si="11"/>
        <v>7.6899999999998805</v>
      </c>
      <c r="M827" s="77"/>
    </row>
    <row r="828" spans="12:13">
      <c r="L828" s="78">
        <f t="shared" ref="L828:L891" si="12">+L827+0.01</f>
        <v>7.6999999999998803</v>
      </c>
      <c r="M828" s="77"/>
    </row>
    <row r="829" spans="12:13">
      <c r="L829" s="78">
        <f t="shared" si="12"/>
        <v>7.7099999999998801</v>
      </c>
      <c r="M829" s="77"/>
    </row>
    <row r="830" spans="12:13">
      <c r="L830" s="78">
        <f t="shared" si="12"/>
        <v>7.7199999999998798</v>
      </c>
      <c r="M830" s="77"/>
    </row>
    <row r="831" spans="12:13">
      <c r="L831" s="78">
        <f t="shared" si="12"/>
        <v>7.7299999999998796</v>
      </c>
      <c r="M831" s="77"/>
    </row>
    <row r="832" spans="12:13">
      <c r="L832" s="78">
        <f t="shared" si="12"/>
        <v>7.7399999999998794</v>
      </c>
      <c r="M832" s="77"/>
    </row>
    <row r="833" spans="12:13">
      <c r="L833" s="78">
        <f t="shared" si="12"/>
        <v>7.7499999999998792</v>
      </c>
      <c r="M833" s="77"/>
    </row>
    <row r="834" spans="12:13">
      <c r="L834" s="78">
        <f t="shared" si="12"/>
        <v>7.759999999999879</v>
      </c>
      <c r="M834" s="77"/>
    </row>
    <row r="835" spans="12:13">
      <c r="L835" s="78">
        <f t="shared" si="12"/>
        <v>7.7699999999998788</v>
      </c>
      <c r="M835" s="77"/>
    </row>
    <row r="836" spans="12:13">
      <c r="L836" s="78">
        <f t="shared" si="12"/>
        <v>7.7799999999998786</v>
      </c>
      <c r="M836" s="77"/>
    </row>
    <row r="837" spans="12:13">
      <c r="L837" s="78">
        <f t="shared" si="12"/>
        <v>7.7899999999998784</v>
      </c>
      <c r="M837" s="77"/>
    </row>
    <row r="838" spans="12:13">
      <c r="L838" s="78">
        <f t="shared" si="12"/>
        <v>7.7999999999998781</v>
      </c>
      <c r="M838" s="77"/>
    </row>
    <row r="839" spans="12:13">
      <c r="L839" s="78">
        <f t="shared" si="12"/>
        <v>7.8099999999998779</v>
      </c>
      <c r="M839" s="77"/>
    </row>
    <row r="840" spans="12:13">
      <c r="L840" s="78">
        <f t="shared" si="12"/>
        <v>7.8199999999998777</v>
      </c>
      <c r="M840" s="77"/>
    </row>
    <row r="841" spans="12:13">
      <c r="L841" s="78">
        <f t="shared" si="12"/>
        <v>7.8299999999998775</v>
      </c>
      <c r="M841" s="77"/>
    </row>
    <row r="842" spans="12:13">
      <c r="L842" s="78">
        <f t="shared" si="12"/>
        <v>7.8399999999998773</v>
      </c>
      <c r="M842" s="77"/>
    </row>
    <row r="843" spans="12:13">
      <c r="L843" s="78">
        <f t="shared" si="12"/>
        <v>7.8499999999998771</v>
      </c>
      <c r="M843" s="77"/>
    </row>
    <row r="844" spans="12:13">
      <c r="L844" s="78">
        <f t="shared" si="12"/>
        <v>7.8599999999998769</v>
      </c>
      <c r="M844" s="77"/>
    </row>
    <row r="845" spans="12:13">
      <c r="L845" s="78">
        <f t="shared" si="12"/>
        <v>7.8699999999998766</v>
      </c>
      <c r="M845" s="77"/>
    </row>
    <row r="846" spans="12:13">
      <c r="L846" s="78">
        <f t="shared" si="12"/>
        <v>7.8799999999998764</v>
      </c>
      <c r="M846" s="77"/>
    </row>
    <row r="847" spans="12:13">
      <c r="L847" s="78">
        <f t="shared" si="12"/>
        <v>7.8899999999998762</v>
      </c>
      <c r="M847" s="77"/>
    </row>
    <row r="848" spans="12:13">
      <c r="L848" s="78">
        <f t="shared" si="12"/>
        <v>7.899999999999876</v>
      </c>
      <c r="M848" s="77"/>
    </row>
    <row r="849" spans="12:13">
      <c r="L849" s="78">
        <f t="shared" si="12"/>
        <v>7.9099999999998758</v>
      </c>
      <c r="M849" s="77"/>
    </row>
    <row r="850" spans="12:13">
      <c r="L850" s="78">
        <f t="shared" si="12"/>
        <v>7.9199999999998756</v>
      </c>
      <c r="M850" s="77"/>
    </row>
    <row r="851" spans="12:13">
      <c r="L851" s="78">
        <f t="shared" si="12"/>
        <v>7.9299999999998754</v>
      </c>
      <c r="M851" s="77"/>
    </row>
    <row r="852" spans="12:13">
      <c r="L852" s="78">
        <f t="shared" si="12"/>
        <v>7.9399999999998752</v>
      </c>
      <c r="M852" s="77"/>
    </row>
    <row r="853" spans="12:13">
      <c r="L853" s="78">
        <f t="shared" si="12"/>
        <v>7.9499999999998749</v>
      </c>
      <c r="M853" s="77"/>
    </row>
    <row r="854" spans="12:13">
      <c r="L854" s="78">
        <f t="shared" si="12"/>
        <v>7.9599999999998747</v>
      </c>
      <c r="M854" s="77"/>
    </row>
    <row r="855" spans="12:13">
      <c r="L855" s="78">
        <f t="shared" si="12"/>
        <v>7.9699999999998745</v>
      </c>
      <c r="M855" s="77"/>
    </row>
    <row r="856" spans="12:13">
      <c r="L856" s="78">
        <f t="shared" si="12"/>
        <v>7.9799999999998743</v>
      </c>
      <c r="M856" s="77"/>
    </row>
    <row r="857" spans="12:13">
      <c r="L857" s="78">
        <f t="shared" si="12"/>
        <v>7.9899999999998741</v>
      </c>
      <c r="M857" s="77"/>
    </row>
    <row r="858" spans="12:13">
      <c r="L858" s="78">
        <f t="shared" si="12"/>
        <v>7.9999999999998739</v>
      </c>
      <c r="M858" s="77"/>
    </row>
    <row r="859" spans="12:13">
      <c r="L859" s="78">
        <f t="shared" si="12"/>
        <v>8.0099999999998737</v>
      </c>
      <c r="M859" s="77"/>
    </row>
    <row r="860" spans="12:13">
      <c r="L860" s="78">
        <f t="shared" si="12"/>
        <v>8.0199999999998735</v>
      </c>
      <c r="M860" s="77"/>
    </row>
    <row r="861" spans="12:13">
      <c r="L861" s="78">
        <f t="shared" si="12"/>
        <v>8.0299999999998732</v>
      </c>
      <c r="M861" s="77"/>
    </row>
    <row r="862" spans="12:13">
      <c r="L862" s="78">
        <f t="shared" si="12"/>
        <v>8.039999999999873</v>
      </c>
      <c r="M862" s="77"/>
    </row>
    <row r="863" spans="12:13">
      <c r="L863" s="78">
        <f t="shared" si="12"/>
        <v>8.0499999999998728</v>
      </c>
      <c r="M863" s="77"/>
    </row>
    <row r="864" spans="12:13">
      <c r="L864" s="78">
        <f t="shared" si="12"/>
        <v>8.0599999999998726</v>
      </c>
      <c r="M864" s="77"/>
    </row>
    <row r="865" spans="12:13">
      <c r="L865" s="78">
        <f t="shared" si="12"/>
        <v>8.0699999999998724</v>
      </c>
      <c r="M865" s="77"/>
    </row>
    <row r="866" spans="12:13">
      <c r="L866" s="78">
        <f t="shared" si="12"/>
        <v>8.0799999999998722</v>
      </c>
      <c r="M866" s="77"/>
    </row>
    <row r="867" spans="12:13">
      <c r="L867" s="78">
        <f t="shared" si="12"/>
        <v>8.089999999999872</v>
      </c>
      <c r="M867" s="77"/>
    </row>
    <row r="868" spans="12:13">
      <c r="L868" s="78">
        <f t="shared" si="12"/>
        <v>8.0999999999998717</v>
      </c>
      <c r="M868" s="77"/>
    </row>
    <row r="869" spans="12:13">
      <c r="L869" s="78">
        <f t="shared" si="12"/>
        <v>8.1099999999998715</v>
      </c>
      <c r="M869" s="77"/>
    </row>
    <row r="870" spans="12:13">
      <c r="L870" s="78">
        <f t="shared" si="12"/>
        <v>8.1199999999998713</v>
      </c>
      <c r="M870" s="77"/>
    </row>
    <row r="871" spans="12:13">
      <c r="L871" s="78">
        <f t="shared" si="12"/>
        <v>8.1299999999998711</v>
      </c>
      <c r="M871" s="77"/>
    </row>
    <row r="872" spans="12:13">
      <c r="L872" s="78">
        <f t="shared" si="12"/>
        <v>8.1399999999998709</v>
      </c>
      <c r="M872" s="77"/>
    </row>
    <row r="873" spans="12:13">
      <c r="L873" s="78">
        <f t="shared" si="12"/>
        <v>8.1499999999998707</v>
      </c>
      <c r="M873" s="77"/>
    </row>
    <row r="874" spans="12:13">
      <c r="L874" s="78">
        <f t="shared" si="12"/>
        <v>8.1599999999998705</v>
      </c>
      <c r="M874" s="77"/>
    </row>
    <row r="875" spans="12:13">
      <c r="L875" s="78">
        <f t="shared" si="12"/>
        <v>8.1699999999998703</v>
      </c>
      <c r="M875" s="77"/>
    </row>
    <row r="876" spans="12:13">
      <c r="L876" s="78">
        <f t="shared" si="12"/>
        <v>8.17999999999987</v>
      </c>
      <c r="M876" s="77"/>
    </row>
    <row r="877" spans="12:13">
      <c r="L877" s="78">
        <f t="shared" si="12"/>
        <v>8.1899999999998698</v>
      </c>
      <c r="M877" s="77"/>
    </row>
    <row r="878" spans="12:13">
      <c r="L878" s="78">
        <f t="shared" si="12"/>
        <v>8.1999999999998696</v>
      </c>
      <c r="M878" s="77"/>
    </row>
    <row r="879" spans="12:13">
      <c r="L879" s="78">
        <f t="shared" si="12"/>
        <v>8.2099999999998694</v>
      </c>
      <c r="M879" s="77"/>
    </row>
    <row r="880" spans="12:13">
      <c r="L880" s="78">
        <f t="shared" si="12"/>
        <v>8.2199999999998692</v>
      </c>
      <c r="M880" s="77"/>
    </row>
    <row r="881" spans="12:13">
      <c r="L881" s="78">
        <f t="shared" si="12"/>
        <v>8.229999999999869</v>
      </c>
      <c r="M881" s="77"/>
    </row>
    <row r="882" spans="12:13">
      <c r="L882" s="78">
        <f t="shared" si="12"/>
        <v>8.2399999999998688</v>
      </c>
      <c r="M882" s="77"/>
    </row>
    <row r="883" spans="12:13">
      <c r="L883" s="78">
        <f t="shared" si="12"/>
        <v>8.2499999999998685</v>
      </c>
      <c r="M883" s="77"/>
    </row>
    <row r="884" spans="12:13">
      <c r="L884" s="78">
        <f t="shared" si="12"/>
        <v>8.2599999999998683</v>
      </c>
      <c r="M884" s="77"/>
    </row>
    <row r="885" spans="12:13">
      <c r="L885" s="78">
        <f t="shared" si="12"/>
        <v>8.2699999999998681</v>
      </c>
      <c r="M885" s="77"/>
    </row>
    <row r="886" spans="12:13">
      <c r="L886" s="78">
        <f t="shared" si="12"/>
        <v>8.2799999999998679</v>
      </c>
      <c r="M886" s="77"/>
    </row>
    <row r="887" spans="12:13">
      <c r="L887" s="78">
        <f t="shared" si="12"/>
        <v>8.2899999999998677</v>
      </c>
      <c r="M887" s="77"/>
    </row>
    <row r="888" spans="12:13">
      <c r="L888" s="78">
        <f t="shared" si="12"/>
        <v>8.2999999999998675</v>
      </c>
      <c r="M888" s="77"/>
    </row>
    <row r="889" spans="12:13">
      <c r="L889" s="78">
        <f t="shared" si="12"/>
        <v>8.3099999999998673</v>
      </c>
      <c r="M889" s="77"/>
    </row>
    <row r="890" spans="12:13">
      <c r="L890" s="78">
        <f t="shared" si="12"/>
        <v>8.3199999999998671</v>
      </c>
      <c r="M890" s="77"/>
    </row>
    <row r="891" spans="12:13">
      <c r="L891" s="78">
        <f t="shared" si="12"/>
        <v>8.3299999999998668</v>
      </c>
      <c r="M891" s="77"/>
    </row>
    <row r="892" spans="12:13">
      <c r="L892" s="78">
        <f t="shared" ref="L892:L955" si="13">+L891+0.01</f>
        <v>8.3399999999998666</v>
      </c>
      <c r="M892" s="77"/>
    </row>
    <row r="893" spans="12:13">
      <c r="L893" s="78">
        <f t="shared" si="13"/>
        <v>8.3499999999998664</v>
      </c>
      <c r="M893" s="77"/>
    </row>
    <row r="894" spans="12:13">
      <c r="L894" s="78">
        <f t="shared" si="13"/>
        <v>8.3599999999998662</v>
      </c>
      <c r="M894" s="77"/>
    </row>
    <row r="895" spans="12:13">
      <c r="L895" s="78">
        <f t="shared" si="13"/>
        <v>8.369999999999866</v>
      </c>
      <c r="M895" s="77"/>
    </row>
    <row r="896" spans="12:13">
      <c r="L896" s="78">
        <f t="shared" si="13"/>
        <v>8.3799999999998658</v>
      </c>
      <c r="M896" s="77"/>
    </row>
    <row r="897" spans="12:13">
      <c r="L897" s="78">
        <f t="shared" si="13"/>
        <v>8.3899999999998656</v>
      </c>
      <c r="M897" s="77"/>
    </row>
    <row r="898" spans="12:13">
      <c r="L898" s="78">
        <f t="shared" si="13"/>
        <v>8.3999999999998654</v>
      </c>
      <c r="M898" s="77"/>
    </row>
    <row r="899" spans="12:13">
      <c r="L899" s="78">
        <f t="shared" si="13"/>
        <v>8.4099999999998651</v>
      </c>
      <c r="M899" s="77"/>
    </row>
    <row r="900" spans="12:13">
      <c r="L900" s="78">
        <f t="shared" si="13"/>
        <v>8.4199999999998649</v>
      </c>
      <c r="M900" s="77"/>
    </row>
    <row r="901" spans="12:13">
      <c r="L901" s="78">
        <f t="shared" si="13"/>
        <v>8.4299999999998647</v>
      </c>
      <c r="M901" s="77"/>
    </row>
    <row r="902" spans="12:13">
      <c r="L902" s="78">
        <f t="shared" si="13"/>
        <v>8.4399999999998645</v>
      </c>
      <c r="M902" s="77"/>
    </row>
    <row r="903" spans="12:13">
      <c r="L903" s="78">
        <f t="shared" si="13"/>
        <v>8.4499999999998643</v>
      </c>
      <c r="M903" s="77"/>
    </row>
    <row r="904" spans="12:13">
      <c r="L904" s="78">
        <f t="shared" si="13"/>
        <v>8.4599999999998641</v>
      </c>
      <c r="M904" s="77"/>
    </row>
    <row r="905" spans="12:13">
      <c r="L905" s="78">
        <f t="shared" si="13"/>
        <v>8.4699999999998639</v>
      </c>
      <c r="M905" s="77"/>
    </row>
    <row r="906" spans="12:13">
      <c r="L906" s="78">
        <f t="shared" si="13"/>
        <v>8.4799999999998636</v>
      </c>
      <c r="M906" s="77"/>
    </row>
    <row r="907" spans="12:13">
      <c r="L907" s="78">
        <f t="shared" si="13"/>
        <v>8.4899999999998634</v>
      </c>
      <c r="M907" s="77"/>
    </row>
    <row r="908" spans="12:13">
      <c r="L908" s="78">
        <f t="shared" si="13"/>
        <v>8.4999999999998632</v>
      </c>
      <c r="M908" s="77"/>
    </row>
    <row r="909" spans="12:13">
      <c r="L909" s="78">
        <f t="shared" si="13"/>
        <v>8.509999999999863</v>
      </c>
      <c r="M909" s="77"/>
    </row>
    <row r="910" spans="12:13">
      <c r="L910" s="78">
        <f t="shared" si="13"/>
        <v>8.5199999999998628</v>
      </c>
      <c r="M910" s="77"/>
    </row>
    <row r="911" spans="12:13">
      <c r="L911" s="78">
        <f t="shared" si="13"/>
        <v>8.5299999999998626</v>
      </c>
      <c r="M911" s="77"/>
    </row>
    <row r="912" spans="12:13">
      <c r="L912" s="78">
        <f t="shared" si="13"/>
        <v>8.5399999999998624</v>
      </c>
      <c r="M912" s="77"/>
    </row>
    <row r="913" spans="12:13">
      <c r="L913" s="78">
        <f t="shared" si="13"/>
        <v>8.5499999999998622</v>
      </c>
      <c r="M913" s="77"/>
    </row>
    <row r="914" spans="12:13">
      <c r="L914" s="78">
        <f t="shared" si="13"/>
        <v>8.5599999999998619</v>
      </c>
      <c r="M914" s="77"/>
    </row>
    <row r="915" spans="12:13">
      <c r="L915" s="78">
        <f t="shared" si="13"/>
        <v>8.5699999999998617</v>
      </c>
      <c r="M915" s="77"/>
    </row>
    <row r="916" spans="12:13">
      <c r="L916" s="78">
        <f t="shared" si="13"/>
        <v>8.5799999999998615</v>
      </c>
      <c r="M916" s="77"/>
    </row>
    <row r="917" spans="12:13">
      <c r="L917" s="78">
        <f t="shared" si="13"/>
        <v>8.5899999999998613</v>
      </c>
      <c r="M917" s="77"/>
    </row>
    <row r="918" spans="12:13">
      <c r="L918" s="78">
        <f t="shared" si="13"/>
        <v>8.5999999999998611</v>
      </c>
      <c r="M918" s="77"/>
    </row>
    <row r="919" spans="12:13">
      <c r="L919" s="78">
        <f t="shared" si="13"/>
        <v>8.6099999999998609</v>
      </c>
      <c r="M919" s="77"/>
    </row>
    <row r="920" spans="12:13">
      <c r="L920" s="78">
        <f t="shared" si="13"/>
        <v>8.6199999999998607</v>
      </c>
      <c r="M920" s="77"/>
    </row>
    <row r="921" spans="12:13">
      <c r="L921" s="78">
        <f t="shared" si="13"/>
        <v>8.6299999999998604</v>
      </c>
      <c r="M921" s="77"/>
    </row>
    <row r="922" spans="12:13">
      <c r="L922" s="78">
        <f t="shared" si="13"/>
        <v>8.6399999999998602</v>
      </c>
      <c r="M922" s="77"/>
    </row>
    <row r="923" spans="12:13">
      <c r="L923" s="78">
        <f t="shared" si="13"/>
        <v>8.64999999999986</v>
      </c>
      <c r="M923" s="77"/>
    </row>
    <row r="924" spans="12:13">
      <c r="L924" s="78">
        <f t="shared" si="13"/>
        <v>8.6599999999998598</v>
      </c>
      <c r="M924" s="77"/>
    </row>
    <row r="925" spans="12:13">
      <c r="L925" s="78">
        <f t="shared" si="13"/>
        <v>8.6699999999998596</v>
      </c>
      <c r="M925" s="77"/>
    </row>
    <row r="926" spans="12:13">
      <c r="L926" s="78">
        <f t="shared" si="13"/>
        <v>8.6799999999998594</v>
      </c>
      <c r="M926" s="77"/>
    </row>
    <row r="927" spans="12:13">
      <c r="L927" s="78">
        <f t="shared" si="13"/>
        <v>8.6899999999998592</v>
      </c>
      <c r="M927" s="77"/>
    </row>
    <row r="928" spans="12:13">
      <c r="L928" s="78">
        <f t="shared" si="13"/>
        <v>8.699999999999859</v>
      </c>
      <c r="M928" s="77"/>
    </row>
    <row r="929" spans="12:13">
      <c r="L929" s="78">
        <f t="shared" si="13"/>
        <v>8.7099999999998587</v>
      </c>
      <c r="M929" s="77"/>
    </row>
    <row r="930" spans="12:13">
      <c r="L930" s="78">
        <f t="shared" si="13"/>
        <v>8.7199999999998585</v>
      </c>
      <c r="M930" s="77"/>
    </row>
    <row r="931" spans="12:13">
      <c r="L931" s="78">
        <f t="shared" si="13"/>
        <v>8.7299999999998583</v>
      </c>
      <c r="M931" s="77"/>
    </row>
    <row r="932" spans="12:13">
      <c r="L932" s="78">
        <f t="shared" si="13"/>
        <v>8.7399999999998581</v>
      </c>
      <c r="M932" s="77"/>
    </row>
    <row r="933" spans="12:13">
      <c r="L933" s="78">
        <f t="shared" si="13"/>
        <v>8.7499999999998579</v>
      </c>
      <c r="M933" s="77"/>
    </row>
    <row r="934" spans="12:13">
      <c r="L934" s="78">
        <f t="shared" si="13"/>
        <v>8.7599999999998577</v>
      </c>
      <c r="M934" s="77"/>
    </row>
    <row r="935" spans="12:13">
      <c r="L935" s="78">
        <f t="shared" si="13"/>
        <v>8.7699999999998575</v>
      </c>
      <c r="M935" s="77"/>
    </row>
    <row r="936" spans="12:13">
      <c r="L936" s="78">
        <f t="shared" si="13"/>
        <v>8.7799999999998573</v>
      </c>
      <c r="M936" s="77"/>
    </row>
    <row r="937" spans="12:13">
      <c r="L937" s="78">
        <f t="shared" si="13"/>
        <v>8.789999999999857</v>
      </c>
      <c r="M937" s="77"/>
    </row>
    <row r="938" spans="12:13">
      <c r="L938" s="78">
        <f t="shared" si="13"/>
        <v>8.7999999999998568</v>
      </c>
      <c r="M938" s="77"/>
    </row>
    <row r="939" spans="12:13">
      <c r="L939" s="78">
        <f t="shared" si="13"/>
        <v>8.8099999999998566</v>
      </c>
      <c r="M939" s="77"/>
    </row>
    <row r="940" spans="12:13">
      <c r="L940" s="78">
        <f t="shared" si="13"/>
        <v>8.8199999999998564</v>
      </c>
      <c r="M940" s="77"/>
    </row>
    <row r="941" spans="12:13">
      <c r="L941" s="78">
        <f t="shared" si="13"/>
        <v>8.8299999999998562</v>
      </c>
      <c r="M941" s="77"/>
    </row>
    <row r="942" spans="12:13">
      <c r="L942" s="78">
        <f t="shared" si="13"/>
        <v>8.839999999999856</v>
      </c>
      <c r="M942" s="77"/>
    </row>
    <row r="943" spans="12:13">
      <c r="L943" s="78">
        <f t="shared" si="13"/>
        <v>8.8499999999998558</v>
      </c>
      <c r="M943" s="77"/>
    </row>
    <row r="944" spans="12:13">
      <c r="L944" s="78">
        <f t="shared" si="13"/>
        <v>8.8599999999998555</v>
      </c>
      <c r="M944" s="77"/>
    </row>
    <row r="945" spans="12:13">
      <c r="L945" s="78">
        <f t="shared" si="13"/>
        <v>8.8699999999998553</v>
      </c>
      <c r="M945" s="77"/>
    </row>
    <row r="946" spans="12:13">
      <c r="L946" s="78">
        <f t="shared" si="13"/>
        <v>8.8799999999998551</v>
      </c>
      <c r="M946" s="77"/>
    </row>
    <row r="947" spans="12:13">
      <c r="L947" s="78">
        <f t="shared" si="13"/>
        <v>8.8899999999998549</v>
      </c>
      <c r="M947" s="77"/>
    </row>
    <row r="948" spans="12:13">
      <c r="L948" s="78">
        <f t="shared" si="13"/>
        <v>8.8999999999998547</v>
      </c>
      <c r="M948" s="77"/>
    </row>
    <row r="949" spans="12:13">
      <c r="L949" s="78">
        <f t="shared" si="13"/>
        <v>8.9099999999998545</v>
      </c>
      <c r="M949" s="77"/>
    </row>
    <row r="950" spans="12:13">
      <c r="L950" s="78">
        <f t="shared" si="13"/>
        <v>8.9199999999998543</v>
      </c>
      <c r="M950" s="77"/>
    </row>
    <row r="951" spans="12:13">
      <c r="L951" s="78">
        <f t="shared" si="13"/>
        <v>8.9299999999998541</v>
      </c>
      <c r="M951" s="77"/>
    </row>
    <row r="952" spans="12:13">
      <c r="L952" s="78">
        <f t="shared" si="13"/>
        <v>8.9399999999998538</v>
      </c>
      <c r="M952" s="77"/>
    </row>
    <row r="953" spans="12:13">
      <c r="L953" s="78">
        <f t="shared" si="13"/>
        <v>8.9499999999998536</v>
      </c>
      <c r="M953" s="77"/>
    </row>
    <row r="954" spans="12:13">
      <c r="L954" s="78">
        <f t="shared" si="13"/>
        <v>8.9599999999998534</v>
      </c>
      <c r="M954" s="77"/>
    </row>
    <row r="955" spans="12:13">
      <c r="L955" s="78">
        <f t="shared" si="13"/>
        <v>8.9699999999998532</v>
      </c>
      <c r="M955" s="77"/>
    </row>
    <row r="956" spans="12:13">
      <c r="L956" s="78">
        <f t="shared" ref="L956:L1019" si="14">+L955+0.01</f>
        <v>8.979999999999853</v>
      </c>
      <c r="M956" s="77"/>
    </row>
    <row r="957" spans="12:13">
      <c r="L957" s="78">
        <f t="shared" si="14"/>
        <v>8.9899999999998528</v>
      </c>
      <c r="M957" s="77"/>
    </row>
    <row r="958" spans="12:13">
      <c r="L958" s="78">
        <f t="shared" si="14"/>
        <v>8.9999999999998526</v>
      </c>
      <c r="M958" s="77"/>
    </row>
    <row r="959" spans="12:13">
      <c r="L959" s="78">
        <f t="shared" si="14"/>
        <v>9.0099999999998523</v>
      </c>
      <c r="M959" s="77"/>
    </row>
    <row r="960" spans="12:13">
      <c r="L960" s="78">
        <f t="shared" si="14"/>
        <v>9.0199999999998521</v>
      </c>
      <c r="M960" s="77"/>
    </row>
    <row r="961" spans="12:13">
      <c r="L961" s="78">
        <f t="shared" si="14"/>
        <v>9.0299999999998519</v>
      </c>
      <c r="M961" s="77"/>
    </row>
    <row r="962" spans="12:13">
      <c r="L962" s="78">
        <f t="shared" si="14"/>
        <v>9.0399999999998517</v>
      </c>
      <c r="M962" s="77"/>
    </row>
    <row r="963" spans="12:13">
      <c r="L963" s="78">
        <f t="shared" si="14"/>
        <v>9.0499999999998515</v>
      </c>
      <c r="M963" s="77"/>
    </row>
    <row r="964" spans="12:13">
      <c r="L964" s="78">
        <f t="shared" si="14"/>
        <v>9.0599999999998513</v>
      </c>
      <c r="M964" s="77"/>
    </row>
    <row r="965" spans="12:13">
      <c r="L965" s="78">
        <f t="shared" si="14"/>
        <v>9.0699999999998511</v>
      </c>
      <c r="M965" s="77"/>
    </row>
    <row r="966" spans="12:13">
      <c r="L966" s="78">
        <f t="shared" si="14"/>
        <v>9.0799999999998509</v>
      </c>
      <c r="M966" s="77"/>
    </row>
    <row r="967" spans="12:13">
      <c r="L967" s="78">
        <f t="shared" si="14"/>
        <v>9.0899999999998506</v>
      </c>
      <c r="M967" s="77"/>
    </row>
    <row r="968" spans="12:13">
      <c r="L968" s="78">
        <f t="shared" si="14"/>
        <v>9.0999999999998504</v>
      </c>
      <c r="M968" s="77"/>
    </row>
    <row r="969" spans="12:13">
      <c r="L969" s="78">
        <f t="shared" si="14"/>
        <v>9.1099999999998502</v>
      </c>
      <c r="M969" s="77"/>
    </row>
    <row r="970" spans="12:13">
      <c r="L970" s="78">
        <f t="shared" si="14"/>
        <v>9.11999999999985</v>
      </c>
      <c r="M970" s="77"/>
    </row>
    <row r="971" spans="12:13">
      <c r="L971" s="78">
        <f t="shared" si="14"/>
        <v>9.1299999999998498</v>
      </c>
      <c r="M971" s="77"/>
    </row>
    <row r="972" spans="12:13">
      <c r="L972" s="78">
        <f t="shared" si="14"/>
        <v>9.1399999999998496</v>
      </c>
      <c r="M972" s="77"/>
    </row>
    <row r="973" spans="12:13">
      <c r="L973" s="78">
        <f t="shared" si="14"/>
        <v>9.1499999999998494</v>
      </c>
      <c r="M973" s="77"/>
    </row>
    <row r="974" spans="12:13">
      <c r="L974" s="78">
        <f t="shared" si="14"/>
        <v>9.1599999999998492</v>
      </c>
      <c r="M974" s="77"/>
    </row>
    <row r="975" spans="12:13">
      <c r="L975" s="78">
        <f t="shared" si="14"/>
        <v>9.1699999999998489</v>
      </c>
      <c r="M975" s="77"/>
    </row>
    <row r="976" spans="12:13">
      <c r="L976" s="78">
        <f t="shared" si="14"/>
        <v>9.1799999999998487</v>
      </c>
      <c r="M976" s="77"/>
    </row>
    <row r="977" spans="12:13">
      <c r="L977" s="78">
        <f t="shared" si="14"/>
        <v>9.1899999999998485</v>
      </c>
      <c r="M977" s="77"/>
    </row>
    <row r="978" spans="12:13">
      <c r="L978" s="78">
        <f t="shared" si="14"/>
        <v>9.1999999999998483</v>
      </c>
      <c r="M978" s="77"/>
    </row>
    <row r="979" spans="12:13">
      <c r="L979" s="78">
        <f t="shared" si="14"/>
        <v>9.2099999999998481</v>
      </c>
      <c r="M979" s="77"/>
    </row>
    <row r="980" spans="12:13">
      <c r="L980" s="78">
        <f t="shared" si="14"/>
        <v>9.2199999999998479</v>
      </c>
      <c r="M980" s="77"/>
    </row>
    <row r="981" spans="12:13">
      <c r="L981" s="78">
        <f t="shared" si="14"/>
        <v>9.2299999999998477</v>
      </c>
      <c r="M981" s="77"/>
    </row>
    <row r="982" spans="12:13">
      <c r="L982" s="78">
        <f t="shared" si="14"/>
        <v>9.2399999999998474</v>
      </c>
      <c r="M982" s="77"/>
    </row>
    <row r="983" spans="12:13">
      <c r="L983" s="78">
        <f t="shared" si="14"/>
        <v>9.2499999999998472</v>
      </c>
      <c r="M983" s="77"/>
    </row>
    <row r="984" spans="12:13">
      <c r="L984" s="78">
        <f t="shared" si="14"/>
        <v>9.259999999999847</v>
      </c>
      <c r="M984" s="77"/>
    </row>
    <row r="985" spans="12:13">
      <c r="L985" s="78">
        <f t="shared" si="14"/>
        <v>9.2699999999998468</v>
      </c>
      <c r="M985" s="77"/>
    </row>
    <row r="986" spans="12:13">
      <c r="L986" s="78">
        <f t="shared" si="14"/>
        <v>9.2799999999998466</v>
      </c>
      <c r="M986" s="77"/>
    </row>
    <row r="987" spans="12:13">
      <c r="L987" s="78">
        <f t="shared" si="14"/>
        <v>9.2899999999998464</v>
      </c>
      <c r="M987" s="77"/>
    </row>
    <row r="988" spans="12:13">
      <c r="L988" s="78">
        <f t="shared" si="14"/>
        <v>9.2999999999998462</v>
      </c>
      <c r="M988" s="77"/>
    </row>
    <row r="989" spans="12:13">
      <c r="L989" s="78">
        <f t="shared" si="14"/>
        <v>9.309999999999846</v>
      </c>
      <c r="M989" s="77"/>
    </row>
    <row r="990" spans="12:13">
      <c r="L990" s="78">
        <f t="shared" si="14"/>
        <v>9.3199999999998457</v>
      </c>
      <c r="M990" s="77"/>
    </row>
    <row r="991" spans="12:13">
      <c r="L991" s="78">
        <f t="shared" si="14"/>
        <v>9.3299999999998455</v>
      </c>
      <c r="M991" s="77"/>
    </row>
    <row r="992" spans="12:13">
      <c r="L992" s="78">
        <f t="shared" si="14"/>
        <v>9.3399999999998453</v>
      </c>
      <c r="M992" s="77"/>
    </row>
    <row r="993" spans="12:13">
      <c r="L993" s="78">
        <f t="shared" si="14"/>
        <v>9.3499999999998451</v>
      </c>
      <c r="M993" s="77"/>
    </row>
    <row r="994" spans="12:13">
      <c r="L994" s="78">
        <f t="shared" si="14"/>
        <v>9.3599999999998449</v>
      </c>
      <c r="M994" s="77"/>
    </row>
    <row r="995" spans="12:13">
      <c r="L995" s="78">
        <f t="shared" si="14"/>
        <v>9.3699999999998447</v>
      </c>
      <c r="M995" s="77"/>
    </row>
    <row r="996" spans="12:13">
      <c r="L996" s="78">
        <f t="shared" si="14"/>
        <v>9.3799999999998445</v>
      </c>
      <c r="M996" s="77"/>
    </row>
    <row r="997" spans="12:13">
      <c r="L997" s="78">
        <f t="shared" si="14"/>
        <v>9.3899999999998442</v>
      </c>
      <c r="M997" s="77"/>
    </row>
    <row r="998" spans="12:13">
      <c r="L998" s="78">
        <f t="shared" si="14"/>
        <v>9.399999999999844</v>
      </c>
      <c r="M998" s="77"/>
    </row>
    <row r="999" spans="12:13">
      <c r="L999" s="78">
        <f t="shared" si="14"/>
        <v>9.4099999999998438</v>
      </c>
      <c r="M999" s="77"/>
    </row>
    <row r="1000" spans="12:13">
      <c r="L1000" s="78">
        <f t="shared" si="14"/>
        <v>9.4199999999998436</v>
      </c>
      <c r="M1000" s="77"/>
    </row>
    <row r="1001" spans="12:13">
      <c r="L1001" s="78">
        <f t="shared" si="14"/>
        <v>9.4299999999998434</v>
      </c>
      <c r="M1001" s="77"/>
    </row>
    <row r="1002" spans="12:13">
      <c r="L1002" s="78">
        <f t="shared" si="14"/>
        <v>9.4399999999998432</v>
      </c>
      <c r="M1002" s="77"/>
    </row>
    <row r="1003" spans="12:13">
      <c r="L1003" s="78">
        <f t="shared" si="14"/>
        <v>9.449999999999843</v>
      </c>
      <c r="M1003" s="77"/>
    </row>
    <row r="1004" spans="12:13">
      <c r="L1004" s="78">
        <f t="shared" si="14"/>
        <v>9.4599999999998428</v>
      </c>
      <c r="M1004" s="77"/>
    </row>
    <row r="1005" spans="12:13">
      <c r="L1005" s="78">
        <f t="shared" si="14"/>
        <v>9.4699999999998425</v>
      </c>
      <c r="M1005" s="77"/>
    </row>
    <row r="1006" spans="12:13">
      <c r="L1006" s="78">
        <f t="shared" si="14"/>
        <v>9.4799999999998423</v>
      </c>
      <c r="M1006" s="77"/>
    </row>
    <row r="1007" spans="12:13">
      <c r="L1007" s="78">
        <f t="shared" si="14"/>
        <v>9.4899999999998421</v>
      </c>
      <c r="M1007" s="77"/>
    </row>
    <row r="1008" spans="12:13">
      <c r="L1008" s="78">
        <f t="shared" si="14"/>
        <v>9.4999999999998419</v>
      </c>
      <c r="M1008" s="77"/>
    </row>
    <row r="1009" spans="12:13">
      <c r="L1009" s="78">
        <f t="shared" si="14"/>
        <v>9.5099999999998417</v>
      </c>
      <c r="M1009" s="77"/>
    </row>
    <row r="1010" spans="12:13">
      <c r="L1010" s="78">
        <f t="shared" si="14"/>
        <v>9.5199999999998415</v>
      </c>
      <c r="M1010" s="77"/>
    </row>
    <row r="1011" spans="12:13">
      <c r="L1011" s="78">
        <f t="shared" si="14"/>
        <v>9.5299999999998413</v>
      </c>
      <c r="M1011" s="77"/>
    </row>
    <row r="1012" spans="12:13">
      <c r="L1012" s="78">
        <f t="shared" si="14"/>
        <v>9.5399999999998411</v>
      </c>
      <c r="M1012" s="77"/>
    </row>
    <row r="1013" spans="12:13">
      <c r="L1013" s="78">
        <f t="shared" si="14"/>
        <v>9.5499999999998408</v>
      </c>
      <c r="M1013" s="77"/>
    </row>
    <row r="1014" spans="12:13">
      <c r="L1014" s="78">
        <f t="shared" si="14"/>
        <v>9.5599999999998406</v>
      </c>
      <c r="M1014" s="77"/>
    </row>
    <row r="1015" spans="12:13">
      <c r="L1015" s="78">
        <f t="shared" si="14"/>
        <v>9.5699999999998404</v>
      </c>
      <c r="M1015" s="77"/>
    </row>
    <row r="1016" spans="12:13">
      <c r="L1016" s="78">
        <f t="shared" si="14"/>
        <v>9.5799999999998402</v>
      </c>
      <c r="M1016" s="77"/>
    </row>
    <row r="1017" spans="12:13">
      <c r="L1017" s="78">
        <f t="shared" si="14"/>
        <v>9.58999999999984</v>
      </c>
      <c r="M1017" s="77"/>
    </row>
    <row r="1018" spans="12:13">
      <c r="L1018" s="78">
        <f t="shared" si="14"/>
        <v>9.5999999999998398</v>
      </c>
      <c r="M1018" s="77"/>
    </row>
    <row r="1019" spans="12:13">
      <c r="L1019" s="78">
        <f t="shared" si="14"/>
        <v>9.6099999999998396</v>
      </c>
      <c r="M1019" s="77"/>
    </row>
    <row r="1020" spans="12:13">
      <c r="L1020" s="78">
        <f t="shared" ref="L1020:L1083" si="15">+L1019+0.01</f>
        <v>9.6199999999998393</v>
      </c>
      <c r="M1020" s="77"/>
    </row>
    <row r="1021" spans="12:13">
      <c r="L1021" s="78">
        <f t="shared" si="15"/>
        <v>9.6299999999998391</v>
      </c>
      <c r="M1021" s="77"/>
    </row>
    <row r="1022" spans="12:13">
      <c r="L1022" s="78">
        <f t="shared" si="15"/>
        <v>9.6399999999998389</v>
      </c>
      <c r="M1022" s="77"/>
    </row>
    <row r="1023" spans="12:13">
      <c r="L1023" s="78">
        <f t="shared" si="15"/>
        <v>9.6499999999998387</v>
      </c>
      <c r="M1023" s="77"/>
    </row>
    <row r="1024" spans="12:13">
      <c r="L1024" s="78">
        <f t="shared" si="15"/>
        <v>9.6599999999998385</v>
      </c>
      <c r="M1024" s="77"/>
    </row>
    <row r="1025" spans="12:13">
      <c r="L1025" s="78">
        <f t="shared" si="15"/>
        <v>9.6699999999998383</v>
      </c>
      <c r="M1025" s="77"/>
    </row>
    <row r="1026" spans="12:13">
      <c r="L1026" s="78">
        <f t="shared" si="15"/>
        <v>9.6799999999998381</v>
      </c>
      <c r="M1026" s="77"/>
    </row>
    <row r="1027" spans="12:13">
      <c r="L1027" s="78">
        <f t="shared" si="15"/>
        <v>9.6899999999998379</v>
      </c>
      <c r="M1027" s="77"/>
    </row>
    <row r="1028" spans="12:13">
      <c r="L1028" s="78">
        <f t="shared" si="15"/>
        <v>9.6999999999998376</v>
      </c>
      <c r="M1028" s="77"/>
    </row>
    <row r="1029" spans="12:13">
      <c r="L1029" s="78">
        <f t="shared" si="15"/>
        <v>9.7099999999998374</v>
      </c>
      <c r="M1029" s="77"/>
    </row>
    <row r="1030" spans="12:13">
      <c r="L1030" s="78">
        <f t="shared" si="15"/>
        <v>9.7199999999998372</v>
      </c>
      <c r="M1030" s="77"/>
    </row>
    <row r="1031" spans="12:13">
      <c r="L1031" s="78">
        <f t="shared" si="15"/>
        <v>9.729999999999837</v>
      </c>
      <c r="M1031" s="77"/>
    </row>
    <row r="1032" spans="12:13">
      <c r="L1032" s="78">
        <f t="shared" si="15"/>
        <v>9.7399999999998368</v>
      </c>
      <c r="M1032" s="77"/>
    </row>
    <row r="1033" spans="12:13">
      <c r="L1033" s="78">
        <f t="shared" si="15"/>
        <v>9.7499999999998366</v>
      </c>
      <c r="M1033" s="77"/>
    </row>
    <row r="1034" spans="12:13">
      <c r="L1034" s="78">
        <f t="shared" si="15"/>
        <v>9.7599999999998364</v>
      </c>
      <c r="M1034" s="77"/>
    </row>
    <row r="1035" spans="12:13">
      <c r="L1035" s="78">
        <f t="shared" si="15"/>
        <v>9.7699999999998361</v>
      </c>
      <c r="M1035" s="77"/>
    </row>
    <row r="1036" spans="12:13">
      <c r="L1036" s="78">
        <f t="shared" si="15"/>
        <v>9.7799999999998359</v>
      </c>
      <c r="M1036" s="77"/>
    </row>
    <row r="1037" spans="12:13">
      <c r="L1037" s="78">
        <f t="shared" si="15"/>
        <v>9.7899999999998357</v>
      </c>
      <c r="M1037" s="77"/>
    </row>
    <row r="1038" spans="12:13">
      <c r="L1038" s="78">
        <f t="shared" si="15"/>
        <v>9.7999999999998355</v>
      </c>
      <c r="M1038" s="77"/>
    </row>
    <row r="1039" spans="12:13">
      <c r="L1039" s="78">
        <f t="shared" si="15"/>
        <v>9.8099999999998353</v>
      </c>
      <c r="M1039" s="77"/>
    </row>
    <row r="1040" spans="12:13">
      <c r="L1040" s="78">
        <f t="shared" si="15"/>
        <v>9.8199999999998351</v>
      </c>
      <c r="M1040" s="77"/>
    </row>
    <row r="1041" spans="12:13">
      <c r="L1041" s="78">
        <f t="shared" si="15"/>
        <v>9.8299999999998349</v>
      </c>
      <c r="M1041" s="77"/>
    </row>
    <row r="1042" spans="12:13">
      <c r="L1042" s="78">
        <f t="shared" si="15"/>
        <v>9.8399999999998347</v>
      </c>
      <c r="M1042" s="77"/>
    </row>
    <row r="1043" spans="12:13">
      <c r="L1043" s="78">
        <f t="shared" si="15"/>
        <v>9.8499999999998344</v>
      </c>
      <c r="M1043" s="77"/>
    </row>
    <row r="1044" spans="12:13">
      <c r="L1044" s="78">
        <f t="shared" si="15"/>
        <v>9.8599999999998342</v>
      </c>
      <c r="M1044" s="77"/>
    </row>
    <row r="1045" spans="12:13">
      <c r="L1045" s="78">
        <f t="shared" si="15"/>
        <v>9.869999999999834</v>
      </c>
      <c r="M1045" s="77"/>
    </row>
    <row r="1046" spans="12:13">
      <c r="L1046" s="78">
        <f t="shared" si="15"/>
        <v>9.8799999999998338</v>
      </c>
      <c r="M1046" s="77"/>
    </row>
    <row r="1047" spans="12:13">
      <c r="L1047" s="78">
        <f t="shared" si="15"/>
        <v>9.8899999999998336</v>
      </c>
      <c r="M1047" s="77"/>
    </row>
    <row r="1048" spans="12:13">
      <c r="L1048" s="78">
        <f t="shared" si="15"/>
        <v>9.8999999999998334</v>
      </c>
      <c r="M1048" s="77"/>
    </row>
    <row r="1049" spans="12:13">
      <c r="L1049" s="78">
        <f t="shared" si="15"/>
        <v>9.9099999999998332</v>
      </c>
      <c r="M1049" s="77"/>
    </row>
    <row r="1050" spans="12:13">
      <c r="L1050" s="78">
        <f t="shared" si="15"/>
        <v>9.919999999999833</v>
      </c>
      <c r="M1050" s="77"/>
    </row>
    <row r="1051" spans="12:13">
      <c r="L1051" s="78">
        <f t="shared" si="15"/>
        <v>9.9299999999998327</v>
      </c>
      <c r="M1051" s="77"/>
    </row>
    <row r="1052" spans="12:13">
      <c r="L1052" s="78">
        <f t="shared" si="15"/>
        <v>9.9399999999998325</v>
      </c>
      <c r="M1052" s="77"/>
    </row>
    <row r="1053" spans="12:13">
      <c r="L1053" s="78">
        <f t="shared" si="15"/>
        <v>9.9499999999998323</v>
      </c>
      <c r="M1053" s="77"/>
    </row>
    <row r="1054" spans="12:13">
      <c r="L1054" s="78">
        <f t="shared" si="15"/>
        <v>9.9599999999998321</v>
      </c>
      <c r="M1054" s="77"/>
    </row>
    <row r="1055" spans="12:13">
      <c r="L1055" s="78">
        <f t="shared" si="15"/>
        <v>9.9699999999998319</v>
      </c>
      <c r="M1055" s="77"/>
    </row>
    <row r="1056" spans="12:13">
      <c r="L1056" s="78">
        <f t="shared" si="15"/>
        <v>9.9799999999998317</v>
      </c>
      <c r="M1056" s="77"/>
    </row>
    <row r="1057" spans="12:13">
      <c r="L1057" s="78">
        <f t="shared" si="15"/>
        <v>9.9899999999998315</v>
      </c>
      <c r="M1057" s="77"/>
    </row>
    <row r="1058" spans="12:13">
      <c r="L1058" s="78">
        <f t="shared" si="15"/>
        <v>9.9999999999998312</v>
      </c>
      <c r="M1058" s="77"/>
    </row>
    <row r="1059" spans="12:13">
      <c r="L1059" s="78">
        <f t="shared" si="15"/>
        <v>10.009999999999831</v>
      </c>
      <c r="M1059" s="77"/>
    </row>
    <row r="1060" spans="12:13">
      <c r="L1060" s="78">
        <f t="shared" si="15"/>
        <v>10.019999999999831</v>
      </c>
      <c r="M1060" s="77"/>
    </row>
    <row r="1061" spans="12:13">
      <c r="L1061" s="78">
        <f t="shared" si="15"/>
        <v>10.029999999999831</v>
      </c>
      <c r="M1061" s="77"/>
    </row>
    <row r="1062" spans="12:13">
      <c r="L1062" s="78">
        <f t="shared" si="15"/>
        <v>10.03999999999983</v>
      </c>
      <c r="M1062" s="77"/>
    </row>
    <row r="1063" spans="12:13">
      <c r="L1063" s="78">
        <f t="shared" si="15"/>
        <v>10.04999999999983</v>
      </c>
      <c r="M1063" s="77"/>
    </row>
    <row r="1064" spans="12:13">
      <c r="L1064" s="78">
        <f t="shared" si="15"/>
        <v>10.05999999999983</v>
      </c>
      <c r="M1064" s="77"/>
    </row>
    <row r="1065" spans="12:13">
      <c r="L1065" s="78">
        <f t="shared" si="15"/>
        <v>10.06999999999983</v>
      </c>
      <c r="M1065" s="77"/>
    </row>
    <row r="1066" spans="12:13">
      <c r="L1066" s="78">
        <f t="shared" si="15"/>
        <v>10.07999999999983</v>
      </c>
      <c r="M1066" s="77"/>
    </row>
    <row r="1067" spans="12:13">
      <c r="L1067" s="78">
        <f t="shared" si="15"/>
        <v>10.089999999999829</v>
      </c>
      <c r="M1067" s="77"/>
    </row>
    <row r="1068" spans="12:13">
      <c r="L1068" s="78">
        <f t="shared" si="15"/>
        <v>10.099999999999829</v>
      </c>
      <c r="M1068" s="77"/>
    </row>
    <row r="1069" spans="12:13">
      <c r="L1069" s="78">
        <f t="shared" si="15"/>
        <v>10.109999999999829</v>
      </c>
      <c r="M1069" s="77"/>
    </row>
    <row r="1070" spans="12:13">
      <c r="L1070" s="78">
        <f t="shared" si="15"/>
        <v>10.119999999999829</v>
      </c>
      <c r="M1070" s="77"/>
    </row>
    <row r="1071" spans="12:13">
      <c r="L1071" s="78">
        <f t="shared" si="15"/>
        <v>10.129999999999828</v>
      </c>
      <c r="M1071" s="77"/>
    </row>
    <row r="1072" spans="12:13">
      <c r="L1072" s="78">
        <f t="shared" si="15"/>
        <v>10.139999999999828</v>
      </c>
      <c r="M1072" s="77"/>
    </row>
    <row r="1073" spans="12:13">
      <c r="L1073" s="78">
        <f t="shared" si="15"/>
        <v>10.149999999999828</v>
      </c>
      <c r="M1073" s="77"/>
    </row>
    <row r="1074" spans="12:13">
      <c r="L1074" s="78">
        <f t="shared" si="15"/>
        <v>10.159999999999828</v>
      </c>
      <c r="M1074" s="77"/>
    </row>
    <row r="1075" spans="12:13">
      <c r="L1075" s="78">
        <f t="shared" si="15"/>
        <v>10.169999999999828</v>
      </c>
      <c r="M1075" s="77"/>
    </row>
    <row r="1076" spans="12:13">
      <c r="L1076" s="78">
        <f t="shared" si="15"/>
        <v>10.179999999999827</v>
      </c>
      <c r="M1076" s="77"/>
    </row>
    <row r="1077" spans="12:13">
      <c r="L1077" s="78">
        <f t="shared" si="15"/>
        <v>10.189999999999827</v>
      </c>
      <c r="M1077" s="77"/>
    </row>
    <row r="1078" spans="12:13">
      <c r="L1078" s="78">
        <f t="shared" si="15"/>
        <v>10.199999999999827</v>
      </c>
      <c r="M1078" s="77"/>
    </row>
    <row r="1079" spans="12:13">
      <c r="L1079" s="78">
        <f t="shared" si="15"/>
        <v>10.209999999999827</v>
      </c>
      <c r="M1079" s="77"/>
    </row>
    <row r="1080" spans="12:13">
      <c r="L1080" s="78">
        <f t="shared" si="15"/>
        <v>10.219999999999827</v>
      </c>
      <c r="M1080" s="77"/>
    </row>
    <row r="1081" spans="12:13">
      <c r="L1081" s="78">
        <f t="shared" si="15"/>
        <v>10.229999999999826</v>
      </c>
      <c r="M1081" s="77"/>
    </row>
    <row r="1082" spans="12:13">
      <c r="L1082" s="78">
        <f t="shared" si="15"/>
        <v>10.239999999999826</v>
      </c>
      <c r="M1082" s="77"/>
    </row>
    <row r="1083" spans="12:13">
      <c r="L1083" s="78">
        <f t="shared" si="15"/>
        <v>10.249999999999826</v>
      </c>
      <c r="M1083" s="77"/>
    </row>
    <row r="1084" spans="12:13">
      <c r="L1084" s="78">
        <f t="shared" ref="L1084:L1147" si="16">+L1083+0.01</f>
        <v>10.259999999999826</v>
      </c>
      <c r="M1084" s="77"/>
    </row>
    <row r="1085" spans="12:13">
      <c r="L1085" s="78">
        <f t="shared" si="16"/>
        <v>10.269999999999825</v>
      </c>
      <c r="M1085" s="77"/>
    </row>
    <row r="1086" spans="12:13">
      <c r="L1086" s="78">
        <f t="shared" si="16"/>
        <v>10.279999999999825</v>
      </c>
      <c r="M1086" s="77"/>
    </row>
    <row r="1087" spans="12:13">
      <c r="L1087" s="78">
        <f t="shared" si="16"/>
        <v>10.289999999999825</v>
      </c>
      <c r="M1087" s="77"/>
    </row>
    <row r="1088" spans="12:13">
      <c r="L1088" s="78">
        <f t="shared" si="16"/>
        <v>10.299999999999825</v>
      </c>
      <c r="M1088" s="77"/>
    </row>
    <row r="1089" spans="12:13">
      <c r="L1089" s="78">
        <f t="shared" si="16"/>
        <v>10.309999999999825</v>
      </c>
      <c r="M1089" s="77"/>
    </row>
    <row r="1090" spans="12:13">
      <c r="L1090" s="78">
        <f t="shared" si="16"/>
        <v>10.319999999999824</v>
      </c>
      <c r="M1090" s="77"/>
    </row>
    <row r="1091" spans="12:13">
      <c r="L1091" s="78">
        <f t="shared" si="16"/>
        <v>10.329999999999824</v>
      </c>
      <c r="M1091" s="77"/>
    </row>
    <row r="1092" spans="12:13">
      <c r="L1092" s="78">
        <f t="shared" si="16"/>
        <v>10.339999999999824</v>
      </c>
      <c r="M1092" s="77"/>
    </row>
    <row r="1093" spans="12:13">
      <c r="L1093" s="78">
        <f t="shared" si="16"/>
        <v>10.349999999999824</v>
      </c>
      <c r="M1093" s="77"/>
    </row>
    <row r="1094" spans="12:13">
      <c r="L1094" s="78">
        <f t="shared" si="16"/>
        <v>10.359999999999824</v>
      </c>
      <c r="M1094" s="77"/>
    </row>
    <row r="1095" spans="12:13">
      <c r="L1095" s="78">
        <f t="shared" si="16"/>
        <v>10.369999999999823</v>
      </c>
      <c r="M1095" s="77"/>
    </row>
    <row r="1096" spans="12:13">
      <c r="L1096" s="78">
        <f t="shared" si="16"/>
        <v>10.379999999999823</v>
      </c>
      <c r="M1096" s="77"/>
    </row>
    <row r="1097" spans="12:13">
      <c r="L1097" s="78">
        <f t="shared" si="16"/>
        <v>10.389999999999823</v>
      </c>
      <c r="M1097" s="77"/>
    </row>
    <row r="1098" spans="12:13">
      <c r="L1098" s="78">
        <f t="shared" si="16"/>
        <v>10.399999999999823</v>
      </c>
      <c r="M1098" s="77"/>
    </row>
    <row r="1099" spans="12:13">
      <c r="L1099" s="78">
        <f t="shared" si="16"/>
        <v>10.409999999999823</v>
      </c>
      <c r="M1099" s="77"/>
    </row>
    <row r="1100" spans="12:13">
      <c r="L1100" s="78">
        <f t="shared" si="16"/>
        <v>10.419999999999822</v>
      </c>
      <c r="M1100" s="77"/>
    </row>
    <row r="1101" spans="12:13">
      <c r="L1101" s="78">
        <f t="shared" si="16"/>
        <v>10.429999999999822</v>
      </c>
      <c r="M1101" s="77"/>
    </row>
    <row r="1102" spans="12:13">
      <c r="L1102" s="78">
        <f t="shared" si="16"/>
        <v>10.439999999999822</v>
      </c>
      <c r="M1102" s="77"/>
    </row>
    <row r="1103" spans="12:13">
      <c r="L1103" s="78">
        <f t="shared" si="16"/>
        <v>10.449999999999822</v>
      </c>
      <c r="M1103" s="77"/>
    </row>
    <row r="1104" spans="12:13">
      <c r="L1104" s="78">
        <f t="shared" si="16"/>
        <v>10.459999999999821</v>
      </c>
      <c r="M1104" s="77"/>
    </row>
    <row r="1105" spans="12:13">
      <c r="L1105" s="78">
        <f t="shared" si="16"/>
        <v>10.469999999999821</v>
      </c>
      <c r="M1105" s="77"/>
    </row>
    <row r="1106" spans="12:13">
      <c r="L1106" s="78">
        <f t="shared" si="16"/>
        <v>10.479999999999821</v>
      </c>
      <c r="M1106" s="77"/>
    </row>
    <row r="1107" spans="12:13">
      <c r="L1107" s="78">
        <f t="shared" si="16"/>
        <v>10.489999999999821</v>
      </c>
      <c r="M1107" s="77"/>
    </row>
    <row r="1108" spans="12:13">
      <c r="L1108" s="78">
        <f t="shared" si="16"/>
        <v>10.499999999999821</v>
      </c>
      <c r="M1108" s="77"/>
    </row>
    <row r="1109" spans="12:13">
      <c r="L1109" s="78">
        <f t="shared" si="16"/>
        <v>10.50999999999982</v>
      </c>
      <c r="M1109" s="77"/>
    </row>
    <row r="1110" spans="12:13">
      <c r="L1110" s="78">
        <f t="shared" si="16"/>
        <v>10.51999999999982</v>
      </c>
      <c r="M1110" s="77"/>
    </row>
    <row r="1111" spans="12:13">
      <c r="L1111" s="78">
        <f t="shared" si="16"/>
        <v>10.52999999999982</v>
      </c>
      <c r="M1111" s="77"/>
    </row>
    <row r="1112" spans="12:13">
      <c r="L1112" s="78">
        <f t="shared" si="16"/>
        <v>10.53999999999982</v>
      </c>
      <c r="M1112" s="77"/>
    </row>
    <row r="1113" spans="12:13">
      <c r="L1113" s="78">
        <f t="shared" si="16"/>
        <v>10.54999999999982</v>
      </c>
      <c r="M1113" s="77"/>
    </row>
    <row r="1114" spans="12:13">
      <c r="L1114" s="78">
        <f t="shared" si="16"/>
        <v>10.559999999999819</v>
      </c>
      <c r="M1114" s="77"/>
    </row>
    <row r="1115" spans="12:13">
      <c r="L1115" s="78">
        <f t="shared" si="16"/>
        <v>10.569999999999819</v>
      </c>
      <c r="M1115" s="77"/>
    </row>
    <row r="1116" spans="12:13">
      <c r="L1116" s="78">
        <f t="shared" si="16"/>
        <v>10.579999999999819</v>
      </c>
      <c r="M1116" s="77"/>
    </row>
    <row r="1117" spans="12:13">
      <c r="L1117" s="78">
        <f t="shared" si="16"/>
        <v>10.589999999999819</v>
      </c>
      <c r="M1117" s="77"/>
    </row>
    <row r="1118" spans="12:13">
      <c r="L1118" s="78">
        <f t="shared" si="16"/>
        <v>10.599999999999818</v>
      </c>
      <c r="M1118" s="77"/>
    </row>
    <row r="1119" spans="12:13">
      <c r="L1119" s="78">
        <f t="shared" si="16"/>
        <v>10.609999999999818</v>
      </c>
      <c r="M1119" s="77"/>
    </row>
    <row r="1120" spans="12:13">
      <c r="L1120" s="78">
        <f t="shared" si="16"/>
        <v>10.619999999999818</v>
      </c>
      <c r="M1120" s="77"/>
    </row>
    <row r="1121" spans="12:13">
      <c r="L1121" s="78">
        <f t="shared" si="16"/>
        <v>10.629999999999818</v>
      </c>
      <c r="M1121" s="77"/>
    </row>
    <row r="1122" spans="12:13">
      <c r="L1122" s="78">
        <f t="shared" si="16"/>
        <v>10.639999999999818</v>
      </c>
      <c r="M1122" s="77"/>
    </row>
    <row r="1123" spans="12:13">
      <c r="L1123" s="78">
        <f t="shared" si="16"/>
        <v>10.649999999999817</v>
      </c>
      <c r="M1123" s="77"/>
    </row>
    <row r="1124" spans="12:13">
      <c r="L1124" s="78">
        <f t="shared" si="16"/>
        <v>10.659999999999817</v>
      </c>
      <c r="M1124" s="77"/>
    </row>
    <row r="1125" spans="12:13">
      <c r="L1125" s="78">
        <f t="shared" si="16"/>
        <v>10.669999999999817</v>
      </c>
      <c r="M1125" s="77"/>
    </row>
    <row r="1126" spans="12:13">
      <c r="L1126" s="78">
        <f t="shared" si="16"/>
        <v>10.679999999999817</v>
      </c>
      <c r="M1126" s="77"/>
    </row>
    <row r="1127" spans="12:13">
      <c r="L1127" s="78">
        <f t="shared" si="16"/>
        <v>10.689999999999817</v>
      </c>
      <c r="M1127" s="77"/>
    </row>
    <row r="1128" spans="12:13">
      <c r="L1128" s="78">
        <f t="shared" si="16"/>
        <v>10.699999999999816</v>
      </c>
      <c r="M1128" s="77"/>
    </row>
    <row r="1129" spans="12:13">
      <c r="L1129" s="78">
        <f t="shared" si="16"/>
        <v>10.709999999999816</v>
      </c>
      <c r="M1129" s="77"/>
    </row>
    <row r="1130" spans="12:13">
      <c r="L1130" s="78">
        <f t="shared" si="16"/>
        <v>10.719999999999816</v>
      </c>
      <c r="M1130" s="77"/>
    </row>
    <row r="1131" spans="12:13">
      <c r="L1131" s="78">
        <f t="shared" si="16"/>
        <v>10.729999999999816</v>
      </c>
      <c r="M1131" s="77"/>
    </row>
    <row r="1132" spans="12:13">
      <c r="L1132" s="78">
        <f t="shared" si="16"/>
        <v>10.739999999999815</v>
      </c>
      <c r="M1132" s="77"/>
    </row>
    <row r="1133" spans="12:13">
      <c r="L1133" s="78">
        <f t="shared" si="16"/>
        <v>10.749999999999815</v>
      </c>
      <c r="M1133" s="77"/>
    </row>
    <row r="1134" spans="12:13">
      <c r="L1134" s="78">
        <f t="shared" si="16"/>
        <v>10.759999999999815</v>
      </c>
      <c r="M1134" s="77"/>
    </row>
    <row r="1135" spans="12:13">
      <c r="L1135" s="78">
        <f t="shared" si="16"/>
        <v>10.769999999999815</v>
      </c>
      <c r="M1135" s="77"/>
    </row>
    <row r="1136" spans="12:13">
      <c r="L1136" s="78">
        <f t="shared" si="16"/>
        <v>10.779999999999815</v>
      </c>
      <c r="M1136" s="77"/>
    </row>
    <row r="1137" spans="12:13">
      <c r="L1137" s="78">
        <f t="shared" si="16"/>
        <v>10.789999999999814</v>
      </c>
      <c r="M1137" s="77"/>
    </row>
    <row r="1138" spans="12:13">
      <c r="L1138" s="78">
        <f t="shared" si="16"/>
        <v>10.799999999999814</v>
      </c>
      <c r="M1138" s="77"/>
    </row>
    <row r="1139" spans="12:13">
      <c r="L1139" s="78">
        <f t="shared" si="16"/>
        <v>10.809999999999814</v>
      </c>
      <c r="M1139" s="77"/>
    </row>
    <row r="1140" spans="12:13">
      <c r="L1140" s="78">
        <f t="shared" si="16"/>
        <v>10.819999999999814</v>
      </c>
      <c r="M1140" s="77"/>
    </row>
    <row r="1141" spans="12:13">
      <c r="L1141" s="78">
        <f t="shared" si="16"/>
        <v>10.829999999999814</v>
      </c>
      <c r="M1141" s="77"/>
    </row>
    <row r="1142" spans="12:13">
      <c r="L1142" s="78">
        <f t="shared" si="16"/>
        <v>10.839999999999813</v>
      </c>
      <c r="M1142" s="77"/>
    </row>
    <row r="1143" spans="12:13">
      <c r="L1143" s="78">
        <f t="shared" si="16"/>
        <v>10.849999999999813</v>
      </c>
      <c r="M1143" s="77"/>
    </row>
    <row r="1144" spans="12:13">
      <c r="L1144" s="78">
        <f t="shared" si="16"/>
        <v>10.859999999999813</v>
      </c>
      <c r="M1144" s="77"/>
    </row>
    <row r="1145" spans="12:13">
      <c r="L1145" s="78">
        <f t="shared" si="16"/>
        <v>10.869999999999813</v>
      </c>
      <c r="M1145" s="77"/>
    </row>
    <row r="1146" spans="12:13">
      <c r="L1146" s="78">
        <f t="shared" si="16"/>
        <v>10.879999999999812</v>
      </c>
      <c r="M1146" s="77"/>
    </row>
    <row r="1147" spans="12:13">
      <c r="L1147" s="78">
        <f t="shared" si="16"/>
        <v>10.889999999999812</v>
      </c>
      <c r="M1147" s="77"/>
    </row>
    <row r="1148" spans="12:13">
      <c r="L1148" s="78">
        <f t="shared" ref="L1148:L1211" si="17">+L1147+0.01</f>
        <v>10.899999999999812</v>
      </c>
      <c r="M1148" s="77"/>
    </row>
    <row r="1149" spans="12:13">
      <c r="L1149" s="78">
        <f t="shared" si="17"/>
        <v>10.909999999999812</v>
      </c>
      <c r="M1149" s="77"/>
    </row>
    <row r="1150" spans="12:13">
      <c r="L1150" s="78">
        <f t="shared" si="17"/>
        <v>10.919999999999812</v>
      </c>
      <c r="M1150" s="77"/>
    </row>
    <row r="1151" spans="12:13">
      <c r="L1151" s="78">
        <f t="shared" si="17"/>
        <v>10.929999999999811</v>
      </c>
      <c r="M1151" s="77"/>
    </row>
    <row r="1152" spans="12:13">
      <c r="L1152" s="78">
        <f t="shared" si="17"/>
        <v>10.939999999999811</v>
      </c>
      <c r="M1152" s="77"/>
    </row>
    <row r="1153" spans="12:13">
      <c r="L1153" s="78">
        <f t="shared" si="17"/>
        <v>10.949999999999811</v>
      </c>
      <c r="M1153" s="77"/>
    </row>
    <row r="1154" spans="12:13">
      <c r="L1154" s="78">
        <f t="shared" si="17"/>
        <v>10.959999999999811</v>
      </c>
      <c r="M1154" s="77"/>
    </row>
    <row r="1155" spans="12:13">
      <c r="L1155" s="78">
        <f t="shared" si="17"/>
        <v>10.969999999999811</v>
      </c>
      <c r="M1155" s="77"/>
    </row>
    <row r="1156" spans="12:13">
      <c r="L1156" s="78">
        <f t="shared" si="17"/>
        <v>10.97999999999981</v>
      </c>
      <c r="M1156" s="77"/>
    </row>
    <row r="1157" spans="12:13">
      <c r="L1157" s="78">
        <f t="shared" si="17"/>
        <v>10.98999999999981</v>
      </c>
      <c r="M1157" s="77"/>
    </row>
    <row r="1158" spans="12:13">
      <c r="L1158" s="78">
        <f t="shared" si="17"/>
        <v>10.99999999999981</v>
      </c>
      <c r="M1158" s="77"/>
    </row>
    <row r="1159" spans="12:13">
      <c r="L1159" s="78">
        <f t="shared" si="17"/>
        <v>11.00999999999981</v>
      </c>
      <c r="M1159" s="77"/>
    </row>
    <row r="1160" spans="12:13">
      <c r="L1160" s="78">
        <f t="shared" si="17"/>
        <v>11.01999999999981</v>
      </c>
      <c r="M1160" s="77"/>
    </row>
    <row r="1161" spans="12:13">
      <c r="L1161" s="78">
        <f t="shared" si="17"/>
        <v>11.029999999999809</v>
      </c>
      <c r="M1161" s="77"/>
    </row>
    <row r="1162" spans="12:13">
      <c r="L1162" s="78">
        <f t="shared" si="17"/>
        <v>11.039999999999809</v>
      </c>
      <c r="M1162" s="77"/>
    </row>
    <row r="1163" spans="12:13">
      <c r="L1163" s="78">
        <f t="shared" si="17"/>
        <v>11.049999999999809</v>
      </c>
      <c r="M1163" s="77"/>
    </row>
    <row r="1164" spans="12:13">
      <c r="L1164" s="78">
        <f t="shared" si="17"/>
        <v>11.059999999999809</v>
      </c>
      <c r="M1164" s="77"/>
    </row>
    <row r="1165" spans="12:13">
      <c r="L1165" s="78">
        <f t="shared" si="17"/>
        <v>11.069999999999808</v>
      </c>
      <c r="M1165" s="77"/>
    </row>
    <row r="1166" spans="12:13">
      <c r="L1166" s="78">
        <f t="shared" si="17"/>
        <v>11.079999999999808</v>
      </c>
      <c r="M1166" s="77"/>
    </row>
    <row r="1167" spans="12:13">
      <c r="L1167" s="78">
        <f t="shared" si="17"/>
        <v>11.089999999999808</v>
      </c>
      <c r="M1167" s="77"/>
    </row>
    <row r="1168" spans="12:13">
      <c r="L1168" s="78">
        <f t="shared" si="17"/>
        <v>11.099999999999808</v>
      </c>
      <c r="M1168" s="77"/>
    </row>
    <row r="1169" spans="12:13">
      <c r="L1169" s="78">
        <f t="shared" si="17"/>
        <v>11.109999999999808</v>
      </c>
      <c r="M1169" s="77"/>
    </row>
    <row r="1170" spans="12:13">
      <c r="L1170" s="78">
        <f t="shared" si="17"/>
        <v>11.119999999999807</v>
      </c>
      <c r="M1170" s="77"/>
    </row>
    <row r="1171" spans="12:13">
      <c r="L1171" s="78">
        <f t="shared" si="17"/>
        <v>11.129999999999807</v>
      </c>
      <c r="M1171" s="77"/>
    </row>
    <row r="1172" spans="12:13">
      <c r="L1172" s="78">
        <f t="shared" si="17"/>
        <v>11.139999999999807</v>
      </c>
      <c r="M1172" s="77"/>
    </row>
    <row r="1173" spans="12:13">
      <c r="L1173" s="78">
        <f t="shared" si="17"/>
        <v>11.149999999999807</v>
      </c>
      <c r="M1173" s="77"/>
    </row>
    <row r="1174" spans="12:13">
      <c r="L1174" s="78">
        <f t="shared" si="17"/>
        <v>11.159999999999807</v>
      </c>
      <c r="M1174" s="77"/>
    </row>
    <row r="1175" spans="12:13">
      <c r="L1175" s="78">
        <f t="shared" si="17"/>
        <v>11.169999999999806</v>
      </c>
      <c r="M1175" s="77"/>
    </row>
    <row r="1176" spans="12:13">
      <c r="L1176" s="78">
        <f t="shared" si="17"/>
        <v>11.179999999999806</v>
      </c>
      <c r="M1176" s="77"/>
    </row>
    <row r="1177" spans="12:13">
      <c r="L1177" s="78">
        <f t="shared" si="17"/>
        <v>11.189999999999806</v>
      </c>
      <c r="M1177" s="77"/>
    </row>
    <row r="1178" spans="12:13">
      <c r="L1178" s="78">
        <f t="shared" si="17"/>
        <v>11.199999999999806</v>
      </c>
      <c r="M1178" s="77"/>
    </row>
    <row r="1179" spans="12:13">
      <c r="L1179" s="78">
        <f t="shared" si="17"/>
        <v>11.209999999999805</v>
      </c>
      <c r="M1179" s="77"/>
    </row>
    <row r="1180" spans="12:13">
      <c r="L1180" s="78">
        <f t="shared" si="17"/>
        <v>11.219999999999805</v>
      </c>
      <c r="M1180" s="77"/>
    </row>
    <row r="1181" spans="12:13">
      <c r="L1181" s="78">
        <f t="shared" si="17"/>
        <v>11.229999999999805</v>
      </c>
      <c r="M1181" s="77"/>
    </row>
    <row r="1182" spans="12:13">
      <c r="L1182" s="78">
        <f t="shared" si="17"/>
        <v>11.239999999999805</v>
      </c>
      <c r="M1182" s="77"/>
    </row>
    <row r="1183" spans="12:13">
      <c r="L1183" s="78">
        <f t="shared" si="17"/>
        <v>11.249999999999805</v>
      </c>
      <c r="M1183" s="77"/>
    </row>
    <row r="1184" spans="12:13">
      <c r="L1184" s="78">
        <f t="shared" si="17"/>
        <v>11.259999999999804</v>
      </c>
      <c r="M1184" s="77"/>
    </row>
    <row r="1185" spans="12:13">
      <c r="L1185" s="78">
        <f t="shared" si="17"/>
        <v>11.269999999999804</v>
      </c>
      <c r="M1185" s="77"/>
    </row>
    <row r="1186" spans="12:13">
      <c r="L1186" s="78">
        <f t="shared" si="17"/>
        <v>11.279999999999804</v>
      </c>
      <c r="M1186" s="77"/>
    </row>
    <row r="1187" spans="12:13">
      <c r="L1187" s="78">
        <f t="shared" si="17"/>
        <v>11.289999999999804</v>
      </c>
      <c r="M1187" s="77"/>
    </row>
    <row r="1188" spans="12:13">
      <c r="L1188" s="78">
        <f t="shared" si="17"/>
        <v>11.299999999999804</v>
      </c>
      <c r="M1188" s="77"/>
    </row>
    <row r="1189" spans="12:13">
      <c r="L1189" s="78">
        <f t="shared" si="17"/>
        <v>11.309999999999803</v>
      </c>
      <c r="M1189" s="77"/>
    </row>
    <row r="1190" spans="12:13">
      <c r="L1190" s="78">
        <f t="shared" si="17"/>
        <v>11.319999999999803</v>
      </c>
      <c r="M1190" s="77"/>
    </row>
    <row r="1191" spans="12:13">
      <c r="L1191" s="78">
        <f t="shared" si="17"/>
        <v>11.329999999999803</v>
      </c>
      <c r="M1191" s="77"/>
    </row>
    <row r="1192" spans="12:13">
      <c r="L1192" s="78">
        <f t="shared" si="17"/>
        <v>11.339999999999803</v>
      </c>
      <c r="M1192" s="77"/>
    </row>
    <row r="1193" spans="12:13">
      <c r="L1193" s="78">
        <f t="shared" si="17"/>
        <v>11.349999999999802</v>
      </c>
      <c r="M1193" s="77"/>
    </row>
    <row r="1194" spans="12:13">
      <c r="L1194" s="78">
        <f t="shared" si="17"/>
        <v>11.359999999999802</v>
      </c>
      <c r="M1194" s="77"/>
    </row>
    <row r="1195" spans="12:13">
      <c r="L1195" s="78">
        <f t="shared" si="17"/>
        <v>11.369999999999802</v>
      </c>
      <c r="M1195" s="77"/>
    </row>
    <row r="1196" spans="12:13">
      <c r="L1196" s="78">
        <f t="shared" si="17"/>
        <v>11.379999999999802</v>
      </c>
      <c r="M1196" s="77"/>
    </row>
    <row r="1197" spans="12:13">
      <c r="L1197" s="78">
        <f t="shared" si="17"/>
        <v>11.389999999999802</v>
      </c>
      <c r="M1197" s="77"/>
    </row>
    <row r="1198" spans="12:13">
      <c r="L1198" s="78">
        <f t="shared" si="17"/>
        <v>11.399999999999801</v>
      </c>
      <c r="M1198" s="77"/>
    </row>
    <row r="1199" spans="12:13">
      <c r="L1199" s="78">
        <f t="shared" si="17"/>
        <v>11.409999999999801</v>
      </c>
      <c r="M1199" s="77"/>
    </row>
    <row r="1200" spans="12:13">
      <c r="L1200" s="78">
        <f t="shared" si="17"/>
        <v>11.419999999999801</v>
      </c>
      <c r="M1200" s="77"/>
    </row>
    <row r="1201" spans="12:13">
      <c r="L1201" s="78">
        <f t="shared" si="17"/>
        <v>11.429999999999801</v>
      </c>
      <c r="M1201" s="77"/>
    </row>
    <row r="1202" spans="12:13">
      <c r="L1202" s="78">
        <f t="shared" si="17"/>
        <v>11.439999999999801</v>
      </c>
      <c r="M1202" s="77"/>
    </row>
    <row r="1203" spans="12:13">
      <c r="L1203" s="78">
        <f t="shared" si="17"/>
        <v>11.4499999999998</v>
      </c>
      <c r="M1203" s="77"/>
    </row>
    <row r="1204" spans="12:13">
      <c r="L1204" s="78">
        <f t="shared" si="17"/>
        <v>11.4599999999998</v>
      </c>
      <c r="M1204" s="77"/>
    </row>
    <row r="1205" spans="12:13">
      <c r="L1205" s="78">
        <f t="shared" si="17"/>
        <v>11.4699999999998</v>
      </c>
      <c r="M1205" s="77"/>
    </row>
    <row r="1206" spans="12:13">
      <c r="L1206" s="78">
        <f t="shared" si="17"/>
        <v>11.4799999999998</v>
      </c>
      <c r="M1206" s="77"/>
    </row>
    <row r="1207" spans="12:13">
      <c r="L1207" s="78">
        <f t="shared" si="17"/>
        <v>11.489999999999799</v>
      </c>
      <c r="M1207" s="77"/>
    </row>
    <row r="1208" spans="12:13">
      <c r="L1208" s="78">
        <f t="shared" si="17"/>
        <v>11.499999999999799</v>
      </c>
      <c r="M1208" s="77"/>
    </row>
    <row r="1209" spans="12:13">
      <c r="L1209" s="78">
        <f t="shared" si="17"/>
        <v>11.509999999999799</v>
      </c>
      <c r="M1209" s="77"/>
    </row>
    <row r="1210" spans="12:13">
      <c r="L1210" s="78">
        <f t="shared" si="17"/>
        <v>11.519999999999799</v>
      </c>
      <c r="M1210" s="77"/>
    </row>
    <row r="1211" spans="12:13">
      <c r="L1211" s="78">
        <f t="shared" si="17"/>
        <v>11.529999999999799</v>
      </c>
      <c r="M1211" s="77"/>
    </row>
    <row r="1212" spans="12:13">
      <c r="L1212" s="78">
        <f t="shared" ref="L1212:L1275" si="18">+L1211+0.01</f>
        <v>11.539999999999798</v>
      </c>
      <c r="M1212" s="77"/>
    </row>
    <row r="1213" spans="12:13">
      <c r="L1213" s="78">
        <f t="shared" si="18"/>
        <v>11.549999999999798</v>
      </c>
      <c r="M1213" s="77"/>
    </row>
    <row r="1214" spans="12:13">
      <c r="L1214" s="78">
        <f t="shared" si="18"/>
        <v>11.559999999999798</v>
      </c>
      <c r="M1214" s="77"/>
    </row>
    <row r="1215" spans="12:13">
      <c r="L1215" s="78">
        <f t="shared" si="18"/>
        <v>11.569999999999798</v>
      </c>
      <c r="M1215" s="77"/>
    </row>
    <row r="1216" spans="12:13">
      <c r="L1216" s="78">
        <f t="shared" si="18"/>
        <v>11.579999999999798</v>
      </c>
      <c r="M1216" s="77"/>
    </row>
    <row r="1217" spans="12:13">
      <c r="L1217" s="78">
        <f t="shared" si="18"/>
        <v>11.589999999999797</v>
      </c>
      <c r="M1217" s="77"/>
    </row>
    <row r="1218" spans="12:13">
      <c r="L1218" s="78">
        <f t="shared" si="18"/>
        <v>11.599999999999797</v>
      </c>
      <c r="M1218" s="77"/>
    </row>
    <row r="1219" spans="12:13">
      <c r="L1219" s="78">
        <f t="shared" si="18"/>
        <v>11.609999999999797</v>
      </c>
      <c r="M1219" s="77"/>
    </row>
    <row r="1220" spans="12:13">
      <c r="L1220" s="78">
        <f t="shared" si="18"/>
        <v>11.619999999999797</v>
      </c>
      <c r="M1220" s="77"/>
    </row>
    <row r="1221" spans="12:13">
      <c r="L1221" s="78">
        <f t="shared" si="18"/>
        <v>11.629999999999797</v>
      </c>
      <c r="M1221" s="77"/>
    </row>
    <row r="1222" spans="12:13">
      <c r="L1222" s="78">
        <f t="shared" si="18"/>
        <v>11.639999999999796</v>
      </c>
      <c r="M1222" s="77"/>
    </row>
    <row r="1223" spans="12:13">
      <c r="L1223" s="78">
        <f t="shared" si="18"/>
        <v>11.649999999999796</v>
      </c>
      <c r="M1223" s="77"/>
    </row>
    <row r="1224" spans="12:13">
      <c r="L1224" s="78">
        <f t="shared" si="18"/>
        <v>11.659999999999796</v>
      </c>
      <c r="M1224" s="77"/>
    </row>
    <row r="1225" spans="12:13">
      <c r="L1225" s="78">
        <f t="shared" si="18"/>
        <v>11.669999999999796</v>
      </c>
      <c r="M1225" s="77"/>
    </row>
    <row r="1226" spans="12:13">
      <c r="L1226" s="78">
        <f t="shared" si="18"/>
        <v>11.679999999999795</v>
      </c>
      <c r="M1226" s="77"/>
    </row>
    <row r="1227" spans="12:13">
      <c r="L1227" s="78">
        <f t="shared" si="18"/>
        <v>11.689999999999795</v>
      </c>
      <c r="M1227" s="77"/>
    </row>
    <row r="1228" spans="12:13">
      <c r="L1228" s="78">
        <f t="shared" si="18"/>
        <v>11.699999999999795</v>
      </c>
      <c r="M1228" s="77"/>
    </row>
    <row r="1229" spans="12:13">
      <c r="L1229" s="78">
        <f t="shared" si="18"/>
        <v>11.709999999999795</v>
      </c>
      <c r="M1229" s="77"/>
    </row>
    <row r="1230" spans="12:13">
      <c r="L1230" s="78">
        <f t="shared" si="18"/>
        <v>11.719999999999795</v>
      </c>
      <c r="M1230" s="77"/>
    </row>
    <row r="1231" spans="12:13">
      <c r="L1231" s="78">
        <f t="shared" si="18"/>
        <v>11.729999999999794</v>
      </c>
      <c r="M1231" s="77"/>
    </row>
    <row r="1232" spans="12:13">
      <c r="L1232" s="78">
        <f t="shared" si="18"/>
        <v>11.739999999999794</v>
      </c>
      <c r="M1232" s="77"/>
    </row>
    <row r="1233" spans="12:13">
      <c r="L1233" s="78">
        <f t="shared" si="18"/>
        <v>11.749999999999794</v>
      </c>
      <c r="M1233" s="77"/>
    </row>
    <row r="1234" spans="12:13">
      <c r="L1234" s="78">
        <f t="shared" si="18"/>
        <v>11.759999999999794</v>
      </c>
      <c r="M1234" s="77"/>
    </row>
    <row r="1235" spans="12:13">
      <c r="L1235" s="78">
        <f t="shared" si="18"/>
        <v>11.769999999999794</v>
      </c>
      <c r="M1235" s="77"/>
    </row>
    <row r="1236" spans="12:13">
      <c r="L1236" s="78">
        <f t="shared" si="18"/>
        <v>11.779999999999793</v>
      </c>
      <c r="M1236" s="77"/>
    </row>
    <row r="1237" spans="12:13">
      <c r="L1237" s="78">
        <f t="shared" si="18"/>
        <v>11.789999999999793</v>
      </c>
      <c r="M1237" s="77"/>
    </row>
    <row r="1238" spans="12:13">
      <c r="L1238" s="78">
        <f t="shared" si="18"/>
        <v>11.799999999999793</v>
      </c>
      <c r="M1238" s="77"/>
    </row>
    <row r="1239" spans="12:13">
      <c r="L1239" s="78">
        <f t="shared" si="18"/>
        <v>11.809999999999793</v>
      </c>
      <c r="M1239" s="77"/>
    </row>
    <row r="1240" spans="12:13">
      <c r="L1240" s="78">
        <f t="shared" si="18"/>
        <v>11.819999999999792</v>
      </c>
      <c r="M1240" s="77"/>
    </row>
    <row r="1241" spans="12:13">
      <c r="L1241" s="78">
        <f t="shared" si="18"/>
        <v>11.829999999999792</v>
      </c>
      <c r="M1241" s="77"/>
    </row>
    <row r="1242" spans="12:13">
      <c r="L1242" s="78">
        <f t="shared" si="18"/>
        <v>11.839999999999792</v>
      </c>
      <c r="M1242" s="77"/>
    </row>
    <row r="1243" spans="12:13">
      <c r="L1243" s="78">
        <f t="shared" si="18"/>
        <v>11.849999999999792</v>
      </c>
      <c r="M1243" s="77"/>
    </row>
    <row r="1244" spans="12:13">
      <c r="L1244" s="78">
        <f t="shared" si="18"/>
        <v>11.859999999999792</v>
      </c>
      <c r="M1244" s="77"/>
    </row>
    <row r="1245" spans="12:13">
      <c r="L1245" s="78">
        <f t="shared" si="18"/>
        <v>11.869999999999791</v>
      </c>
      <c r="M1245" s="77"/>
    </row>
    <row r="1246" spans="12:13">
      <c r="L1246" s="78">
        <f t="shared" si="18"/>
        <v>11.879999999999791</v>
      </c>
      <c r="M1246" s="77"/>
    </row>
    <row r="1247" spans="12:13">
      <c r="L1247" s="78">
        <f t="shared" si="18"/>
        <v>11.889999999999791</v>
      </c>
      <c r="M1247" s="77"/>
    </row>
    <row r="1248" spans="12:13">
      <c r="L1248" s="78">
        <f t="shared" si="18"/>
        <v>11.899999999999791</v>
      </c>
      <c r="M1248" s="77"/>
    </row>
    <row r="1249" spans="12:13">
      <c r="L1249" s="78">
        <f t="shared" si="18"/>
        <v>11.909999999999791</v>
      </c>
      <c r="M1249" s="77"/>
    </row>
    <row r="1250" spans="12:13">
      <c r="L1250" s="78">
        <f t="shared" si="18"/>
        <v>11.91999999999979</v>
      </c>
      <c r="M1250" s="77"/>
    </row>
    <row r="1251" spans="12:13">
      <c r="L1251" s="78">
        <f t="shared" si="18"/>
        <v>11.92999999999979</v>
      </c>
      <c r="M1251" s="77"/>
    </row>
    <row r="1252" spans="12:13">
      <c r="L1252" s="78">
        <f t="shared" si="18"/>
        <v>11.93999999999979</v>
      </c>
      <c r="M1252" s="77"/>
    </row>
    <row r="1253" spans="12:13">
      <c r="L1253" s="78">
        <f t="shared" si="18"/>
        <v>11.94999999999979</v>
      </c>
      <c r="M1253" s="77"/>
    </row>
    <row r="1254" spans="12:13">
      <c r="L1254" s="78">
        <f t="shared" si="18"/>
        <v>11.959999999999789</v>
      </c>
      <c r="M1254" s="77"/>
    </row>
    <row r="1255" spans="12:13">
      <c r="L1255" s="78">
        <f t="shared" si="18"/>
        <v>11.969999999999789</v>
      </c>
      <c r="M1255" s="77"/>
    </row>
    <row r="1256" spans="12:13">
      <c r="L1256" s="78">
        <f t="shared" si="18"/>
        <v>11.979999999999789</v>
      </c>
      <c r="M1256" s="77"/>
    </row>
    <row r="1257" spans="12:13">
      <c r="L1257" s="78">
        <f t="shared" si="18"/>
        <v>11.989999999999789</v>
      </c>
      <c r="M1257" s="77"/>
    </row>
    <row r="1258" spans="12:13">
      <c r="L1258" s="78">
        <f t="shared" si="18"/>
        <v>11.999999999999789</v>
      </c>
      <c r="M1258" s="77"/>
    </row>
    <row r="1259" spans="12:13">
      <c r="L1259" s="78">
        <f t="shared" si="18"/>
        <v>12.009999999999788</v>
      </c>
      <c r="M1259" s="77"/>
    </row>
    <row r="1260" spans="12:13">
      <c r="L1260" s="78">
        <f t="shared" si="18"/>
        <v>12.019999999999788</v>
      </c>
      <c r="M1260" s="77"/>
    </row>
    <row r="1261" spans="12:13">
      <c r="L1261" s="78">
        <f t="shared" si="18"/>
        <v>12.029999999999788</v>
      </c>
      <c r="M1261" s="77"/>
    </row>
    <row r="1262" spans="12:13">
      <c r="L1262" s="78">
        <f t="shared" si="18"/>
        <v>12.039999999999788</v>
      </c>
      <c r="M1262" s="77"/>
    </row>
    <row r="1263" spans="12:13">
      <c r="L1263" s="78">
        <f t="shared" si="18"/>
        <v>12.049999999999788</v>
      </c>
      <c r="M1263" s="77"/>
    </row>
    <row r="1264" spans="12:13">
      <c r="L1264" s="78">
        <f t="shared" si="18"/>
        <v>12.059999999999787</v>
      </c>
      <c r="M1264" s="77"/>
    </row>
    <row r="1265" spans="12:13">
      <c r="L1265" s="78">
        <f t="shared" si="18"/>
        <v>12.069999999999787</v>
      </c>
      <c r="M1265" s="77"/>
    </row>
    <row r="1266" spans="12:13">
      <c r="L1266" s="78">
        <f t="shared" si="18"/>
        <v>12.079999999999787</v>
      </c>
      <c r="M1266" s="77"/>
    </row>
    <row r="1267" spans="12:13">
      <c r="L1267" s="78">
        <f t="shared" si="18"/>
        <v>12.089999999999787</v>
      </c>
      <c r="M1267" s="77"/>
    </row>
    <row r="1268" spans="12:13">
      <c r="L1268" s="78">
        <f t="shared" si="18"/>
        <v>12.099999999999786</v>
      </c>
      <c r="M1268" s="77"/>
    </row>
    <row r="1269" spans="12:13">
      <c r="L1269" s="78">
        <f t="shared" si="18"/>
        <v>12.109999999999786</v>
      </c>
      <c r="M1269" s="77"/>
    </row>
    <row r="1270" spans="12:13">
      <c r="L1270" s="78">
        <f t="shared" si="18"/>
        <v>12.119999999999786</v>
      </c>
      <c r="M1270" s="77"/>
    </row>
    <row r="1271" spans="12:13">
      <c r="L1271" s="78">
        <f t="shared" si="18"/>
        <v>12.129999999999786</v>
      </c>
      <c r="M1271" s="77"/>
    </row>
    <row r="1272" spans="12:13">
      <c r="L1272" s="78">
        <f t="shared" si="18"/>
        <v>12.139999999999786</v>
      </c>
      <c r="M1272" s="77"/>
    </row>
    <row r="1273" spans="12:13">
      <c r="L1273" s="78">
        <f t="shared" si="18"/>
        <v>12.149999999999785</v>
      </c>
      <c r="M1273" s="77"/>
    </row>
    <row r="1274" spans="12:13">
      <c r="L1274" s="78">
        <f t="shared" si="18"/>
        <v>12.159999999999785</v>
      </c>
      <c r="M1274" s="77"/>
    </row>
    <row r="1275" spans="12:13">
      <c r="L1275" s="78">
        <f t="shared" si="18"/>
        <v>12.169999999999785</v>
      </c>
      <c r="M1275" s="77"/>
    </row>
    <row r="1276" spans="12:13">
      <c r="L1276" s="78">
        <f t="shared" ref="L1276:L1339" si="19">+L1275+0.01</f>
        <v>12.179999999999785</v>
      </c>
      <c r="M1276" s="77"/>
    </row>
    <row r="1277" spans="12:13">
      <c r="L1277" s="78">
        <f t="shared" si="19"/>
        <v>12.189999999999785</v>
      </c>
      <c r="M1277" s="77"/>
    </row>
    <row r="1278" spans="12:13">
      <c r="L1278" s="78">
        <f t="shared" si="19"/>
        <v>12.199999999999784</v>
      </c>
      <c r="M1278" s="77"/>
    </row>
    <row r="1279" spans="12:13">
      <c r="L1279" s="78">
        <f t="shared" si="19"/>
        <v>12.209999999999784</v>
      </c>
      <c r="M1279" s="77"/>
    </row>
    <row r="1280" spans="12:13">
      <c r="L1280" s="78">
        <f t="shared" si="19"/>
        <v>12.219999999999784</v>
      </c>
      <c r="M1280" s="77"/>
    </row>
    <row r="1281" spans="12:13">
      <c r="L1281" s="78">
        <f t="shared" si="19"/>
        <v>12.229999999999784</v>
      </c>
      <c r="M1281" s="77"/>
    </row>
    <row r="1282" spans="12:13">
      <c r="L1282" s="78">
        <f t="shared" si="19"/>
        <v>12.239999999999783</v>
      </c>
      <c r="M1282" s="77"/>
    </row>
    <row r="1283" spans="12:13">
      <c r="L1283" s="78">
        <f t="shared" si="19"/>
        <v>12.249999999999783</v>
      </c>
      <c r="M1283" s="77"/>
    </row>
    <row r="1284" spans="12:13">
      <c r="L1284" s="78">
        <f t="shared" si="19"/>
        <v>12.259999999999783</v>
      </c>
      <c r="M1284" s="77"/>
    </row>
    <row r="1285" spans="12:13">
      <c r="L1285" s="78">
        <f t="shared" si="19"/>
        <v>12.269999999999783</v>
      </c>
      <c r="M1285" s="77"/>
    </row>
    <row r="1286" spans="12:13">
      <c r="L1286" s="78">
        <f t="shared" si="19"/>
        <v>12.279999999999783</v>
      </c>
      <c r="M1286" s="77"/>
    </row>
    <row r="1287" spans="12:13">
      <c r="L1287" s="78">
        <f t="shared" si="19"/>
        <v>12.289999999999782</v>
      </c>
      <c r="M1287" s="77"/>
    </row>
    <row r="1288" spans="12:13">
      <c r="L1288" s="78">
        <f t="shared" si="19"/>
        <v>12.299999999999782</v>
      </c>
      <c r="M1288" s="77"/>
    </row>
    <row r="1289" spans="12:13">
      <c r="L1289" s="78">
        <f t="shared" si="19"/>
        <v>12.309999999999782</v>
      </c>
      <c r="M1289" s="77"/>
    </row>
    <row r="1290" spans="12:13">
      <c r="L1290" s="78">
        <f t="shared" si="19"/>
        <v>12.319999999999782</v>
      </c>
      <c r="M1290" s="77"/>
    </row>
    <row r="1291" spans="12:13">
      <c r="L1291" s="78">
        <f t="shared" si="19"/>
        <v>12.329999999999782</v>
      </c>
      <c r="M1291" s="77"/>
    </row>
    <row r="1292" spans="12:13">
      <c r="L1292" s="78">
        <f t="shared" si="19"/>
        <v>12.339999999999781</v>
      </c>
      <c r="M1292" s="77"/>
    </row>
    <row r="1293" spans="12:13">
      <c r="L1293" s="78">
        <f t="shared" si="19"/>
        <v>12.349999999999781</v>
      </c>
      <c r="M1293" s="77"/>
    </row>
    <row r="1294" spans="12:13">
      <c r="L1294" s="78">
        <f t="shared" si="19"/>
        <v>12.359999999999781</v>
      </c>
      <c r="M1294" s="77"/>
    </row>
    <row r="1295" spans="12:13">
      <c r="L1295" s="78">
        <f t="shared" si="19"/>
        <v>12.369999999999781</v>
      </c>
      <c r="M1295" s="77"/>
    </row>
    <row r="1296" spans="12:13">
      <c r="L1296" s="78">
        <f t="shared" si="19"/>
        <v>12.379999999999781</v>
      </c>
      <c r="M1296" s="77"/>
    </row>
    <row r="1297" spans="12:13">
      <c r="L1297" s="78">
        <f t="shared" si="19"/>
        <v>12.38999999999978</v>
      </c>
      <c r="M1297" s="77"/>
    </row>
    <row r="1298" spans="12:13">
      <c r="L1298" s="78">
        <f t="shared" si="19"/>
        <v>12.39999999999978</v>
      </c>
      <c r="M1298" s="77"/>
    </row>
    <row r="1299" spans="12:13">
      <c r="L1299" s="78">
        <f t="shared" si="19"/>
        <v>12.40999999999978</v>
      </c>
      <c r="M1299" s="77"/>
    </row>
    <row r="1300" spans="12:13">
      <c r="L1300" s="78">
        <f t="shared" si="19"/>
        <v>12.41999999999978</v>
      </c>
      <c r="M1300" s="77"/>
    </row>
    <row r="1301" spans="12:13">
      <c r="L1301" s="78">
        <f t="shared" si="19"/>
        <v>12.429999999999779</v>
      </c>
      <c r="M1301" s="77"/>
    </row>
    <row r="1302" spans="12:13">
      <c r="L1302" s="78">
        <f t="shared" si="19"/>
        <v>12.439999999999779</v>
      </c>
      <c r="M1302" s="77"/>
    </row>
    <row r="1303" spans="12:13">
      <c r="L1303" s="78">
        <f t="shared" si="19"/>
        <v>12.449999999999779</v>
      </c>
      <c r="M1303" s="77"/>
    </row>
    <row r="1304" spans="12:13">
      <c r="L1304" s="78">
        <f t="shared" si="19"/>
        <v>12.459999999999779</v>
      </c>
      <c r="M1304" s="77"/>
    </row>
    <row r="1305" spans="12:13">
      <c r="L1305" s="78">
        <f t="shared" si="19"/>
        <v>12.469999999999779</v>
      </c>
      <c r="M1305" s="77"/>
    </row>
    <row r="1306" spans="12:13">
      <c r="L1306" s="78">
        <f t="shared" si="19"/>
        <v>12.479999999999778</v>
      </c>
      <c r="M1306" s="77"/>
    </row>
    <row r="1307" spans="12:13">
      <c r="L1307" s="78">
        <f t="shared" si="19"/>
        <v>12.489999999999778</v>
      </c>
      <c r="M1307" s="77"/>
    </row>
    <row r="1308" spans="12:13">
      <c r="L1308" s="78">
        <f t="shared" si="19"/>
        <v>12.499999999999778</v>
      </c>
      <c r="M1308" s="77"/>
    </row>
    <row r="1309" spans="12:13">
      <c r="L1309" s="78">
        <f t="shared" si="19"/>
        <v>12.509999999999778</v>
      </c>
      <c r="M1309" s="77"/>
    </row>
    <row r="1310" spans="12:13">
      <c r="L1310" s="78">
        <f t="shared" si="19"/>
        <v>12.519999999999778</v>
      </c>
      <c r="M1310" s="77"/>
    </row>
    <row r="1311" spans="12:13">
      <c r="L1311" s="78">
        <f t="shared" si="19"/>
        <v>12.529999999999777</v>
      </c>
      <c r="M1311" s="77"/>
    </row>
    <row r="1312" spans="12:13">
      <c r="L1312" s="78">
        <f t="shared" si="19"/>
        <v>12.539999999999777</v>
      </c>
      <c r="M1312" s="77"/>
    </row>
    <row r="1313" spans="12:13">
      <c r="L1313" s="78">
        <f t="shared" si="19"/>
        <v>12.549999999999777</v>
      </c>
      <c r="M1313" s="77"/>
    </row>
    <row r="1314" spans="12:13">
      <c r="L1314" s="78">
        <f t="shared" si="19"/>
        <v>12.559999999999777</v>
      </c>
      <c r="M1314" s="77"/>
    </row>
    <row r="1315" spans="12:13">
      <c r="L1315" s="78">
        <f t="shared" si="19"/>
        <v>12.569999999999776</v>
      </c>
      <c r="M1315" s="77"/>
    </row>
    <row r="1316" spans="12:13">
      <c r="L1316" s="78">
        <f t="shared" si="19"/>
        <v>12.579999999999776</v>
      </c>
      <c r="M1316" s="77"/>
    </row>
    <row r="1317" spans="12:13">
      <c r="L1317" s="78">
        <f t="shared" si="19"/>
        <v>12.589999999999776</v>
      </c>
      <c r="M1317" s="77"/>
    </row>
    <row r="1318" spans="12:13">
      <c r="L1318" s="78">
        <f t="shared" si="19"/>
        <v>12.599999999999776</v>
      </c>
      <c r="M1318" s="77"/>
    </row>
    <row r="1319" spans="12:13">
      <c r="L1319" s="78">
        <f t="shared" si="19"/>
        <v>12.609999999999776</v>
      </c>
      <c r="M1319" s="77"/>
    </row>
    <row r="1320" spans="12:13">
      <c r="L1320" s="78">
        <f t="shared" si="19"/>
        <v>12.619999999999775</v>
      </c>
      <c r="M1320" s="77"/>
    </row>
    <row r="1321" spans="12:13">
      <c r="L1321" s="78">
        <f t="shared" si="19"/>
        <v>12.629999999999775</v>
      </c>
      <c r="M1321" s="77"/>
    </row>
    <row r="1322" spans="12:13">
      <c r="L1322" s="78">
        <f t="shared" si="19"/>
        <v>12.639999999999775</v>
      </c>
      <c r="M1322" s="77"/>
    </row>
    <row r="1323" spans="12:13">
      <c r="L1323" s="78">
        <f t="shared" si="19"/>
        <v>12.649999999999775</v>
      </c>
      <c r="M1323" s="77"/>
    </row>
    <row r="1324" spans="12:13">
      <c r="L1324" s="78">
        <f t="shared" si="19"/>
        <v>12.659999999999775</v>
      </c>
      <c r="M1324" s="77"/>
    </row>
    <row r="1325" spans="12:13">
      <c r="L1325" s="78">
        <f t="shared" si="19"/>
        <v>12.669999999999774</v>
      </c>
      <c r="M1325" s="77"/>
    </row>
    <row r="1326" spans="12:13">
      <c r="L1326" s="78">
        <f t="shared" si="19"/>
        <v>12.679999999999774</v>
      </c>
      <c r="M1326" s="77"/>
    </row>
    <row r="1327" spans="12:13">
      <c r="L1327" s="78">
        <f t="shared" si="19"/>
        <v>12.689999999999774</v>
      </c>
      <c r="M1327" s="77"/>
    </row>
    <row r="1328" spans="12:13">
      <c r="L1328" s="78">
        <f t="shared" si="19"/>
        <v>12.699999999999774</v>
      </c>
      <c r="M1328" s="77"/>
    </row>
    <row r="1329" spans="12:13">
      <c r="L1329" s="78">
        <f t="shared" si="19"/>
        <v>12.709999999999773</v>
      </c>
      <c r="M1329" s="77"/>
    </row>
    <row r="1330" spans="12:13">
      <c r="L1330" s="78">
        <f t="shared" si="19"/>
        <v>12.719999999999773</v>
      </c>
      <c r="M1330" s="77"/>
    </row>
    <row r="1331" spans="12:13">
      <c r="L1331" s="78">
        <f t="shared" si="19"/>
        <v>12.729999999999773</v>
      </c>
      <c r="M1331" s="77"/>
    </row>
    <row r="1332" spans="12:13">
      <c r="L1332" s="78">
        <f t="shared" si="19"/>
        <v>12.739999999999773</v>
      </c>
      <c r="M1332" s="77"/>
    </row>
    <row r="1333" spans="12:13">
      <c r="L1333" s="78">
        <f t="shared" si="19"/>
        <v>12.749999999999773</v>
      </c>
      <c r="M1333" s="77"/>
    </row>
    <row r="1334" spans="12:13">
      <c r="L1334" s="78">
        <f t="shared" si="19"/>
        <v>12.759999999999772</v>
      </c>
      <c r="M1334" s="77"/>
    </row>
    <row r="1335" spans="12:13">
      <c r="L1335" s="78">
        <f t="shared" si="19"/>
        <v>12.769999999999772</v>
      </c>
      <c r="M1335" s="77"/>
    </row>
    <row r="1336" spans="12:13">
      <c r="L1336" s="78">
        <f t="shared" si="19"/>
        <v>12.779999999999772</v>
      </c>
      <c r="M1336" s="77"/>
    </row>
    <row r="1337" spans="12:13">
      <c r="L1337" s="78">
        <f t="shared" si="19"/>
        <v>12.789999999999772</v>
      </c>
      <c r="M1337" s="77"/>
    </row>
    <row r="1338" spans="12:13">
      <c r="L1338" s="78">
        <f t="shared" si="19"/>
        <v>12.799999999999772</v>
      </c>
      <c r="M1338" s="77"/>
    </row>
    <row r="1339" spans="12:13">
      <c r="L1339" s="78">
        <f t="shared" si="19"/>
        <v>12.809999999999771</v>
      </c>
      <c r="M1339" s="77"/>
    </row>
    <row r="1340" spans="12:13">
      <c r="L1340" s="78">
        <f t="shared" ref="L1340:L1403" si="20">+L1339+0.01</f>
        <v>12.819999999999771</v>
      </c>
      <c r="M1340" s="77"/>
    </row>
    <row r="1341" spans="12:13">
      <c r="L1341" s="78">
        <f t="shared" si="20"/>
        <v>12.829999999999771</v>
      </c>
      <c r="M1341" s="77"/>
    </row>
    <row r="1342" spans="12:13">
      <c r="L1342" s="78">
        <f t="shared" si="20"/>
        <v>12.839999999999771</v>
      </c>
      <c r="M1342" s="77"/>
    </row>
    <row r="1343" spans="12:13">
      <c r="L1343" s="78">
        <f t="shared" si="20"/>
        <v>12.84999999999977</v>
      </c>
      <c r="M1343" s="77"/>
    </row>
    <row r="1344" spans="12:13">
      <c r="L1344" s="78">
        <f t="shared" si="20"/>
        <v>12.85999999999977</v>
      </c>
      <c r="M1344" s="77"/>
    </row>
    <row r="1345" spans="12:13">
      <c r="L1345" s="78">
        <f t="shared" si="20"/>
        <v>12.86999999999977</v>
      </c>
      <c r="M1345" s="77"/>
    </row>
    <row r="1346" spans="12:13">
      <c r="L1346" s="78">
        <f t="shared" si="20"/>
        <v>12.87999999999977</v>
      </c>
      <c r="M1346" s="77"/>
    </row>
    <row r="1347" spans="12:13">
      <c r="L1347" s="78">
        <f t="shared" si="20"/>
        <v>12.88999999999977</v>
      </c>
      <c r="M1347" s="77"/>
    </row>
    <row r="1348" spans="12:13">
      <c r="L1348" s="78">
        <f t="shared" si="20"/>
        <v>12.899999999999769</v>
      </c>
      <c r="M1348" s="77"/>
    </row>
    <row r="1349" spans="12:13">
      <c r="L1349" s="78">
        <f t="shared" si="20"/>
        <v>12.909999999999769</v>
      </c>
      <c r="M1349" s="77"/>
    </row>
    <row r="1350" spans="12:13">
      <c r="L1350" s="78">
        <f t="shared" si="20"/>
        <v>12.919999999999769</v>
      </c>
      <c r="M1350" s="77"/>
    </row>
    <row r="1351" spans="12:13">
      <c r="L1351" s="78">
        <f t="shared" si="20"/>
        <v>12.929999999999769</v>
      </c>
      <c r="M1351" s="77"/>
    </row>
    <row r="1352" spans="12:13">
      <c r="L1352" s="78">
        <f t="shared" si="20"/>
        <v>12.939999999999769</v>
      </c>
      <c r="M1352" s="77"/>
    </row>
    <row r="1353" spans="12:13">
      <c r="L1353" s="78">
        <f t="shared" si="20"/>
        <v>12.949999999999768</v>
      </c>
      <c r="M1353" s="77"/>
    </row>
    <row r="1354" spans="12:13">
      <c r="L1354" s="78">
        <f t="shared" si="20"/>
        <v>12.959999999999768</v>
      </c>
      <c r="M1354" s="77"/>
    </row>
    <row r="1355" spans="12:13">
      <c r="L1355" s="78">
        <f t="shared" si="20"/>
        <v>12.969999999999768</v>
      </c>
      <c r="M1355" s="77"/>
    </row>
    <row r="1356" spans="12:13">
      <c r="L1356" s="78">
        <f t="shared" si="20"/>
        <v>12.979999999999768</v>
      </c>
      <c r="M1356" s="77"/>
    </row>
    <row r="1357" spans="12:13">
      <c r="L1357" s="78">
        <f t="shared" si="20"/>
        <v>12.989999999999768</v>
      </c>
      <c r="M1357" s="77"/>
    </row>
    <row r="1358" spans="12:13">
      <c r="L1358" s="78">
        <f t="shared" si="20"/>
        <v>12.999999999999767</v>
      </c>
      <c r="M1358" s="77"/>
    </row>
    <row r="1359" spans="12:13">
      <c r="L1359" s="78">
        <f t="shared" si="20"/>
        <v>13.009999999999767</v>
      </c>
      <c r="M1359" s="77"/>
    </row>
    <row r="1360" spans="12:13">
      <c r="L1360" s="78">
        <f t="shared" si="20"/>
        <v>13.019999999999767</v>
      </c>
      <c r="M1360" s="77"/>
    </row>
    <row r="1361" spans="12:13">
      <c r="L1361" s="78">
        <f t="shared" si="20"/>
        <v>13.029999999999767</v>
      </c>
      <c r="M1361" s="77"/>
    </row>
    <row r="1362" spans="12:13">
      <c r="L1362" s="78">
        <f t="shared" si="20"/>
        <v>13.039999999999766</v>
      </c>
      <c r="M1362" s="77"/>
    </row>
    <row r="1363" spans="12:13">
      <c r="L1363" s="78">
        <f t="shared" si="20"/>
        <v>13.049999999999766</v>
      </c>
      <c r="M1363" s="77"/>
    </row>
    <row r="1364" spans="12:13">
      <c r="L1364" s="78">
        <f t="shared" si="20"/>
        <v>13.059999999999766</v>
      </c>
      <c r="M1364" s="77"/>
    </row>
    <row r="1365" spans="12:13">
      <c r="L1365" s="78">
        <f t="shared" si="20"/>
        <v>13.069999999999766</v>
      </c>
      <c r="M1365" s="77"/>
    </row>
    <row r="1366" spans="12:13">
      <c r="L1366" s="78">
        <f t="shared" si="20"/>
        <v>13.079999999999766</v>
      </c>
      <c r="M1366" s="77"/>
    </row>
    <row r="1367" spans="12:13">
      <c r="L1367" s="78">
        <f t="shared" si="20"/>
        <v>13.089999999999765</v>
      </c>
      <c r="M1367" s="77"/>
    </row>
    <row r="1368" spans="12:13">
      <c r="L1368" s="78">
        <f t="shared" si="20"/>
        <v>13.099999999999765</v>
      </c>
      <c r="M1368" s="77"/>
    </row>
    <row r="1369" spans="12:13">
      <c r="L1369" s="78">
        <f t="shared" si="20"/>
        <v>13.109999999999765</v>
      </c>
      <c r="M1369" s="77"/>
    </row>
    <row r="1370" spans="12:13">
      <c r="L1370" s="78">
        <f t="shared" si="20"/>
        <v>13.119999999999765</v>
      </c>
      <c r="M1370" s="77"/>
    </row>
    <row r="1371" spans="12:13">
      <c r="L1371" s="78">
        <f t="shared" si="20"/>
        <v>13.129999999999765</v>
      </c>
      <c r="M1371" s="77"/>
    </row>
    <row r="1372" spans="12:13">
      <c r="L1372" s="78">
        <f t="shared" si="20"/>
        <v>13.139999999999764</v>
      </c>
      <c r="M1372" s="77"/>
    </row>
    <row r="1373" spans="12:13">
      <c r="L1373" s="78">
        <f t="shared" si="20"/>
        <v>13.149999999999764</v>
      </c>
      <c r="M1373" s="77"/>
    </row>
    <row r="1374" spans="12:13">
      <c r="L1374" s="78">
        <f t="shared" si="20"/>
        <v>13.159999999999764</v>
      </c>
      <c r="M1374" s="77"/>
    </row>
    <row r="1375" spans="12:13">
      <c r="L1375" s="78">
        <f t="shared" si="20"/>
        <v>13.169999999999764</v>
      </c>
      <c r="M1375" s="77"/>
    </row>
    <row r="1376" spans="12:13">
      <c r="L1376" s="78">
        <f t="shared" si="20"/>
        <v>13.179999999999763</v>
      </c>
      <c r="M1376" s="77"/>
    </row>
    <row r="1377" spans="12:13">
      <c r="L1377" s="78">
        <f t="shared" si="20"/>
        <v>13.189999999999763</v>
      </c>
      <c r="M1377" s="77"/>
    </row>
    <row r="1378" spans="12:13">
      <c r="L1378" s="78">
        <f t="shared" si="20"/>
        <v>13.199999999999763</v>
      </c>
      <c r="M1378" s="77"/>
    </row>
    <row r="1379" spans="12:13">
      <c r="L1379" s="78">
        <f t="shared" si="20"/>
        <v>13.209999999999763</v>
      </c>
      <c r="M1379" s="77"/>
    </row>
    <row r="1380" spans="12:13">
      <c r="L1380" s="78">
        <f t="shared" si="20"/>
        <v>13.219999999999763</v>
      </c>
      <c r="M1380" s="77"/>
    </row>
    <row r="1381" spans="12:13">
      <c r="L1381" s="78">
        <f t="shared" si="20"/>
        <v>13.229999999999762</v>
      </c>
      <c r="M1381" s="77"/>
    </row>
    <row r="1382" spans="12:13">
      <c r="L1382" s="78">
        <f t="shared" si="20"/>
        <v>13.239999999999762</v>
      </c>
      <c r="M1382" s="77"/>
    </row>
    <row r="1383" spans="12:13">
      <c r="L1383" s="78">
        <f t="shared" si="20"/>
        <v>13.249999999999762</v>
      </c>
      <c r="M1383" s="77"/>
    </row>
    <row r="1384" spans="12:13">
      <c r="L1384" s="78">
        <f t="shared" si="20"/>
        <v>13.259999999999762</v>
      </c>
      <c r="M1384" s="77"/>
    </row>
    <row r="1385" spans="12:13">
      <c r="L1385" s="78">
        <f t="shared" si="20"/>
        <v>13.269999999999762</v>
      </c>
      <c r="M1385" s="77"/>
    </row>
    <row r="1386" spans="12:13">
      <c r="L1386" s="78">
        <f t="shared" si="20"/>
        <v>13.279999999999761</v>
      </c>
      <c r="M1386" s="77"/>
    </row>
    <row r="1387" spans="12:13">
      <c r="L1387" s="78">
        <f t="shared" si="20"/>
        <v>13.289999999999761</v>
      </c>
      <c r="M1387" s="77"/>
    </row>
    <row r="1388" spans="12:13">
      <c r="L1388" s="78">
        <f t="shared" si="20"/>
        <v>13.299999999999761</v>
      </c>
      <c r="M1388" s="77"/>
    </row>
    <row r="1389" spans="12:13">
      <c r="L1389" s="78">
        <f t="shared" si="20"/>
        <v>13.309999999999761</v>
      </c>
      <c r="M1389" s="77"/>
    </row>
    <row r="1390" spans="12:13">
      <c r="L1390" s="78">
        <f t="shared" si="20"/>
        <v>13.31999999999976</v>
      </c>
      <c r="M1390" s="77"/>
    </row>
    <row r="1391" spans="12:13">
      <c r="L1391" s="78">
        <f t="shared" si="20"/>
        <v>13.32999999999976</v>
      </c>
      <c r="M1391" s="77"/>
    </row>
    <row r="1392" spans="12:13">
      <c r="L1392" s="78">
        <f t="shared" si="20"/>
        <v>13.33999999999976</v>
      </c>
      <c r="M1392" s="77"/>
    </row>
    <row r="1393" spans="12:13">
      <c r="L1393" s="78">
        <f t="shared" si="20"/>
        <v>13.34999999999976</v>
      </c>
      <c r="M1393" s="77"/>
    </row>
    <row r="1394" spans="12:13">
      <c r="L1394" s="78">
        <f t="shared" si="20"/>
        <v>13.35999999999976</v>
      </c>
      <c r="M1394" s="77"/>
    </row>
    <row r="1395" spans="12:13">
      <c r="L1395" s="78">
        <f t="shared" si="20"/>
        <v>13.369999999999759</v>
      </c>
      <c r="M1395" s="77"/>
    </row>
    <row r="1396" spans="12:13">
      <c r="L1396" s="78">
        <f t="shared" si="20"/>
        <v>13.379999999999759</v>
      </c>
      <c r="M1396" s="77"/>
    </row>
    <row r="1397" spans="12:13">
      <c r="L1397" s="78">
        <f t="shared" si="20"/>
        <v>13.389999999999759</v>
      </c>
      <c r="M1397" s="77"/>
    </row>
    <row r="1398" spans="12:13">
      <c r="L1398" s="78">
        <f t="shared" si="20"/>
        <v>13.399999999999759</v>
      </c>
      <c r="M1398" s="77"/>
    </row>
    <row r="1399" spans="12:13">
      <c r="L1399" s="78">
        <f t="shared" si="20"/>
        <v>13.409999999999759</v>
      </c>
      <c r="M1399" s="77"/>
    </row>
    <row r="1400" spans="12:13">
      <c r="L1400" s="78">
        <f t="shared" si="20"/>
        <v>13.419999999999758</v>
      </c>
      <c r="M1400" s="77"/>
    </row>
    <row r="1401" spans="12:13">
      <c r="L1401" s="78">
        <f t="shared" si="20"/>
        <v>13.429999999999758</v>
      </c>
      <c r="M1401" s="77"/>
    </row>
    <row r="1402" spans="12:13">
      <c r="L1402" s="78">
        <f t="shared" si="20"/>
        <v>13.439999999999758</v>
      </c>
      <c r="M1402" s="77"/>
    </row>
    <row r="1403" spans="12:13">
      <c r="L1403" s="78">
        <f t="shared" si="20"/>
        <v>13.449999999999758</v>
      </c>
      <c r="M1403" s="77"/>
    </row>
    <row r="1404" spans="12:13">
      <c r="L1404" s="78">
        <f t="shared" ref="L1404:L1467" si="21">+L1403+0.01</f>
        <v>13.459999999999757</v>
      </c>
      <c r="M1404" s="77"/>
    </row>
    <row r="1405" spans="12:13">
      <c r="L1405" s="78">
        <f t="shared" si="21"/>
        <v>13.469999999999757</v>
      </c>
      <c r="M1405" s="77"/>
    </row>
    <row r="1406" spans="12:13">
      <c r="L1406" s="78">
        <f t="shared" si="21"/>
        <v>13.479999999999757</v>
      </c>
      <c r="M1406" s="77"/>
    </row>
    <row r="1407" spans="12:13">
      <c r="L1407" s="78">
        <f t="shared" si="21"/>
        <v>13.489999999999757</v>
      </c>
      <c r="M1407" s="77"/>
    </row>
    <row r="1408" spans="12:13">
      <c r="L1408" s="78">
        <f t="shared" si="21"/>
        <v>13.499999999999757</v>
      </c>
      <c r="M1408" s="77"/>
    </row>
    <row r="1409" spans="12:13">
      <c r="L1409" s="78">
        <f t="shared" si="21"/>
        <v>13.509999999999756</v>
      </c>
      <c r="M1409" s="77"/>
    </row>
    <row r="1410" spans="12:13">
      <c r="L1410" s="78">
        <f t="shared" si="21"/>
        <v>13.519999999999756</v>
      </c>
      <c r="M1410" s="77"/>
    </row>
    <row r="1411" spans="12:13">
      <c r="L1411" s="78">
        <f t="shared" si="21"/>
        <v>13.529999999999756</v>
      </c>
      <c r="M1411" s="77"/>
    </row>
    <row r="1412" spans="12:13">
      <c r="L1412" s="78">
        <f t="shared" si="21"/>
        <v>13.539999999999756</v>
      </c>
      <c r="M1412" s="77"/>
    </row>
    <row r="1413" spans="12:13">
      <c r="L1413" s="78">
        <f t="shared" si="21"/>
        <v>13.549999999999756</v>
      </c>
      <c r="M1413" s="77"/>
    </row>
    <row r="1414" spans="12:13">
      <c r="L1414" s="78">
        <f t="shared" si="21"/>
        <v>13.559999999999755</v>
      </c>
      <c r="M1414" s="77"/>
    </row>
    <row r="1415" spans="12:13">
      <c r="L1415" s="78">
        <f t="shared" si="21"/>
        <v>13.569999999999755</v>
      </c>
      <c r="M1415" s="77"/>
    </row>
    <row r="1416" spans="12:13">
      <c r="L1416" s="78">
        <f t="shared" si="21"/>
        <v>13.579999999999755</v>
      </c>
      <c r="M1416" s="77"/>
    </row>
    <row r="1417" spans="12:13">
      <c r="L1417" s="78">
        <f t="shared" si="21"/>
        <v>13.589999999999755</v>
      </c>
      <c r="M1417" s="77"/>
    </row>
    <row r="1418" spans="12:13">
      <c r="L1418" s="78">
        <f t="shared" si="21"/>
        <v>13.599999999999755</v>
      </c>
      <c r="M1418" s="77"/>
    </row>
    <row r="1419" spans="12:13">
      <c r="L1419" s="78">
        <f t="shared" si="21"/>
        <v>13.609999999999754</v>
      </c>
      <c r="M1419" s="77"/>
    </row>
    <row r="1420" spans="12:13">
      <c r="L1420" s="78">
        <f t="shared" si="21"/>
        <v>13.619999999999754</v>
      </c>
      <c r="M1420" s="77"/>
    </row>
    <row r="1421" spans="12:13">
      <c r="L1421" s="78">
        <f t="shared" si="21"/>
        <v>13.629999999999754</v>
      </c>
      <c r="M1421" s="77"/>
    </row>
    <row r="1422" spans="12:13">
      <c r="L1422" s="78">
        <f t="shared" si="21"/>
        <v>13.639999999999754</v>
      </c>
      <c r="M1422" s="77"/>
    </row>
    <row r="1423" spans="12:13">
      <c r="L1423" s="78">
        <f t="shared" si="21"/>
        <v>13.649999999999753</v>
      </c>
      <c r="M1423" s="77"/>
    </row>
    <row r="1424" spans="12:13">
      <c r="L1424" s="78">
        <f t="shared" si="21"/>
        <v>13.659999999999753</v>
      </c>
      <c r="M1424" s="77"/>
    </row>
    <row r="1425" spans="12:13">
      <c r="L1425" s="78">
        <f t="shared" si="21"/>
        <v>13.669999999999753</v>
      </c>
      <c r="M1425" s="77"/>
    </row>
    <row r="1426" spans="12:13">
      <c r="L1426" s="78">
        <f t="shared" si="21"/>
        <v>13.679999999999753</v>
      </c>
      <c r="M1426" s="77"/>
    </row>
    <row r="1427" spans="12:13">
      <c r="L1427" s="78">
        <f t="shared" si="21"/>
        <v>13.689999999999753</v>
      </c>
      <c r="M1427" s="77"/>
    </row>
    <row r="1428" spans="12:13">
      <c r="L1428" s="78">
        <f t="shared" si="21"/>
        <v>13.699999999999752</v>
      </c>
      <c r="M1428" s="77"/>
    </row>
    <row r="1429" spans="12:13">
      <c r="L1429" s="78">
        <f t="shared" si="21"/>
        <v>13.709999999999752</v>
      </c>
      <c r="M1429" s="77"/>
    </row>
    <row r="1430" spans="12:13">
      <c r="L1430" s="78">
        <f t="shared" si="21"/>
        <v>13.719999999999752</v>
      </c>
      <c r="M1430" s="77"/>
    </row>
    <row r="1431" spans="12:13">
      <c r="L1431" s="78">
        <f t="shared" si="21"/>
        <v>13.729999999999752</v>
      </c>
      <c r="M1431" s="77"/>
    </row>
    <row r="1432" spans="12:13">
      <c r="L1432" s="78">
        <f t="shared" si="21"/>
        <v>13.739999999999752</v>
      </c>
      <c r="M1432" s="77"/>
    </row>
    <row r="1433" spans="12:13">
      <c r="L1433" s="78">
        <f t="shared" si="21"/>
        <v>13.749999999999751</v>
      </c>
      <c r="M1433" s="77"/>
    </row>
    <row r="1434" spans="12:13">
      <c r="L1434" s="78">
        <f t="shared" si="21"/>
        <v>13.759999999999751</v>
      </c>
      <c r="M1434" s="77"/>
    </row>
    <row r="1435" spans="12:13">
      <c r="L1435" s="78">
        <f t="shared" si="21"/>
        <v>13.769999999999751</v>
      </c>
      <c r="M1435" s="77"/>
    </row>
    <row r="1436" spans="12:13">
      <c r="L1436" s="78">
        <f t="shared" si="21"/>
        <v>13.779999999999751</v>
      </c>
      <c r="M1436" s="77"/>
    </row>
    <row r="1437" spans="12:13">
      <c r="L1437" s="78">
        <f t="shared" si="21"/>
        <v>13.78999999999975</v>
      </c>
      <c r="M1437" s="77"/>
    </row>
    <row r="1438" spans="12:13">
      <c r="L1438" s="78">
        <f t="shared" si="21"/>
        <v>13.79999999999975</v>
      </c>
      <c r="M1438" s="77"/>
    </row>
    <row r="1439" spans="12:13">
      <c r="L1439" s="78">
        <f t="shared" si="21"/>
        <v>13.80999999999975</v>
      </c>
      <c r="M1439" s="77"/>
    </row>
    <row r="1440" spans="12:13">
      <c r="L1440" s="78">
        <f t="shared" si="21"/>
        <v>13.81999999999975</v>
      </c>
      <c r="M1440" s="77"/>
    </row>
    <row r="1441" spans="12:13">
      <c r="L1441" s="78">
        <f t="shared" si="21"/>
        <v>13.82999999999975</v>
      </c>
      <c r="M1441" s="77"/>
    </row>
    <row r="1442" spans="12:13">
      <c r="L1442" s="78">
        <f t="shared" si="21"/>
        <v>13.839999999999749</v>
      </c>
      <c r="M1442" s="77"/>
    </row>
    <row r="1443" spans="12:13">
      <c r="L1443" s="78">
        <f t="shared" si="21"/>
        <v>13.849999999999749</v>
      </c>
      <c r="M1443" s="77"/>
    </row>
    <row r="1444" spans="12:13">
      <c r="L1444" s="78">
        <f t="shared" si="21"/>
        <v>13.859999999999749</v>
      </c>
      <c r="M1444" s="77"/>
    </row>
    <row r="1445" spans="12:13">
      <c r="L1445" s="78">
        <f t="shared" si="21"/>
        <v>13.869999999999749</v>
      </c>
      <c r="M1445" s="77"/>
    </row>
    <row r="1446" spans="12:13">
      <c r="L1446" s="78">
        <f t="shared" si="21"/>
        <v>13.879999999999749</v>
      </c>
      <c r="M1446" s="77"/>
    </row>
    <row r="1447" spans="12:13">
      <c r="L1447" s="78">
        <f t="shared" si="21"/>
        <v>13.889999999999748</v>
      </c>
      <c r="M1447" s="77"/>
    </row>
    <row r="1448" spans="12:13">
      <c r="L1448" s="78">
        <f t="shared" si="21"/>
        <v>13.899999999999748</v>
      </c>
      <c r="M1448" s="77"/>
    </row>
    <row r="1449" spans="12:13">
      <c r="L1449" s="78">
        <f t="shared" si="21"/>
        <v>13.909999999999748</v>
      </c>
      <c r="M1449" s="77"/>
    </row>
    <row r="1450" spans="12:13">
      <c r="L1450" s="78">
        <f t="shared" si="21"/>
        <v>13.919999999999748</v>
      </c>
      <c r="M1450" s="77"/>
    </row>
    <row r="1451" spans="12:13">
      <c r="L1451" s="78">
        <f t="shared" si="21"/>
        <v>13.929999999999747</v>
      </c>
      <c r="M1451" s="77"/>
    </row>
    <row r="1452" spans="12:13">
      <c r="L1452" s="78">
        <f t="shared" si="21"/>
        <v>13.939999999999747</v>
      </c>
      <c r="M1452" s="77"/>
    </row>
    <row r="1453" spans="12:13">
      <c r="L1453" s="78">
        <f t="shared" si="21"/>
        <v>13.949999999999747</v>
      </c>
      <c r="M1453" s="77"/>
    </row>
    <row r="1454" spans="12:13">
      <c r="L1454" s="78">
        <f t="shared" si="21"/>
        <v>13.959999999999747</v>
      </c>
      <c r="M1454" s="77"/>
    </row>
    <row r="1455" spans="12:13">
      <c r="L1455" s="78">
        <f t="shared" si="21"/>
        <v>13.969999999999747</v>
      </c>
      <c r="M1455" s="77"/>
    </row>
    <row r="1456" spans="12:13">
      <c r="L1456" s="78">
        <f t="shared" si="21"/>
        <v>13.979999999999746</v>
      </c>
      <c r="M1456" s="77"/>
    </row>
    <row r="1457" spans="12:13">
      <c r="L1457" s="78">
        <f t="shared" si="21"/>
        <v>13.989999999999746</v>
      </c>
      <c r="M1457" s="77"/>
    </row>
    <row r="1458" spans="12:13">
      <c r="L1458" s="78">
        <f t="shared" si="21"/>
        <v>13.999999999999746</v>
      </c>
      <c r="M1458" s="77"/>
    </row>
    <row r="1459" spans="12:13">
      <c r="L1459" s="78">
        <f t="shared" si="21"/>
        <v>14.009999999999746</v>
      </c>
      <c r="M1459" s="77"/>
    </row>
    <row r="1460" spans="12:13">
      <c r="L1460" s="78">
        <f t="shared" si="21"/>
        <v>14.019999999999746</v>
      </c>
      <c r="M1460" s="77"/>
    </row>
    <row r="1461" spans="12:13">
      <c r="L1461" s="78">
        <f t="shared" si="21"/>
        <v>14.029999999999745</v>
      </c>
      <c r="M1461" s="77"/>
    </row>
    <row r="1462" spans="12:13">
      <c r="L1462" s="78">
        <f t="shared" si="21"/>
        <v>14.039999999999745</v>
      </c>
      <c r="M1462" s="77"/>
    </row>
    <row r="1463" spans="12:13">
      <c r="L1463" s="78">
        <f t="shared" si="21"/>
        <v>14.049999999999745</v>
      </c>
      <c r="M1463" s="77"/>
    </row>
    <row r="1464" spans="12:13">
      <c r="L1464" s="78">
        <f t="shared" si="21"/>
        <v>14.059999999999745</v>
      </c>
      <c r="M1464" s="77"/>
    </row>
    <row r="1465" spans="12:13">
      <c r="L1465" s="78">
        <f t="shared" si="21"/>
        <v>14.069999999999744</v>
      </c>
      <c r="M1465" s="77"/>
    </row>
    <row r="1466" spans="12:13">
      <c r="L1466" s="78">
        <f t="shared" si="21"/>
        <v>14.079999999999744</v>
      </c>
      <c r="M1466" s="77"/>
    </row>
    <row r="1467" spans="12:13">
      <c r="L1467" s="78">
        <f t="shared" si="21"/>
        <v>14.089999999999744</v>
      </c>
      <c r="M1467" s="77"/>
    </row>
    <row r="1468" spans="12:13">
      <c r="L1468" s="78">
        <f t="shared" ref="L1468:L1531" si="22">+L1467+0.01</f>
        <v>14.099999999999744</v>
      </c>
      <c r="M1468" s="77"/>
    </row>
    <row r="1469" spans="12:13">
      <c r="L1469" s="78">
        <f t="shared" si="22"/>
        <v>14.109999999999744</v>
      </c>
      <c r="M1469" s="77"/>
    </row>
    <row r="1470" spans="12:13">
      <c r="L1470" s="78">
        <f t="shared" si="22"/>
        <v>14.119999999999743</v>
      </c>
      <c r="M1470" s="77"/>
    </row>
    <row r="1471" spans="12:13">
      <c r="L1471" s="78">
        <f t="shared" si="22"/>
        <v>14.129999999999743</v>
      </c>
      <c r="M1471" s="77"/>
    </row>
    <row r="1472" spans="12:13">
      <c r="L1472" s="78">
        <f t="shared" si="22"/>
        <v>14.139999999999743</v>
      </c>
      <c r="M1472" s="77"/>
    </row>
    <row r="1473" spans="12:13">
      <c r="L1473" s="78">
        <f t="shared" si="22"/>
        <v>14.149999999999743</v>
      </c>
      <c r="M1473" s="77"/>
    </row>
    <row r="1474" spans="12:13">
      <c r="L1474" s="78">
        <f t="shared" si="22"/>
        <v>14.159999999999743</v>
      </c>
      <c r="M1474" s="77"/>
    </row>
    <row r="1475" spans="12:13">
      <c r="L1475" s="78">
        <f t="shared" si="22"/>
        <v>14.169999999999742</v>
      </c>
      <c r="M1475" s="77"/>
    </row>
    <row r="1476" spans="12:13">
      <c r="L1476" s="78">
        <f t="shared" si="22"/>
        <v>14.179999999999742</v>
      </c>
      <c r="M1476" s="77"/>
    </row>
    <row r="1477" spans="12:13">
      <c r="L1477" s="78">
        <f t="shared" si="22"/>
        <v>14.189999999999742</v>
      </c>
      <c r="M1477" s="77"/>
    </row>
    <row r="1478" spans="12:13">
      <c r="L1478" s="78">
        <f t="shared" si="22"/>
        <v>14.199999999999742</v>
      </c>
      <c r="M1478" s="77"/>
    </row>
    <row r="1479" spans="12:13">
      <c r="L1479" s="78">
        <f t="shared" si="22"/>
        <v>14.209999999999742</v>
      </c>
      <c r="M1479" s="77"/>
    </row>
    <row r="1480" spans="12:13">
      <c r="L1480" s="78">
        <f t="shared" si="22"/>
        <v>14.219999999999741</v>
      </c>
      <c r="M1480" s="77"/>
    </row>
    <row r="1481" spans="12:13">
      <c r="L1481" s="78">
        <f t="shared" si="22"/>
        <v>14.229999999999741</v>
      </c>
      <c r="M1481" s="77"/>
    </row>
    <row r="1482" spans="12:13">
      <c r="L1482" s="78">
        <f t="shared" si="22"/>
        <v>14.239999999999741</v>
      </c>
      <c r="M1482" s="77"/>
    </row>
    <row r="1483" spans="12:13">
      <c r="L1483" s="78">
        <f t="shared" si="22"/>
        <v>14.249999999999741</v>
      </c>
      <c r="M1483" s="77"/>
    </row>
    <row r="1484" spans="12:13">
      <c r="L1484" s="78">
        <f t="shared" si="22"/>
        <v>14.25999999999974</v>
      </c>
      <c r="M1484" s="77"/>
    </row>
    <row r="1485" spans="12:13">
      <c r="L1485" s="78">
        <f t="shared" si="22"/>
        <v>14.26999999999974</v>
      </c>
      <c r="M1485" s="77"/>
    </row>
    <row r="1486" spans="12:13">
      <c r="L1486" s="78">
        <f t="shared" si="22"/>
        <v>14.27999999999974</v>
      </c>
      <c r="M1486" s="77"/>
    </row>
    <row r="1487" spans="12:13">
      <c r="L1487" s="78">
        <f t="shared" si="22"/>
        <v>14.28999999999974</v>
      </c>
      <c r="M1487" s="77"/>
    </row>
    <row r="1488" spans="12:13">
      <c r="L1488" s="78">
        <f t="shared" si="22"/>
        <v>14.29999999999974</v>
      </c>
      <c r="M1488" s="77"/>
    </row>
    <row r="1489" spans="12:13">
      <c r="L1489" s="78">
        <f t="shared" si="22"/>
        <v>14.309999999999739</v>
      </c>
      <c r="M1489" s="77"/>
    </row>
    <row r="1490" spans="12:13">
      <c r="L1490" s="78">
        <f t="shared" si="22"/>
        <v>14.319999999999739</v>
      </c>
      <c r="M1490" s="77"/>
    </row>
    <row r="1491" spans="12:13">
      <c r="L1491" s="78">
        <f t="shared" si="22"/>
        <v>14.329999999999739</v>
      </c>
      <c r="M1491" s="77"/>
    </row>
    <row r="1492" spans="12:13">
      <c r="L1492" s="78">
        <f t="shared" si="22"/>
        <v>14.339999999999739</v>
      </c>
      <c r="M1492" s="77"/>
    </row>
    <row r="1493" spans="12:13">
      <c r="L1493" s="78">
        <f t="shared" si="22"/>
        <v>14.349999999999739</v>
      </c>
      <c r="M1493" s="77"/>
    </row>
    <row r="1494" spans="12:13">
      <c r="L1494" s="78">
        <f t="shared" si="22"/>
        <v>14.359999999999738</v>
      </c>
      <c r="M1494" s="77"/>
    </row>
    <row r="1495" spans="12:13">
      <c r="L1495" s="78">
        <f t="shared" si="22"/>
        <v>14.369999999999738</v>
      </c>
      <c r="M1495" s="77"/>
    </row>
    <row r="1496" spans="12:13">
      <c r="L1496" s="78">
        <f t="shared" si="22"/>
        <v>14.379999999999738</v>
      </c>
      <c r="M1496" s="77"/>
    </row>
    <row r="1497" spans="12:13">
      <c r="L1497" s="78">
        <f t="shared" si="22"/>
        <v>14.389999999999738</v>
      </c>
      <c r="M1497" s="77"/>
    </row>
    <row r="1498" spans="12:13">
      <c r="L1498" s="78">
        <f t="shared" si="22"/>
        <v>14.399999999999737</v>
      </c>
      <c r="M1498" s="77"/>
    </row>
    <row r="1499" spans="12:13">
      <c r="L1499" s="78">
        <f t="shared" si="22"/>
        <v>14.409999999999737</v>
      </c>
      <c r="M1499" s="77"/>
    </row>
    <row r="1500" spans="12:13">
      <c r="L1500" s="78">
        <f t="shared" si="22"/>
        <v>14.419999999999737</v>
      </c>
      <c r="M1500" s="77"/>
    </row>
    <row r="1501" spans="12:13">
      <c r="L1501" s="78">
        <f t="shared" si="22"/>
        <v>14.429999999999737</v>
      </c>
      <c r="M1501" s="77"/>
    </row>
    <row r="1502" spans="12:13">
      <c r="L1502" s="78">
        <f t="shared" si="22"/>
        <v>14.439999999999737</v>
      </c>
      <c r="M1502" s="77"/>
    </row>
    <row r="1503" spans="12:13">
      <c r="L1503" s="78">
        <f t="shared" si="22"/>
        <v>14.449999999999736</v>
      </c>
      <c r="M1503" s="77"/>
    </row>
    <row r="1504" spans="12:13">
      <c r="L1504" s="78">
        <f t="shared" si="22"/>
        <v>14.459999999999736</v>
      </c>
      <c r="M1504" s="77"/>
    </row>
    <row r="1505" spans="12:13">
      <c r="L1505" s="78">
        <f t="shared" si="22"/>
        <v>14.469999999999736</v>
      </c>
      <c r="M1505" s="77"/>
    </row>
    <row r="1506" spans="12:13">
      <c r="L1506" s="78">
        <f t="shared" si="22"/>
        <v>14.479999999999736</v>
      </c>
      <c r="M1506" s="77"/>
    </row>
    <row r="1507" spans="12:13">
      <c r="L1507" s="78">
        <f t="shared" si="22"/>
        <v>14.489999999999736</v>
      </c>
      <c r="M1507" s="77"/>
    </row>
    <row r="1508" spans="12:13">
      <c r="L1508" s="78">
        <f t="shared" si="22"/>
        <v>14.499999999999735</v>
      </c>
      <c r="M1508" s="77"/>
    </row>
    <row r="1509" spans="12:13">
      <c r="L1509" s="78">
        <f t="shared" si="22"/>
        <v>14.509999999999735</v>
      </c>
      <c r="M1509" s="77"/>
    </row>
    <row r="1510" spans="12:13">
      <c r="L1510" s="78">
        <f t="shared" si="22"/>
        <v>14.519999999999735</v>
      </c>
      <c r="M1510" s="77"/>
    </row>
    <row r="1511" spans="12:13">
      <c r="L1511" s="78">
        <f t="shared" si="22"/>
        <v>14.529999999999735</v>
      </c>
      <c r="M1511" s="77"/>
    </row>
    <row r="1512" spans="12:13">
      <c r="L1512" s="78">
        <f t="shared" si="22"/>
        <v>14.539999999999734</v>
      </c>
      <c r="M1512" s="77"/>
    </row>
    <row r="1513" spans="12:13">
      <c r="L1513" s="78">
        <f t="shared" si="22"/>
        <v>14.549999999999734</v>
      </c>
      <c r="M1513" s="77"/>
    </row>
    <row r="1514" spans="12:13">
      <c r="L1514" s="78">
        <f t="shared" si="22"/>
        <v>14.559999999999734</v>
      </c>
      <c r="M1514" s="77"/>
    </row>
    <row r="1515" spans="12:13">
      <c r="L1515" s="78">
        <f t="shared" si="22"/>
        <v>14.569999999999734</v>
      </c>
      <c r="M1515" s="77"/>
    </row>
    <row r="1516" spans="12:13">
      <c r="L1516" s="78">
        <f t="shared" si="22"/>
        <v>14.579999999999734</v>
      </c>
      <c r="M1516" s="77"/>
    </row>
    <row r="1517" spans="12:13">
      <c r="L1517" s="78">
        <f t="shared" si="22"/>
        <v>14.589999999999733</v>
      </c>
      <c r="M1517" s="77"/>
    </row>
    <row r="1518" spans="12:13">
      <c r="L1518" s="78">
        <f t="shared" si="22"/>
        <v>14.599999999999733</v>
      </c>
      <c r="M1518" s="77"/>
    </row>
    <row r="1519" spans="12:13">
      <c r="L1519" s="78">
        <f t="shared" si="22"/>
        <v>14.609999999999733</v>
      </c>
      <c r="M1519" s="77"/>
    </row>
    <row r="1520" spans="12:13">
      <c r="L1520" s="78">
        <f t="shared" si="22"/>
        <v>14.619999999999733</v>
      </c>
      <c r="M1520" s="77"/>
    </row>
    <row r="1521" spans="12:13">
      <c r="L1521" s="78">
        <f t="shared" si="22"/>
        <v>14.629999999999733</v>
      </c>
      <c r="M1521" s="77"/>
    </row>
    <row r="1522" spans="12:13">
      <c r="L1522" s="78">
        <f t="shared" si="22"/>
        <v>14.639999999999732</v>
      </c>
      <c r="M1522" s="77"/>
    </row>
    <row r="1523" spans="12:13">
      <c r="L1523" s="78">
        <f t="shared" si="22"/>
        <v>14.649999999999732</v>
      </c>
      <c r="M1523" s="77"/>
    </row>
    <row r="1524" spans="12:13">
      <c r="L1524" s="78">
        <f t="shared" si="22"/>
        <v>14.659999999999732</v>
      </c>
      <c r="M1524" s="77"/>
    </row>
    <row r="1525" spans="12:13">
      <c r="L1525" s="78">
        <f t="shared" si="22"/>
        <v>14.669999999999732</v>
      </c>
      <c r="M1525" s="77"/>
    </row>
    <row r="1526" spans="12:13">
      <c r="L1526" s="78">
        <f t="shared" si="22"/>
        <v>14.679999999999731</v>
      </c>
      <c r="M1526" s="77"/>
    </row>
    <row r="1527" spans="12:13">
      <c r="L1527" s="78">
        <f t="shared" si="22"/>
        <v>14.689999999999731</v>
      </c>
      <c r="M1527" s="77"/>
    </row>
    <row r="1528" spans="12:13">
      <c r="L1528" s="78">
        <f t="shared" si="22"/>
        <v>14.699999999999731</v>
      </c>
      <c r="M1528" s="77"/>
    </row>
    <row r="1529" spans="12:13">
      <c r="L1529" s="78">
        <f t="shared" si="22"/>
        <v>14.709999999999731</v>
      </c>
      <c r="M1529" s="77"/>
    </row>
    <row r="1530" spans="12:13">
      <c r="L1530" s="78">
        <f t="shared" si="22"/>
        <v>14.719999999999731</v>
      </c>
      <c r="M1530" s="77"/>
    </row>
    <row r="1531" spans="12:13">
      <c r="L1531" s="78">
        <f t="shared" si="22"/>
        <v>14.72999999999973</v>
      </c>
      <c r="M1531" s="77"/>
    </row>
    <row r="1532" spans="12:13">
      <c r="L1532" s="78">
        <f t="shared" ref="L1532:L1595" si="23">+L1531+0.01</f>
        <v>14.73999999999973</v>
      </c>
      <c r="M1532" s="77"/>
    </row>
    <row r="1533" spans="12:13">
      <c r="L1533" s="78">
        <f t="shared" si="23"/>
        <v>14.74999999999973</v>
      </c>
      <c r="M1533" s="77"/>
    </row>
    <row r="1534" spans="12:13">
      <c r="L1534" s="78">
        <f t="shared" si="23"/>
        <v>14.75999999999973</v>
      </c>
      <c r="M1534" s="77"/>
    </row>
    <row r="1535" spans="12:13">
      <c r="L1535" s="78">
        <f t="shared" si="23"/>
        <v>14.76999999999973</v>
      </c>
      <c r="M1535" s="77"/>
    </row>
    <row r="1536" spans="12:13">
      <c r="L1536" s="78">
        <f t="shared" si="23"/>
        <v>14.779999999999729</v>
      </c>
      <c r="M1536" s="77"/>
    </row>
    <row r="1537" spans="12:13">
      <c r="L1537" s="78">
        <f t="shared" si="23"/>
        <v>14.789999999999729</v>
      </c>
      <c r="M1537" s="77"/>
    </row>
    <row r="1538" spans="12:13">
      <c r="L1538" s="78">
        <f t="shared" si="23"/>
        <v>14.799999999999729</v>
      </c>
      <c r="M1538" s="77"/>
    </row>
    <row r="1539" spans="12:13">
      <c r="L1539" s="78">
        <f t="shared" si="23"/>
        <v>14.809999999999729</v>
      </c>
      <c r="M1539" s="77"/>
    </row>
    <row r="1540" spans="12:13">
      <c r="L1540" s="78">
        <f t="shared" si="23"/>
        <v>14.819999999999729</v>
      </c>
      <c r="M1540" s="77"/>
    </row>
    <row r="1541" spans="12:13">
      <c r="L1541" s="78">
        <f t="shared" si="23"/>
        <v>14.829999999999728</v>
      </c>
      <c r="M1541" s="77"/>
    </row>
    <row r="1542" spans="12:13">
      <c r="L1542" s="78">
        <f t="shared" si="23"/>
        <v>14.839999999999728</v>
      </c>
      <c r="M1542" s="77"/>
    </row>
    <row r="1543" spans="12:13">
      <c r="L1543" s="78">
        <f t="shared" si="23"/>
        <v>14.849999999999728</v>
      </c>
      <c r="M1543" s="77"/>
    </row>
    <row r="1544" spans="12:13">
      <c r="L1544" s="78">
        <f t="shared" si="23"/>
        <v>14.859999999999728</v>
      </c>
      <c r="M1544" s="77"/>
    </row>
    <row r="1545" spans="12:13">
      <c r="L1545" s="78">
        <f t="shared" si="23"/>
        <v>14.869999999999727</v>
      </c>
      <c r="M1545" s="77"/>
    </row>
    <row r="1546" spans="12:13">
      <c r="L1546" s="78">
        <f t="shared" si="23"/>
        <v>14.879999999999727</v>
      </c>
      <c r="M1546" s="77"/>
    </row>
    <row r="1547" spans="12:13">
      <c r="L1547" s="78">
        <f t="shared" si="23"/>
        <v>14.889999999999727</v>
      </c>
      <c r="M1547" s="77"/>
    </row>
    <row r="1548" spans="12:13">
      <c r="L1548" s="78">
        <f t="shared" si="23"/>
        <v>14.899999999999727</v>
      </c>
      <c r="M1548" s="77"/>
    </row>
    <row r="1549" spans="12:13">
      <c r="L1549" s="78">
        <f t="shared" si="23"/>
        <v>14.909999999999727</v>
      </c>
      <c r="M1549" s="77"/>
    </row>
    <row r="1550" spans="12:13">
      <c r="L1550" s="78">
        <f t="shared" si="23"/>
        <v>14.919999999999726</v>
      </c>
      <c r="M1550" s="77"/>
    </row>
    <row r="1551" spans="12:13">
      <c r="L1551" s="78">
        <f t="shared" si="23"/>
        <v>14.929999999999726</v>
      </c>
      <c r="M1551" s="77"/>
    </row>
    <row r="1552" spans="12:13">
      <c r="L1552" s="78">
        <f t="shared" si="23"/>
        <v>14.939999999999726</v>
      </c>
      <c r="M1552" s="77"/>
    </row>
    <row r="1553" spans="12:13">
      <c r="L1553" s="78">
        <f t="shared" si="23"/>
        <v>14.949999999999726</v>
      </c>
      <c r="M1553" s="77"/>
    </row>
    <row r="1554" spans="12:13">
      <c r="L1554" s="78">
        <f t="shared" si="23"/>
        <v>14.959999999999726</v>
      </c>
      <c r="M1554" s="77"/>
    </row>
    <row r="1555" spans="12:13">
      <c r="L1555" s="78">
        <f t="shared" si="23"/>
        <v>14.969999999999725</v>
      </c>
      <c r="M1555" s="77"/>
    </row>
    <row r="1556" spans="12:13">
      <c r="L1556" s="78">
        <f t="shared" si="23"/>
        <v>14.979999999999725</v>
      </c>
      <c r="M1556" s="77"/>
    </row>
    <row r="1557" spans="12:13">
      <c r="L1557" s="78">
        <f t="shared" si="23"/>
        <v>14.989999999999725</v>
      </c>
      <c r="M1557" s="77"/>
    </row>
    <row r="1558" spans="12:13">
      <c r="L1558" s="78">
        <f t="shared" si="23"/>
        <v>14.999999999999725</v>
      </c>
      <c r="M1558" s="77"/>
    </row>
    <row r="1559" spans="12:13">
      <c r="L1559" s="78">
        <f t="shared" si="23"/>
        <v>15.009999999999724</v>
      </c>
      <c r="M1559" s="77"/>
    </row>
    <row r="1560" spans="12:13">
      <c r="L1560" s="78">
        <f t="shared" si="23"/>
        <v>15.019999999999724</v>
      </c>
      <c r="M1560" s="77"/>
    </row>
    <row r="1561" spans="12:13">
      <c r="L1561" s="78">
        <f t="shared" si="23"/>
        <v>15.029999999999724</v>
      </c>
      <c r="M1561" s="77"/>
    </row>
    <row r="1562" spans="12:13">
      <c r="L1562" s="78">
        <f t="shared" si="23"/>
        <v>15.039999999999724</v>
      </c>
      <c r="M1562" s="77"/>
    </row>
    <row r="1563" spans="12:13">
      <c r="L1563" s="78">
        <f t="shared" si="23"/>
        <v>15.049999999999724</v>
      </c>
      <c r="M1563" s="77"/>
    </row>
    <row r="1564" spans="12:13">
      <c r="L1564" s="78">
        <f t="shared" si="23"/>
        <v>15.059999999999723</v>
      </c>
      <c r="M1564" s="77"/>
    </row>
    <row r="1565" spans="12:13">
      <c r="L1565" s="78">
        <f t="shared" si="23"/>
        <v>15.069999999999723</v>
      </c>
      <c r="M1565" s="77"/>
    </row>
    <row r="1566" spans="12:13">
      <c r="L1566" s="78">
        <f t="shared" si="23"/>
        <v>15.079999999999723</v>
      </c>
      <c r="M1566" s="77"/>
    </row>
    <row r="1567" spans="12:13">
      <c r="L1567" s="78">
        <f t="shared" si="23"/>
        <v>15.089999999999723</v>
      </c>
      <c r="M1567" s="77"/>
    </row>
    <row r="1568" spans="12:13">
      <c r="L1568" s="78">
        <f t="shared" si="23"/>
        <v>15.099999999999723</v>
      </c>
      <c r="M1568" s="77"/>
    </row>
    <row r="1569" spans="12:13">
      <c r="L1569" s="78">
        <f t="shared" si="23"/>
        <v>15.109999999999722</v>
      </c>
      <c r="M1569" s="77"/>
    </row>
    <row r="1570" spans="12:13">
      <c r="L1570" s="78">
        <f t="shared" si="23"/>
        <v>15.119999999999722</v>
      </c>
      <c r="M1570" s="77"/>
    </row>
    <row r="1571" spans="12:13">
      <c r="L1571" s="78">
        <f t="shared" si="23"/>
        <v>15.129999999999722</v>
      </c>
      <c r="M1571" s="77"/>
    </row>
    <row r="1572" spans="12:13">
      <c r="L1572" s="78">
        <f t="shared" si="23"/>
        <v>15.139999999999722</v>
      </c>
      <c r="M1572" s="77"/>
    </row>
    <row r="1573" spans="12:13">
      <c r="L1573" s="78">
        <f t="shared" si="23"/>
        <v>15.149999999999721</v>
      </c>
      <c r="M1573" s="77"/>
    </row>
    <row r="1574" spans="12:13">
      <c r="L1574" s="78">
        <f t="shared" si="23"/>
        <v>15.159999999999721</v>
      </c>
      <c r="M1574" s="77"/>
    </row>
    <row r="1575" spans="12:13">
      <c r="L1575" s="78">
        <f t="shared" si="23"/>
        <v>15.169999999999721</v>
      </c>
      <c r="M1575" s="77"/>
    </row>
    <row r="1576" spans="12:13">
      <c r="L1576" s="78">
        <f t="shared" si="23"/>
        <v>15.179999999999721</v>
      </c>
      <c r="M1576" s="77"/>
    </row>
    <row r="1577" spans="12:13">
      <c r="L1577" s="78">
        <f t="shared" si="23"/>
        <v>15.189999999999721</v>
      </c>
      <c r="M1577" s="77"/>
    </row>
    <row r="1578" spans="12:13">
      <c r="L1578" s="78">
        <f t="shared" si="23"/>
        <v>15.19999999999972</v>
      </c>
      <c r="M1578" s="77"/>
    </row>
    <row r="1579" spans="12:13">
      <c r="L1579" s="78">
        <f t="shared" si="23"/>
        <v>15.20999999999972</v>
      </c>
      <c r="M1579" s="77"/>
    </row>
    <row r="1580" spans="12:13">
      <c r="L1580" s="78">
        <f t="shared" si="23"/>
        <v>15.21999999999972</v>
      </c>
      <c r="M1580" s="77"/>
    </row>
    <row r="1581" spans="12:13">
      <c r="L1581" s="78">
        <f t="shared" si="23"/>
        <v>15.22999999999972</v>
      </c>
      <c r="M1581" s="77"/>
    </row>
    <row r="1582" spans="12:13">
      <c r="L1582" s="78">
        <f t="shared" si="23"/>
        <v>15.23999999999972</v>
      </c>
      <c r="M1582" s="77"/>
    </row>
    <row r="1583" spans="12:13">
      <c r="L1583" s="78">
        <f t="shared" si="23"/>
        <v>15.249999999999719</v>
      </c>
      <c r="M1583" s="77"/>
    </row>
    <row r="1584" spans="12:13">
      <c r="L1584" s="78">
        <f t="shared" si="23"/>
        <v>15.259999999999719</v>
      </c>
      <c r="M1584" s="77"/>
    </row>
    <row r="1585" spans="12:13">
      <c r="L1585" s="78">
        <f t="shared" si="23"/>
        <v>15.269999999999719</v>
      </c>
      <c r="M1585" s="77"/>
    </row>
    <row r="1586" spans="12:13">
      <c r="L1586" s="78">
        <f t="shared" si="23"/>
        <v>15.279999999999719</v>
      </c>
      <c r="M1586" s="77"/>
    </row>
    <row r="1587" spans="12:13">
      <c r="L1587" s="78">
        <f t="shared" si="23"/>
        <v>15.289999999999718</v>
      </c>
      <c r="M1587" s="77"/>
    </row>
    <row r="1588" spans="12:13">
      <c r="L1588" s="78">
        <f t="shared" si="23"/>
        <v>15.299999999999718</v>
      </c>
      <c r="M1588" s="77"/>
    </row>
    <row r="1589" spans="12:13">
      <c r="L1589" s="78">
        <f t="shared" si="23"/>
        <v>15.309999999999718</v>
      </c>
      <c r="M1589" s="77"/>
    </row>
    <row r="1590" spans="12:13">
      <c r="L1590" s="78">
        <f t="shared" si="23"/>
        <v>15.319999999999718</v>
      </c>
      <c r="M1590" s="77"/>
    </row>
    <row r="1591" spans="12:13">
      <c r="L1591" s="78">
        <f t="shared" si="23"/>
        <v>15.329999999999718</v>
      </c>
      <c r="M1591" s="77"/>
    </row>
    <row r="1592" spans="12:13">
      <c r="L1592" s="78">
        <f t="shared" si="23"/>
        <v>15.339999999999717</v>
      </c>
      <c r="M1592" s="77"/>
    </row>
    <row r="1593" spans="12:13">
      <c r="L1593" s="78">
        <f t="shared" si="23"/>
        <v>15.349999999999717</v>
      </c>
      <c r="M1593" s="77"/>
    </row>
    <row r="1594" spans="12:13">
      <c r="L1594" s="78">
        <f t="shared" si="23"/>
        <v>15.359999999999717</v>
      </c>
      <c r="M1594" s="77"/>
    </row>
    <row r="1595" spans="12:13">
      <c r="L1595" s="78">
        <f t="shared" si="23"/>
        <v>15.369999999999717</v>
      </c>
      <c r="M1595" s="77"/>
    </row>
    <row r="1596" spans="12:13">
      <c r="L1596" s="78">
        <f t="shared" ref="L1596:L1659" si="24">+L1595+0.01</f>
        <v>15.379999999999717</v>
      </c>
      <c r="M1596" s="77"/>
    </row>
    <row r="1597" spans="12:13">
      <c r="L1597" s="78">
        <f t="shared" si="24"/>
        <v>15.389999999999716</v>
      </c>
      <c r="M1597" s="77"/>
    </row>
    <row r="1598" spans="12:13">
      <c r="L1598" s="78">
        <f t="shared" si="24"/>
        <v>15.399999999999716</v>
      </c>
      <c r="M1598" s="77"/>
    </row>
    <row r="1599" spans="12:13">
      <c r="L1599" s="78">
        <f t="shared" si="24"/>
        <v>15.409999999999716</v>
      </c>
      <c r="M1599" s="77"/>
    </row>
    <row r="1600" spans="12:13">
      <c r="L1600" s="78">
        <f t="shared" si="24"/>
        <v>15.419999999999716</v>
      </c>
      <c r="M1600" s="77"/>
    </row>
    <row r="1601" spans="12:13">
      <c r="L1601" s="78">
        <f t="shared" si="24"/>
        <v>15.429999999999715</v>
      </c>
      <c r="M1601" s="77"/>
    </row>
    <row r="1602" spans="12:13">
      <c r="L1602" s="78">
        <f t="shared" si="24"/>
        <v>15.439999999999715</v>
      </c>
      <c r="M1602" s="77"/>
    </row>
    <row r="1603" spans="12:13">
      <c r="L1603" s="78">
        <f t="shared" si="24"/>
        <v>15.449999999999715</v>
      </c>
      <c r="M1603" s="77"/>
    </row>
    <row r="1604" spans="12:13">
      <c r="L1604" s="78">
        <f t="shared" si="24"/>
        <v>15.459999999999715</v>
      </c>
      <c r="M1604" s="77"/>
    </row>
    <row r="1605" spans="12:13">
      <c r="L1605" s="78">
        <f t="shared" si="24"/>
        <v>15.469999999999715</v>
      </c>
      <c r="M1605" s="77"/>
    </row>
    <row r="1606" spans="12:13">
      <c r="L1606" s="78">
        <f t="shared" si="24"/>
        <v>15.479999999999714</v>
      </c>
      <c r="M1606" s="77"/>
    </row>
    <row r="1607" spans="12:13">
      <c r="L1607" s="78">
        <f t="shared" si="24"/>
        <v>15.489999999999714</v>
      </c>
      <c r="M1607" s="77"/>
    </row>
    <row r="1608" spans="12:13">
      <c r="L1608" s="78">
        <f t="shared" si="24"/>
        <v>15.499999999999714</v>
      </c>
      <c r="M1608" s="77"/>
    </row>
    <row r="1609" spans="12:13">
      <c r="L1609" s="78">
        <f t="shared" si="24"/>
        <v>15.509999999999714</v>
      </c>
      <c r="M1609" s="77"/>
    </row>
    <row r="1610" spans="12:13">
      <c r="L1610" s="78">
        <f t="shared" si="24"/>
        <v>15.519999999999714</v>
      </c>
      <c r="M1610" s="77"/>
    </row>
    <row r="1611" spans="12:13">
      <c r="L1611" s="78">
        <f t="shared" si="24"/>
        <v>15.529999999999713</v>
      </c>
      <c r="M1611" s="77"/>
    </row>
    <row r="1612" spans="12:13">
      <c r="L1612" s="78">
        <f t="shared" si="24"/>
        <v>15.539999999999713</v>
      </c>
      <c r="M1612" s="77"/>
    </row>
    <row r="1613" spans="12:13">
      <c r="L1613" s="78">
        <f t="shared" si="24"/>
        <v>15.549999999999713</v>
      </c>
      <c r="M1613" s="77"/>
    </row>
    <row r="1614" spans="12:13">
      <c r="L1614" s="78">
        <f t="shared" si="24"/>
        <v>15.559999999999713</v>
      </c>
      <c r="M1614" s="77"/>
    </row>
    <row r="1615" spans="12:13">
      <c r="L1615" s="78">
        <f t="shared" si="24"/>
        <v>15.569999999999713</v>
      </c>
      <c r="M1615" s="77"/>
    </row>
    <row r="1616" spans="12:13">
      <c r="L1616" s="78">
        <f t="shared" si="24"/>
        <v>15.579999999999712</v>
      </c>
      <c r="M1616" s="77"/>
    </row>
    <row r="1617" spans="12:13">
      <c r="L1617" s="78">
        <f t="shared" si="24"/>
        <v>15.589999999999712</v>
      </c>
      <c r="M1617" s="77"/>
    </row>
    <row r="1618" spans="12:13">
      <c r="L1618" s="78">
        <f t="shared" si="24"/>
        <v>15.599999999999712</v>
      </c>
      <c r="M1618" s="77"/>
    </row>
    <row r="1619" spans="12:13">
      <c r="L1619" s="78">
        <f t="shared" si="24"/>
        <v>15.609999999999712</v>
      </c>
      <c r="M1619" s="77"/>
    </row>
    <row r="1620" spans="12:13">
      <c r="L1620" s="78">
        <f t="shared" si="24"/>
        <v>15.619999999999711</v>
      </c>
      <c r="M1620" s="77"/>
    </row>
    <row r="1621" spans="12:13">
      <c r="L1621" s="78">
        <f t="shared" si="24"/>
        <v>15.629999999999711</v>
      </c>
      <c r="M1621" s="77"/>
    </row>
    <row r="1622" spans="12:13">
      <c r="L1622" s="78">
        <f t="shared" si="24"/>
        <v>15.639999999999711</v>
      </c>
      <c r="M1622" s="77"/>
    </row>
    <row r="1623" spans="12:13">
      <c r="L1623" s="78">
        <f t="shared" si="24"/>
        <v>15.649999999999711</v>
      </c>
      <c r="M1623" s="77"/>
    </row>
    <row r="1624" spans="12:13">
      <c r="L1624" s="78">
        <f t="shared" si="24"/>
        <v>15.659999999999711</v>
      </c>
      <c r="M1624" s="77"/>
    </row>
    <row r="1625" spans="12:13">
      <c r="L1625" s="78">
        <f t="shared" si="24"/>
        <v>15.66999999999971</v>
      </c>
      <c r="M1625" s="77"/>
    </row>
    <row r="1626" spans="12:13">
      <c r="L1626" s="78">
        <f t="shared" si="24"/>
        <v>15.67999999999971</v>
      </c>
      <c r="M1626" s="77"/>
    </row>
    <row r="1627" spans="12:13">
      <c r="L1627" s="78">
        <f t="shared" si="24"/>
        <v>15.68999999999971</v>
      </c>
      <c r="M1627" s="77"/>
    </row>
    <row r="1628" spans="12:13">
      <c r="L1628" s="78">
        <f t="shared" si="24"/>
        <v>15.69999999999971</v>
      </c>
      <c r="M1628" s="77"/>
    </row>
    <row r="1629" spans="12:13">
      <c r="L1629" s="78">
        <f t="shared" si="24"/>
        <v>15.70999999999971</v>
      </c>
      <c r="M1629" s="77"/>
    </row>
    <row r="1630" spans="12:13">
      <c r="L1630" s="78">
        <f t="shared" si="24"/>
        <v>15.719999999999709</v>
      </c>
      <c r="M1630" s="77"/>
    </row>
    <row r="1631" spans="12:13">
      <c r="L1631" s="78">
        <f t="shared" si="24"/>
        <v>15.729999999999709</v>
      </c>
      <c r="M1631" s="77"/>
    </row>
    <row r="1632" spans="12:13">
      <c r="L1632" s="78">
        <f t="shared" si="24"/>
        <v>15.739999999999709</v>
      </c>
      <c r="M1632" s="77"/>
    </row>
    <row r="1633" spans="12:13">
      <c r="L1633" s="78">
        <f t="shared" si="24"/>
        <v>15.749999999999709</v>
      </c>
      <c r="M1633" s="77"/>
    </row>
    <row r="1634" spans="12:13">
      <c r="L1634" s="78">
        <f t="shared" si="24"/>
        <v>15.759999999999708</v>
      </c>
      <c r="M1634" s="77"/>
    </row>
    <row r="1635" spans="12:13">
      <c r="L1635" s="78">
        <f t="shared" si="24"/>
        <v>15.769999999999708</v>
      </c>
      <c r="M1635" s="77"/>
    </row>
    <row r="1636" spans="12:13">
      <c r="L1636" s="78">
        <f t="shared" si="24"/>
        <v>15.779999999999708</v>
      </c>
      <c r="M1636" s="77"/>
    </row>
    <row r="1637" spans="12:13">
      <c r="L1637" s="78">
        <f t="shared" si="24"/>
        <v>15.789999999999708</v>
      </c>
      <c r="M1637" s="77"/>
    </row>
    <row r="1638" spans="12:13">
      <c r="L1638" s="78">
        <f t="shared" si="24"/>
        <v>15.799999999999708</v>
      </c>
      <c r="M1638" s="77"/>
    </row>
    <row r="1639" spans="12:13">
      <c r="L1639" s="78">
        <f t="shared" si="24"/>
        <v>15.809999999999707</v>
      </c>
      <c r="M1639" s="77"/>
    </row>
    <row r="1640" spans="12:13">
      <c r="L1640" s="78">
        <f t="shared" si="24"/>
        <v>15.819999999999707</v>
      </c>
      <c r="M1640" s="77"/>
    </row>
    <row r="1641" spans="12:13">
      <c r="L1641" s="78">
        <f t="shared" si="24"/>
        <v>15.829999999999707</v>
      </c>
      <c r="M1641" s="77"/>
    </row>
    <row r="1642" spans="12:13">
      <c r="L1642" s="78">
        <f t="shared" si="24"/>
        <v>15.839999999999707</v>
      </c>
      <c r="M1642" s="77"/>
    </row>
    <row r="1643" spans="12:13">
      <c r="L1643" s="78">
        <f t="shared" si="24"/>
        <v>15.849999999999707</v>
      </c>
      <c r="M1643" s="77"/>
    </row>
    <row r="1644" spans="12:13">
      <c r="L1644" s="78">
        <f t="shared" si="24"/>
        <v>15.859999999999706</v>
      </c>
      <c r="M1644" s="77"/>
    </row>
    <row r="1645" spans="12:13">
      <c r="L1645" s="78">
        <f t="shared" si="24"/>
        <v>15.869999999999706</v>
      </c>
      <c r="M1645" s="77"/>
    </row>
    <row r="1646" spans="12:13">
      <c r="L1646" s="78">
        <f t="shared" si="24"/>
        <v>15.879999999999706</v>
      </c>
      <c r="M1646" s="77"/>
    </row>
    <row r="1647" spans="12:13">
      <c r="L1647" s="78">
        <f t="shared" si="24"/>
        <v>15.889999999999706</v>
      </c>
      <c r="M1647" s="77"/>
    </row>
    <row r="1648" spans="12:13">
      <c r="L1648" s="78">
        <f t="shared" si="24"/>
        <v>15.899999999999705</v>
      </c>
      <c r="M1648" s="77"/>
    </row>
    <row r="1649" spans="12:13">
      <c r="L1649" s="78">
        <f t="shared" si="24"/>
        <v>15.909999999999705</v>
      </c>
      <c r="M1649" s="77"/>
    </row>
    <row r="1650" spans="12:13">
      <c r="L1650" s="78">
        <f t="shared" si="24"/>
        <v>15.919999999999705</v>
      </c>
      <c r="M1650" s="77"/>
    </row>
    <row r="1651" spans="12:13">
      <c r="L1651" s="78">
        <f t="shared" si="24"/>
        <v>15.929999999999705</v>
      </c>
      <c r="M1651" s="77"/>
    </row>
    <row r="1652" spans="12:13">
      <c r="L1652" s="78">
        <f t="shared" si="24"/>
        <v>15.939999999999705</v>
      </c>
      <c r="M1652" s="77"/>
    </row>
    <row r="1653" spans="12:13">
      <c r="L1653" s="78">
        <f t="shared" si="24"/>
        <v>15.949999999999704</v>
      </c>
      <c r="M1653" s="77"/>
    </row>
    <row r="1654" spans="12:13">
      <c r="L1654" s="78">
        <f t="shared" si="24"/>
        <v>15.959999999999704</v>
      </c>
      <c r="M1654" s="77"/>
    </row>
    <row r="1655" spans="12:13">
      <c r="L1655" s="78">
        <f t="shared" si="24"/>
        <v>15.969999999999704</v>
      </c>
      <c r="M1655" s="77"/>
    </row>
    <row r="1656" spans="12:13">
      <c r="L1656" s="78">
        <f t="shared" si="24"/>
        <v>15.979999999999704</v>
      </c>
      <c r="M1656" s="77"/>
    </row>
    <row r="1657" spans="12:13">
      <c r="L1657" s="78">
        <f t="shared" si="24"/>
        <v>15.989999999999704</v>
      </c>
      <c r="M1657" s="77"/>
    </row>
    <row r="1658" spans="12:13">
      <c r="L1658" s="78">
        <f t="shared" si="24"/>
        <v>15.999999999999703</v>
      </c>
      <c r="M1658" s="77"/>
    </row>
    <row r="1659" spans="12:13">
      <c r="L1659" s="78">
        <f t="shared" si="24"/>
        <v>16.009999999999703</v>
      </c>
      <c r="M1659" s="77"/>
    </row>
    <row r="1660" spans="12:13">
      <c r="L1660" s="78">
        <f t="shared" ref="L1660:L1723" si="25">+L1659+0.01</f>
        <v>16.019999999999705</v>
      </c>
      <c r="M1660" s="77"/>
    </row>
    <row r="1661" spans="12:13">
      <c r="L1661" s="78">
        <f t="shared" si="25"/>
        <v>16.029999999999706</v>
      </c>
      <c r="M1661" s="77"/>
    </row>
    <row r="1662" spans="12:13">
      <c r="L1662" s="78">
        <f t="shared" si="25"/>
        <v>16.039999999999708</v>
      </c>
      <c r="M1662" s="77"/>
    </row>
    <row r="1663" spans="12:13">
      <c r="L1663" s="78">
        <f t="shared" si="25"/>
        <v>16.049999999999709</v>
      </c>
      <c r="M1663" s="77"/>
    </row>
    <row r="1664" spans="12:13">
      <c r="L1664" s="78">
        <f t="shared" si="25"/>
        <v>16.059999999999711</v>
      </c>
      <c r="M1664" s="77"/>
    </row>
    <row r="1665" spans="12:13">
      <c r="L1665" s="78">
        <f t="shared" si="25"/>
        <v>16.069999999999713</v>
      </c>
      <c r="M1665" s="77"/>
    </row>
    <row r="1666" spans="12:13">
      <c r="L1666" s="78">
        <f t="shared" si="25"/>
        <v>16.079999999999714</v>
      </c>
      <c r="M1666" s="77"/>
    </row>
    <row r="1667" spans="12:13">
      <c r="L1667" s="78">
        <f t="shared" si="25"/>
        <v>16.089999999999716</v>
      </c>
      <c r="M1667" s="77"/>
    </row>
    <row r="1668" spans="12:13">
      <c r="L1668" s="78">
        <f t="shared" si="25"/>
        <v>16.099999999999717</v>
      </c>
      <c r="M1668" s="77"/>
    </row>
    <row r="1669" spans="12:13">
      <c r="L1669" s="78">
        <f t="shared" si="25"/>
        <v>16.109999999999719</v>
      </c>
      <c r="M1669" s="77"/>
    </row>
    <row r="1670" spans="12:13">
      <c r="L1670" s="78">
        <f t="shared" si="25"/>
        <v>16.11999999999972</v>
      </c>
      <c r="M1670" s="77"/>
    </row>
    <row r="1671" spans="12:13">
      <c r="L1671" s="78">
        <f t="shared" si="25"/>
        <v>16.129999999999722</v>
      </c>
      <c r="M1671" s="77"/>
    </row>
    <row r="1672" spans="12:13">
      <c r="L1672" s="78">
        <f t="shared" si="25"/>
        <v>16.139999999999723</v>
      </c>
      <c r="M1672" s="77"/>
    </row>
    <row r="1673" spans="12:13">
      <c r="L1673" s="78">
        <f t="shared" si="25"/>
        <v>16.149999999999725</v>
      </c>
      <c r="M1673" s="77"/>
    </row>
    <row r="1674" spans="12:13">
      <c r="L1674" s="78">
        <f t="shared" si="25"/>
        <v>16.159999999999727</v>
      </c>
      <c r="M1674" s="77"/>
    </row>
    <row r="1675" spans="12:13">
      <c r="L1675" s="78">
        <f t="shared" si="25"/>
        <v>16.169999999999728</v>
      </c>
      <c r="M1675" s="77"/>
    </row>
    <row r="1676" spans="12:13">
      <c r="L1676" s="78">
        <f t="shared" si="25"/>
        <v>16.17999999999973</v>
      </c>
      <c r="M1676" s="77"/>
    </row>
    <row r="1677" spans="12:13">
      <c r="L1677" s="78">
        <f t="shared" si="25"/>
        <v>16.189999999999731</v>
      </c>
      <c r="M1677" s="77"/>
    </row>
    <row r="1678" spans="12:13">
      <c r="L1678" s="78">
        <f t="shared" si="25"/>
        <v>16.199999999999733</v>
      </c>
      <c r="M1678" s="77"/>
    </row>
    <row r="1679" spans="12:13">
      <c r="L1679" s="78">
        <f t="shared" si="25"/>
        <v>16.209999999999734</v>
      </c>
      <c r="M1679" s="77"/>
    </row>
    <row r="1680" spans="12:13">
      <c r="L1680" s="78">
        <f t="shared" si="25"/>
        <v>16.219999999999736</v>
      </c>
      <c r="M1680" s="77"/>
    </row>
    <row r="1681" spans="12:13">
      <c r="L1681" s="78">
        <f t="shared" si="25"/>
        <v>16.229999999999738</v>
      </c>
      <c r="M1681" s="77"/>
    </row>
    <row r="1682" spans="12:13">
      <c r="L1682" s="78">
        <f t="shared" si="25"/>
        <v>16.239999999999739</v>
      </c>
      <c r="M1682" s="77"/>
    </row>
    <row r="1683" spans="12:13">
      <c r="L1683" s="78">
        <f t="shared" si="25"/>
        <v>16.249999999999741</v>
      </c>
      <c r="M1683" s="77"/>
    </row>
    <row r="1684" spans="12:13">
      <c r="L1684" s="78">
        <f t="shared" si="25"/>
        <v>16.259999999999742</v>
      </c>
      <c r="M1684" s="77"/>
    </row>
    <row r="1685" spans="12:13">
      <c r="L1685" s="78">
        <f t="shared" si="25"/>
        <v>16.269999999999744</v>
      </c>
      <c r="M1685" s="77"/>
    </row>
    <row r="1686" spans="12:13">
      <c r="L1686" s="78">
        <f t="shared" si="25"/>
        <v>16.279999999999745</v>
      </c>
      <c r="M1686" s="77"/>
    </row>
    <row r="1687" spans="12:13">
      <c r="L1687" s="78">
        <f t="shared" si="25"/>
        <v>16.289999999999747</v>
      </c>
      <c r="M1687" s="77"/>
    </row>
    <row r="1688" spans="12:13">
      <c r="L1688" s="78">
        <f t="shared" si="25"/>
        <v>16.299999999999748</v>
      </c>
      <c r="M1688" s="77"/>
    </row>
    <row r="1689" spans="12:13">
      <c r="L1689" s="78">
        <f t="shared" si="25"/>
        <v>16.30999999999975</v>
      </c>
      <c r="M1689" s="77"/>
    </row>
    <row r="1690" spans="12:13">
      <c r="L1690" s="78">
        <f t="shared" si="25"/>
        <v>16.319999999999752</v>
      </c>
      <c r="M1690" s="77"/>
    </row>
    <row r="1691" spans="12:13">
      <c r="L1691" s="78">
        <f t="shared" si="25"/>
        <v>16.329999999999753</v>
      </c>
      <c r="M1691" s="77"/>
    </row>
    <row r="1692" spans="12:13">
      <c r="L1692" s="78">
        <f t="shared" si="25"/>
        <v>16.339999999999755</v>
      </c>
      <c r="M1692" s="77"/>
    </row>
    <row r="1693" spans="12:13">
      <c r="L1693" s="78">
        <f t="shared" si="25"/>
        <v>16.349999999999756</v>
      </c>
      <c r="M1693" s="77"/>
    </row>
    <row r="1694" spans="12:13">
      <c r="L1694" s="78">
        <f t="shared" si="25"/>
        <v>16.359999999999758</v>
      </c>
      <c r="M1694" s="77"/>
    </row>
    <row r="1695" spans="12:13">
      <c r="L1695" s="78">
        <f t="shared" si="25"/>
        <v>16.369999999999759</v>
      </c>
      <c r="M1695" s="77"/>
    </row>
    <row r="1696" spans="12:13">
      <c r="L1696" s="78">
        <f t="shared" si="25"/>
        <v>16.379999999999761</v>
      </c>
      <c r="M1696" s="77"/>
    </row>
    <row r="1697" spans="12:13">
      <c r="L1697" s="78">
        <f t="shared" si="25"/>
        <v>16.389999999999763</v>
      </c>
      <c r="M1697" s="77"/>
    </row>
    <row r="1698" spans="12:13">
      <c r="L1698" s="78">
        <f t="shared" si="25"/>
        <v>16.399999999999764</v>
      </c>
      <c r="M1698" s="77"/>
    </row>
    <row r="1699" spans="12:13">
      <c r="L1699" s="78">
        <f t="shared" si="25"/>
        <v>16.409999999999766</v>
      </c>
      <c r="M1699" s="77"/>
    </row>
    <row r="1700" spans="12:13">
      <c r="L1700" s="78">
        <f t="shared" si="25"/>
        <v>16.419999999999767</v>
      </c>
      <c r="M1700" s="77"/>
    </row>
    <row r="1701" spans="12:13">
      <c r="L1701" s="78">
        <f t="shared" si="25"/>
        <v>16.429999999999769</v>
      </c>
      <c r="M1701" s="77"/>
    </row>
    <row r="1702" spans="12:13">
      <c r="L1702" s="78">
        <f t="shared" si="25"/>
        <v>16.43999999999977</v>
      </c>
      <c r="M1702" s="77"/>
    </row>
    <row r="1703" spans="12:13">
      <c r="L1703" s="78">
        <f t="shared" si="25"/>
        <v>16.449999999999772</v>
      </c>
      <c r="M1703" s="77"/>
    </row>
    <row r="1704" spans="12:13">
      <c r="L1704" s="78">
        <f t="shared" si="25"/>
        <v>16.459999999999773</v>
      </c>
      <c r="M1704" s="77"/>
    </row>
    <row r="1705" spans="12:13">
      <c r="L1705" s="78">
        <f t="shared" si="25"/>
        <v>16.469999999999775</v>
      </c>
      <c r="M1705" s="77"/>
    </row>
    <row r="1706" spans="12:13">
      <c r="L1706" s="78">
        <f t="shared" si="25"/>
        <v>16.479999999999777</v>
      </c>
      <c r="M1706" s="77"/>
    </row>
    <row r="1707" spans="12:13">
      <c r="L1707" s="78">
        <f t="shared" si="25"/>
        <v>16.489999999999778</v>
      </c>
      <c r="M1707" s="77"/>
    </row>
    <row r="1708" spans="12:13">
      <c r="L1708" s="78">
        <f t="shared" si="25"/>
        <v>16.49999999999978</v>
      </c>
      <c r="M1708" s="77"/>
    </row>
    <row r="1709" spans="12:13">
      <c r="L1709" s="78">
        <f t="shared" si="25"/>
        <v>16.509999999999781</v>
      </c>
      <c r="M1709" s="77"/>
    </row>
    <row r="1710" spans="12:13">
      <c r="L1710" s="78">
        <f t="shared" si="25"/>
        <v>16.519999999999783</v>
      </c>
      <c r="M1710" s="77"/>
    </row>
    <row r="1711" spans="12:13">
      <c r="L1711" s="78">
        <f t="shared" si="25"/>
        <v>16.529999999999784</v>
      </c>
      <c r="M1711" s="77"/>
    </row>
    <row r="1712" spans="12:13">
      <c r="L1712" s="78">
        <f t="shared" si="25"/>
        <v>16.539999999999786</v>
      </c>
      <c r="M1712" s="77"/>
    </row>
    <row r="1713" spans="12:13">
      <c r="L1713" s="78">
        <f t="shared" si="25"/>
        <v>16.549999999999788</v>
      </c>
      <c r="M1713" s="77"/>
    </row>
    <row r="1714" spans="12:13">
      <c r="L1714" s="78">
        <f t="shared" si="25"/>
        <v>16.559999999999789</v>
      </c>
      <c r="M1714" s="77"/>
    </row>
    <row r="1715" spans="12:13">
      <c r="L1715" s="78">
        <f t="shared" si="25"/>
        <v>16.569999999999791</v>
      </c>
      <c r="M1715" s="77"/>
    </row>
    <row r="1716" spans="12:13">
      <c r="L1716" s="78">
        <f t="shared" si="25"/>
        <v>16.579999999999792</v>
      </c>
      <c r="M1716" s="77"/>
    </row>
    <row r="1717" spans="12:13">
      <c r="L1717" s="78">
        <f t="shared" si="25"/>
        <v>16.589999999999794</v>
      </c>
      <c r="M1717" s="77"/>
    </row>
    <row r="1718" spans="12:13">
      <c r="L1718" s="78">
        <f t="shared" si="25"/>
        <v>16.599999999999795</v>
      </c>
      <c r="M1718" s="77"/>
    </row>
    <row r="1719" spans="12:13">
      <c r="L1719" s="78">
        <f t="shared" si="25"/>
        <v>16.609999999999797</v>
      </c>
      <c r="M1719" s="77"/>
    </row>
    <row r="1720" spans="12:13">
      <c r="L1720" s="78">
        <f t="shared" si="25"/>
        <v>16.619999999999798</v>
      </c>
      <c r="M1720" s="77"/>
    </row>
    <row r="1721" spans="12:13">
      <c r="L1721" s="78">
        <f t="shared" si="25"/>
        <v>16.6299999999998</v>
      </c>
      <c r="M1721" s="77"/>
    </row>
    <row r="1722" spans="12:13">
      <c r="L1722" s="78">
        <f t="shared" si="25"/>
        <v>16.639999999999802</v>
      </c>
      <c r="M1722" s="77"/>
    </row>
    <row r="1723" spans="12:13">
      <c r="L1723" s="78">
        <f t="shared" si="25"/>
        <v>16.649999999999803</v>
      </c>
      <c r="M1723" s="77"/>
    </row>
    <row r="1724" spans="12:13">
      <c r="L1724" s="78">
        <f t="shared" ref="L1724:L1787" si="26">+L1723+0.01</f>
        <v>16.659999999999805</v>
      </c>
      <c r="M1724" s="77"/>
    </row>
    <row r="1725" spans="12:13">
      <c r="L1725" s="78">
        <f t="shared" si="26"/>
        <v>16.669999999999806</v>
      </c>
      <c r="M1725" s="77"/>
    </row>
    <row r="1726" spans="12:13">
      <c r="L1726" s="78">
        <f t="shared" si="26"/>
        <v>16.679999999999808</v>
      </c>
      <c r="M1726" s="77"/>
    </row>
    <row r="1727" spans="12:13">
      <c r="L1727" s="78">
        <f t="shared" si="26"/>
        <v>16.689999999999809</v>
      </c>
      <c r="M1727" s="77"/>
    </row>
    <row r="1728" spans="12:13">
      <c r="L1728" s="78">
        <f t="shared" si="26"/>
        <v>16.699999999999811</v>
      </c>
      <c r="M1728" s="77"/>
    </row>
    <row r="1729" spans="12:13">
      <c r="L1729" s="78">
        <f t="shared" si="26"/>
        <v>16.709999999999813</v>
      </c>
      <c r="M1729" s="77"/>
    </row>
    <row r="1730" spans="12:13">
      <c r="L1730" s="78">
        <f t="shared" si="26"/>
        <v>16.719999999999814</v>
      </c>
      <c r="M1730" s="77"/>
    </row>
    <row r="1731" spans="12:13">
      <c r="L1731" s="78">
        <f t="shared" si="26"/>
        <v>16.729999999999816</v>
      </c>
      <c r="M1731" s="77"/>
    </row>
    <row r="1732" spans="12:13">
      <c r="L1732" s="78">
        <f t="shared" si="26"/>
        <v>16.739999999999817</v>
      </c>
      <c r="M1732" s="77"/>
    </row>
    <row r="1733" spans="12:13">
      <c r="L1733" s="78">
        <f t="shared" si="26"/>
        <v>16.749999999999819</v>
      </c>
      <c r="M1733" s="77"/>
    </row>
    <row r="1734" spans="12:13">
      <c r="L1734" s="78">
        <f t="shared" si="26"/>
        <v>16.75999999999982</v>
      </c>
      <c r="M1734" s="77"/>
    </row>
    <row r="1735" spans="12:13">
      <c r="L1735" s="78">
        <f t="shared" si="26"/>
        <v>16.769999999999822</v>
      </c>
      <c r="M1735" s="77"/>
    </row>
    <row r="1736" spans="12:13">
      <c r="L1736" s="78">
        <f t="shared" si="26"/>
        <v>16.779999999999824</v>
      </c>
      <c r="M1736" s="77"/>
    </row>
    <row r="1737" spans="12:13">
      <c r="L1737" s="78">
        <f t="shared" si="26"/>
        <v>16.789999999999825</v>
      </c>
      <c r="M1737" s="77"/>
    </row>
    <row r="1738" spans="12:13">
      <c r="L1738" s="78">
        <f t="shared" si="26"/>
        <v>16.799999999999827</v>
      </c>
      <c r="M1738" s="77"/>
    </row>
    <row r="1739" spans="12:13">
      <c r="L1739" s="78">
        <f t="shared" si="26"/>
        <v>16.809999999999828</v>
      </c>
      <c r="M1739" s="77"/>
    </row>
    <row r="1740" spans="12:13">
      <c r="L1740" s="78">
        <f t="shared" si="26"/>
        <v>16.81999999999983</v>
      </c>
      <c r="M1740" s="77"/>
    </row>
    <row r="1741" spans="12:13">
      <c r="L1741" s="78">
        <f t="shared" si="26"/>
        <v>16.829999999999831</v>
      </c>
      <c r="M1741" s="77"/>
    </row>
    <row r="1742" spans="12:13">
      <c r="L1742" s="78">
        <f t="shared" si="26"/>
        <v>16.839999999999833</v>
      </c>
      <c r="M1742" s="77"/>
    </row>
    <row r="1743" spans="12:13">
      <c r="L1743" s="78">
        <f t="shared" si="26"/>
        <v>16.849999999999834</v>
      </c>
      <c r="M1743" s="77"/>
    </row>
    <row r="1744" spans="12:13">
      <c r="L1744" s="78">
        <f t="shared" si="26"/>
        <v>16.859999999999836</v>
      </c>
      <c r="M1744" s="77"/>
    </row>
    <row r="1745" spans="12:13">
      <c r="L1745" s="78">
        <f t="shared" si="26"/>
        <v>16.869999999999838</v>
      </c>
      <c r="M1745" s="77"/>
    </row>
    <row r="1746" spans="12:13">
      <c r="L1746" s="78">
        <f t="shared" si="26"/>
        <v>16.879999999999839</v>
      </c>
      <c r="M1746" s="77"/>
    </row>
    <row r="1747" spans="12:13">
      <c r="L1747" s="78">
        <f t="shared" si="26"/>
        <v>16.889999999999841</v>
      </c>
      <c r="M1747" s="77"/>
    </row>
    <row r="1748" spans="12:13">
      <c r="L1748" s="78">
        <f t="shared" si="26"/>
        <v>16.899999999999842</v>
      </c>
      <c r="M1748" s="77"/>
    </row>
    <row r="1749" spans="12:13">
      <c r="L1749" s="78">
        <f t="shared" si="26"/>
        <v>16.909999999999844</v>
      </c>
      <c r="M1749" s="77"/>
    </row>
    <row r="1750" spans="12:13">
      <c r="L1750" s="78">
        <f t="shared" si="26"/>
        <v>16.919999999999845</v>
      </c>
      <c r="M1750" s="77"/>
    </row>
    <row r="1751" spans="12:13">
      <c r="L1751" s="78">
        <f t="shared" si="26"/>
        <v>16.929999999999847</v>
      </c>
      <c r="M1751" s="77"/>
    </row>
    <row r="1752" spans="12:13">
      <c r="L1752" s="78">
        <f t="shared" si="26"/>
        <v>16.939999999999849</v>
      </c>
      <c r="M1752" s="77"/>
    </row>
    <row r="1753" spans="12:13">
      <c r="L1753" s="78">
        <f t="shared" si="26"/>
        <v>16.94999999999985</v>
      </c>
      <c r="M1753" s="77"/>
    </row>
    <row r="1754" spans="12:13">
      <c r="L1754" s="78">
        <f t="shared" si="26"/>
        <v>16.959999999999852</v>
      </c>
      <c r="M1754" s="77"/>
    </row>
    <row r="1755" spans="12:13">
      <c r="L1755" s="78">
        <f t="shared" si="26"/>
        <v>16.969999999999853</v>
      </c>
      <c r="M1755" s="77"/>
    </row>
    <row r="1756" spans="12:13">
      <c r="L1756" s="78">
        <f t="shared" si="26"/>
        <v>16.979999999999855</v>
      </c>
      <c r="M1756" s="77"/>
    </row>
    <row r="1757" spans="12:13">
      <c r="L1757" s="78">
        <f t="shared" si="26"/>
        <v>16.989999999999856</v>
      </c>
      <c r="M1757" s="77"/>
    </row>
    <row r="1758" spans="12:13">
      <c r="L1758" s="78">
        <f t="shared" si="26"/>
        <v>16.999999999999858</v>
      </c>
      <c r="M1758" s="77"/>
    </row>
    <row r="1759" spans="12:13">
      <c r="L1759" s="78">
        <f t="shared" si="26"/>
        <v>17.009999999999859</v>
      </c>
      <c r="M1759" s="77"/>
    </row>
    <row r="1760" spans="12:13">
      <c r="L1760" s="78">
        <f t="shared" si="26"/>
        <v>17.019999999999861</v>
      </c>
      <c r="M1760" s="77"/>
    </row>
    <row r="1761" spans="12:13">
      <c r="L1761" s="78">
        <f t="shared" si="26"/>
        <v>17.029999999999863</v>
      </c>
      <c r="M1761" s="77"/>
    </row>
    <row r="1762" spans="12:13">
      <c r="L1762" s="78">
        <f t="shared" si="26"/>
        <v>17.039999999999864</v>
      </c>
      <c r="M1762" s="77"/>
    </row>
    <row r="1763" spans="12:13">
      <c r="L1763" s="78">
        <f t="shared" si="26"/>
        <v>17.049999999999866</v>
      </c>
      <c r="M1763" s="77"/>
    </row>
    <row r="1764" spans="12:13">
      <c r="L1764" s="78">
        <f t="shared" si="26"/>
        <v>17.059999999999867</v>
      </c>
      <c r="M1764" s="77"/>
    </row>
    <row r="1765" spans="12:13">
      <c r="L1765" s="78">
        <f t="shared" si="26"/>
        <v>17.069999999999869</v>
      </c>
      <c r="M1765" s="77"/>
    </row>
    <row r="1766" spans="12:13">
      <c r="L1766" s="78">
        <f t="shared" si="26"/>
        <v>17.07999999999987</v>
      </c>
      <c r="M1766" s="77"/>
    </row>
    <row r="1767" spans="12:13">
      <c r="L1767" s="78">
        <f t="shared" si="26"/>
        <v>17.089999999999872</v>
      </c>
      <c r="M1767" s="77"/>
    </row>
    <row r="1768" spans="12:13">
      <c r="L1768" s="78">
        <f t="shared" si="26"/>
        <v>17.099999999999874</v>
      </c>
      <c r="M1768" s="77"/>
    </row>
    <row r="1769" spans="12:13">
      <c r="L1769" s="78">
        <f t="shared" si="26"/>
        <v>17.109999999999875</v>
      </c>
      <c r="M1769" s="77"/>
    </row>
    <row r="1770" spans="12:13">
      <c r="L1770" s="78">
        <f t="shared" si="26"/>
        <v>17.119999999999877</v>
      </c>
      <c r="M1770" s="77"/>
    </row>
    <row r="1771" spans="12:13">
      <c r="L1771" s="78">
        <f t="shared" si="26"/>
        <v>17.129999999999878</v>
      </c>
      <c r="M1771" s="77"/>
    </row>
    <row r="1772" spans="12:13">
      <c r="L1772" s="78">
        <f t="shared" si="26"/>
        <v>17.13999999999988</v>
      </c>
      <c r="M1772" s="77"/>
    </row>
    <row r="1773" spans="12:13">
      <c r="L1773" s="78">
        <f t="shared" si="26"/>
        <v>17.149999999999881</v>
      </c>
      <c r="M1773" s="77"/>
    </row>
    <row r="1774" spans="12:13">
      <c r="L1774" s="78">
        <f t="shared" si="26"/>
        <v>17.159999999999883</v>
      </c>
      <c r="M1774" s="77"/>
    </row>
    <row r="1775" spans="12:13">
      <c r="L1775" s="78">
        <f t="shared" si="26"/>
        <v>17.169999999999884</v>
      </c>
      <c r="M1775" s="77"/>
    </row>
    <row r="1776" spans="12:13">
      <c r="L1776" s="78">
        <f t="shared" si="26"/>
        <v>17.179999999999886</v>
      </c>
      <c r="M1776" s="77"/>
    </row>
    <row r="1777" spans="12:13">
      <c r="L1777" s="78">
        <f t="shared" si="26"/>
        <v>17.189999999999888</v>
      </c>
      <c r="M1777" s="77"/>
    </row>
    <row r="1778" spans="12:13">
      <c r="L1778" s="78">
        <f t="shared" si="26"/>
        <v>17.199999999999889</v>
      </c>
      <c r="M1778" s="77"/>
    </row>
    <row r="1779" spans="12:13">
      <c r="L1779" s="78">
        <f t="shared" si="26"/>
        <v>17.209999999999891</v>
      </c>
      <c r="M1779" s="77"/>
    </row>
    <row r="1780" spans="12:13">
      <c r="L1780" s="78">
        <f t="shared" si="26"/>
        <v>17.219999999999892</v>
      </c>
      <c r="M1780" s="77"/>
    </row>
    <row r="1781" spans="12:13">
      <c r="L1781" s="78">
        <f t="shared" si="26"/>
        <v>17.229999999999894</v>
      </c>
      <c r="M1781" s="77"/>
    </row>
    <row r="1782" spans="12:13">
      <c r="L1782" s="78">
        <f t="shared" si="26"/>
        <v>17.239999999999895</v>
      </c>
      <c r="M1782" s="77"/>
    </row>
    <row r="1783" spans="12:13">
      <c r="L1783" s="78">
        <f t="shared" si="26"/>
        <v>17.249999999999897</v>
      </c>
      <c r="M1783" s="77"/>
    </row>
    <row r="1784" spans="12:13">
      <c r="L1784" s="78">
        <f t="shared" si="26"/>
        <v>17.259999999999899</v>
      </c>
      <c r="M1784" s="77"/>
    </row>
    <row r="1785" spans="12:13">
      <c r="L1785" s="78">
        <f t="shared" si="26"/>
        <v>17.2699999999999</v>
      </c>
      <c r="M1785" s="77"/>
    </row>
    <row r="1786" spans="12:13">
      <c r="L1786" s="78">
        <f t="shared" si="26"/>
        <v>17.279999999999902</v>
      </c>
      <c r="M1786" s="77"/>
    </row>
    <row r="1787" spans="12:13">
      <c r="L1787" s="78">
        <f t="shared" si="26"/>
        <v>17.289999999999903</v>
      </c>
      <c r="M1787" s="77"/>
    </row>
    <row r="1788" spans="12:13">
      <c r="L1788" s="78">
        <f t="shared" ref="L1788:L1851" si="27">+L1787+0.01</f>
        <v>17.299999999999905</v>
      </c>
      <c r="M1788" s="77"/>
    </row>
    <row r="1789" spans="12:13">
      <c r="L1789" s="78">
        <f t="shared" si="27"/>
        <v>17.309999999999906</v>
      </c>
      <c r="M1789" s="77"/>
    </row>
    <row r="1790" spans="12:13">
      <c r="L1790" s="78">
        <f t="shared" si="27"/>
        <v>17.319999999999908</v>
      </c>
      <c r="M1790" s="77"/>
    </row>
    <row r="1791" spans="12:13">
      <c r="L1791" s="78">
        <f t="shared" si="27"/>
        <v>17.329999999999909</v>
      </c>
      <c r="M1791" s="77"/>
    </row>
    <row r="1792" spans="12:13">
      <c r="L1792" s="78">
        <f t="shared" si="27"/>
        <v>17.339999999999911</v>
      </c>
      <c r="M1792" s="77"/>
    </row>
    <row r="1793" spans="12:13">
      <c r="L1793" s="78">
        <f t="shared" si="27"/>
        <v>17.349999999999913</v>
      </c>
      <c r="M1793" s="77"/>
    </row>
    <row r="1794" spans="12:13">
      <c r="L1794" s="78">
        <f t="shared" si="27"/>
        <v>17.359999999999914</v>
      </c>
      <c r="M1794" s="77"/>
    </row>
    <row r="1795" spans="12:13">
      <c r="L1795" s="78">
        <f t="shared" si="27"/>
        <v>17.369999999999916</v>
      </c>
      <c r="M1795" s="77"/>
    </row>
    <row r="1796" spans="12:13">
      <c r="L1796" s="78">
        <f t="shared" si="27"/>
        <v>17.379999999999917</v>
      </c>
      <c r="M1796" s="77"/>
    </row>
    <row r="1797" spans="12:13">
      <c r="L1797" s="78">
        <f t="shared" si="27"/>
        <v>17.389999999999919</v>
      </c>
      <c r="M1797" s="77"/>
    </row>
    <row r="1798" spans="12:13">
      <c r="L1798" s="78">
        <f t="shared" si="27"/>
        <v>17.39999999999992</v>
      </c>
      <c r="M1798" s="77"/>
    </row>
    <row r="1799" spans="12:13">
      <c r="L1799" s="78">
        <f t="shared" si="27"/>
        <v>17.409999999999922</v>
      </c>
      <c r="M1799" s="77"/>
    </row>
    <row r="1800" spans="12:13">
      <c r="L1800" s="78">
        <f t="shared" si="27"/>
        <v>17.419999999999924</v>
      </c>
      <c r="M1800" s="77"/>
    </row>
    <row r="1801" spans="12:13">
      <c r="L1801" s="78">
        <f t="shared" si="27"/>
        <v>17.429999999999925</v>
      </c>
      <c r="M1801" s="77"/>
    </row>
    <row r="1802" spans="12:13">
      <c r="L1802" s="78">
        <f t="shared" si="27"/>
        <v>17.439999999999927</v>
      </c>
      <c r="M1802" s="77"/>
    </row>
    <row r="1803" spans="12:13">
      <c r="L1803" s="78">
        <f t="shared" si="27"/>
        <v>17.449999999999928</v>
      </c>
      <c r="M1803" s="77"/>
    </row>
    <row r="1804" spans="12:13">
      <c r="L1804" s="78">
        <f t="shared" si="27"/>
        <v>17.45999999999993</v>
      </c>
      <c r="M1804" s="77"/>
    </row>
    <row r="1805" spans="12:13">
      <c r="L1805" s="78">
        <f t="shared" si="27"/>
        <v>17.469999999999931</v>
      </c>
      <c r="M1805" s="77"/>
    </row>
    <row r="1806" spans="12:13">
      <c r="L1806" s="78">
        <f t="shared" si="27"/>
        <v>17.479999999999933</v>
      </c>
      <c r="M1806" s="77"/>
    </row>
    <row r="1807" spans="12:13">
      <c r="L1807" s="78">
        <f t="shared" si="27"/>
        <v>17.489999999999934</v>
      </c>
      <c r="M1807" s="77"/>
    </row>
    <row r="1808" spans="12:13">
      <c r="L1808" s="78">
        <f t="shared" si="27"/>
        <v>17.499999999999936</v>
      </c>
      <c r="M1808" s="77"/>
    </row>
    <row r="1809" spans="12:13">
      <c r="L1809" s="78">
        <f t="shared" si="27"/>
        <v>17.509999999999938</v>
      </c>
      <c r="M1809" s="77"/>
    </row>
    <row r="1810" spans="12:13">
      <c r="L1810" s="78">
        <f t="shared" si="27"/>
        <v>17.519999999999939</v>
      </c>
      <c r="M1810" s="77"/>
    </row>
    <row r="1811" spans="12:13">
      <c r="L1811" s="78">
        <f t="shared" si="27"/>
        <v>17.529999999999941</v>
      </c>
      <c r="M1811" s="77"/>
    </row>
    <row r="1812" spans="12:13">
      <c r="L1812" s="78">
        <f t="shared" si="27"/>
        <v>17.539999999999942</v>
      </c>
      <c r="M1812" s="77"/>
    </row>
    <row r="1813" spans="12:13">
      <c r="L1813" s="78">
        <f t="shared" si="27"/>
        <v>17.549999999999944</v>
      </c>
      <c r="M1813" s="77"/>
    </row>
    <row r="1814" spans="12:13">
      <c r="L1814" s="78">
        <f t="shared" si="27"/>
        <v>17.559999999999945</v>
      </c>
      <c r="M1814" s="77"/>
    </row>
    <row r="1815" spans="12:13">
      <c r="L1815" s="78">
        <f t="shared" si="27"/>
        <v>17.569999999999947</v>
      </c>
      <c r="M1815" s="77"/>
    </row>
    <row r="1816" spans="12:13">
      <c r="L1816" s="78">
        <f t="shared" si="27"/>
        <v>17.579999999999949</v>
      </c>
      <c r="M1816" s="77"/>
    </row>
    <row r="1817" spans="12:13">
      <c r="L1817" s="78">
        <f t="shared" si="27"/>
        <v>17.58999999999995</v>
      </c>
      <c r="M1817" s="77"/>
    </row>
    <row r="1818" spans="12:13">
      <c r="L1818" s="78">
        <f t="shared" si="27"/>
        <v>17.599999999999952</v>
      </c>
      <c r="M1818" s="77"/>
    </row>
    <row r="1819" spans="12:13">
      <c r="L1819" s="78">
        <f t="shared" si="27"/>
        <v>17.609999999999953</v>
      </c>
      <c r="M1819" s="77"/>
    </row>
    <row r="1820" spans="12:13">
      <c r="L1820" s="78">
        <f t="shared" si="27"/>
        <v>17.619999999999955</v>
      </c>
      <c r="M1820" s="77"/>
    </row>
    <row r="1821" spans="12:13">
      <c r="L1821" s="78">
        <f t="shared" si="27"/>
        <v>17.629999999999956</v>
      </c>
      <c r="M1821" s="77"/>
    </row>
    <row r="1822" spans="12:13">
      <c r="L1822" s="78">
        <f t="shared" si="27"/>
        <v>17.639999999999958</v>
      </c>
      <c r="M1822" s="77"/>
    </row>
    <row r="1823" spans="12:13">
      <c r="L1823" s="78">
        <f t="shared" si="27"/>
        <v>17.649999999999959</v>
      </c>
      <c r="M1823" s="77"/>
    </row>
    <row r="1824" spans="12:13">
      <c r="L1824" s="78">
        <f t="shared" si="27"/>
        <v>17.659999999999961</v>
      </c>
      <c r="M1824" s="77"/>
    </row>
    <row r="1825" spans="12:13">
      <c r="L1825" s="78">
        <f t="shared" si="27"/>
        <v>17.669999999999963</v>
      </c>
      <c r="M1825" s="77"/>
    </row>
    <row r="1826" spans="12:13">
      <c r="L1826" s="78">
        <f t="shared" si="27"/>
        <v>17.679999999999964</v>
      </c>
      <c r="M1826" s="77"/>
    </row>
    <row r="1827" spans="12:13">
      <c r="L1827" s="78">
        <f t="shared" si="27"/>
        <v>17.689999999999966</v>
      </c>
      <c r="M1827" s="77"/>
    </row>
    <row r="1828" spans="12:13">
      <c r="L1828" s="78">
        <f t="shared" si="27"/>
        <v>17.699999999999967</v>
      </c>
      <c r="M1828" s="77"/>
    </row>
    <row r="1829" spans="12:13">
      <c r="L1829" s="78">
        <f t="shared" si="27"/>
        <v>17.709999999999969</v>
      </c>
      <c r="M1829" s="77"/>
    </row>
    <row r="1830" spans="12:13">
      <c r="L1830" s="78">
        <f t="shared" si="27"/>
        <v>17.71999999999997</v>
      </c>
      <c r="M1830" s="77"/>
    </row>
    <row r="1831" spans="12:13">
      <c r="L1831" s="78">
        <f t="shared" si="27"/>
        <v>17.729999999999972</v>
      </c>
      <c r="M1831" s="77"/>
    </row>
    <row r="1832" spans="12:13">
      <c r="L1832" s="78">
        <f t="shared" si="27"/>
        <v>17.739999999999974</v>
      </c>
      <c r="M1832" s="77"/>
    </row>
    <row r="1833" spans="12:13">
      <c r="L1833" s="78">
        <f t="shared" si="27"/>
        <v>17.749999999999975</v>
      </c>
      <c r="M1833" s="77"/>
    </row>
    <row r="1834" spans="12:13">
      <c r="L1834" s="78">
        <f t="shared" si="27"/>
        <v>17.759999999999977</v>
      </c>
      <c r="M1834" s="77"/>
    </row>
    <row r="1835" spans="12:13">
      <c r="L1835" s="78">
        <f t="shared" si="27"/>
        <v>17.769999999999978</v>
      </c>
      <c r="M1835" s="77"/>
    </row>
    <row r="1836" spans="12:13">
      <c r="L1836" s="78">
        <f t="shared" si="27"/>
        <v>17.77999999999998</v>
      </c>
      <c r="M1836" s="77"/>
    </row>
    <row r="1837" spans="12:13">
      <c r="L1837" s="78">
        <f t="shared" si="27"/>
        <v>17.789999999999981</v>
      </c>
      <c r="M1837" s="77"/>
    </row>
    <row r="1838" spans="12:13">
      <c r="L1838" s="78">
        <f t="shared" si="27"/>
        <v>17.799999999999983</v>
      </c>
      <c r="M1838" s="77"/>
    </row>
    <row r="1839" spans="12:13">
      <c r="L1839" s="78">
        <f t="shared" si="27"/>
        <v>17.809999999999985</v>
      </c>
      <c r="M1839" s="77"/>
    </row>
    <row r="1840" spans="12:13">
      <c r="L1840" s="78">
        <f t="shared" si="27"/>
        <v>17.819999999999986</v>
      </c>
      <c r="M1840" s="77"/>
    </row>
    <row r="1841" spans="12:13">
      <c r="L1841" s="78">
        <f t="shared" si="27"/>
        <v>17.829999999999988</v>
      </c>
      <c r="M1841" s="77"/>
    </row>
    <row r="1842" spans="12:13">
      <c r="L1842" s="78">
        <f t="shared" si="27"/>
        <v>17.839999999999989</v>
      </c>
      <c r="M1842" s="77"/>
    </row>
    <row r="1843" spans="12:13">
      <c r="L1843" s="78">
        <f t="shared" si="27"/>
        <v>17.849999999999991</v>
      </c>
      <c r="M1843" s="77"/>
    </row>
    <row r="1844" spans="12:13">
      <c r="L1844" s="78">
        <f t="shared" si="27"/>
        <v>17.859999999999992</v>
      </c>
      <c r="M1844" s="77"/>
    </row>
    <row r="1845" spans="12:13">
      <c r="L1845" s="78">
        <f t="shared" si="27"/>
        <v>17.869999999999994</v>
      </c>
      <c r="M1845" s="77"/>
    </row>
    <row r="1846" spans="12:13">
      <c r="L1846" s="78">
        <f t="shared" si="27"/>
        <v>17.879999999999995</v>
      </c>
      <c r="M1846" s="77"/>
    </row>
    <row r="1847" spans="12:13">
      <c r="L1847" s="78">
        <f t="shared" si="27"/>
        <v>17.889999999999997</v>
      </c>
      <c r="M1847" s="77"/>
    </row>
    <row r="1848" spans="12:13">
      <c r="L1848" s="78">
        <f t="shared" si="27"/>
        <v>17.899999999999999</v>
      </c>
      <c r="M1848" s="77"/>
    </row>
    <row r="1849" spans="12:13">
      <c r="L1849" s="78">
        <f t="shared" si="27"/>
        <v>17.91</v>
      </c>
      <c r="M1849" s="77"/>
    </row>
    <row r="1850" spans="12:13">
      <c r="L1850" s="78">
        <f t="shared" si="27"/>
        <v>17.920000000000002</v>
      </c>
      <c r="M1850" s="77"/>
    </row>
    <row r="1851" spans="12:13">
      <c r="L1851" s="78">
        <f t="shared" si="27"/>
        <v>17.930000000000003</v>
      </c>
      <c r="M1851" s="77"/>
    </row>
    <row r="1852" spans="12:13">
      <c r="L1852" s="78">
        <f t="shared" ref="L1852:L1915" si="28">+L1851+0.01</f>
        <v>17.940000000000005</v>
      </c>
      <c r="M1852" s="77"/>
    </row>
    <row r="1853" spans="12:13">
      <c r="L1853" s="78">
        <f t="shared" si="28"/>
        <v>17.950000000000006</v>
      </c>
      <c r="M1853" s="77"/>
    </row>
    <row r="1854" spans="12:13">
      <c r="L1854" s="78">
        <f t="shared" si="28"/>
        <v>17.960000000000008</v>
      </c>
      <c r="M1854" s="77"/>
    </row>
    <row r="1855" spans="12:13">
      <c r="L1855" s="78">
        <f t="shared" si="28"/>
        <v>17.97000000000001</v>
      </c>
      <c r="M1855" s="77"/>
    </row>
    <row r="1856" spans="12:13">
      <c r="L1856" s="78">
        <f t="shared" si="28"/>
        <v>17.980000000000011</v>
      </c>
      <c r="M1856" s="77"/>
    </row>
    <row r="1857" spans="12:13">
      <c r="L1857" s="78">
        <f t="shared" si="28"/>
        <v>17.990000000000013</v>
      </c>
      <c r="M1857" s="77"/>
    </row>
    <row r="1858" spans="12:13">
      <c r="L1858" s="78">
        <f t="shared" si="28"/>
        <v>18.000000000000014</v>
      </c>
      <c r="M1858" s="77"/>
    </row>
    <row r="1859" spans="12:13">
      <c r="L1859" s="78">
        <f t="shared" si="28"/>
        <v>18.010000000000016</v>
      </c>
      <c r="M1859" s="77"/>
    </row>
    <row r="1860" spans="12:13">
      <c r="L1860" s="78">
        <f t="shared" si="28"/>
        <v>18.020000000000017</v>
      </c>
      <c r="M1860" s="77"/>
    </row>
    <row r="1861" spans="12:13">
      <c r="L1861" s="78">
        <f t="shared" si="28"/>
        <v>18.030000000000019</v>
      </c>
      <c r="M1861" s="77"/>
    </row>
    <row r="1862" spans="12:13">
      <c r="L1862" s="78">
        <f t="shared" si="28"/>
        <v>18.04000000000002</v>
      </c>
      <c r="M1862" s="77"/>
    </row>
    <row r="1863" spans="12:13">
      <c r="L1863" s="78">
        <f t="shared" si="28"/>
        <v>18.050000000000022</v>
      </c>
      <c r="M1863" s="77"/>
    </row>
    <row r="1864" spans="12:13">
      <c r="L1864" s="78">
        <f t="shared" si="28"/>
        <v>18.060000000000024</v>
      </c>
      <c r="M1864" s="77"/>
    </row>
    <row r="1865" spans="12:13">
      <c r="L1865" s="78">
        <f t="shared" si="28"/>
        <v>18.070000000000025</v>
      </c>
      <c r="M1865" s="77"/>
    </row>
    <row r="1866" spans="12:13">
      <c r="L1866" s="78">
        <f t="shared" si="28"/>
        <v>18.080000000000027</v>
      </c>
      <c r="M1866" s="77"/>
    </row>
    <row r="1867" spans="12:13">
      <c r="L1867" s="78">
        <f t="shared" si="28"/>
        <v>18.090000000000028</v>
      </c>
      <c r="M1867" s="77"/>
    </row>
    <row r="1868" spans="12:13">
      <c r="L1868" s="78">
        <f t="shared" si="28"/>
        <v>18.10000000000003</v>
      </c>
      <c r="M1868" s="77"/>
    </row>
    <row r="1869" spans="12:13">
      <c r="L1869" s="78">
        <f t="shared" si="28"/>
        <v>18.110000000000031</v>
      </c>
      <c r="M1869" s="77"/>
    </row>
    <row r="1870" spans="12:13">
      <c r="L1870" s="78">
        <f t="shared" si="28"/>
        <v>18.120000000000033</v>
      </c>
      <c r="M1870" s="77"/>
    </row>
    <row r="1871" spans="12:13">
      <c r="L1871" s="78">
        <f t="shared" si="28"/>
        <v>18.130000000000035</v>
      </c>
      <c r="M1871" s="77"/>
    </row>
    <row r="1872" spans="12:13">
      <c r="L1872" s="78">
        <f t="shared" si="28"/>
        <v>18.140000000000036</v>
      </c>
      <c r="M1872" s="77"/>
    </row>
    <row r="1873" spans="12:13">
      <c r="L1873" s="78">
        <f t="shared" si="28"/>
        <v>18.150000000000038</v>
      </c>
      <c r="M1873" s="77"/>
    </row>
    <row r="1874" spans="12:13">
      <c r="L1874" s="78">
        <f t="shared" si="28"/>
        <v>18.160000000000039</v>
      </c>
      <c r="M1874" s="77"/>
    </row>
    <row r="1875" spans="12:13">
      <c r="L1875" s="78">
        <f t="shared" si="28"/>
        <v>18.170000000000041</v>
      </c>
      <c r="M1875" s="77"/>
    </row>
    <row r="1876" spans="12:13">
      <c r="L1876" s="78">
        <f t="shared" si="28"/>
        <v>18.180000000000042</v>
      </c>
      <c r="M1876" s="77"/>
    </row>
    <row r="1877" spans="12:13">
      <c r="L1877" s="78">
        <f t="shared" si="28"/>
        <v>18.190000000000044</v>
      </c>
      <c r="M1877" s="77"/>
    </row>
    <row r="1878" spans="12:13">
      <c r="L1878" s="78">
        <f t="shared" si="28"/>
        <v>18.200000000000045</v>
      </c>
      <c r="M1878" s="77"/>
    </row>
    <row r="1879" spans="12:13">
      <c r="L1879" s="78">
        <f t="shared" si="28"/>
        <v>18.210000000000047</v>
      </c>
      <c r="M1879" s="77"/>
    </row>
    <row r="1880" spans="12:13">
      <c r="L1880" s="78">
        <f t="shared" si="28"/>
        <v>18.220000000000049</v>
      </c>
      <c r="M1880" s="77"/>
    </row>
    <row r="1881" spans="12:13">
      <c r="L1881" s="78">
        <f t="shared" si="28"/>
        <v>18.23000000000005</v>
      </c>
      <c r="M1881" s="77"/>
    </row>
    <row r="1882" spans="12:13">
      <c r="L1882" s="78">
        <f t="shared" si="28"/>
        <v>18.240000000000052</v>
      </c>
      <c r="M1882" s="77"/>
    </row>
    <row r="1883" spans="12:13">
      <c r="L1883" s="78">
        <f t="shared" si="28"/>
        <v>18.250000000000053</v>
      </c>
      <c r="M1883" s="77"/>
    </row>
    <row r="1884" spans="12:13">
      <c r="L1884" s="78">
        <f t="shared" si="28"/>
        <v>18.260000000000055</v>
      </c>
      <c r="M1884" s="77"/>
    </row>
    <row r="1885" spans="12:13">
      <c r="L1885" s="78">
        <f t="shared" si="28"/>
        <v>18.270000000000056</v>
      </c>
      <c r="M1885" s="77"/>
    </row>
    <row r="1886" spans="12:13">
      <c r="L1886" s="78">
        <f t="shared" si="28"/>
        <v>18.280000000000058</v>
      </c>
      <c r="M1886" s="77"/>
    </row>
    <row r="1887" spans="12:13">
      <c r="L1887" s="78">
        <f t="shared" si="28"/>
        <v>18.29000000000006</v>
      </c>
      <c r="M1887" s="77"/>
    </row>
    <row r="1888" spans="12:13">
      <c r="L1888" s="78">
        <f t="shared" si="28"/>
        <v>18.300000000000061</v>
      </c>
      <c r="M1888" s="77"/>
    </row>
    <row r="1889" spans="12:13">
      <c r="L1889" s="78">
        <f t="shared" si="28"/>
        <v>18.310000000000063</v>
      </c>
      <c r="M1889" s="77"/>
    </row>
    <row r="1890" spans="12:13">
      <c r="L1890" s="78">
        <f t="shared" si="28"/>
        <v>18.320000000000064</v>
      </c>
      <c r="M1890" s="77"/>
    </row>
    <row r="1891" spans="12:13">
      <c r="L1891" s="78">
        <f t="shared" si="28"/>
        <v>18.330000000000066</v>
      </c>
      <c r="M1891" s="77"/>
    </row>
    <row r="1892" spans="12:13">
      <c r="L1892" s="78">
        <f t="shared" si="28"/>
        <v>18.340000000000067</v>
      </c>
      <c r="M1892" s="77"/>
    </row>
    <row r="1893" spans="12:13">
      <c r="L1893" s="78">
        <f t="shared" si="28"/>
        <v>18.350000000000069</v>
      </c>
      <c r="M1893" s="77"/>
    </row>
    <row r="1894" spans="12:13">
      <c r="L1894" s="78">
        <f t="shared" si="28"/>
        <v>18.36000000000007</v>
      </c>
      <c r="M1894" s="77"/>
    </row>
    <row r="1895" spans="12:13">
      <c r="L1895" s="78">
        <f t="shared" si="28"/>
        <v>18.370000000000072</v>
      </c>
      <c r="M1895" s="77"/>
    </row>
    <row r="1896" spans="12:13">
      <c r="L1896" s="78">
        <f t="shared" si="28"/>
        <v>18.380000000000074</v>
      </c>
      <c r="M1896" s="77"/>
    </row>
    <row r="1897" spans="12:13">
      <c r="L1897" s="78">
        <f t="shared" si="28"/>
        <v>18.390000000000075</v>
      </c>
      <c r="M1897" s="77"/>
    </row>
    <row r="1898" spans="12:13">
      <c r="L1898" s="78">
        <f t="shared" si="28"/>
        <v>18.400000000000077</v>
      </c>
      <c r="M1898" s="77"/>
    </row>
    <row r="1899" spans="12:13">
      <c r="L1899" s="78">
        <f t="shared" si="28"/>
        <v>18.410000000000078</v>
      </c>
      <c r="M1899" s="77"/>
    </row>
    <row r="1900" spans="12:13">
      <c r="L1900" s="78">
        <f t="shared" si="28"/>
        <v>18.42000000000008</v>
      </c>
      <c r="M1900" s="77"/>
    </row>
    <row r="1901" spans="12:13">
      <c r="L1901" s="78">
        <f t="shared" si="28"/>
        <v>18.430000000000081</v>
      </c>
      <c r="M1901" s="77"/>
    </row>
    <row r="1902" spans="12:13">
      <c r="L1902" s="78">
        <f t="shared" si="28"/>
        <v>18.440000000000083</v>
      </c>
      <c r="M1902" s="77"/>
    </row>
    <row r="1903" spans="12:13">
      <c r="L1903" s="78">
        <f t="shared" si="28"/>
        <v>18.450000000000085</v>
      </c>
      <c r="M1903" s="77"/>
    </row>
    <row r="1904" spans="12:13">
      <c r="L1904" s="78">
        <f t="shared" si="28"/>
        <v>18.460000000000086</v>
      </c>
      <c r="M1904" s="77"/>
    </row>
    <row r="1905" spans="12:13">
      <c r="L1905" s="78">
        <f t="shared" si="28"/>
        <v>18.470000000000088</v>
      </c>
      <c r="M1905" s="77"/>
    </row>
    <row r="1906" spans="12:13">
      <c r="L1906" s="78">
        <f t="shared" si="28"/>
        <v>18.480000000000089</v>
      </c>
      <c r="M1906" s="77"/>
    </row>
    <row r="1907" spans="12:13">
      <c r="L1907" s="78">
        <f t="shared" si="28"/>
        <v>18.490000000000091</v>
      </c>
      <c r="M1907" s="77"/>
    </row>
    <row r="1908" spans="12:13">
      <c r="L1908" s="78">
        <f t="shared" si="28"/>
        <v>18.500000000000092</v>
      </c>
      <c r="M1908" s="77"/>
    </row>
    <row r="1909" spans="12:13">
      <c r="L1909" s="78">
        <f t="shared" si="28"/>
        <v>18.510000000000094</v>
      </c>
      <c r="M1909" s="77"/>
    </row>
    <row r="1910" spans="12:13">
      <c r="L1910" s="78">
        <f t="shared" si="28"/>
        <v>18.520000000000095</v>
      </c>
      <c r="M1910" s="77"/>
    </row>
    <row r="1911" spans="12:13">
      <c r="L1911" s="78">
        <f t="shared" si="28"/>
        <v>18.530000000000097</v>
      </c>
      <c r="M1911" s="77"/>
    </row>
    <row r="1912" spans="12:13">
      <c r="L1912" s="78">
        <f t="shared" si="28"/>
        <v>18.540000000000099</v>
      </c>
      <c r="M1912" s="77"/>
    </row>
    <row r="1913" spans="12:13">
      <c r="L1913" s="78">
        <f t="shared" si="28"/>
        <v>18.5500000000001</v>
      </c>
      <c r="M1913" s="77"/>
    </row>
    <row r="1914" spans="12:13">
      <c r="L1914" s="78">
        <f t="shared" si="28"/>
        <v>18.560000000000102</v>
      </c>
      <c r="M1914" s="77"/>
    </row>
    <row r="1915" spans="12:13">
      <c r="L1915" s="78">
        <f t="shared" si="28"/>
        <v>18.570000000000103</v>
      </c>
      <c r="M1915" s="77"/>
    </row>
    <row r="1916" spans="12:13">
      <c r="L1916" s="78">
        <f t="shared" ref="L1916:L1979" si="29">+L1915+0.01</f>
        <v>18.580000000000105</v>
      </c>
      <c r="M1916" s="77"/>
    </row>
    <row r="1917" spans="12:13">
      <c r="L1917" s="78">
        <f t="shared" si="29"/>
        <v>18.590000000000106</v>
      </c>
      <c r="M1917" s="77"/>
    </row>
    <row r="1918" spans="12:13">
      <c r="L1918" s="78">
        <f t="shared" si="29"/>
        <v>18.600000000000108</v>
      </c>
      <c r="M1918" s="77"/>
    </row>
    <row r="1919" spans="12:13">
      <c r="L1919" s="78">
        <f t="shared" si="29"/>
        <v>18.61000000000011</v>
      </c>
      <c r="M1919" s="77"/>
    </row>
    <row r="1920" spans="12:13">
      <c r="L1920" s="78">
        <f t="shared" si="29"/>
        <v>18.620000000000111</v>
      </c>
      <c r="M1920" s="77"/>
    </row>
    <row r="1921" spans="12:13">
      <c r="L1921" s="78">
        <f t="shared" si="29"/>
        <v>18.630000000000113</v>
      </c>
      <c r="M1921" s="77"/>
    </row>
    <row r="1922" spans="12:13">
      <c r="L1922" s="78">
        <f t="shared" si="29"/>
        <v>18.640000000000114</v>
      </c>
      <c r="M1922" s="77"/>
    </row>
    <row r="1923" spans="12:13">
      <c r="L1923" s="78">
        <f t="shared" si="29"/>
        <v>18.650000000000116</v>
      </c>
      <c r="M1923" s="77"/>
    </row>
    <row r="1924" spans="12:13">
      <c r="L1924" s="78">
        <f t="shared" si="29"/>
        <v>18.660000000000117</v>
      </c>
      <c r="M1924" s="77"/>
    </row>
    <row r="1925" spans="12:13">
      <c r="L1925" s="78">
        <f t="shared" si="29"/>
        <v>18.670000000000119</v>
      </c>
      <c r="M1925" s="77"/>
    </row>
    <row r="1926" spans="12:13">
      <c r="L1926" s="78">
        <f t="shared" si="29"/>
        <v>18.680000000000121</v>
      </c>
      <c r="M1926" s="77"/>
    </row>
    <row r="1927" spans="12:13">
      <c r="L1927" s="78">
        <f t="shared" si="29"/>
        <v>18.690000000000122</v>
      </c>
      <c r="M1927" s="77"/>
    </row>
    <row r="1928" spans="12:13">
      <c r="L1928" s="78">
        <f t="shared" si="29"/>
        <v>18.700000000000124</v>
      </c>
      <c r="M1928" s="77"/>
    </row>
    <row r="1929" spans="12:13">
      <c r="L1929" s="78">
        <f t="shared" si="29"/>
        <v>18.710000000000125</v>
      </c>
      <c r="M1929" s="77"/>
    </row>
    <row r="1930" spans="12:13">
      <c r="L1930" s="78">
        <f t="shared" si="29"/>
        <v>18.720000000000127</v>
      </c>
      <c r="M1930" s="77"/>
    </row>
    <row r="1931" spans="12:13">
      <c r="L1931" s="78">
        <f t="shared" si="29"/>
        <v>18.730000000000128</v>
      </c>
      <c r="M1931" s="77"/>
    </row>
    <row r="1932" spans="12:13">
      <c r="L1932" s="78">
        <f t="shared" si="29"/>
        <v>18.74000000000013</v>
      </c>
      <c r="M1932" s="77"/>
    </row>
    <row r="1933" spans="12:13">
      <c r="L1933" s="78">
        <f t="shared" si="29"/>
        <v>18.750000000000131</v>
      </c>
      <c r="M1933" s="77"/>
    </row>
    <row r="1934" spans="12:13">
      <c r="L1934" s="78">
        <f t="shared" si="29"/>
        <v>18.760000000000133</v>
      </c>
      <c r="M1934" s="77"/>
    </row>
    <row r="1935" spans="12:13">
      <c r="L1935" s="78">
        <f t="shared" si="29"/>
        <v>18.770000000000135</v>
      </c>
      <c r="M1935" s="77"/>
    </row>
    <row r="1936" spans="12:13">
      <c r="L1936" s="78">
        <f t="shared" si="29"/>
        <v>18.780000000000136</v>
      </c>
      <c r="M1936" s="77"/>
    </row>
    <row r="1937" spans="12:13">
      <c r="L1937" s="78">
        <f t="shared" si="29"/>
        <v>18.790000000000138</v>
      </c>
      <c r="M1937" s="77"/>
    </row>
    <row r="1938" spans="12:13">
      <c r="L1938" s="78">
        <f t="shared" si="29"/>
        <v>18.800000000000139</v>
      </c>
      <c r="M1938" s="77"/>
    </row>
    <row r="1939" spans="12:13">
      <c r="L1939" s="78">
        <f t="shared" si="29"/>
        <v>18.810000000000141</v>
      </c>
      <c r="M1939" s="77"/>
    </row>
    <row r="1940" spans="12:13">
      <c r="L1940" s="78">
        <f t="shared" si="29"/>
        <v>18.820000000000142</v>
      </c>
      <c r="M1940" s="77"/>
    </row>
    <row r="1941" spans="12:13">
      <c r="L1941" s="78">
        <f t="shared" si="29"/>
        <v>18.830000000000144</v>
      </c>
      <c r="M1941" s="77"/>
    </row>
    <row r="1942" spans="12:13">
      <c r="L1942" s="78">
        <f t="shared" si="29"/>
        <v>18.840000000000146</v>
      </c>
      <c r="M1942" s="77"/>
    </row>
    <row r="1943" spans="12:13">
      <c r="L1943" s="78">
        <f t="shared" si="29"/>
        <v>18.850000000000147</v>
      </c>
      <c r="M1943" s="77"/>
    </row>
    <row r="1944" spans="12:13">
      <c r="L1944" s="78">
        <f t="shared" si="29"/>
        <v>18.860000000000149</v>
      </c>
      <c r="M1944" s="77"/>
    </row>
    <row r="1945" spans="12:13">
      <c r="L1945" s="78">
        <f t="shared" si="29"/>
        <v>18.87000000000015</v>
      </c>
      <c r="M1945" s="77"/>
    </row>
    <row r="1946" spans="12:13">
      <c r="L1946" s="78">
        <f t="shared" si="29"/>
        <v>18.880000000000152</v>
      </c>
      <c r="M1946" s="77"/>
    </row>
    <row r="1947" spans="12:13">
      <c r="L1947" s="78">
        <f t="shared" si="29"/>
        <v>18.890000000000153</v>
      </c>
      <c r="M1947" s="77"/>
    </row>
    <row r="1948" spans="12:13">
      <c r="L1948" s="78">
        <f t="shared" si="29"/>
        <v>18.900000000000155</v>
      </c>
      <c r="M1948" s="77"/>
    </row>
    <row r="1949" spans="12:13">
      <c r="L1949" s="78">
        <f t="shared" si="29"/>
        <v>18.910000000000156</v>
      </c>
      <c r="M1949" s="77"/>
    </row>
    <row r="1950" spans="12:13">
      <c r="L1950" s="78">
        <f t="shared" si="29"/>
        <v>18.920000000000158</v>
      </c>
      <c r="M1950" s="77"/>
    </row>
    <row r="1951" spans="12:13">
      <c r="L1951" s="78">
        <f t="shared" si="29"/>
        <v>18.93000000000016</v>
      </c>
      <c r="M1951" s="77"/>
    </row>
    <row r="1952" spans="12:13">
      <c r="L1952" s="78">
        <f t="shared" si="29"/>
        <v>18.940000000000161</v>
      </c>
      <c r="M1952" s="77"/>
    </row>
    <row r="1953" spans="12:13">
      <c r="L1953" s="78">
        <f t="shared" si="29"/>
        <v>18.950000000000163</v>
      </c>
      <c r="M1953" s="77"/>
    </row>
    <row r="1954" spans="12:13">
      <c r="L1954" s="78">
        <f t="shared" si="29"/>
        <v>18.960000000000164</v>
      </c>
      <c r="M1954" s="77"/>
    </row>
    <row r="1955" spans="12:13">
      <c r="L1955" s="78">
        <f t="shared" si="29"/>
        <v>18.970000000000166</v>
      </c>
      <c r="M1955" s="77"/>
    </row>
    <row r="1956" spans="12:13">
      <c r="L1956" s="78">
        <f t="shared" si="29"/>
        <v>18.980000000000167</v>
      </c>
      <c r="M1956" s="77"/>
    </row>
    <row r="1957" spans="12:13">
      <c r="L1957" s="78">
        <f t="shared" si="29"/>
        <v>18.990000000000169</v>
      </c>
      <c r="M1957" s="77"/>
    </row>
    <row r="1958" spans="12:13">
      <c r="L1958" s="78">
        <f t="shared" si="29"/>
        <v>19.000000000000171</v>
      </c>
      <c r="M1958" s="77"/>
    </row>
    <row r="1959" spans="12:13">
      <c r="L1959" s="78">
        <f t="shared" si="29"/>
        <v>19.010000000000172</v>
      </c>
      <c r="M1959" s="77"/>
    </row>
    <row r="1960" spans="12:13">
      <c r="L1960" s="78">
        <f t="shared" si="29"/>
        <v>19.020000000000174</v>
      </c>
      <c r="M1960" s="77"/>
    </row>
    <row r="1961" spans="12:13">
      <c r="L1961" s="78">
        <f t="shared" si="29"/>
        <v>19.030000000000175</v>
      </c>
      <c r="M1961" s="77"/>
    </row>
    <row r="1962" spans="12:13">
      <c r="L1962" s="78">
        <f t="shared" si="29"/>
        <v>19.040000000000177</v>
      </c>
      <c r="M1962" s="77"/>
    </row>
    <row r="1963" spans="12:13">
      <c r="L1963" s="78">
        <f t="shared" si="29"/>
        <v>19.050000000000178</v>
      </c>
      <c r="M1963" s="77"/>
    </row>
    <row r="1964" spans="12:13">
      <c r="L1964" s="78">
        <f t="shared" si="29"/>
        <v>19.06000000000018</v>
      </c>
      <c r="M1964" s="77"/>
    </row>
    <row r="1965" spans="12:13">
      <c r="L1965" s="78">
        <f t="shared" si="29"/>
        <v>19.070000000000181</v>
      </c>
      <c r="M1965" s="77"/>
    </row>
    <row r="1966" spans="12:13">
      <c r="L1966" s="78">
        <f t="shared" si="29"/>
        <v>19.080000000000183</v>
      </c>
      <c r="M1966" s="77"/>
    </row>
    <row r="1967" spans="12:13">
      <c r="L1967" s="78">
        <f t="shared" si="29"/>
        <v>19.090000000000185</v>
      </c>
      <c r="M1967" s="77"/>
    </row>
    <row r="1968" spans="12:13">
      <c r="L1968" s="78">
        <f t="shared" si="29"/>
        <v>19.100000000000186</v>
      </c>
      <c r="M1968" s="77"/>
    </row>
    <row r="1969" spans="12:13">
      <c r="L1969" s="78">
        <f t="shared" si="29"/>
        <v>19.110000000000188</v>
      </c>
      <c r="M1969" s="77"/>
    </row>
    <row r="1970" spans="12:13">
      <c r="L1970" s="78">
        <f t="shared" si="29"/>
        <v>19.120000000000189</v>
      </c>
      <c r="M1970" s="77"/>
    </row>
    <row r="1971" spans="12:13">
      <c r="L1971" s="78">
        <f t="shared" si="29"/>
        <v>19.130000000000191</v>
      </c>
      <c r="M1971" s="77"/>
    </row>
    <row r="1972" spans="12:13">
      <c r="L1972" s="78">
        <f t="shared" si="29"/>
        <v>19.140000000000192</v>
      </c>
      <c r="M1972" s="77"/>
    </row>
    <row r="1973" spans="12:13">
      <c r="L1973" s="78">
        <f t="shared" si="29"/>
        <v>19.150000000000194</v>
      </c>
      <c r="M1973" s="77"/>
    </row>
    <row r="1974" spans="12:13">
      <c r="L1974" s="78">
        <f t="shared" si="29"/>
        <v>19.160000000000196</v>
      </c>
      <c r="M1974" s="77"/>
    </row>
    <row r="1975" spans="12:13">
      <c r="L1975" s="78">
        <f t="shared" si="29"/>
        <v>19.170000000000197</v>
      </c>
      <c r="M1975" s="77"/>
    </row>
    <row r="1976" spans="12:13">
      <c r="L1976" s="78">
        <f t="shared" si="29"/>
        <v>19.180000000000199</v>
      </c>
      <c r="M1976" s="77"/>
    </row>
    <row r="1977" spans="12:13">
      <c r="L1977" s="78">
        <f t="shared" si="29"/>
        <v>19.1900000000002</v>
      </c>
      <c r="M1977" s="77"/>
    </row>
    <row r="1978" spans="12:13">
      <c r="L1978" s="78">
        <f t="shared" si="29"/>
        <v>19.200000000000202</v>
      </c>
      <c r="M1978" s="77"/>
    </row>
    <row r="1979" spans="12:13">
      <c r="L1979" s="78">
        <f t="shared" si="29"/>
        <v>19.210000000000203</v>
      </c>
      <c r="M1979" s="77"/>
    </row>
    <row r="1980" spans="12:13">
      <c r="L1980" s="78">
        <f t="shared" ref="L1980:L2043" si="30">+L1979+0.01</f>
        <v>19.220000000000205</v>
      </c>
      <c r="M1980" s="77"/>
    </row>
    <row r="1981" spans="12:13">
      <c r="L1981" s="78">
        <f t="shared" si="30"/>
        <v>19.230000000000206</v>
      </c>
      <c r="M1981" s="77"/>
    </row>
    <row r="1982" spans="12:13">
      <c r="L1982" s="78">
        <f t="shared" si="30"/>
        <v>19.240000000000208</v>
      </c>
      <c r="M1982" s="77"/>
    </row>
    <row r="1983" spans="12:13">
      <c r="L1983" s="78">
        <f t="shared" si="30"/>
        <v>19.25000000000021</v>
      </c>
      <c r="M1983" s="77"/>
    </row>
    <row r="1984" spans="12:13">
      <c r="L1984" s="78">
        <f t="shared" si="30"/>
        <v>19.260000000000211</v>
      </c>
      <c r="M1984" s="77"/>
    </row>
    <row r="1985" spans="12:13">
      <c r="L1985" s="78">
        <f t="shared" si="30"/>
        <v>19.270000000000213</v>
      </c>
      <c r="M1985" s="77"/>
    </row>
    <row r="1986" spans="12:13">
      <c r="L1986" s="78">
        <f t="shared" si="30"/>
        <v>19.280000000000214</v>
      </c>
      <c r="M1986" s="77"/>
    </row>
    <row r="1987" spans="12:13">
      <c r="L1987" s="78">
        <f t="shared" si="30"/>
        <v>19.290000000000216</v>
      </c>
      <c r="M1987" s="77"/>
    </row>
    <row r="1988" spans="12:13">
      <c r="L1988" s="78">
        <f t="shared" si="30"/>
        <v>19.300000000000217</v>
      </c>
      <c r="M1988" s="77"/>
    </row>
    <row r="1989" spans="12:13">
      <c r="L1989" s="78">
        <f t="shared" si="30"/>
        <v>19.310000000000219</v>
      </c>
      <c r="M1989" s="77"/>
    </row>
    <row r="1990" spans="12:13">
      <c r="L1990" s="78">
        <f t="shared" si="30"/>
        <v>19.320000000000221</v>
      </c>
      <c r="M1990" s="77"/>
    </row>
    <row r="1991" spans="12:13">
      <c r="L1991" s="78">
        <f t="shared" si="30"/>
        <v>19.330000000000222</v>
      </c>
      <c r="M1991" s="77"/>
    </row>
    <row r="1992" spans="12:13">
      <c r="L1992" s="78">
        <f t="shared" si="30"/>
        <v>19.340000000000224</v>
      </c>
      <c r="M1992" s="77"/>
    </row>
    <row r="1993" spans="12:13">
      <c r="L1993" s="78">
        <f t="shared" si="30"/>
        <v>19.350000000000225</v>
      </c>
      <c r="M1993" s="77"/>
    </row>
    <row r="1994" spans="12:13">
      <c r="L1994" s="78">
        <f t="shared" si="30"/>
        <v>19.360000000000227</v>
      </c>
      <c r="M1994" s="77"/>
    </row>
    <row r="1995" spans="12:13">
      <c r="L1995" s="78">
        <f t="shared" si="30"/>
        <v>19.370000000000228</v>
      </c>
      <c r="M1995" s="77"/>
    </row>
    <row r="1996" spans="12:13">
      <c r="L1996" s="78">
        <f t="shared" si="30"/>
        <v>19.38000000000023</v>
      </c>
      <c r="M1996" s="77"/>
    </row>
    <row r="1997" spans="12:13">
      <c r="L1997" s="78">
        <f t="shared" si="30"/>
        <v>19.390000000000231</v>
      </c>
      <c r="M1997" s="77"/>
    </row>
    <row r="1998" spans="12:13">
      <c r="L1998" s="78">
        <f t="shared" si="30"/>
        <v>19.400000000000233</v>
      </c>
      <c r="M1998" s="77"/>
    </row>
    <row r="1999" spans="12:13">
      <c r="L1999" s="78">
        <f t="shared" si="30"/>
        <v>19.410000000000235</v>
      </c>
      <c r="M1999" s="77"/>
    </row>
    <row r="2000" spans="12:13">
      <c r="L2000" s="78">
        <f t="shared" si="30"/>
        <v>19.420000000000236</v>
      </c>
      <c r="M2000" s="77"/>
    </row>
    <row r="2001" spans="12:13">
      <c r="L2001" s="78">
        <f t="shared" si="30"/>
        <v>19.430000000000238</v>
      </c>
      <c r="M2001" s="77"/>
    </row>
    <row r="2002" spans="12:13">
      <c r="L2002" s="78">
        <f t="shared" si="30"/>
        <v>19.440000000000239</v>
      </c>
      <c r="M2002" s="77"/>
    </row>
    <row r="2003" spans="12:13">
      <c r="L2003" s="78">
        <f t="shared" si="30"/>
        <v>19.450000000000241</v>
      </c>
      <c r="M2003" s="77"/>
    </row>
    <row r="2004" spans="12:13">
      <c r="L2004" s="78">
        <f t="shared" si="30"/>
        <v>19.460000000000242</v>
      </c>
      <c r="M2004" s="77"/>
    </row>
    <row r="2005" spans="12:13">
      <c r="L2005" s="78">
        <f t="shared" si="30"/>
        <v>19.470000000000244</v>
      </c>
      <c r="M2005" s="77"/>
    </row>
    <row r="2006" spans="12:13">
      <c r="L2006" s="78">
        <f t="shared" si="30"/>
        <v>19.480000000000246</v>
      </c>
      <c r="M2006" s="77"/>
    </row>
    <row r="2007" spans="12:13">
      <c r="L2007" s="78">
        <f t="shared" si="30"/>
        <v>19.490000000000247</v>
      </c>
      <c r="M2007" s="77"/>
    </row>
    <row r="2008" spans="12:13">
      <c r="L2008" s="78">
        <f t="shared" si="30"/>
        <v>19.500000000000249</v>
      </c>
      <c r="M2008" s="77"/>
    </row>
    <row r="2009" spans="12:13">
      <c r="L2009" s="78">
        <f t="shared" si="30"/>
        <v>19.51000000000025</v>
      </c>
      <c r="M2009" s="77"/>
    </row>
    <row r="2010" spans="12:13">
      <c r="L2010" s="78">
        <f t="shared" si="30"/>
        <v>19.520000000000252</v>
      </c>
      <c r="M2010" s="77"/>
    </row>
    <row r="2011" spans="12:13">
      <c r="L2011" s="78">
        <f t="shared" si="30"/>
        <v>19.530000000000253</v>
      </c>
      <c r="M2011" s="77"/>
    </row>
    <row r="2012" spans="12:13">
      <c r="L2012" s="78">
        <f t="shared" si="30"/>
        <v>19.540000000000255</v>
      </c>
      <c r="M2012" s="77"/>
    </row>
    <row r="2013" spans="12:13">
      <c r="L2013" s="78">
        <f t="shared" si="30"/>
        <v>19.550000000000257</v>
      </c>
      <c r="M2013" s="77"/>
    </row>
    <row r="2014" spans="12:13">
      <c r="L2014" s="78">
        <f t="shared" si="30"/>
        <v>19.560000000000258</v>
      </c>
      <c r="M2014" s="77"/>
    </row>
    <row r="2015" spans="12:13">
      <c r="L2015" s="78">
        <f t="shared" si="30"/>
        <v>19.57000000000026</v>
      </c>
      <c r="M2015" s="77"/>
    </row>
    <row r="2016" spans="12:13">
      <c r="L2016" s="78">
        <f t="shared" si="30"/>
        <v>19.580000000000261</v>
      </c>
      <c r="M2016" s="77"/>
    </row>
    <row r="2017" spans="12:13">
      <c r="L2017" s="78">
        <f t="shared" si="30"/>
        <v>19.590000000000263</v>
      </c>
      <c r="M2017" s="77"/>
    </row>
    <row r="2018" spans="12:13">
      <c r="L2018" s="78">
        <f t="shared" si="30"/>
        <v>19.600000000000264</v>
      </c>
      <c r="M2018" s="77"/>
    </row>
    <row r="2019" spans="12:13">
      <c r="L2019" s="78">
        <f t="shared" si="30"/>
        <v>19.610000000000266</v>
      </c>
      <c r="M2019" s="77"/>
    </row>
    <row r="2020" spans="12:13">
      <c r="L2020" s="78">
        <f t="shared" si="30"/>
        <v>19.620000000000267</v>
      </c>
      <c r="M2020" s="77"/>
    </row>
    <row r="2021" spans="12:13">
      <c r="L2021" s="78">
        <f t="shared" si="30"/>
        <v>19.630000000000269</v>
      </c>
      <c r="M2021" s="77"/>
    </row>
    <row r="2022" spans="12:13">
      <c r="L2022" s="78">
        <f t="shared" si="30"/>
        <v>19.640000000000271</v>
      </c>
      <c r="M2022" s="77"/>
    </row>
    <row r="2023" spans="12:13">
      <c r="L2023" s="78">
        <f t="shared" si="30"/>
        <v>19.650000000000272</v>
      </c>
      <c r="M2023" s="77"/>
    </row>
    <row r="2024" spans="12:13">
      <c r="L2024" s="78">
        <f t="shared" si="30"/>
        <v>19.660000000000274</v>
      </c>
      <c r="M2024" s="77"/>
    </row>
    <row r="2025" spans="12:13">
      <c r="L2025" s="78">
        <f t="shared" si="30"/>
        <v>19.670000000000275</v>
      </c>
      <c r="M2025" s="77"/>
    </row>
    <row r="2026" spans="12:13">
      <c r="L2026" s="78">
        <f t="shared" si="30"/>
        <v>19.680000000000277</v>
      </c>
      <c r="M2026" s="77"/>
    </row>
    <row r="2027" spans="12:13">
      <c r="L2027" s="78">
        <f t="shared" si="30"/>
        <v>19.690000000000278</v>
      </c>
      <c r="M2027" s="77"/>
    </row>
    <row r="2028" spans="12:13">
      <c r="L2028" s="78">
        <f t="shared" si="30"/>
        <v>19.70000000000028</v>
      </c>
      <c r="M2028" s="77"/>
    </row>
    <row r="2029" spans="12:13">
      <c r="L2029" s="78">
        <f t="shared" si="30"/>
        <v>19.710000000000282</v>
      </c>
      <c r="M2029" s="77"/>
    </row>
    <row r="2030" spans="12:13">
      <c r="L2030" s="78">
        <f t="shared" si="30"/>
        <v>19.720000000000283</v>
      </c>
      <c r="M2030" s="77"/>
    </row>
    <row r="2031" spans="12:13">
      <c r="L2031" s="78">
        <f t="shared" si="30"/>
        <v>19.730000000000285</v>
      </c>
      <c r="M2031" s="77"/>
    </row>
    <row r="2032" spans="12:13">
      <c r="L2032" s="78">
        <f t="shared" si="30"/>
        <v>19.740000000000286</v>
      </c>
      <c r="M2032" s="77"/>
    </row>
    <row r="2033" spans="12:13">
      <c r="L2033" s="78">
        <f t="shared" si="30"/>
        <v>19.750000000000288</v>
      </c>
      <c r="M2033" s="77"/>
    </row>
    <row r="2034" spans="12:13">
      <c r="L2034" s="78">
        <f t="shared" si="30"/>
        <v>19.760000000000289</v>
      </c>
      <c r="M2034" s="77"/>
    </row>
    <row r="2035" spans="12:13">
      <c r="L2035" s="78">
        <f t="shared" si="30"/>
        <v>19.770000000000291</v>
      </c>
      <c r="M2035" s="77"/>
    </row>
    <row r="2036" spans="12:13">
      <c r="L2036" s="78">
        <f t="shared" si="30"/>
        <v>19.780000000000292</v>
      </c>
      <c r="M2036" s="77"/>
    </row>
    <row r="2037" spans="12:13">
      <c r="L2037" s="78">
        <f t="shared" si="30"/>
        <v>19.790000000000294</v>
      </c>
      <c r="M2037" s="77"/>
    </row>
    <row r="2038" spans="12:13">
      <c r="L2038" s="78">
        <f t="shared" si="30"/>
        <v>19.800000000000296</v>
      </c>
      <c r="M2038" s="77"/>
    </row>
    <row r="2039" spans="12:13">
      <c r="L2039" s="78">
        <f t="shared" si="30"/>
        <v>19.810000000000297</v>
      </c>
      <c r="M2039" s="77"/>
    </row>
    <row r="2040" spans="12:13">
      <c r="L2040" s="78">
        <f t="shared" si="30"/>
        <v>19.820000000000299</v>
      </c>
      <c r="M2040" s="77"/>
    </row>
    <row r="2041" spans="12:13">
      <c r="L2041" s="78">
        <f t="shared" si="30"/>
        <v>19.8300000000003</v>
      </c>
      <c r="M2041" s="77"/>
    </row>
    <row r="2042" spans="12:13">
      <c r="L2042" s="78">
        <f t="shared" si="30"/>
        <v>19.840000000000302</v>
      </c>
      <c r="M2042" s="77"/>
    </row>
    <row r="2043" spans="12:13">
      <c r="L2043" s="78">
        <f t="shared" si="30"/>
        <v>19.850000000000303</v>
      </c>
      <c r="M2043" s="77"/>
    </row>
    <row r="2044" spans="12:13">
      <c r="L2044" s="78">
        <f t="shared" ref="L2044:L2107" si="31">+L2043+0.01</f>
        <v>19.860000000000305</v>
      </c>
      <c r="M2044" s="77"/>
    </row>
    <row r="2045" spans="12:13">
      <c r="L2045" s="78">
        <f t="shared" si="31"/>
        <v>19.870000000000307</v>
      </c>
      <c r="M2045" s="77"/>
    </row>
    <row r="2046" spans="12:13">
      <c r="L2046" s="78">
        <f t="shared" si="31"/>
        <v>19.880000000000308</v>
      </c>
      <c r="M2046" s="77"/>
    </row>
    <row r="2047" spans="12:13">
      <c r="L2047" s="78">
        <f t="shared" si="31"/>
        <v>19.89000000000031</v>
      </c>
      <c r="M2047" s="77"/>
    </row>
    <row r="2048" spans="12:13">
      <c r="L2048" s="78">
        <f t="shared" si="31"/>
        <v>19.900000000000311</v>
      </c>
      <c r="M2048" s="77"/>
    </row>
    <row r="2049" spans="12:13">
      <c r="L2049" s="78">
        <f t="shared" si="31"/>
        <v>19.910000000000313</v>
      </c>
      <c r="M2049" s="77"/>
    </row>
    <row r="2050" spans="12:13">
      <c r="L2050" s="78">
        <f t="shared" si="31"/>
        <v>19.920000000000314</v>
      </c>
      <c r="M2050" s="77"/>
    </row>
    <row r="2051" spans="12:13">
      <c r="L2051" s="78">
        <f t="shared" si="31"/>
        <v>19.930000000000316</v>
      </c>
      <c r="M2051" s="77"/>
    </row>
    <row r="2052" spans="12:13">
      <c r="L2052" s="78">
        <f t="shared" si="31"/>
        <v>19.940000000000317</v>
      </c>
      <c r="M2052" s="77"/>
    </row>
    <row r="2053" spans="12:13">
      <c r="L2053" s="78">
        <f t="shared" si="31"/>
        <v>19.950000000000319</v>
      </c>
      <c r="M2053" s="77"/>
    </row>
    <row r="2054" spans="12:13">
      <c r="L2054" s="78">
        <f t="shared" si="31"/>
        <v>19.960000000000321</v>
      </c>
      <c r="M2054" s="77"/>
    </row>
    <row r="2055" spans="12:13">
      <c r="L2055" s="78">
        <f t="shared" si="31"/>
        <v>19.970000000000322</v>
      </c>
      <c r="M2055" s="77"/>
    </row>
    <row r="2056" spans="12:13">
      <c r="L2056" s="78">
        <f t="shared" si="31"/>
        <v>19.980000000000324</v>
      </c>
      <c r="M2056" s="77"/>
    </row>
    <row r="2057" spans="12:13">
      <c r="L2057" s="78">
        <f t="shared" si="31"/>
        <v>19.990000000000325</v>
      </c>
      <c r="M2057" s="77"/>
    </row>
    <row r="2058" spans="12:13">
      <c r="L2058" s="78">
        <f t="shared" si="31"/>
        <v>20.000000000000327</v>
      </c>
      <c r="M2058" s="77"/>
    </row>
    <row r="2059" spans="12:13">
      <c r="L2059" s="78">
        <f t="shared" si="31"/>
        <v>20.010000000000328</v>
      </c>
      <c r="M2059" s="77"/>
    </row>
    <row r="2060" spans="12:13">
      <c r="L2060" s="78">
        <f t="shared" si="31"/>
        <v>20.02000000000033</v>
      </c>
      <c r="M2060" s="77"/>
    </row>
    <row r="2061" spans="12:13">
      <c r="L2061" s="78">
        <f t="shared" si="31"/>
        <v>20.030000000000332</v>
      </c>
      <c r="M2061" s="77"/>
    </row>
    <row r="2062" spans="12:13">
      <c r="L2062" s="78">
        <f t="shared" si="31"/>
        <v>20.040000000000333</v>
      </c>
      <c r="M2062" s="77"/>
    </row>
    <row r="2063" spans="12:13">
      <c r="L2063" s="78">
        <f t="shared" si="31"/>
        <v>20.050000000000335</v>
      </c>
      <c r="M2063" s="77"/>
    </row>
    <row r="2064" spans="12:13">
      <c r="L2064" s="78">
        <f t="shared" si="31"/>
        <v>20.060000000000336</v>
      </c>
      <c r="M2064" s="77"/>
    </row>
    <row r="2065" spans="12:13">
      <c r="L2065" s="78">
        <f t="shared" si="31"/>
        <v>20.070000000000338</v>
      </c>
      <c r="M2065" s="77"/>
    </row>
    <row r="2066" spans="12:13">
      <c r="L2066" s="78">
        <f t="shared" si="31"/>
        <v>20.080000000000339</v>
      </c>
      <c r="M2066" s="77"/>
    </row>
    <row r="2067" spans="12:13">
      <c r="L2067" s="78">
        <f t="shared" si="31"/>
        <v>20.090000000000341</v>
      </c>
      <c r="M2067" s="77"/>
    </row>
    <row r="2068" spans="12:13">
      <c r="L2068" s="78">
        <f t="shared" si="31"/>
        <v>20.100000000000342</v>
      </c>
      <c r="M2068" s="77"/>
    </row>
    <row r="2069" spans="12:13">
      <c r="L2069" s="78">
        <f t="shared" si="31"/>
        <v>20.110000000000344</v>
      </c>
      <c r="M2069" s="77"/>
    </row>
    <row r="2070" spans="12:13">
      <c r="L2070" s="78">
        <f t="shared" si="31"/>
        <v>20.120000000000346</v>
      </c>
      <c r="M2070" s="77"/>
    </row>
    <row r="2071" spans="12:13">
      <c r="L2071" s="78">
        <f t="shared" si="31"/>
        <v>20.130000000000347</v>
      </c>
      <c r="M2071" s="77"/>
    </row>
    <row r="2072" spans="12:13">
      <c r="L2072" s="78">
        <f t="shared" si="31"/>
        <v>20.140000000000349</v>
      </c>
      <c r="M2072" s="77"/>
    </row>
    <row r="2073" spans="12:13">
      <c r="L2073" s="78">
        <f t="shared" si="31"/>
        <v>20.15000000000035</v>
      </c>
      <c r="M2073" s="77"/>
    </row>
    <row r="2074" spans="12:13">
      <c r="L2074" s="78">
        <f t="shared" si="31"/>
        <v>20.160000000000352</v>
      </c>
      <c r="M2074" s="77"/>
    </row>
    <row r="2075" spans="12:13">
      <c r="L2075" s="78">
        <f t="shared" si="31"/>
        <v>20.170000000000353</v>
      </c>
      <c r="M2075" s="77"/>
    </row>
    <row r="2076" spans="12:13">
      <c r="L2076" s="78">
        <f t="shared" si="31"/>
        <v>20.180000000000355</v>
      </c>
      <c r="M2076" s="77"/>
    </row>
    <row r="2077" spans="12:13">
      <c r="L2077" s="78">
        <f t="shared" si="31"/>
        <v>20.190000000000357</v>
      </c>
      <c r="M2077" s="77"/>
    </row>
    <row r="2078" spans="12:13">
      <c r="L2078" s="78">
        <f t="shared" si="31"/>
        <v>20.200000000000358</v>
      </c>
      <c r="M2078" s="77"/>
    </row>
    <row r="2079" spans="12:13">
      <c r="L2079" s="78">
        <f t="shared" si="31"/>
        <v>20.21000000000036</v>
      </c>
      <c r="M2079" s="77"/>
    </row>
    <row r="2080" spans="12:13">
      <c r="L2080" s="78">
        <f t="shared" si="31"/>
        <v>20.220000000000361</v>
      </c>
      <c r="M2080" s="77"/>
    </row>
    <row r="2081" spans="12:13">
      <c r="L2081" s="78">
        <f t="shared" si="31"/>
        <v>20.230000000000363</v>
      </c>
      <c r="M2081" s="77"/>
    </row>
    <row r="2082" spans="12:13">
      <c r="L2082" s="78">
        <f t="shared" si="31"/>
        <v>20.240000000000364</v>
      </c>
      <c r="M2082" s="77"/>
    </row>
    <row r="2083" spans="12:13">
      <c r="L2083" s="78">
        <f t="shared" si="31"/>
        <v>20.250000000000366</v>
      </c>
      <c r="M2083" s="77"/>
    </row>
    <row r="2084" spans="12:13">
      <c r="L2084" s="78">
        <f t="shared" si="31"/>
        <v>20.260000000000367</v>
      </c>
      <c r="M2084" s="77"/>
    </row>
    <row r="2085" spans="12:13">
      <c r="L2085" s="78">
        <f t="shared" si="31"/>
        <v>20.270000000000369</v>
      </c>
      <c r="M2085" s="77"/>
    </row>
    <row r="2086" spans="12:13">
      <c r="L2086" s="78">
        <f t="shared" si="31"/>
        <v>20.280000000000371</v>
      </c>
      <c r="M2086" s="77"/>
    </row>
    <row r="2087" spans="12:13">
      <c r="L2087" s="78">
        <f t="shared" si="31"/>
        <v>20.290000000000372</v>
      </c>
      <c r="M2087" s="77"/>
    </row>
    <row r="2088" spans="12:13">
      <c r="L2088" s="78">
        <f t="shared" si="31"/>
        <v>20.300000000000374</v>
      </c>
      <c r="M2088" s="77"/>
    </row>
    <row r="2089" spans="12:13">
      <c r="L2089" s="78">
        <f t="shared" si="31"/>
        <v>20.310000000000375</v>
      </c>
      <c r="M2089" s="77"/>
    </row>
    <row r="2090" spans="12:13">
      <c r="L2090" s="78">
        <f t="shared" si="31"/>
        <v>20.320000000000377</v>
      </c>
      <c r="M2090" s="77"/>
    </row>
    <row r="2091" spans="12:13">
      <c r="L2091" s="78">
        <f t="shared" si="31"/>
        <v>20.330000000000378</v>
      </c>
      <c r="M2091" s="77"/>
    </row>
    <row r="2092" spans="12:13">
      <c r="L2092" s="78">
        <f t="shared" si="31"/>
        <v>20.34000000000038</v>
      </c>
      <c r="M2092" s="77"/>
    </row>
    <row r="2093" spans="12:13">
      <c r="L2093" s="78">
        <f t="shared" si="31"/>
        <v>20.350000000000382</v>
      </c>
      <c r="M2093" s="77"/>
    </row>
    <row r="2094" spans="12:13">
      <c r="L2094" s="78">
        <f t="shared" si="31"/>
        <v>20.360000000000383</v>
      </c>
      <c r="M2094" s="77"/>
    </row>
    <row r="2095" spans="12:13">
      <c r="L2095" s="78">
        <f t="shared" si="31"/>
        <v>20.370000000000385</v>
      </c>
      <c r="M2095" s="77"/>
    </row>
    <row r="2096" spans="12:13">
      <c r="L2096" s="78">
        <f t="shared" si="31"/>
        <v>20.380000000000386</v>
      </c>
      <c r="M2096" s="77"/>
    </row>
    <row r="2097" spans="12:13">
      <c r="L2097" s="78">
        <f t="shared" si="31"/>
        <v>20.390000000000388</v>
      </c>
      <c r="M2097" s="77"/>
    </row>
    <row r="2098" spans="12:13">
      <c r="L2098" s="78">
        <f t="shared" si="31"/>
        <v>20.400000000000389</v>
      </c>
      <c r="M2098" s="77"/>
    </row>
    <row r="2099" spans="12:13">
      <c r="L2099" s="78">
        <f t="shared" si="31"/>
        <v>20.410000000000391</v>
      </c>
      <c r="M2099" s="77"/>
    </row>
    <row r="2100" spans="12:13">
      <c r="L2100" s="78">
        <f t="shared" si="31"/>
        <v>20.420000000000393</v>
      </c>
      <c r="M2100" s="77"/>
    </row>
    <row r="2101" spans="12:13">
      <c r="L2101" s="78">
        <f t="shared" si="31"/>
        <v>20.430000000000394</v>
      </c>
      <c r="M2101" s="77"/>
    </row>
    <row r="2102" spans="12:13">
      <c r="L2102" s="78">
        <f t="shared" si="31"/>
        <v>20.440000000000396</v>
      </c>
      <c r="M2102" s="77"/>
    </row>
    <row r="2103" spans="12:13">
      <c r="L2103" s="78">
        <f t="shared" si="31"/>
        <v>20.450000000000397</v>
      </c>
      <c r="M2103" s="77"/>
    </row>
    <row r="2104" spans="12:13">
      <c r="L2104" s="78">
        <f t="shared" si="31"/>
        <v>20.460000000000399</v>
      </c>
      <c r="M2104" s="77"/>
    </row>
    <row r="2105" spans="12:13">
      <c r="L2105" s="78">
        <f t="shared" si="31"/>
        <v>20.4700000000004</v>
      </c>
      <c r="M2105" s="77"/>
    </row>
    <row r="2106" spans="12:13">
      <c r="L2106" s="78">
        <f t="shared" si="31"/>
        <v>20.480000000000402</v>
      </c>
      <c r="M2106" s="77"/>
    </row>
    <row r="2107" spans="12:13">
      <c r="L2107" s="78">
        <f t="shared" si="31"/>
        <v>20.490000000000403</v>
      </c>
      <c r="M2107" s="77"/>
    </row>
    <row r="2108" spans="12:13">
      <c r="L2108" s="78">
        <f t="shared" ref="L2108:L2171" si="32">+L2107+0.01</f>
        <v>20.500000000000405</v>
      </c>
      <c r="M2108" s="77"/>
    </row>
    <row r="2109" spans="12:13">
      <c r="L2109" s="78">
        <f t="shared" si="32"/>
        <v>20.510000000000407</v>
      </c>
      <c r="M2109" s="77"/>
    </row>
    <row r="2110" spans="12:13">
      <c r="L2110" s="78">
        <f t="shared" si="32"/>
        <v>20.520000000000408</v>
      </c>
      <c r="M2110" s="77"/>
    </row>
    <row r="2111" spans="12:13">
      <c r="L2111" s="78">
        <f t="shared" si="32"/>
        <v>20.53000000000041</v>
      </c>
      <c r="M2111" s="77"/>
    </row>
    <row r="2112" spans="12:13">
      <c r="L2112" s="78">
        <f t="shared" si="32"/>
        <v>20.540000000000411</v>
      </c>
      <c r="M2112" s="77"/>
    </row>
    <row r="2113" spans="12:13">
      <c r="L2113" s="78">
        <f t="shared" si="32"/>
        <v>20.550000000000413</v>
      </c>
      <c r="M2113" s="77"/>
    </row>
    <row r="2114" spans="12:13">
      <c r="L2114" s="78">
        <f t="shared" si="32"/>
        <v>20.560000000000414</v>
      </c>
      <c r="M2114" s="77"/>
    </row>
    <row r="2115" spans="12:13">
      <c r="L2115" s="78">
        <f t="shared" si="32"/>
        <v>20.570000000000416</v>
      </c>
      <c r="M2115" s="77"/>
    </row>
    <row r="2116" spans="12:13">
      <c r="L2116" s="78">
        <f t="shared" si="32"/>
        <v>20.580000000000418</v>
      </c>
      <c r="M2116" s="77"/>
    </row>
    <row r="2117" spans="12:13">
      <c r="L2117" s="78">
        <f t="shared" si="32"/>
        <v>20.590000000000419</v>
      </c>
      <c r="M2117" s="77"/>
    </row>
    <row r="2118" spans="12:13">
      <c r="L2118" s="78">
        <f t="shared" si="32"/>
        <v>20.600000000000421</v>
      </c>
      <c r="M2118" s="77"/>
    </row>
    <row r="2119" spans="12:13">
      <c r="L2119" s="78">
        <f t="shared" si="32"/>
        <v>20.610000000000422</v>
      </c>
      <c r="M2119" s="77"/>
    </row>
    <row r="2120" spans="12:13">
      <c r="L2120" s="78">
        <f t="shared" si="32"/>
        <v>20.620000000000424</v>
      </c>
      <c r="M2120" s="77"/>
    </row>
    <row r="2121" spans="12:13">
      <c r="L2121" s="78">
        <f t="shared" si="32"/>
        <v>20.630000000000425</v>
      </c>
      <c r="M2121" s="77"/>
    </row>
    <row r="2122" spans="12:13">
      <c r="L2122" s="78">
        <f t="shared" si="32"/>
        <v>20.640000000000427</v>
      </c>
      <c r="M2122" s="77"/>
    </row>
    <row r="2123" spans="12:13">
      <c r="L2123" s="78">
        <f t="shared" si="32"/>
        <v>20.650000000000428</v>
      </c>
      <c r="M2123" s="77"/>
    </row>
    <row r="2124" spans="12:13">
      <c r="L2124" s="78">
        <f t="shared" si="32"/>
        <v>20.66000000000043</v>
      </c>
      <c r="M2124" s="77"/>
    </row>
    <row r="2125" spans="12:13">
      <c r="L2125" s="78">
        <f t="shared" si="32"/>
        <v>20.670000000000432</v>
      </c>
      <c r="M2125" s="77"/>
    </row>
    <row r="2126" spans="12:13">
      <c r="L2126" s="78">
        <f t="shared" si="32"/>
        <v>20.680000000000433</v>
      </c>
      <c r="M2126" s="77"/>
    </row>
    <row r="2127" spans="12:13">
      <c r="L2127" s="78">
        <f t="shared" si="32"/>
        <v>20.690000000000435</v>
      </c>
      <c r="M2127" s="77"/>
    </row>
    <row r="2128" spans="12:13">
      <c r="L2128" s="78">
        <f t="shared" si="32"/>
        <v>20.700000000000436</v>
      </c>
      <c r="M2128" s="77"/>
    </row>
    <row r="2129" spans="12:13">
      <c r="L2129" s="78">
        <f t="shared" si="32"/>
        <v>20.710000000000438</v>
      </c>
      <c r="M2129" s="77"/>
    </row>
    <row r="2130" spans="12:13">
      <c r="L2130" s="78">
        <f t="shared" si="32"/>
        <v>20.720000000000439</v>
      </c>
      <c r="M2130" s="77"/>
    </row>
    <row r="2131" spans="12:13">
      <c r="L2131" s="78">
        <f t="shared" si="32"/>
        <v>20.730000000000441</v>
      </c>
      <c r="M2131" s="77"/>
    </row>
    <row r="2132" spans="12:13">
      <c r="L2132" s="78">
        <f t="shared" si="32"/>
        <v>20.740000000000443</v>
      </c>
      <c r="M2132" s="77"/>
    </row>
    <row r="2133" spans="12:13">
      <c r="L2133" s="78">
        <f t="shared" si="32"/>
        <v>20.750000000000444</v>
      </c>
      <c r="M2133" s="77"/>
    </row>
    <row r="2134" spans="12:13">
      <c r="L2134" s="78">
        <f t="shared" si="32"/>
        <v>20.760000000000446</v>
      </c>
      <c r="M2134" s="77"/>
    </row>
    <row r="2135" spans="12:13">
      <c r="L2135" s="78">
        <f t="shared" si="32"/>
        <v>20.770000000000447</v>
      </c>
      <c r="M2135" s="77"/>
    </row>
    <row r="2136" spans="12:13">
      <c r="L2136" s="78">
        <f t="shared" si="32"/>
        <v>20.780000000000449</v>
      </c>
      <c r="M2136" s="77"/>
    </row>
    <row r="2137" spans="12:13">
      <c r="L2137" s="78">
        <f t="shared" si="32"/>
        <v>20.79000000000045</v>
      </c>
      <c r="M2137" s="77"/>
    </row>
    <row r="2138" spans="12:13">
      <c r="L2138" s="78">
        <f t="shared" si="32"/>
        <v>20.800000000000452</v>
      </c>
      <c r="M2138" s="77"/>
    </row>
    <row r="2139" spans="12:13">
      <c r="L2139" s="78">
        <f t="shared" si="32"/>
        <v>20.810000000000453</v>
      </c>
      <c r="M2139" s="77"/>
    </row>
    <row r="2140" spans="12:13">
      <c r="L2140" s="78">
        <f t="shared" si="32"/>
        <v>20.820000000000455</v>
      </c>
      <c r="M2140" s="77"/>
    </row>
    <row r="2141" spans="12:13">
      <c r="L2141" s="78">
        <f t="shared" si="32"/>
        <v>20.830000000000457</v>
      </c>
      <c r="M2141" s="77"/>
    </row>
    <row r="2142" spans="12:13">
      <c r="L2142" s="78">
        <f t="shared" si="32"/>
        <v>20.840000000000458</v>
      </c>
      <c r="M2142" s="77"/>
    </row>
    <row r="2143" spans="12:13">
      <c r="L2143" s="78">
        <f t="shared" si="32"/>
        <v>20.85000000000046</v>
      </c>
      <c r="M2143" s="77"/>
    </row>
    <row r="2144" spans="12:13">
      <c r="L2144" s="78">
        <f t="shared" si="32"/>
        <v>20.860000000000461</v>
      </c>
      <c r="M2144" s="77"/>
    </row>
    <row r="2145" spans="12:13">
      <c r="L2145" s="78">
        <f t="shared" si="32"/>
        <v>20.870000000000463</v>
      </c>
      <c r="M2145" s="77"/>
    </row>
    <row r="2146" spans="12:13">
      <c r="L2146" s="78">
        <f t="shared" si="32"/>
        <v>20.880000000000464</v>
      </c>
      <c r="M2146" s="77"/>
    </row>
    <row r="2147" spans="12:13">
      <c r="L2147" s="78">
        <f t="shared" si="32"/>
        <v>20.890000000000466</v>
      </c>
      <c r="M2147" s="77"/>
    </row>
    <row r="2148" spans="12:13">
      <c r="L2148" s="78">
        <f t="shared" si="32"/>
        <v>20.900000000000468</v>
      </c>
      <c r="M2148" s="77"/>
    </row>
    <row r="2149" spans="12:13">
      <c r="L2149" s="78">
        <f t="shared" si="32"/>
        <v>20.910000000000469</v>
      </c>
      <c r="M2149" s="77"/>
    </row>
    <row r="2150" spans="12:13">
      <c r="L2150" s="78">
        <f t="shared" si="32"/>
        <v>20.920000000000471</v>
      </c>
      <c r="M2150" s="77"/>
    </row>
    <row r="2151" spans="12:13">
      <c r="L2151" s="78">
        <f t="shared" si="32"/>
        <v>20.930000000000472</v>
      </c>
      <c r="M2151" s="77"/>
    </row>
    <row r="2152" spans="12:13">
      <c r="L2152" s="78">
        <f t="shared" si="32"/>
        <v>20.940000000000474</v>
      </c>
      <c r="M2152" s="77"/>
    </row>
    <row r="2153" spans="12:13">
      <c r="L2153" s="78">
        <f t="shared" si="32"/>
        <v>20.950000000000475</v>
      </c>
      <c r="M2153" s="77"/>
    </row>
    <row r="2154" spans="12:13">
      <c r="L2154" s="78">
        <f t="shared" si="32"/>
        <v>20.960000000000477</v>
      </c>
      <c r="M2154" s="77"/>
    </row>
    <row r="2155" spans="12:13">
      <c r="L2155" s="78">
        <f t="shared" si="32"/>
        <v>20.970000000000478</v>
      </c>
      <c r="M2155" s="77"/>
    </row>
    <row r="2156" spans="12:13">
      <c r="L2156" s="78">
        <f t="shared" si="32"/>
        <v>20.98000000000048</v>
      </c>
      <c r="M2156" s="77"/>
    </row>
    <row r="2157" spans="12:13">
      <c r="L2157" s="78">
        <f t="shared" si="32"/>
        <v>20.990000000000482</v>
      </c>
      <c r="M2157" s="77"/>
    </row>
    <row r="2158" spans="12:13">
      <c r="L2158" s="78">
        <f t="shared" si="32"/>
        <v>21.000000000000483</v>
      </c>
      <c r="M2158" s="77"/>
    </row>
    <row r="2159" spans="12:13">
      <c r="L2159" s="78">
        <f t="shared" si="32"/>
        <v>21.010000000000485</v>
      </c>
      <c r="M2159" s="77"/>
    </row>
    <row r="2160" spans="12:13">
      <c r="L2160" s="78">
        <f t="shared" si="32"/>
        <v>21.020000000000486</v>
      </c>
      <c r="M2160" s="77"/>
    </row>
    <row r="2161" spans="12:13">
      <c r="L2161" s="78">
        <f t="shared" si="32"/>
        <v>21.030000000000488</v>
      </c>
      <c r="M2161" s="77"/>
    </row>
    <row r="2162" spans="12:13">
      <c r="L2162" s="78">
        <f t="shared" si="32"/>
        <v>21.040000000000489</v>
      </c>
      <c r="M2162" s="77"/>
    </row>
    <row r="2163" spans="12:13">
      <c r="L2163" s="78">
        <f t="shared" si="32"/>
        <v>21.050000000000491</v>
      </c>
      <c r="M2163" s="77"/>
    </row>
    <row r="2164" spans="12:13">
      <c r="L2164" s="78">
        <f t="shared" si="32"/>
        <v>21.060000000000493</v>
      </c>
      <c r="M2164" s="77"/>
    </row>
    <row r="2165" spans="12:13">
      <c r="L2165" s="78">
        <f t="shared" si="32"/>
        <v>21.070000000000494</v>
      </c>
      <c r="M2165" s="77"/>
    </row>
    <row r="2166" spans="12:13">
      <c r="L2166" s="78">
        <f t="shared" si="32"/>
        <v>21.080000000000496</v>
      </c>
      <c r="M2166" s="77"/>
    </row>
    <row r="2167" spans="12:13">
      <c r="L2167" s="78">
        <f t="shared" si="32"/>
        <v>21.090000000000497</v>
      </c>
      <c r="M2167" s="77"/>
    </row>
    <row r="2168" spans="12:13">
      <c r="L2168" s="78">
        <f t="shared" si="32"/>
        <v>21.100000000000499</v>
      </c>
      <c r="M2168" s="77"/>
    </row>
    <row r="2169" spans="12:13">
      <c r="L2169" s="78">
        <f t="shared" si="32"/>
        <v>21.1100000000005</v>
      </c>
      <c r="M2169" s="77"/>
    </row>
    <row r="2170" spans="12:13">
      <c r="L2170" s="78">
        <f t="shared" si="32"/>
        <v>21.120000000000502</v>
      </c>
      <c r="M2170" s="77"/>
    </row>
    <row r="2171" spans="12:13">
      <c r="L2171" s="78">
        <f t="shared" si="32"/>
        <v>21.130000000000503</v>
      </c>
      <c r="M2171" s="77"/>
    </row>
    <row r="2172" spans="12:13">
      <c r="L2172" s="78">
        <f t="shared" ref="L2172:L2235" si="33">+L2171+0.01</f>
        <v>21.140000000000505</v>
      </c>
      <c r="M2172" s="77"/>
    </row>
    <row r="2173" spans="12:13">
      <c r="L2173" s="78">
        <f t="shared" si="33"/>
        <v>21.150000000000507</v>
      </c>
      <c r="M2173" s="77"/>
    </row>
    <row r="2174" spans="12:13">
      <c r="L2174" s="78">
        <f t="shared" si="33"/>
        <v>21.160000000000508</v>
      </c>
      <c r="M2174" s="77"/>
    </row>
    <row r="2175" spans="12:13">
      <c r="L2175" s="78">
        <f t="shared" si="33"/>
        <v>21.17000000000051</v>
      </c>
      <c r="M2175" s="77"/>
    </row>
    <row r="2176" spans="12:13">
      <c r="L2176" s="78">
        <f t="shared" si="33"/>
        <v>21.180000000000511</v>
      </c>
      <c r="M2176" s="77"/>
    </row>
    <row r="2177" spans="12:13">
      <c r="L2177" s="78">
        <f t="shared" si="33"/>
        <v>21.190000000000513</v>
      </c>
      <c r="M2177" s="77"/>
    </row>
    <row r="2178" spans="12:13">
      <c r="L2178" s="78">
        <f t="shared" si="33"/>
        <v>21.200000000000514</v>
      </c>
      <c r="M2178" s="77"/>
    </row>
    <row r="2179" spans="12:13">
      <c r="L2179" s="78">
        <f t="shared" si="33"/>
        <v>21.210000000000516</v>
      </c>
      <c r="M2179" s="77"/>
    </row>
    <row r="2180" spans="12:13">
      <c r="L2180" s="78">
        <f t="shared" si="33"/>
        <v>21.220000000000518</v>
      </c>
      <c r="M2180" s="77"/>
    </row>
    <row r="2181" spans="12:13">
      <c r="L2181" s="78">
        <f t="shared" si="33"/>
        <v>21.230000000000519</v>
      </c>
      <c r="M2181" s="77"/>
    </row>
    <row r="2182" spans="12:13">
      <c r="L2182" s="78">
        <f t="shared" si="33"/>
        <v>21.240000000000521</v>
      </c>
      <c r="M2182" s="77"/>
    </row>
    <row r="2183" spans="12:13">
      <c r="L2183" s="78">
        <f t="shared" si="33"/>
        <v>21.250000000000522</v>
      </c>
      <c r="M2183" s="77"/>
    </row>
    <row r="2184" spans="12:13">
      <c r="L2184" s="78">
        <f t="shared" si="33"/>
        <v>21.260000000000524</v>
      </c>
      <c r="M2184" s="77"/>
    </row>
    <row r="2185" spans="12:13">
      <c r="L2185" s="78">
        <f t="shared" si="33"/>
        <v>21.270000000000525</v>
      </c>
      <c r="M2185" s="77"/>
    </row>
    <row r="2186" spans="12:13">
      <c r="L2186" s="78">
        <f t="shared" si="33"/>
        <v>21.280000000000527</v>
      </c>
      <c r="M2186" s="77"/>
    </row>
    <row r="2187" spans="12:13">
      <c r="L2187" s="78">
        <f t="shared" si="33"/>
        <v>21.290000000000529</v>
      </c>
      <c r="M2187" s="77"/>
    </row>
    <row r="2188" spans="12:13">
      <c r="L2188" s="78">
        <f t="shared" si="33"/>
        <v>21.30000000000053</v>
      </c>
      <c r="M2188" s="77"/>
    </row>
    <row r="2189" spans="12:13">
      <c r="L2189" s="78">
        <f t="shared" si="33"/>
        <v>21.310000000000532</v>
      </c>
      <c r="M2189" s="77"/>
    </row>
    <row r="2190" spans="12:13">
      <c r="L2190" s="78">
        <f t="shared" si="33"/>
        <v>21.320000000000533</v>
      </c>
      <c r="M2190" s="77"/>
    </row>
    <row r="2191" spans="12:13">
      <c r="L2191" s="78">
        <f t="shared" si="33"/>
        <v>21.330000000000535</v>
      </c>
      <c r="M2191" s="77"/>
    </row>
    <row r="2192" spans="12:13">
      <c r="L2192" s="78">
        <f t="shared" si="33"/>
        <v>21.340000000000536</v>
      </c>
      <c r="M2192" s="77"/>
    </row>
    <row r="2193" spans="12:13">
      <c r="L2193" s="78">
        <f t="shared" si="33"/>
        <v>21.350000000000538</v>
      </c>
      <c r="M2193" s="77"/>
    </row>
    <row r="2194" spans="12:13">
      <c r="L2194" s="78">
        <f t="shared" si="33"/>
        <v>21.360000000000539</v>
      </c>
      <c r="M2194" s="77"/>
    </row>
    <row r="2195" spans="12:13">
      <c r="L2195" s="78">
        <f t="shared" si="33"/>
        <v>21.370000000000541</v>
      </c>
      <c r="M2195" s="77"/>
    </row>
    <row r="2196" spans="12:13">
      <c r="L2196" s="78">
        <f t="shared" si="33"/>
        <v>21.380000000000543</v>
      </c>
      <c r="M2196" s="77"/>
    </row>
    <row r="2197" spans="12:13">
      <c r="L2197" s="78">
        <f t="shared" si="33"/>
        <v>21.390000000000544</v>
      </c>
      <c r="M2197" s="77"/>
    </row>
    <row r="2198" spans="12:13">
      <c r="L2198" s="78">
        <f t="shared" si="33"/>
        <v>21.400000000000546</v>
      </c>
      <c r="M2198" s="77"/>
    </row>
    <row r="2199" spans="12:13">
      <c r="L2199" s="78">
        <f t="shared" si="33"/>
        <v>21.410000000000547</v>
      </c>
      <c r="M2199" s="77"/>
    </row>
    <row r="2200" spans="12:13">
      <c r="L2200" s="78">
        <f t="shared" si="33"/>
        <v>21.420000000000549</v>
      </c>
      <c r="M2200" s="77"/>
    </row>
    <row r="2201" spans="12:13">
      <c r="L2201" s="78">
        <f t="shared" si="33"/>
        <v>21.43000000000055</v>
      </c>
      <c r="M2201" s="77"/>
    </row>
    <row r="2202" spans="12:13">
      <c r="L2202" s="78">
        <f t="shared" si="33"/>
        <v>21.440000000000552</v>
      </c>
      <c r="M2202" s="77"/>
    </row>
    <row r="2203" spans="12:13">
      <c r="L2203" s="78">
        <f t="shared" si="33"/>
        <v>21.450000000000554</v>
      </c>
      <c r="M2203" s="77"/>
    </row>
    <row r="2204" spans="12:13">
      <c r="L2204" s="78">
        <f t="shared" si="33"/>
        <v>21.460000000000555</v>
      </c>
      <c r="M2204" s="77"/>
    </row>
    <row r="2205" spans="12:13">
      <c r="L2205" s="78">
        <f t="shared" si="33"/>
        <v>21.470000000000557</v>
      </c>
      <c r="M2205" s="77"/>
    </row>
    <row r="2206" spans="12:13">
      <c r="L2206" s="78">
        <f t="shared" si="33"/>
        <v>21.480000000000558</v>
      </c>
      <c r="M2206" s="77"/>
    </row>
    <row r="2207" spans="12:13">
      <c r="L2207" s="78">
        <f t="shared" si="33"/>
        <v>21.49000000000056</v>
      </c>
      <c r="M2207" s="77"/>
    </row>
    <row r="2208" spans="12:13">
      <c r="L2208" s="78">
        <f t="shared" si="33"/>
        <v>21.500000000000561</v>
      </c>
      <c r="M2208" s="77"/>
    </row>
    <row r="2209" spans="12:13">
      <c r="L2209" s="78">
        <f t="shared" si="33"/>
        <v>21.510000000000563</v>
      </c>
      <c r="M2209" s="77"/>
    </row>
    <row r="2210" spans="12:13">
      <c r="L2210" s="78">
        <f t="shared" si="33"/>
        <v>21.520000000000564</v>
      </c>
      <c r="M2210" s="77"/>
    </row>
    <row r="2211" spans="12:13">
      <c r="L2211" s="78">
        <f t="shared" si="33"/>
        <v>21.530000000000566</v>
      </c>
      <c r="M2211" s="77"/>
    </row>
    <row r="2212" spans="12:13">
      <c r="L2212" s="78">
        <f t="shared" si="33"/>
        <v>21.540000000000568</v>
      </c>
      <c r="M2212" s="77"/>
    </row>
    <row r="2213" spans="12:13">
      <c r="L2213" s="78">
        <f t="shared" si="33"/>
        <v>21.550000000000569</v>
      </c>
      <c r="M2213" s="77"/>
    </row>
    <row r="2214" spans="12:13">
      <c r="L2214" s="78">
        <f t="shared" si="33"/>
        <v>21.560000000000571</v>
      </c>
      <c r="M2214" s="77"/>
    </row>
    <row r="2215" spans="12:13">
      <c r="L2215" s="78">
        <f t="shared" si="33"/>
        <v>21.570000000000572</v>
      </c>
      <c r="M2215" s="77"/>
    </row>
    <row r="2216" spans="12:13">
      <c r="L2216" s="78">
        <f t="shared" si="33"/>
        <v>21.580000000000574</v>
      </c>
      <c r="M2216" s="77"/>
    </row>
    <row r="2217" spans="12:13">
      <c r="L2217" s="78">
        <f t="shared" si="33"/>
        <v>21.590000000000575</v>
      </c>
      <c r="M2217" s="77"/>
    </row>
    <row r="2218" spans="12:13">
      <c r="L2218" s="78">
        <f t="shared" si="33"/>
        <v>21.600000000000577</v>
      </c>
      <c r="M2218" s="77"/>
    </row>
    <row r="2219" spans="12:13">
      <c r="L2219" s="78">
        <f t="shared" si="33"/>
        <v>21.610000000000579</v>
      </c>
      <c r="M2219" s="77"/>
    </row>
    <row r="2220" spans="12:13">
      <c r="L2220" s="78">
        <f t="shared" si="33"/>
        <v>21.62000000000058</v>
      </c>
      <c r="M2220" s="77"/>
    </row>
    <row r="2221" spans="12:13">
      <c r="L2221" s="78">
        <f t="shared" si="33"/>
        <v>21.630000000000582</v>
      </c>
      <c r="M2221" s="77"/>
    </row>
    <row r="2222" spans="12:13">
      <c r="L2222" s="78">
        <f t="shared" si="33"/>
        <v>21.640000000000583</v>
      </c>
      <c r="M2222" s="77"/>
    </row>
    <row r="2223" spans="12:13">
      <c r="L2223" s="78">
        <f t="shared" si="33"/>
        <v>21.650000000000585</v>
      </c>
      <c r="M2223" s="77"/>
    </row>
    <row r="2224" spans="12:13">
      <c r="L2224" s="78">
        <f t="shared" si="33"/>
        <v>21.660000000000586</v>
      </c>
      <c r="M2224" s="77"/>
    </row>
    <row r="2225" spans="12:13">
      <c r="L2225" s="78">
        <f t="shared" si="33"/>
        <v>21.670000000000588</v>
      </c>
      <c r="M2225" s="77"/>
    </row>
    <row r="2226" spans="12:13">
      <c r="L2226" s="78">
        <f t="shared" si="33"/>
        <v>21.680000000000589</v>
      </c>
      <c r="M2226" s="77"/>
    </row>
    <row r="2227" spans="12:13">
      <c r="L2227" s="78">
        <f t="shared" si="33"/>
        <v>21.690000000000591</v>
      </c>
      <c r="M2227" s="77"/>
    </row>
    <row r="2228" spans="12:13">
      <c r="L2228" s="78">
        <f t="shared" si="33"/>
        <v>21.700000000000593</v>
      </c>
      <c r="M2228" s="77"/>
    </row>
    <row r="2229" spans="12:13">
      <c r="L2229" s="78">
        <f t="shared" si="33"/>
        <v>21.710000000000594</v>
      </c>
      <c r="M2229" s="77"/>
    </row>
    <row r="2230" spans="12:13">
      <c r="L2230" s="78">
        <f t="shared" si="33"/>
        <v>21.720000000000596</v>
      </c>
      <c r="M2230" s="77"/>
    </row>
    <row r="2231" spans="12:13">
      <c r="L2231" s="78">
        <f t="shared" si="33"/>
        <v>21.730000000000597</v>
      </c>
      <c r="M2231" s="77"/>
    </row>
    <row r="2232" spans="12:13">
      <c r="L2232" s="78">
        <f t="shared" si="33"/>
        <v>21.740000000000599</v>
      </c>
      <c r="M2232" s="77"/>
    </row>
    <row r="2233" spans="12:13">
      <c r="L2233" s="78">
        <f t="shared" si="33"/>
        <v>21.7500000000006</v>
      </c>
      <c r="M2233" s="77"/>
    </row>
    <row r="2234" spans="12:13">
      <c r="L2234" s="78">
        <f t="shared" si="33"/>
        <v>21.760000000000602</v>
      </c>
      <c r="M2234" s="77"/>
    </row>
    <row r="2235" spans="12:13">
      <c r="L2235" s="78">
        <f t="shared" si="33"/>
        <v>21.770000000000604</v>
      </c>
      <c r="M2235" s="77"/>
    </row>
    <row r="2236" spans="12:13">
      <c r="L2236" s="78">
        <f t="shared" ref="L2236:L2299" si="34">+L2235+0.01</f>
        <v>21.780000000000605</v>
      </c>
      <c r="M2236" s="77"/>
    </row>
    <row r="2237" spans="12:13">
      <c r="L2237" s="78">
        <f t="shared" si="34"/>
        <v>21.790000000000607</v>
      </c>
      <c r="M2237" s="77"/>
    </row>
    <row r="2238" spans="12:13">
      <c r="L2238" s="78">
        <f t="shared" si="34"/>
        <v>21.800000000000608</v>
      </c>
      <c r="M2238" s="77"/>
    </row>
    <row r="2239" spans="12:13">
      <c r="L2239" s="78">
        <f t="shared" si="34"/>
        <v>21.81000000000061</v>
      </c>
      <c r="M2239" s="77"/>
    </row>
    <row r="2240" spans="12:13">
      <c r="L2240" s="78">
        <f t="shared" si="34"/>
        <v>21.820000000000611</v>
      </c>
      <c r="M2240" s="77"/>
    </row>
    <row r="2241" spans="12:13">
      <c r="L2241" s="78">
        <f t="shared" si="34"/>
        <v>21.830000000000613</v>
      </c>
      <c r="M2241" s="77"/>
    </row>
    <row r="2242" spans="12:13">
      <c r="L2242" s="78">
        <f t="shared" si="34"/>
        <v>21.840000000000614</v>
      </c>
      <c r="M2242" s="77"/>
    </row>
    <row r="2243" spans="12:13">
      <c r="L2243" s="78">
        <f t="shared" si="34"/>
        <v>21.850000000000616</v>
      </c>
      <c r="M2243" s="77"/>
    </row>
    <row r="2244" spans="12:13">
      <c r="L2244" s="78">
        <f t="shared" si="34"/>
        <v>21.860000000000618</v>
      </c>
      <c r="M2244" s="77"/>
    </row>
    <row r="2245" spans="12:13">
      <c r="L2245" s="78">
        <f t="shared" si="34"/>
        <v>21.870000000000619</v>
      </c>
      <c r="M2245" s="77"/>
    </row>
    <row r="2246" spans="12:13">
      <c r="L2246" s="78">
        <f t="shared" si="34"/>
        <v>21.880000000000621</v>
      </c>
      <c r="M2246" s="77"/>
    </row>
    <row r="2247" spans="12:13">
      <c r="L2247" s="78">
        <f t="shared" si="34"/>
        <v>21.890000000000622</v>
      </c>
      <c r="M2247" s="77"/>
    </row>
    <row r="2248" spans="12:13">
      <c r="L2248" s="78">
        <f t="shared" si="34"/>
        <v>21.900000000000624</v>
      </c>
      <c r="M2248" s="77"/>
    </row>
    <row r="2249" spans="12:13">
      <c r="L2249" s="78">
        <f t="shared" si="34"/>
        <v>21.910000000000625</v>
      </c>
      <c r="M2249" s="77"/>
    </row>
    <row r="2250" spans="12:13">
      <c r="L2250" s="78">
        <f t="shared" si="34"/>
        <v>21.920000000000627</v>
      </c>
      <c r="M2250" s="77"/>
    </row>
    <row r="2251" spans="12:13">
      <c r="L2251" s="78">
        <f t="shared" si="34"/>
        <v>21.930000000000629</v>
      </c>
      <c r="M2251" s="77"/>
    </row>
    <row r="2252" spans="12:13">
      <c r="L2252" s="78">
        <f t="shared" si="34"/>
        <v>21.94000000000063</v>
      </c>
      <c r="M2252" s="77"/>
    </row>
    <row r="2253" spans="12:13">
      <c r="L2253" s="78">
        <f t="shared" si="34"/>
        <v>21.950000000000632</v>
      </c>
      <c r="M2253" s="77"/>
    </row>
    <row r="2254" spans="12:13">
      <c r="L2254" s="78">
        <f t="shared" si="34"/>
        <v>21.960000000000633</v>
      </c>
      <c r="M2254" s="77"/>
    </row>
    <row r="2255" spans="12:13">
      <c r="L2255" s="78">
        <f t="shared" si="34"/>
        <v>21.970000000000635</v>
      </c>
      <c r="M2255" s="77"/>
    </row>
    <row r="2256" spans="12:13">
      <c r="L2256" s="78">
        <f t="shared" si="34"/>
        <v>21.980000000000636</v>
      </c>
      <c r="M2256" s="77"/>
    </row>
    <row r="2257" spans="12:13">
      <c r="L2257" s="78">
        <f t="shared" si="34"/>
        <v>21.990000000000638</v>
      </c>
      <c r="M2257" s="77"/>
    </row>
    <row r="2258" spans="12:13">
      <c r="L2258" s="78">
        <f t="shared" si="34"/>
        <v>22.000000000000639</v>
      </c>
      <c r="M2258" s="77"/>
    </row>
    <row r="2259" spans="12:13">
      <c r="L2259" s="78">
        <f t="shared" si="34"/>
        <v>22.010000000000641</v>
      </c>
      <c r="M2259" s="77"/>
    </row>
    <row r="2260" spans="12:13">
      <c r="L2260" s="78">
        <f t="shared" si="34"/>
        <v>22.020000000000643</v>
      </c>
      <c r="M2260" s="77"/>
    </row>
    <row r="2261" spans="12:13">
      <c r="L2261" s="78">
        <f t="shared" si="34"/>
        <v>22.030000000000644</v>
      </c>
      <c r="M2261" s="77"/>
    </row>
    <row r="2262" spans="12:13">
      <c r="L2262" s="78">
        <f t="shared" si="34"/>
        <v>22.040000000000646</v>
      </c>
      <c r="M2262" s="77"/>
    </row>
    <row r="2263" spans="12:13">
      <c r="L2263" s="78">
        <f t="shared" si="34"/>
        <v>22.050000000000647</v>
      </c>
      <c r="M2263" s="77"/>
    </row>
    <row r="2264" spans="12:13">
      <c r="L2264" s="78">
        <f t="shared" si="34"/>
        <v>22.060000000000649</v>
      </c>
      <c r="M2264" s="77"/>
    </row>
    <row r="2265" spans="12:13">
      <c r="L2265" s="78">
        <f t="shared" si="34"/>
        <v>22.07000000000065</v>
      </c>
      <c r="M2265" s="77"/>
    </row>
    <row r="2266" spans="12:13">
      <c r="L2266" s="78">
        <f t="shared" si="34"/>
        <v>22.080000000000652</v>
      </c>
      <c r="M2266" s="77"/>
    </row>
    <row r="2267" spans="12:13">
      <c r="L2267" s="78">
        <f t="shared" si="34"/>
        <v>22.090000000000654</v>
      </c>
      <c r="M2267" s="77"/>
    </row>
    <row r="2268" spans="12:13">
      <c r="L2268" s="78">
        <f t="shared" si="34"/>
        <v>22.100000000000655</v>
      </c>
      <c r="M2268" s="77"/>
    </row>
    <row r="2269" spans="12:13">
      <c r="L2269" s="78">
        <f t="shared" si="34"/>
        <v>22.110000000000657</v>
      </c>
      <c r="M2269" s="77"/>
    </row>
    <row r="2270" spans="12:13">
      <c r="L2270" s="78">
        <f t="shared" si="34"/>
        <v>22.120000000000658</v>
      </c>
      <c r="M2270" s="77"/>
    </row>
    <row r="2271" spans="12:13">
      <c r="L2271" s="78">
        <f t="shared" si="34"/>
        <v>22.13000000000066</v>
      </c>
      <c r="M2271" s="77"/>
    </row>
    <row r="2272" spans="12:13">
      <c r="L2272" s="78">
        <f t="shared" si="34"/>
        <v>22.140000000000661</v>
      </c>
      <c r="M2272" s="77"/>
    </row>
    <row r="2273" spans="12:13">
      <c r="L2273" s="78">
        <f t="shared" si="34"/>
        <v>22.150000000000663</v>
      </c>
      <c r="M2273" s="77"/>
    </row>
    <row r="2274" spans="12:13">
      <c r="L2274" s="78">
        <f t="shared" si="34"/>
        <v>22.160000000000664</v>
      </c>
      <c r="M2274" s="77"/>
    </row>
    <row r="2275" spans="12:13">
      <c r="L2275" s="78">
        <f t="shared" si="34"/>
        <v>22.170000000000666</v>
      </c>
      <c r="M2275" s="77"/>
    </row>
    <row r="2276" spans="12:13">
      <c r="L2276" s="78">
        <f t="shared" si="34"/>
        <v>22.180000000000668</v>
      </c>
      <c r="M2276" s="77"/>
    </row>
    <row r="2277" spans="12:13">
      <c r="L2277" s="78">
        <f t="shared" si="34"/>
        <v>22.190000000000669</v>
      </c>
      <c r="M2277" s="77"/>
    </row>
    <row r="2278" spans="12:13">
      <c r="L2278" s="78">
        <f t="shared" si="34"/>
        <v>22.200000000000671</v>
      </c>
      <c r="M2278" s="77"/>
    </row>
    <row r="2279" spans="12:13">
      <c r="L2279" s="78">
        <f t="shared" si="34"/>
        <v>22.210000000000672</v>
      </c>
      <c r="M2279" s="77"/>
    </row>
    <row r="2280" spans="12:13">
      <c r="L2280" s="78">
        <f t="shared" si="34"/>
        <v>22.220000000000674</v>
      </c>
      <c r="M2280" s="77"/>
    </row>
    <row r="2281" spans="12:13">
      <c r="L2281" s="78">
        <f t="shared" si="34"/>
        <v>22.230000000000675</v>
      </c>
      <c r="M2281" s="77"/>
    </row>
    <row r="2282" spans="12:13">
      <c r="L2282" s="78">
        <f t="shared" si="34"/>
        <v>22.240000000000677</v>
      </c>
      <c r="M2282" s="77"/>
    </row>
    <row r="2283" spans="12:13">
      <c r="L2283" s="78">
        <f t="shared" si="34"/>
        <v>22.250000000000679</v>
      </c>
      <c r="M2283" s="77"/>
    </row>
    <row r="2284" spans="12:13">
      <c r="L2284" s="78">
        <f t="shared" si="34"/>
        <v>22.26000000000068</v>
      </c>
      <c r="M2284" s="77"/>
    </row>
    <row r="2285" spans="12:13">
      <c r="L2285" s="78">
        <f t="shared" si="34"/>
        <v>22.270000000000682</v>
      </c>
      <c r="M2285" s="77"/>
    </row>
    <row r="2286" spans="12:13">
      <c r="L2286" s="78">
        <f t="shared" si="34"/>
        <v>22.280000000000683</v>
      </c>
      <c r="M2286" s="77"/>
    </row>
    <row r="2287" spans="12:13">
      <c r="L2287" s="78">
        <f t="shared" si="34"/>
        <v>22.290000000000685</v>
      </c>
      <c r="M2287" s="77"/>
    </row>
    <row r="2288" spans="12:13">
      <c r="L2288" s="78">
        <f t="shared" si="34"/>
        <v>22.300000000000686</v>
      </c>
      <c r="M2288" s="77"/>
    </row>
    <row r="2289" spans="12:13">
      <c r="L2289" s="78">
        <f t="shared" si="34"/>
        <v>22.310000000000688</v>
      </c>
      <c r="M2289" s="77"/>
    </row>
    <row r="2290" spans="12:13">
      <c r="L2290" s="78">
        <f t="shared" si="34"/>
        <v>22.32000000000069</v>
      </c>
      <c r="M2290" s="77"/>
    </row>
    <row r="2291" spans="12:13">
      <c r="L2291" s="78">
        <f t="shared" si="34"/>
        <v>22.330000000000691</v>
      </c>
      <c r="M2291" s="77"/>
    </row>
    <row r="2292" spans="12:13">
      <c r="L2292" s="78">
        <f t="shared" si="34"/>
        <v>22.340000000000693</v>
      </c>
      <c r="M2292" s="77"/>
    </row>
    <row r="2293" spans="12:13">
      <c r="L2293" s="78">
        <f t="shared" si="34"/>
        <v>22.350000000000694</v>
      </c>
      <c r="M2293" s="77"/>
    </row>
    <row r="2294" spans="12:13">
      <c r="L2294" s="78">
        <f t="shared" si="34"/>
        <v>22.360000000000696</v>
      </c>
      <c r="M2294" s="77"/>
    </row>
    <row r="2295" spans="12:13">
      <c r="L2295" s="78">
        <f t="shared" si="34"/>
        <v>22.370000000000697</v>
      </c>
      <c r="M2295" s="77"/>
    </row>
    <row r="2296" spans="12:13">
      <c r="L2296" s="78">
        <f t="shared" si="34"/>
        <v>22.380000000000699</v>
      </c>
      <c r="M2296" s="77"/>
    </row>
    <row r="2297" spans="12:13">
      <c r="L2297" s="78">
        <f t="shared" si="34"/>
        <v>22.3900000000007</v>
      </c>
      <c r="M2297" s="77"/>
    </row>
    <row r="2298" spans="12:13">
      <c r="L2298" s="78">
        <f t="shared" si="34"/>
        <v>22.400000000000702</v>
      </c>
      <c r="M2298" s="77"/>
    </row>
    <row r="2299" spans="12:13">
      <c r="L2299" s="78">
        <f t="shared" si="34"/>
        <v>22.410000000000704</v>
      </c>
      <c r="M2299" s="77"/>
    </row>
    <row r="2300" spans="12:13">
      <c r="L2300" s="78">
        <f t="shared" ref="L2300:L2363" si="35">+L2299+0.01</f>
        <v>22.420000000000705</v>
      </c>
      <c r="M2300" s="77"/>
    </row>
    <row r="2301" spans="12:13">
      <c r="L2301" s="78">
        <f t="shared" si="35"/>
        <v>22.430000000000707</v>
      </c>
      <c r="M2301" s="77"/>
    </row>
    <row r="2302" spans="12:13">
      <c r="L2302" s="78">
        <f t="shared" si="35"/>
        <v>22.440000000000708</v>
      </c>
      <c r="M2302" s="77"/>
    </row>
    <row r="2303" spans="12:13">
      <c r="L2303" s="78">
        <f t="shared" si="35"/>
        <v>22.45000000000071</v>
      </c>
      <c r="M2303" s="77"/>
    </row>
    <row r="2304" spans="12:13">
      <c r="L2304" s="78">
        <f t="shared" si="35"/>
        <v>22.460000000000711</v>
      </c>
      <c r="M2304" s="77"/>
    </row>
    <row r="2305" spans="12:13">
      <c r="L2305" s="78">
        <f t="shared" si="35"/>
        <v>22.470000000000713</v>
      </c>
      <c r="M2305" s="77"/>
    </row>
    <row r="2306" spans="12:13">
      <c r="L2306" s="78">
        <f t="shared" si="35"/>
        <v>22.480000000000715</v>
      </c>
      <c r="M2306" s="77"/>
    </row>
    <row r="2307" spans="12:13">
      <c r="L2307" s="78">
        <f t="shared" si="35"/>
        <v>22.490000000000716</v>
      </c>
      <c r="M2307" s="77"/>
    </row>
    <row r="2308" spans="12:13">
      <c r="L2308" s="78">
        <f t="shared" si="35"/>
        <v>22.500000000000718</v>
      </c>
      <c r="M2308" s="77"/>
    </row>
    <row r="2309" spans="12:13">
      <c r="L2309" s="78">
        <f t="shared" si="35"/>
        <v>22.510000000000719</v>
      </c>
      <c r="M2309" s="77"/>
    </row>
    <row r="2310" spans="12:13">
      <c r="L2310" s="78">
        <f t="shared" si="35"/>
        <v>22.520000000000721</v>
      </c>
      <c r="M2310" s="77"/>
    </row>
    <row r="2311" spans="12:13">
      <c r="L2311" s="78">
        <f t="shared" si="35"/>
        <v>22.530000000000722</v>
      </c>
      <c r="M2311" s="77"/>
    </row>
    <row r="2312" spans="12:13">
      <c r="L2312" s="78">
        <f t="shared" si="35"/>
        <v>22.540000000000724</v>
      </c>
      <c r="M2312" s="77"/>
    </row>
    <row r="2313" spans="12:13">
      <c r="L2313" s="78">
        <f t="shared" si="35"/>
        <v>22.550000000000725</v>
      </c>
      <c r="M2313" s="77"/>
    </row>
    <row r="2314" spans="12:13">
      <c r="L2314" s="78">
        <f t="shared" si="35"/>
        <v>22.560000000000727</v>
      </c>
      <c r="M2314" s="77"/>
    </row>
    <row r="2315" spans="12:13">
      <c r="L2315" s="78">
        <f t="shared" si="35"/>
        <v>22.570000000000729</v>
      </c>
      <c r="M2315" s="77"/>
    </row>
    <row r="2316" spans="12:13">
      <c r="L2316" s="78">
        <f t="shared" si="35"/>
        <v>22.58000000000073</v>
      </c>
      <c r="M2316" s="77"/>
    </row>
    <row r="2317" spans="12:13">
      <c r="L2317" s="78">
        <f t="shared" si="35"/>
        <v>22.590000000000732</v>
      </c>
      <c r="M2317" s="77"/>
    </row>
    <row r="2318" spans="12:13">
      <c r="L2318" s="78">
        <f t="shared" si="35"/>
        <v>22.600000000000733</v>
      </c>
      <c r="M2318" s="77"/>
    </row>
    <row r="2319" spans="12:13">
      <c r="L2319" s="78">
        <f t="shared" si="35"/>
        <v>22.610000000000735</v>
      </c>
      <c r="M2319" s="77"/>
    </row>
    <row r="2320" spans="12:13">
      <c r="L2320" s="78">
        <f t="shared" si="35"/>
        <v>22.620000000000736</v>
      </c>
      <c r="M2320" s="77"/>
    </row>
    <row r="2321" spans="12:13">
      <c r="L2321" s="78">
        <f t="shared" si="35"/>
        <v>22.630000000000738</v>
      </c>
      <c r="M2321" s="77"/>
    </row>
    <row r="2322" spans="12:13">
      <c r="L2322" s="78">
        <f t="shared" si="35"/>
        <v>22.64000000000074</v>
      </c>
      <c r="M2322" s="77"/>
    </row>
    <row r="2323" spans="12:13">
      <c r="L2323" s="78">
        <f t="shared" si="35"/>
        <v>22.650000000000741</v>
      </c>
      <c r="M2323" s="77"/>
    </row>
    <row r="2324" spans="12:13">
      <c r="L2324" s="78">
        <f t="shared" si="35"/>
        <v>22.660000000000743</v>
      </c>
      <c r="M2324" s="77"/>
    </row>
    <row r="2325" spans="12:13">
      <c r="L2325" s="78">
        <f t="shared" si="35"/>
        <v>22.670000000000744</v>
      </c>
      <c r="M2325" s="77"/>
    </row>
    <row r="2326" spans="12:13">
      <c r="L2326" s="78">
        <f t="shared" si="35"/>
        <v>22.680000000000746</v>
      </c>
      <c r="M2326" s="77"/>
    </row>
    <row r="2327" spans="12:13">
      <c r="L2327" s="78">
        <f t="shared" si="35"/>
        <v>22.690000000000747</v>
      </c>
      <c r="M2327" s="77"/>
    </row>
    <row r="2328" spans="12:13">
      <c r="L2328" s="78">
        <f t="shared" si="35"/>
        <v>22.700000000000749</v>
      </c>
      <c r="M2328" s="77"/>
    </row>
    <row r="2329" spans="12:13">
      <c r="L2329" s="78">
        <f t="shared" si="35"/>
        <v>22.71000000000075</v>
      </c>
      <c r="M2329" s="77"/>
    </row>
    <row r="2330" spans="12:13">
      <c r="L2330" s="78">
        <f t="shared" si="35"/>
        <v>22.720000000000752</v>
      </c>
      <c r="M2330" s="77"/>
    </row>
    <row r="2331" spans="12:13">
      <c r="L2331" s="78">
        <f t="shared" si="35"/>
        <v>22.730000000000754</v>
      </c>
      <c r="M2331" s="77"/>
    </row>
    <row r="2332" spans="12:13">
      <c r="L2332" s="78">
        <f t="shared" si="35"/>
        <v>22.740000000000755</v>
      </c>
      <c r="M2332" s="77"/>
    </row>
    <row r="2333" spans="12:13">
      <c r="L2333" s="78">
        <f t="shared" si="35"/>
        <v>22.750000000000757</v>
      </c>
      <c r="M2333" s="77"/>
    </row>
    <row r="2334" spans="12:13">
      <c r="L2334" s="78">
        <f t="shared" si="35"/>
        <v>22.760000000000758</v>
      </c>
      <c r="M2334" s="77"/>
    </row>
    <row r="2335" spans="12:13">
      <c r="L2335" s="78">
        <f t="shared" si="35"/>
        <v>22.77000000000076</v>
      </c>
      <c r="M2335" s="77"/>
    </row>
    <row r="2336" spans="12:13">
      <c r="L2336" s="78">
        <f t="shared" si="35"/>
        <v>22.780000000000761</v>
      </c>
      <c r="M2336" s="77"/>
    </row>
    <row r="2337" spans="12:13">
      <c r="L2337" s="78">
        <f t="shared" si="35"/>
        <v>22.790000000000763</v>
      </c>
      <c r="M2337" s="77"/>
    </row>
    <row r="2338" spans="12:13">
      <c r="L2338" s="78">
        <f t="shared" si="35"/>
        <v>22.800000000000765</v>
      </c>
      <c r="M2338" s="77"/>
    </row>
    <row r="2339" spans="12:13">
      <c r="L2339" s="78">
        <f t="shared" si="35"/>
        <v>22.810000000000766</v>
      </c>
      <c r="M2339" s="77"/>
    </row>
    <row r="2340" spans="12:13">
      <c r="L2340" s="78">
        <f t="shared" si="35"/>
        <v>22.820000000000768</v>
      </c>
      <c r="M2340" s="77"/>
    </row>
    <row r="2341" spans="12:13">
      <c r="L2341" s="78">
        <f t="shared" si="35"/>
        <v>22.830000000000769</v>
      </c>
      <c r="M2341" s="77"/>
    </row>
    <row r="2342" spans="12:13">
      <c r="L2342" s="78">
        <f t="shared" si="35"/>
        <v>22.840000000000771</v>
      </c>
      <c r="M2342" s="77"/>
    </row>
    <row r="2343" spans="12:13">
      <c r="L2343" s="78">
        <f t="shared" si="35"/>
        <v>22.850000000000772</v>
      </c>
      <c r="M2343" s="77"/>
    </row>
    <row r="2344" spans="12:13">
      <c r="L2344" s="78">
        <f t="shared" si="35"/>
        <v>22.860000000000774</v>
      </c>
      <c r="M2344" s="77"/>
    </row>
    <row r="2345" spans="12:13">
      <c r="L2345" s="78">
        <f t="shared" si="35"/>
        <v>22.870000000000775</v>
      </c>
      <c r="M2345" s="77"/>
    </row>
    <row r="2346" spans="12:13">
      <c r="L2346" s="78">
        <f t="shared" si="35"/>
        <v>22.880000000000777</v>
      </c>
      <c r="M2346" s="77"/>
    </row>
    <row r="2347" spans="12:13">
      <c r="L2347" s="78">
        <f t="shared" si="35"/>
        <v>22.890000000000779</v>
      </c>
      <c r="M2347" s="77"/>
    </row>
    <row r="2348" spans="12:13">
      <c r="L2348" s="78">
        <f t="shared" si="35"/>
        <v>22.90000000000078</v>
      </c>
      <c r="M2348" s="77"/>
    </row>
    <row r="2349" spans="12:13">
      <c r="L2349" s="78">
        <f t="shared" si="35"/>
        <v>22.910000000000782</v>
      </c>
      <c r="M2349" s="77"/>
    </row>
    <row r="2350" spans="12:13">
      <c r="L2350" s="78">
        <f t="shared" si="35"/>
        <v>22.920000000000783</v>
      </c>
      <c r="M2350" s="77"/>
    </row>
    <row r="2351" spans="12:13">
      <c r="L2351" s="78">
        <f t="shared" si="35"/>
        <v>22.930000000000785</v>
      </c>
      <c r="M2351" s="77"/>
    </row>
    <row r="2352" spans="12:13">
      <c r="L2352" s="78">
        <f t="shared" si="35"/>
        <v>22.940000000000786</v>
      </c>
      <c r="M2352" s="77"/>
    </row>
    <row r="2353" spans="12:13">
      <c r="L2353" s="78">
        <f t="shared" si="35"/>
        <v>22.950000000000788</v>
      </c>
      <c r="M2353" s="77"/>
    </row>
    <row r="2354" spans="12:13">
      <c r="L2354" s="78">
        <f t="shared" si="35"/>
        <v>22.96000000000079</v>
      </c>
      <c r="M2354" s="77"/>
    </row>
    <row r="2355" spans="12:13">
      <c r="L2355" s="78">
        <f t="shared" si="35"/>
        <v>22.970000000000791</v>
      </c>
      <c r="M2355" s="77"/>
    </row>
    <row r="2356" spans="12:13">
      <c r="L2356" s="78">
        <f t="shared" si="35"/>
        <v>22.980000000000793</v>
      </c>
      <c r="M2356" s="77"/>
    </row>
    <row r="2357" spans="12:13">
      <c r="L2357" s="78">
        <f t="shared" si="35"/>
        <v>22.990000000000794</v>
      </c>
      <c r="M2357" s="77"/>
    </row>
    <row r="2358" spans="12:13">
      <c r="L2358" s="78">
        <f t="shared" si="35"/>
        <v>23.000000000000796</v>
      </c>
      <c r="M2358" s="77"/>
    </row>
    <row r="2359" spans="12:13">
      <c r="L2359" s="78">
        <f t="shared" si="35"/>
        <v>23.010000000000797</v>
      </c>
      <c r="M2359" s="77"/>
    </row>
    <row r="2360" spans="12:13">
      <c r="L2360" s="78">
        <f t="shared" si="35"/>
        <v>23.020000000000799</v>
      </c>
      <c r="M2360" s="77"/>
    </row>
    <row r="2361" spans="12:13">
      <c r="L2361" s="78">
        <f t="shared" si="35"/>
        <v>23.0300000000008</v>
      </c>
      <c r="M2361" s="77"/>
    </row>
    <row r="2362" spans="12:13">
      <c r="L2362" s="78">
        <f t="shared" si="35"/>
        <v>23.040000000000802</v>
      </c>
      <c r="M2362" s="77"/>
    </row>
    <row r="2363" spans="12:13">
      <c r="L2363" s="78">
        <f t="shared" si="35"/>
        <v>23.050000000000804</v>
      </c>
      <c r="M2363" s="77"/>
    </row>
    <row r="2364" spans="12:13">
      <c r="L2364" s="78">
        <f t="shared" ref="L2364:L2427" si="36">+L2363+0.01</f>
        <v>23.060000000000805</v>
      </c>
      <c r="M2364" s="77"/>
    </row>
    <row r="2365" spans="12:13">
      <c r="L2365" s="78">
        <f t="shared" si="36"/>
        <v>23.070000000000807</v>
      </c>
      <c r="M2365" s="77"/>
    </row>
    <row r="2366" spans="12:13">
      <c r="L2366" s="78">
        <f t="shared" si="36"/>
        <v>23.080000000000808</v>
      </c>
      <c r="M2366" s="77"/>
    </row>
    <row r="2367" spans="12:13">
      <c r="L2367" s="78">
        <f t="shared" si="36"/>
        <v>23.09000000000081</v>
      </c>
      <c r="M2367" s="77"/>
    </row>
    <row r="2368" spans="12:13">
      <c r="L2368" s="78">
        <f t="shared" si="36"/>
        <v>23.100000000000811</v>
      </c>
      <c r="M2368" s="77"/>
    </row>
    <row r="2369" spans="12:13">
      <c r="L2369" s="78">
        <f t="shared" si="36"/>
        <v>23.110000000000813</v>
      </c>
      <c r="M2369" s="77"/>
    </row>
    <row r="2370" spans="12:13">
      <c r="L2370" s="78">
        <f t="shared" si="36"/>
        <v>23.120000000000815</v>
      </c>
      <c r="M2370" s="77"/>
    </row>
    <row r="2371" spans="12:13">
      <c r="L2371" s="78">
        <f t="shared" si="36"/>
        <v>23.130000000000816</v>
      </c>
      <c r="M2371" s="77"/>
    </row>
    <row r="2372" spans="12:13">
      <c r="L2372" s="78">
        <f t="shared" si="36"/>
        <v>23.140000000000818</v>
      </c>
      <c r="M2372" s="77"/>
    </row>
    <row r="2373" spans="12:13">
      <c r="L2373" s="78">
        <f t="shared" si="36"/>
        <v>23.150000000000819</v>
      </c>
      <c r="M2373" s="77"/>
    </row>
    <row r="2374" spans="12:13">
      <c r="L2374" s="78">
        <f t="shared" si="36"/>
        <v>23.160000000000821</v>
      </c>
      <c r="M2374" s="77"/>
    </row>
    <row r="2375" spans="12:13">
      <c r="L2375" s="78">
        <f t="shared" si="36"/>
        <v>23.170000000000822</v>
      </c>
      <c r="M2375" s="77"/>
    </row>
    <row r="2376" spans="12:13">
      <c r="L2376" s="78">
        <f t="shared" si="36"/>
        <v>23.180000000000824</v>
      </c>
      <c r="M2376" s="77"/>
    </row>
    <row r="2377" spans="12:13">
      <c r="L2377" s="78">
        <f t="shared" si="36"/>
        <v>23.190000000000826</v>
      </c>
      <c r="M2377" s="77"/>
    </row>
    <row r="2378" spans="12:13">
      <c r="L2378" s="78">
        <f t="shared" si="36"/>
        <v>23.200000000000827</v>
      </c>
      <c r="M2378" s="77"/>
    </row>
    <row r="2379" spans="12:13">
      <c r="L2379" s="78">
        <f t="shared" si="36"/>
        <v>23.210000000000829</v>
      </c>
      <c r="M2379" s="77"/>
    </row>
    <row r="2380" spans="12:13">
      <c r="L2380" s="78">
        <f t="shared" si="36"/>
        <v>23.22000000000083</v>
      </c>
      <c r="M2380" s="77"/>
    </row>
    <row r="2381" spans="12:13">
      <c r="L2381" s="78">
        <f t="shared" si="36"/>
        <v>23.230000000000832</v>
      </c>
      <c r="M2381" s="77"/>
    </row>
    <row r="2382" spans="12:13">
      <c r="L2382" s="78">
        <f t="shared" si="36"/>
        <v>23.240000000000833</v>
      </c>
      <c r="M2382" s="77"/>
    </row>
    <row r="2383" spans="12:13">
      <c r="L2383" s="78">
        <f t="shared" si="36"/>
        <v>23.250000000000835</v>
      </c>
      <c r="M2383" s="77"/>
    </row>
    <row r="2384" spans="12:13">
      <c r="L2384" s="78">
        <f t="shared" si="36"/>
        <v>23.260000000000836</v>
      </c>
      <c r="M2384" s="77"/>
    </row>
    <row r="2385" spans="12:13">
      <c r="L2385" s="78">
        <f t="shared" si="36"/>
        <v>23.270000000000838</v>
      </c>
      <c r="M2385" s="77"/>
    </row>
    <row r="2386" spans="12:13">
      <c r="L2386" s="78">
        <f t="shared" si="36"/>
        <v>23.28000000000084</v>
      </c>
      <c r="M2386" s="77"/>
    </row>
    <row r="2387" spans="12:13">
      <c r="L2387" s="78">
        <f t="shared" si="36"/>
        <v>23.290000000000841</v>
      </c>
      <c r="M2387" s="77"/>
    </row>
    <row r="2388" spans="12:13">
      <c r="L2388" s="78">
        <f t="shared" si="36"/>
        <v>23.300000000000843</v>
      </c>
      <c r="M2388" s="77"/>
    </row>
    <row r="2389" spans="12:13">
      <c r="L2389" s="78">
        <f t="shared" si="36"/>
        <v>23.310000000000844</v>
      </c>
      <c r="M2389" s="77"/>
    </row>
    <row r="2390" spans="12:13">
      <c r="L2390" s="78">
        <f t="shared" si="36"/>
        <v>23.320000000000846</v>
      </c>
      <c r="M2390" s="77"/>
    </row>
    <row r="2391" spans="12:13">
      <c r="L2391" s="78">
        <f t="shared" si="36"/>
        <v>23.330000000000847</v>
      </c>
      <c r="M2391" s="77"/>
    </row>
    <row r="2392" spans="12:13">
      <c r="L2392" s="78">
        <f t="shared" si="36"/>
        <v>23.340000000000849</v>
      </c>
      <c r="M2392" s="77"/>
    </row>
    <row r="2393" spans="12:13">
      <c r="L2393" s="78">
        <f t="shared" si="36"/>
        <v>23.350000000000851</v>
      </c>
      <c r="M2393" s="77"/>
    </row>
    <row r="2394" spans="12:13">
      <c r="L2394" s="78">
        <f t="shared" si="36"/>
        <v>23.360000000000852</v>
      </c>
      <c r="M2394" s="77"/>
    </row>
    <row r="2395" spans="12:13">
      <c r="L2395" s="78">
        <f t="shared" si="36"/>
        <v>23.370000000000854</v>
      </c>
      <c r="M2395" s="77"/>
    </row>
    <row r="2396" spans="12:13">
      <c r="L2396" s="78">
        <f t="shared" si="36"/>
        <v>23.380000000000855</v>
      </c>
      <c r="M2396" s="77"/>
    </row>
    <row r="2397" spans="12:13">
      <c r="L2397" s="78">
        <f t="shared" si="36"/>
        <v>23.390000000000857</v>
      </c>
      <c r="M2397" s="77"/>
    </row>
    <row r="2398" spans="12:13">
      <c r="L2398" s="78">
        <f t="shared" si="36"/>
        <v>23.400000000000858</v>
      </c>
      <c r="M2398" s="77"/>
    </row>
    <row r="2399" spans="12:13">
      <c r="L2399" s="78">
        <f t="shared" si="36"/>
        <v>23.41000000000086</v>
      </c>
      <c r="M2399" s="77"/>
    </row>
    <row r="2400" spans="12:13">
      <c r="L2400" s="78">
        <f t="shared" si="36"/>
        <v>23.420000000000861</v>
      </c>
      <c r="M2400" s="77"/>
    </row>
    <row r="2401" spans="12:13">
      <c r="L2401" s="78">
        <f t="shared" si="36"/>
        <v>23.430000000000863</v>
      </c>
      <c r="M2401" s="77"/>
    </row>
    <row r="2402" spans="12:13">
      <c r="L2402" s="78">
        <f t="shared" si="36"/>
        <v>23.440000000000865</v>
      </c>
      <c r="M2402" s="77"/>
    </row>
    <row r="2403" spans="12:13">
      <c r="L2403" s="78">
        <f t="shared" si="36"/>
        <v>23.450000000000866</v>
      </c>
      <c r="M2403" s="77"/>
    </row>
    <row r="2404" spans="12:13">
      <c r="L2404" s="78">
        <f t="shared" si="36"/>
        <v>23.460000000000868</v>
      </c>
      <c r="M2404" s="77"/>
    </row>
    <row r="2405" spans="12:13">
      <c r="L2405" s="78">
        <f t="shared" si="36"/>
        <v>23.470000000000869</v>
      </c>
      <c r="M2405" s="77"/>
    </row>
    <row r="2406" spans="12:13">
      <c r="L2406" s="78">
        <f t="shared" si="36"/>
        <v>23.480000000000871</v>
      </c>
      <c r="M2406" s="77"/>
    </row>
    <row r="2407" spans="12:13">
      <c r="L2407" s="78">
        <f t="shared" si="36"/>
        <v>23.490000000000872</v>
      </c>
      <c r="M2407" s="77"/>
    </row>
    <row r="2408" spans="12:13">
      <c r="L2408" s="78">
        <f t="shared" si="36"/>
        <v>23.500000000000874</v>
      </c>
      <c r="M2408" s="77"/>
    </row>
    <row r="2409" spans="12:13">
      <c r="L2409" s="78">
        <f t="shared" si="36"/>
        <v>23.510000000000876</v>
      </c>
      <c r="M2409" s="77"/>
    </row>
    <row r="2410" spans="12:13">
      <c r="L2410" s="78">
        <f t="shared" si="36"/>
        <v>23.520000000000877</v>
      </c>
      <c r="M2410" s="77"/>
    </row>
    <row r="2411" spans="12:13">
      <c r="L2411" s="78">
        <f t="shared" si="36"/>
        <v>23.530000000000879</v>
      </c>
      <c r="M2411" s="77"/>
    </row>
    <row r="2412" spans="12:13">
      <c r="L2412" s="78">
        <f t="shared" si="36"/>
        <v>23.54000000000088</v>
      </c>
      <c r="M2412" s="77"/>
    </row>
    <row r="2413" spans="12:13">
      <c r="L2413" s="78">
        <f t="shared" si="36"/>
        <v>23.550000000000882</v>
      </c>
      <c r="M2413" s="77"/>
    </row>
    <row r="2414" spans="12:13">
      <c r="L2414" s="78">
        <f t="shared" si="36"/>
        <v>23.560000000000883</v>
      </c>
      <c r="M2414" s="77"/>
    </row>
    <row r="2415" spans="12:13">
      <c r="L2415" s="78">
        <f t="shared" si="36"/>
        <v>23.570000000000885</v>
      </c>
      <c r="M2415" s="77"/>
    </row>
    <row r="2416" spans="12:13">
      <c r="L2416" s="78">
        <f t="shared" si="36"/>
        <v>23.580000000000886</v>
      </c>
      <c r="M2416" s="77"/>
    </row>
    <row r="2417" spans="12:13">
      <c r="L2417" s="78">
        <f t="shared" si="36"/>
        <v>23.590000000000888</v>
      </c>
      <c r="M2417" s="77"/>
    </row>
    <row r="2418" spans="12:13">
      <c r="L2418" s="78">
        <f t="shared" si="36"/>
        <v>23.60000000000089</v>
      </c>
      <c r="M2418" s="77"/>
    </row>
    <row r="2419" spans="12:13">
      <c r="L2419" s="78">
        <f t="shared" si="36"/>
        <v>23.610000000000891</v>
      </c>
      <c r="M2419" s="77"/>
    </row>
    <row r="2420" spans="12:13">
      <c r="L2420" s="78">
        <f t="shared" si="36"/>
        <v>23.620000000000893</v>
      </c>
      <c r="M2420" s="77"/>
    </row>
    <row r="2421" spans="12:13">
      <c r="L2421" s="78">
        <f t="shared" si="36"/>
        <v>23.630000000000894</v>
      </c>
      <c r="M2421" s="77"/>
    </row>
    <row r="2422" spans="12:13">
      <c r="L2422" s="78">
        <f t="shared" si="36"/>
        <v>23.640000000000896</v>
      </c>
      <c r="M2422" s="77"/>
    </row>
    <row r="2423" spans="12:13">
      <c r="L2423" s="78">
        <f t="shared" si="36"/>
        <v>23.650000000000897</v>
      </c>
      <c r="M2423" s="77"/>
    </row>
    <row r="2424" spans="12:13">
      <c r="L2424" s="78">
        <f t="shared" si="36"/>
        <v>23.660000000000899</v>
      </c>
      <c r="M2424" s="77"/>
    </row>
    <row r="2425" spans="12:13">
      <c r="L2425" s="78">
        <f t="shared" si="36"/>
        <v>23.670000000000901</v>
      </c>
      <c r="M2425" s="77"/>
    </row>
    <row r="2426" spans="12:13">
      <c r="L2426" s="78">
        <f t="shared" si="36"/>
        <v>23.680000000000902</v>
      </c>
      <c r="M2426" s="77"/>
    </row>
    <row r="2427" spans="12:13">
      <c r="L2427" s="78">
        <f t="shared" si="36"/>
        <v>23.690000000000904</v>
      </c>
      <c r="M2427" s="77"/>
    </row>
    <row r="2428" spans="12:13">
      <c r="L2428" s="78">
        <f t="shared" ref="L2428:L2491" si="37">+L2427+0.01</f>
        <v>23.700000000000905</v>
      </c>
      <c r="M2428" s="77"/>
    </row>
    <row r="2429" spans="12:13">
      <c r="L2429" s="78">
        <f t="shared" si="37"/>
        <v>23.710000000000907</v>
      </c>
      <c r="M2429" s="77"/>
    </row>
    <row r="2430" spans="12:13">
      <c r="L2430" s="78">
        <f t="shared" si="37"/>
        <v>23.720000000000908</v>
      </c>
      <c r="M2430" s="77"/>
    </row>
    <row r="2431" spans="12:13">
      <c r="L2431" s="78">
        <f t="shared" si="37"/>
        <v>23.73000000000091</v>
      </c>
      <c r="M2431" s="77"/>
    </row>
    <row r="2432" spans="12:13">
      <c r="L2432" s="78">
        <f t="shared" si="37"/>
        <v>23.740000000000911</v>
      </c>
      <c r="M2432" s="77"/>
    </row>
    <row r="2433" spans="12:13">
      <c r="L2433" s="78">
        <f t="shared" si="37"/>
        <v>23.750000000000913</v>
      </c>
      <c r="M2433" s="77"/>
    </row>
    <row r="2434" spans="12:13">
      <c r="L2434" s="78">
        <f t="shared" si="37"/>
        <v>23.760000000000915</v>
      </c>
      <c r="M2434" s="77"/>
    </row>
    <row r="2435" spans="12:13">
      <c r="L2435" s="78">
        <f t="shared" si="37"/>
        <v>23.770000000000916</v>
      </c>
      <c r="M2435" s="77"/>
    </row>
    <row r="2436" spans="12:13">
      <c r="L2436" s="78">
        <f t="shared" si="37"/>
        <v>23.780000000000918</v>
      </c>
      <c r="M2436" s="77"/>
    </row>
    <row r="2437" spans="12:13">
      <c r="L2437" s="78">
        <f t="shared" si="37"/>
        <v>23.790000000000919</v>
      </c>
      <c r="M2437" s="77"/>
    </row>
    <row r="2438" spans="12:13">
      <c r="L2438" s="78">
        <f t="shared" si="37"/>
        <v>23.800000000000921</v>
      </c>
      <c r="M2438" s="77"/>
    </row>
    <row r="2439" spans="12:13">
      <c r="L2439" s="78">
        <f t="shared" si="37"/>
        <v>23.810000000000922</v>
      </c>
      <c r="M2439" s="77"/>
    </row>
    <row r="2440" spans="12:13">
      <c r="L2440" s="78">
        <f t="shared" si="37"/>
        <v>23.820000000000924</v>
      </c>
      <c r="M2440" s="77"/>
    </row>
    <row r="2441" spans="12:13">
      <c r="L2441" s="78">
        <f t="shared" si="37"/>
        <v>23.830000000000926</v>
      </c>
      <c r="M2441" s="77"/>
    </row>
    <row r="2442" spans="12:13">
      <c r="L2442" s="78">
        <f t="shared" si="37"/>
        <v>23.840000000000927</v>
      </c>
      <c r="M2442" s="77"/>
    </row>
    <row r="2443" spans="12:13">
      <c r="L2443" s="78">
        <f t="shared" si="37"/>
        <v>23.850000000000929</v>
      </c>
      <c r="M2443" s="77"/>
    </row>
    <row r="2444" spans="12:13">
      <c r="L2444" s="78">
        <f t="shared" si="37"/>
        <v>23.86000000000093</v>
      </c>
      <c r="M2444" s="77"/>
    </row>
    <row r="2445" spans="12:13">
      <c r="L2445" s="78">
        <f t="shared" si="37"/>
        <v>23.870000000000932</v>
      </c>
      <c r="M2445" s="77"/>
    </row>
    <row r="2446" spans="12:13">
      <c r="L2446" s="78">
        <f t="shared" si="37"/>
        <v>23.880000000000933</v>
      </c>
      <c r="M2446" s="77"/>
    </row>
    <row r="2447" spans="12:13">
      <c r="L2447" s="78">
        <f t="shared" si="37"/>
        <v>23.890000000000935</v>
      </c>
      <c r="M2447" s="77"/>
    </row>
    <row r="2448" spans="12:13">
      <c r="L2448" s="78">
        <f t="shared" si="37"/>
        <v>23.900000000000936</v>
      </c>
      <c r="M2448" s="77"/>
    </row>
    <row r="2449" spans="12:13">
      <c r="L2449" s="78">
        <f t="shared" si="37"/>
        <v>23.910000000000938</v>
      </c>
      <c r="M2449" s="77"/>
    </row>
    <row r="2450" spans="12:13">
      <c r="L2450" s="78">
        <f t="shared" si="37"/>
        <v>23.92000000000094</v>
      </c>
      <c r="M2450" s="77"/>
    </row>
    <row r="2451" spans="12:13">
      <c r="L2451" s="78">
        <f t="shared" si="37"/>
        <v>23.930000000000941</v>
      </c>
      <c r="M2451" s="77"/>
    </row>
    <row r="2452" spans="12:13">
      <c r="L2452" s="78">
        <f t="shared" si="37"/>
        <v>23.940000000000943</v>
      </c>
      <c r="M2452" s="77"/>
    </row>
    <row r="2453" spans="12:13">
      <c r="L2453" s="78">
        <f t="shared" si="37"/>
        <v>23.950000000000944</v>
      </c>
      <c r="M2453" s="77"/>
    </row>
    <row r="2454" spans="12:13">
      <c r="L2454" s="78">
        <f t="shared" si="37"/>
        <v>23.960000000000946</v>
      </c>
      <c r="M2454" s="77"/>
    </row>
    <row r="2455" spans="12:13">
      <c r="L2455" s="78">
        <f t="shared" si="37"/>
        <v>23.970000000000947</v>
      </c>
      <c r="M2455" s="77"/>
    </row>
    <row r="2456" spans="12:13">
      <c r="L2456" s="78">
        <f t="shared" si="37"/>
        <v>23.980000000000949</v>
      </c>
      <c r="M2456" s="77"/>
    </row>
    <row r="2457" spans="12:13">
      <c r="L2457" s="78">
        <f t="shared" si="37"/>
        <v>23.990000000000951</v>
      </c>
      <c r="M2457" s="77"/>
    </row>
    <row r="2458" spans="12:13">
      <c r="L2458" s="78">
        <f t="shared" si="37"/>
        <v>24.000000000000952</v>
      </c>
      <c r="M2458" s="77"/>
    </row>
    <row r="2459" spans="12:13">
      <c r="L2459" s="78">
        <f t="shared" si="37"/>
        <v>24.010000000000954</v>
      </c>
      <c r="M2459" s="77"/>
    </row>
    <row r="2460" spans="12:13">
      <c r="L2460" s="78">
        <f t="shared" si="37"/>
        <v>24.020000000000955</v>
      </c>
      <c r="M2460" s="77"/>
    </row>
    <row r="2461" spans="12:13">
      <c r="L2461" s="78">
        <f t="shared" si="37"/>
        <v>24.030000000000957</v>
      </c>
      <c r="M2461" s="77"/>
    </row>
    <row r="2462" spans="12:13">
      <c r="L2462" s="78">
        <f t="shared" si="37"/>
        <v>24.040000000000958</v>
      </c>
      <c r="M2462" s="77"/>
    </row>
    <row r="2463" spans="12:13">
      <c r="L2463" s="78">
        <f t="shared" si="37"/>
        <v>24.05000000000096</v>
      </c>
      <c r="M2463" s="77"/>
    </row>
    <row r="2464" spans="12:13">
      <c r="L2464" s="78">
        <f t="shared" si="37"/>
        <v>24.060000000000962</v>
      </c>
      <c r="M2464" s="77"/>
    </row>
    <row r="2465" spans="12:13">
      <c r="L2465" s="78">
        <f t="shared" si="37"/>
        <v>24.070000000000963</v>
      </c>
      <c r="M2465" s="77"/>
    </row>
    <row r="2466" spans="12:13">
      <c r="L2466" s="78">
        <f t="shared" si="37"/>
        <v>24.080000000000965</v>
      </c>
      <c r="M2466" s="77"/>
    </row>
    <row r="2467" spans="12:13">
      <c r="L2467" s="78">
        <f t="shared" si="37"/>
        <v>24.090000000000966</v>
      </c>
      <c r="M2467" s="77"/>
    </row>
    <row r="2468" spans="12:13">
      <c r="L2468" s="78">
        <f t="shared" si="37"/>
        <v>24.100000000000968</v>
      </c>
      <c r="M2468" s="77"/>
    </row>
    <row r="2469" spans="12:13">
      <c r="L2469" s="78">
        <f t="shared" si="37"/>
        <v>24.110000000000969</v>
      </c>
      <c r="M2469" s="77"/>
    </row>
    <row r="2470" spans="12:13">
      <c r="L2470" s="78">
        <f t="shared" si="37"/>
        <v>24.120000000000971</v>
      </c>
      <c r="M2470" s="77"/>
    </row>
    <row r="2471" spans="12:13">
      <c r="L2471" s="78">
        <f t="shared" si="37"/>
        <v>24.130000000000972</v>
      </c>
      <c r="M2471" s="77"/>
    </row>
    <row r="2472" spans="12:13">
      <c r="L2472" s="78">
        <f t="shared" si="37"/>
        <v>24.140000000000974</v>
      </c>
      <c r="M2472" s="77"/>
    </row>
    <row r="2473" spans="12:13">
      <c r="L2473" s="78">
        <f t="shared" si="37"/>
        <v>24.150000000000976</v>
      </c>
      <c r="M2473" s="77"/>
    </row>
    <row r="2474" spans="12:13">
      <c r="L2474" s="78">
        <f t="shared" si="37"/>
        <v>24.160000000000977</v>
      </c>
      <c r="M2474" s="77"/>
    </row>
    <row r="2475" spans="12:13">
      <c r="L2475" s="78">
        <f t="shared" si="37"/>
        <v>24.170000000000979</v>
      </c>
      <c r="M2475" s="77"/>
    </row>
    <row r="2476" spans="12:13">
      <c r="L2476" s="78">
        <f t="shared" si="37"/>
        <v>24.18000000000098</v>
      </c>
      <c r="M2476" s="77"/>
    </row>
    <row r="2477" spans="12:13">
      <c r="L2477" s="78">
        <f t="shared" si="37"/>
        <v>24.190000000000982</v>
      </c>
      <c r="M2477" s="77"/>
    </row>
    <row r="2478" spans="12:13">
      <c r="L2478" s="78">
        <f t="shared" si="37"/>
        <v>24.200000000000983</v>
      </c>
      <c r="M2478" s="77"/>
    </row>
    <row r="2479" spans="12:13">
      <c r="L2479" s="78">
        <f t="shared" si="37"/>
        <v>24.210000000000985</v>
      </c>
      <c r="M2479" s="77"/>
    </row>
    <row r="2480" spans="12:13">
      <c r="L2480" s="78">
        <f t="shared" si="37"/>
        <v>24.220000000000987</v>
      </c>
      <c r="M2480" s="77"/>
    </row>
    <row r="2481" spans="12:13">
      <c r="L2481" s="78">
        <f t="shared" si="37"/>
        <v>24.230000000000988</v>
      </c>
      <c r="M2481" s="77"/>
    </row>
    <row r="2482" spans="12:13">
      <c r="L2482" s="78">
        <f t="shared" si="37"/>
        <v>24.24000000000099</v>
      </c>
      <c r="M2482" s="77"/>
    </row>
    <row r="2483" spans="12:13">
      <c r="L2483" s="78">
        <f t="shared" si="37"/>
        <v>24.250000000000991</v>
      </c>
      <c r="M2483" s="77"/>
    </row>
    <row r="2484" spans="12:13">
      <c r="L2484" s="78">
        <f t="shared" si="37"/>
        <v>24.260000000000993</v>
      </c>
      <c r="M2484" s="77"/>
    </row>
    <row r="2485" spans="12:13">
      <c r="L2485" s="78">
        <f t="shared" si="37"/>
        <v>24.270000000000994</v>
      </c>
      <c r="M2485" s="77"/>
    </row>
    <row r="2486" spans="12:13">
      <c r="L2486" s="78">
        <f t="shared" si="37"/>
        <v>24.280000000000996</v>
      </c>
      <c r="M2486" s="77"/>
    </row>
    <row r="2487" spans="12:13">
      <c r="L2487" s="78">
        <f t="shared" si="37"/>
        <v>24.290000000000997</v>
      </c>
      <c r="M2487" s="77"/>
    </row>
    <row r="2488" spans="12:13">
      <c r="L2488" s="78">
        <f t="shared" si="37"/>
        <v>24.300000000000999</v>
      </c>
      <c r="M2488" s="77"/>
    </row>
    <row r="2489" spans="12:13">
      <c r="L2489" s="78">
        <f t="shared" si="37"/>
        <v>24.310000000001001</v>
      </c>
      <c r="M2489" s="77"/>
    </row>
    <row r="2490" spans="12:13">
      <c r="L2490" s="78">
        <f t="shared" si="37"/>
        <v>24.320000000001002</v>
      </c>
      <c r="M2490" s="77"/>
    </row>
    <row r="2491" spans="12:13">
      <c r="L2491" s="78">
        <f t="shared" si="37"/>
        <v>24.330000000001004</v>
      </c>
      <c r="M2491" s="77"/>
    </row>
    <row r="2492" spans="12:13">
      <c r="L2492" s="78">
        <f t="shared" ref="L2492:L2555" si="38">+L2491+0.01</f>
        <v>24.340000000001005</v>
      </c>
      <c r="M2492" s="77"/>
    </row>
    <row r="2493" spans="12:13">
      <c r="L2493" s="78">
        <f t="shared" si="38"/>
        <v>24.350000000001007</v>
      </c>
      <c r="M2493" s="77"/>
    </row>
    <row r="2494" spans="12:13">
      <c r="L2494" s="78">
        <f t="shared" si="38"/>
        <v>24.360000000001008</v>
      </c>
      <c r="M2494" s="77"/>
    </row>
    <row r="2495" spans="12:13">
      <c r="L2495" s="78">
        <f t="shared" si="38"/>
        <v>24.37000000000101</v>
      </c>
      <c r="M2495" s="77"/>
    </row>
    <row r="2496" spans="12:13">
      <c r="L2496" s="78">
        <f t="shared" si="38"/>
        <v>24.380000000001012</v>
      </c>
      <c r="M2496" s="77"/>
    </row>
    <row r="2497" spans="12:13">
      <c r="L2497" s="78">
        <f t="shared" si="38"/>
        <v>24.390000000001013</v>
      </c>
      <c r="M2497" s="77"/>
    </row>
    <row r="2498" spans="12:13">
      <c r="L2498" s="78">
        <f t="shared" si="38"/>
        <v>24.400000000001015</v>
      </c>
      <c r="M2498" s="77"/>
    </row>
    <row r="2499" spans="12:13">
      <c r="L2499" s="78">
        <f t="shared" si="38"/>
        <v>24.410000000001016</v>
      </c>
      <c r="M2499" s="77"/>
    </row>
    <row r="2500" spans="12:13">
      <c r="L2500" s="78">
        <f t="shared" si="38"/>
        <v>24.420000000001018</v>
      </c>
      <c r="M2500" s="77"/>
    </row>
    <row r="2501" spans="12:13">
      <c r="L2501" s="78">
        <f t="shared" si="38"/>
        <v>24.430000000001019</v>
      </c>
      <c r="M2501" s="77"/>
    </row>
    <row r="2502" spans="12:13">
      <c r="L2502" s="78">
        <f t="shared" si="38"/>
        <v>24.440000000001021</v>
      </c>
      <c r="M2502" s="77"/>
    </row>
    <row r="2503" spans="12:13">
      <c r="L2503" s="78">
        <f t="shared" si="38"/>
        <v>24.450000000001022</v>
      </c>
      <c r="M2503" s="77"/>
    </row>
    <row r="2504" spans="12:13">
      <c r="L2504" s="78">
        <f t="shared" si="38"/>
        <v>24.460000000001024</v>
      </c>
      <c r="M2504" s="77"/>
    </row>
    <row r="2505" spans="12:13">
      <c r="L2505" s="78">
        <f t="shared" si="38"/>
        <v>24.470000000001026</v>
      </c>
      <c r="M2505" s="77"/>
    </row>
    <row r="2506" spans="12:13">
      <c r="L2506" s="78">
        <f t="shared" si="38"/>
        <v>24.480000000001027</v>
      </c>
      <c r="M2506" s="77"/>
    </row>
    <row r="2507" spans="12:13">
      <c r="L2507" s="78">
        <f t="shared" si="38"/>
        <v>24.490000000001029</v>
      </c>
      <c r="M2507" s="77"/>
    </row>
    <row r="2508" spans="12:13">
      <c r="L2508" s="78">
        <f t="shared" si="38"/>
        <v>24.50000000000103</v>
      </c>
      <c r="M2508" s="77"/>
    </row>
    <row r="2509" spans="12:13">
      <c r="L2509" s="78">
        <f t="shared" si="38"/>
        <v>24.510000000001032</v>
      </c>
      <c r="M2509" s="77"/>
    </row>
    <row r="2510" spans="12:13">
      <c r="L2510" s="78">
        <f t="shared" si="38"/>
        <v>24.520000000001033</v>
      </c>
      <c r="M2510" s="77"/>
    </row>
    <row r="2511" spans="12:13">
      <c r="L2511" s="78">
        <f t="shared" si="38"/>
        <v>24.530000000001035</v>
      </c>
      <c r="M2511" s="77"/>
    </row>
    <row r="2512" spans="12:13">
      <c r="L2512" s="78">
        <f t="shared" si="38"/>
        <v>24.540000000001037</v>
      </c>
      <c r="M2512" s="77"/>
    </row>
    <row r="2513" spans="12:13">
      <c r="L2513" s="78">
        <f t="shared" si="38"/>
        <v>24.550000000001038</v>
      </c>
      <c r="M2513" s="77"/>
    </row>
    <row r="2514" spans="12:13">
      <c r="L2514" s="78">
        <f t="shared" si="38"/>
        <v>24.56000000000104</v>
      </c>
      <c r="M2514" s="77"/>
    </row>
    <row r="2515" spans="12:13">
      <c r="L2515" s="78">
        <f t="shared" si="38"/>
        <v>24.570000000001041</v>
      </c>
      <c r="M2515" s="77"/>
    </row>
    <row r="2516" spans="12:13">
      <c r="L2516" s="78">
        <f t="shared" si="38"/>
        <v>24.580000000001043</v>
      </c>
      <c r="M2516" s="77"/>
    </row>
    <row r="2517" spans="12:13">
      <c r="L2517" s="78">
        <f t="shared" si="38"/>
        <v>24.590000000001044</v>
      </c>
      <c r="M2517" s="77"/>
    </row>
    <row r="2518" spans="12:13">
      <c r="L2518" s="78">
        <f t="shared" si="38"/>
        <v>24.600000000001046</v>
      </c>
      <c r="M2518" s="77"/>
    </row>
    <row r="2519" spans="12:13">
      <c r="L2519" s="78">
        <f t="shared" si="38"/>
        <v>24.610000000001047</v>
      </c>
      <c r="M2519" s="77"/>
    </row>
    <row r="2520" spans="12:13">
      <c r="L2520" s="78">
        <f t="shared" si="38"/>
        <v>24.620000000001049</v>
      </c>
      <c r="M2520" s="77"/>
    </row>
    <row r="2521" spans="12:13">
      <c r="L2521" s="78">
        <f t="shared" si="38"/>
        <v>24.630000000001051</v>
      </c>
      <c r="M2521" s="77"/>
    </row>
    <row r="2522" spans="12:13">
      <c r="L2522" s="78">
        <f t="shared" si="38"/>
        <v>24.640000000001052</v>
      </c>
      <c r="M2522" s="77"/>
    </row>
    <row r="2523" spans="12:13">
      <c r="L2523" s="78">
        <f t="shared" si="38"/>
        <v>24.650000000001054</v>
      </c>
      <c r="M2523" s="77"/>
    </row>
    <row r="2524" spans="12:13">
      <c r="L2524" s="78">
        <f t="shared" si="38"/>
        <v>24.660000000001055</v>
      </c>
      <c r="M2524" s="77"/>
    </row>
    <row r="2525" spans="12:13">
      <c r="L2525" s="78">
        <f t="shared" si="38"/>
        <v>24.670000000001057</v>
      </c>
      <c r="M2525" s="77"/>
    </row>
    <row r="2526" spans="12:13">
      <c r="L2526" s="78">
        <f t="shared" si="38"/>
        <v>24.680000000001058</v>
      </c>
      <c r="M2526" s="77"/>
    </row>
    <row r="2527" spans="12:13">
      <c r="L2527" s="78">
        <f t="shared" si="38"/>
        <v>24.69000000000106</v>
      </c>
      <c r="M2527" s="77"/>
    </row>
    <row r="2528" spans="12:13">
      <c r="L2528" s="78">
        <f t="shared" si="38"/>
        <v>24.700000000001062</v>
      </c>
      <c r="M2528" s="77"/>
    </row>
    <row r="2529" spans="12:13">
      <c r="L2529" s="78">
        <f t="shared" si="38"/>
        <v>24.710000000001063</v>
      </c>
      <c r="M2529" s="77"/>
    </row>
    <row r="2530" spans="12:13">
      <c r="L2530" s="78">
        <f t="shared" si="38"/>
        <v>24.720000000001065</v>
      </c>
      <c r="M2530" s="77"/>
    </row>
    <row r="2531" spans="12:13">
      <c r="L2531" s="78">
        <f t="shared" si="38"/>
        <v>24.730000000001066</v>
      </c>
      <c r="M2531" s="77"/>
    </row>
    <row r="2532" spans="12:13">
      <c r="L2532" s="78">
        <f t="shared" si="38"/>
        <v>24.740000000001068</v>
      </c>
      <c r="M2532" s="77"/>
    </row>
    <row r="2533" spans="12:13">
      <c r="L2533" s="78">
        <f t="shared" si="38"/>
        <v>24.750000000001069</v>
      </c>
      <c r="M2533" s="77"/>
    </row>
    <row r="2534" spans="12:13">
      <c r="L2534" s="78">
        <f t="shared" si="38"/>
        <v>24.760000000001071</v>
      </c>
      <c r="M2534" s="77"/>
    </row>
    <row r="2535" spans="12:13">
      <c r="L2535" s="78">
        <f t="shared" si="38"/>
        <v>24.770000000001072</v>
      </c>
      <c r="M2535" s="77"/>
    </row>
    <row r="2536" spans="12:13">
      <c r="L2536" s="78">
        <f t="shared" si="38"/>
        <v>24.780000000001074</v>
      </c>
      <c r="M2536" s="77"/>
    </row>
    <row r="2537" spans="12:13">
      <c r="L2537" s="78">
        <f t="shared" si="38"/>
        <v>24.790000000001076</v>
      </c>
      <c r="M2537" s="77"/>
    </row>
    <row r="2538" spans="12:13">
      <c r="L2538" s="78">
        <f t="shared" si="38"/>
        <v>24.800000000001077</v>
      </c>
      <c r="M2538" s="77"/>
    </row>
    <row r="2539" spans="12:13">
      <c r="L2539" s="78">
        <f t="shared" si="38"/>
        <v>24.810000000001079</v>
      </c>
      <c r="M2539" s="77"/>
    </row>
    <row r="2540" spans="12:13">
      <c r="L2540" s="78">
        <f t="shared" si="38"/>
        <v>24.82000000000108</v>
      </c>
      <c r="M2540" s="77"/>
    </row>
    <row r="2541" spans="12:13">
      <c r="L2541" s="78">
        <f t="shared" si="38"/>
        <v>24.830000000001082</v>
      </c>
      <c r="M2541" s="77"/>
    </row>
    <row r="2542" spans="12:13">
      <c r="L2542" s="78">
        <f t="shared" si="38"/>
        <v>24.840000000001083</v>
      </c>
      <c r="M2542" s="77"/>
    </row>
    <row r="2543" spans="12:13">
      <c r="L2543" s="78">
        <f t="shared" si="38"/>
        <v>24.850000000001085</v>
      </c>
      <c r="M2543" s="77"/>
    </row>
    <row r="2544" spans="12:13">
      <c r="L2544" s="78">
        <f t="shared" si="38"/>
        <v>24.860000000001087</v>
      </c>
      <c r="M2544" s="77"/>
    </row>
    <row r="2545" spans="12:13">
      <c r="L2545" s="78">
        <f t="shared" si="38"/>
        <v>24.870000000001088</v>
      </c>
      <c r="M2545" s="77"/>
    </row>
    <row r="2546" spans="12:13">
      <c r="L2546" s="78">
        <f t="shared" si="38"/>
        <v>24.88000000000109</v>
      </c>
      <c r="M2546" s="77"/>
    </row>
    <row r="2547" spans="12:13">
      <c r="L2547" s="78">
        <f t="shared" si="38"/>
        <v>24.890000000001091</v>
      </c>
      <c r="M2547" s="77"/>
    </row>
    <row r="2548" spans="12:13">
      <c r="L2548" s="78">
        <f t="shared" si="38"/>
        <v>24.900000000001093</v>
      </c>
      <c r="M2548" s="77"/>
    </row>
    <row r="2549" spans="12:13">
      <c r="L2549" s="78">
        <f t="shared" si="38"/>
        <v>24.910000000001094</v>
      </c>
      <c r="M2549" s="77"/>
    </row>
    <row r="2550" spans="12:13">
      <c r="L2550" s="78">
        <f t="shared" si="38"/>
        <v>24.920000000001096</v>
      </c>
      <c r="M2550" s="77"/>
    </row>
    <row r="2551" spans="12:13">
      <c r="L2551" s="78">
        <f t="shared" si="38"/>
        <v>24.930000000001098</v>
      </c>
      <c r="M2551" s="77"/>
    </row>
    <row r="2552" spans="12:13">
      <c r="L2552" s="78">
        <f t="shared" si="38"/>
        <v>24.940000000001099</v>
      </c>
      <c r="M2552" s="77"/>
    </row>
    <row r="2553" spans="12:13">
      <c r="L2553" s="78">
        <f t="shared" si="38"/>
        <v>24.950000000001101</v>
      </c>
      <c r="M2553" s="77"/>
    </row>
    <row r="2554" spans="12:13">
      <c r="L2554" s="78">
        <f t="shared" si="38"/>
        <v>24.960000000001102</v>
      </c>
      <c r="M2554" s="77"/>
    </row>
    <row r="2555" spans="12:13">
      <c r="L2555" s="78">
        <f t="shared" si="38"/>
        <v>24.970000000001104</v>
      </c>
      <c r="M2555" s="77"/>
    </row>
    <row r="2556" spans="12:13">
      <c r="L2556" s="78">
        <f t="shared" ref="L2556:L2619" si="39">+L2555+0.01</f>
        <v>24.980000000001105</v>
      </c>
      <c r="M2556" s="77"/>
    </row>
    <row r="2557" spans="12:13">
      <c r="L2557" s="78">
        <f t="shared" si="39"/>
        <v>24.990000000001107</v>
      </c>
      <c r="M2557" s="77"/>
    </row>
    <row r="2558" spans="12:13">
      <c r="L2558" s="78">
        <f t="shared" si="39"/>
        <v>25.000000000001108</v>
      </c>
      <c r="M2558" s="77"/>
    </row>
    <row r="2559" spans="12:13">
      <c r="L2559" s="78">
        <f t="shared" si="39"/>
        <v>25.01000000000111</v>
      </c>
      <c r="M2559" s="77"/>
    </row>
    <row r="2560" spans="12:13">
      <c r="L2560" s="78">
        <f t="shared" si="39"/>
        <v>25.020000000001112</v>
      </c>
      <c r="M2560" s="77"/>
    </row>
    <row r="2561" spans="12:13">
      <c r="L2561" s="78">
        <f t="shared" si="39"/>
        <v>25.030000000001113</v>
      </c>
      <c r="M2561" s="77"/>
    </row>
    <row r="2562" spans="12:13">
      <c r="L2562" s="78">
        <f t="shared" si="39"/>
        <v>25.040000000001115</v>
      </c>
      <c r="M2562" s="77"/>
    </row>
    <row r="2563" spans="12:13">
      <c r="L2563" s="78">
        <f t="shared" si="39"/>
        <v>25.050000000001116</v>
      </c>
      <c r="M2563" s="77"/>
    </row>
    <row r="2564" spans="12:13">
      <c r="L2564" s="78">
        <f t="shared" si="39"/>
        <v>25.060000000001118</v>
      </c>
      <c r="M2564" s="77"/>
    </row>
    <row r="2565" spans="12:13">
      <c r="L2565" s="78">
        <f t="shared" si="39"/>
        <v>25.070000000001119</v>
      </c>
      <c r="M2565" s="77"/>
    </row>
    <row r="2566" spans="12:13">
      <c r="L2566" s="78">
        <f t="shared" si="39"/>
        <v>25.080000000001121</v>
      </c>
      <c r="M2566" s="77"/>
    </row>
    <row r="2567" spans="12:13">
      <c r="L2567" s="78">
        <f t="shared" si="39"/>
        <v>25.090000000001123</v>
      </c>
      <c r="M2567" s="77"/>
    </row>
    <row r="2568" spans="12:13">
      <c r="L2568" s="78">
        <f t="shared" si="39"/>
        <v>25.100000000001124</v>
      </c>
      <c r="M2568" s="77"/>
    </row>
    <row r="2569" spans="12:13">
      <c r="L2569" s="78">
        <f t="shared" si="39"/>
        <v>25.110000000001126</v>
      </c>
      <c r="M2569" s="77"/>
    </row>
    <row r="2570" spans="12:13">
      <c r="L2570" s="78">
        <f t="shared" si="39"/>
        <v>25.120000000001127</v>
      </c>
      <c r="M2570" s="77"/>
    </row>
    <row r="2571" spans="12:13">
      <c r="L2571" s="78">
        <f t="shared" si="39"/>
        <v>25.130000000001129</v>
      </c>
      <c r="M2571" s="77"/>
    </row>
    <row r="2572" spans="12:13">
      <c r="L2572" s="78">
        <f t="shared" si="39"/>
        <v>25.14000000000113</v>
      </c>
      <c r="M2572" s="77"/>
    </row>
    <row r="2573" spans="12:13">
      <c r="L2573" s="78">
        <f t="shared" si="39"/>
        <v>25.150000000001132</v>
      </c>
      <c r="M2573" s="77"/>
    </row>
    <row r="2574" spans="12:13">
      <c r="L2574" s="78">
        <f t="shared" si="39"/>
        <v>25.160000000001133</v>
      </c>
      <c r="M2574" s="77"/>
    </row>
    <row r="2575" spans="12:13">
      <c r="L2575" s="78">
        <f t="shared" si="39"/>
        <v>25.170000000001135</v>
      </c>
      <c r="M2575" s="77"/>
    </row>
    <row r="2576" spans="12:13">
      <c r="L2576" s="78">
        <f t="shared" si="39"/>
        <v>25.180000000001137</v>
      </c>
      <c r="M2576" s="77"/>
    </row>
    <row r="2577" spans="12:13">
      <c r="L2577" s="78">
        <f t="shared" si="39"/>
        <v>25.190000000001138</v>
      </c>
      <c r="M2577" s="77"/>
    </row>
    <row r="2578" spans="12:13">
      <c r="L2578" s="78">
        <f t="shared" si="39"/>
        <v>25.20000000000114</v>
      </c>
      <c r="M2578" s="77"/>
    </row>
    <row r="2579" spans="12:13">
      <c r="L2579" s="78">
        <f t="shared" si="39"/>
        <v>25.210000000001141</v>
      </c>
      <c r="M2579" s="77"/>
    </row>
    <row r="2580" spans="12:13">
      <c r="L2580" s="78">
        <f t="shared" si="39"/>
        <v>25.220000000001143</v>
      </c>
      <c r="M2580" s="77"/>
    </row>
    <row r="2581" spans="12:13">
      <c r="L2581" s="78">
        <f t="shared" si="39"/>
        <v>25.230000000001144</v>
      </c>
      <c r="M2581" s="77"/>
    </row>
    <row r="2582" spans="12:13">
      <c r="L2582" s="78">
        <f t="shared" si="39"/>
        <v>25.240000000001146</v>
      </c>
      <c r="M2582" s="77"/>
    </row>
    <row r="2583" spans="12:13">
      <c r="L2583" s="78">
        <f t="shared" si="39"/>
        <v>25.250000000001148</v>
      </c>
      <c r="M2583" s="77"/>
    </row>
    <row r="2584" spans="12:13">
      <c r="L2584" s="78">
        <f t="shared" si="39"/>
        <v>25.260000000001149</v>
      </c>
      <c r="M2584" s="77"/>
    </row>
    <row r="2585" spans="12:13">
      <c r="L2585" s="78">
        <f t="shared" si="39"/>
        <v>25.270000000001151</v>
      </c>
      <c r="M2585" s="77"/>
    </row>
    <row r="2586" spans="12:13">
      <c r="L2586" s="78">
        <f t="shared" si="39"/>
        <v>25.280000000001152</v>
      </c>
      <c r="M2586" s="77"/>
    </row>
    <row r="2587" spans="12:13">
      <c r="L2587" s="78">
        <f t="shared" si="39"/>
        <v>25.290000000001154</v>
      </c>
      <c r="M2587" s="77"/>
    </row>
    <row r="2588" spans="12:13">
      <c r="L2588" s="78">
        <f t="shared" si="39"/>
        <v>25.300000000001155</v>
      </c>
      <c r="M2588" s="77"/>
    </row>
    <row r="2589" spans="12:13">
      <c r="L2589" s="78">
        <f t="shared" si="39"/>
        <v>25.310000000001157</v>
      </c>
      <c r="M2589" s="77"/>
    </row>
    <row r="2590" spans="12:13">
      <c r="L2590" s="78">
        <f t="shared" si="39"/>
        <v>25.320000000001158</v>
      </c>
      <c r="M2590" s="77"/>
    </row>
    <row r="2591" spans="12:13">
      <c r="L2591" s="78">
        <f t="shared" si="39"/>
        <v>25.33000000000116</v>
      </c>
      <c r="M2591" s="77"/>
    </row>
    <row r="2592" spans="12:13">
      <c r="L2592" s="78">
        <f t="shared" si="39"/>
        <v>25.340000000001162</v>
      </c>
      <c r="M2592" s="77"/>
    </row>
    <row r="2593" spans="12:13">
      <c r="L2593" s="78">
        <f t="shared" si="39"/>
        <v>25.350000000001163</v>
      </c>
      <c r="M2593" s="77"/>
    </row>
    <row r="2594" spans="12:13">
      <c r="L2594" s="78">
        <f t="shared" si="39"/>
        <v>25.360000000001165</v>
      </c>
      <c r="M2594" s="77"/>
    </row>
    <row r="2595" spans="12:13">
      <c r="L2595" s="78">
        <f t="shared" si="39"/>
        <v>25.370000000001166</v>
      </c>
      <c r="M2595" s="77"/>
    </row>
    <row r="2596" spans="12:13">
      <c r="L2596" s="78">
        <f t="shared" si="39"/>
        <v>25.380000000001168</v>
      </c>
      <c r="M2596" s="77"/>
    </row>
    <row r="2597" spans="12:13">
      <c r="L2597" s="78">
        <f t="shared" si="39"/>
        <v>25.390000000001169</v>
      </c>
      <c r="M2597" s="77"/>
    </row>
    <row r="2598" spans="12:13">
      <c r="L2598" s="78">
        <f t="shared" si="39"/>
        <v>25.400000000001171</v>
      </c>
      <c r="M2598" s="77"/>
    </row>
    <row r="2599" spans="12:13">
      <c r="L2599" s="78">
        <f t="shared" si="39"/>
        <v>25.410000000001173</v>
      </c>
      <c r="M2599" s="77"/>
    </row>
    <row r="2600" spans="12:13">
      <c r="L2600" s="78">
        <f t="shared" si="39"/>
        <v>25.420000000001174</v>
      </c>
      <c r="M2600" s="77"/>
    </row>
    <row r="2601" spans="12:13">
      <c r="L2601" s="78">
        <f t="shared" si="39"/>
        <v>25.430000000001176</v>
      </c>
      <c r="M2601" s="77"/>
    </row>
    <row r="2602" spans="12:13">
      <c r="L2602" s="78">
        <f t="shared" si="39"/>
        <v>25.440000000001177</v>
      </c>
      <c r="M2602" s="77"/>
    </row>
    <row r="2603" spans="12:13">
      <c r="L2603" s="78">
        <f t="shared" si="39"/>
        <v>25.450000000001179</v>
      </c>
      <c r="M2603" s="77"/>
    </row>
    <row r="2604" spans="12:13">
      <c r="L2604" s="78">
        <f t="shared" si="39"/>
        <v>25.46000000000118</v>
      </c>
      <c r="M2604" s="77"/>
    </row>
    <row r="2605" spans="12:13">
      <c r="L2605" s="78">
        <f t="shared" si="39"/>
        <v>25.470000000001182</v>
      </c>
      <c r="M2605" s="77"/>
    </row>
    <row r="2606" spans="12:13">
      <c r="L2606" s="78">
        <f t="shared" si="39"/>
        <v>25.480000000001183</v>
      </c>
      <c r="M2606" s="77"/>
    </row>
    <row r="2607" spans="12:13">
      <c r="L2607" s="78">
        <f t="shared" si="39"/>
        <v>25.490000000001185</v>
      </c>
      <c r="M2607" s="77"/>
    </row>
    <row r="2608" spans="12:13">
      <c r="L2608" s="78">
        <f t="shared" si="39"/>
        <v>25.500000000001187</v>
      </c>
      <c r="M2608" s="77"/>
    </row>
    <row r="2609" spans="12:13">
      <c r="L2609" s="78">
        <f t="shared" si="39"/>
        <v>25.510000000001188</v>
      </c>
      <c r="M2609" s="77"/>
    </row>
    <row r="2610" spans="12:13">
      <c r="L2610" s="78">
        <f t="shared" si="39"/>
        <v>25.52000000000119</v>
      </c>
      <c r="M2610" s="77"/>
    </row>
    <row r="2611" spans="12:13">
      <c r="L2611" s="78">
        <f t="shared" si="39"/>
        <v>25.530000000001191</v>
      </c>
      <c r="M2611" s="77"/>
    </row>
    <row r="2612" spans="12:13">
      <c r="L2612" s="78">
        <f t="shared" si="39"/>
        <v>25.540000000001193</v>
      </c>
      <c r="M2612" s="77"/>
    </row>
    <row r="2613" spans="12:13">
      <c r="L2613" s="78">
        <f t="shared" si="39"/>
        <v>25.550000000001194</v>
      </c>
      <c r="M2613" s="77"/>
    </row>
    <row r="2614" spans="12:13">
      <c r="L2614" s="78">
        <f t="shared" si="39"/>
        <v>25.560000000001196</v>
      </c>
      <c r="M2614" s="77"/>
    </row>
    <row r="2615" spans="12:13">
      <c r="L2615" s="78">
        <f t="shared" si="39"/>
        <v>25.570000000001198</v>
      </c>
      <c r="M2615" s="77"/>
    </row>
    <row r="2616" spans="12:13">
      <c r="L2616" s="78">
        <f t="shared" si="39"/>
        <v>25.580000000001199</v>
      </c>
      <c r="M2616" s="77"/>
    </row>
    <row r="2617" spans="12:13">
      <c r="L2617" s="78">
        <f t="shared" si="39"/>
        <v>25.590000000001201</v>
      </c>
      <c r="M2617" s="77"/>
    </row>
    <row r="2618" spans="12:13">
      <c r="L2618" s="78">
        <f t="shared" si="39"/>
        <v>25.600000000001202</v>
      </c>
      <c r="M2618" s="77"/>
    </row>
    <row r="2619" spans="12:13">
      <c r="L2619" s="78">
        <f t="shared" si="39"/>
        <v>25.610000000001204</v>
      </c>
      <c r="M2619" s="77"/>
    </row>
    <row r="2620" spans="12:13">
      <c r="L2620" s="78">
        <f t="shared" ref="L2620:L2683" si="40">+L2619+0.01</f>
        <v>25.620000000001205</v>
      </c>
      <c r="M2620" s="77"/>
    </row>
    <row r="2621" spans="12:13">
      <c r="L2621" s="78">
        <f t="shared" si="40"/>
        <v>25.630000000001207</v>
      </c>
      <c r="M2621" s="77"/>
    </row>
    <row r="2622" spans="12:13">
      <c r="L2622" s="78">
        <f t="shared" si="40"/>
        <v>25.640000000001208</v>
      </c>
      <c r="M2622" s="77"/>
    </row>
    <row r="2623" spans="12:13">
      <c r="L2623" s="78">
        <f t="shared" si="40"/>
        <v>25.65000000000121</v>
      </c>
      <c r="M2623" s="77"/>
    </row>
    <row r="2624" spans="12:13">
      <c r="L2624" s="78">
        <f t="shared" si="40"/>
        <v>25.660000000001212</v>
      </c>
      <c r="M2624" s="77"/>
    </row>
    <row r="2625" spans="12:13">
      <c r="L2625" s="78">
        <f t="shared" si="40"/>
        <v>25.670000000001213</v>
      </c>
      <c r="M2625" s="77"/>
    </row>
    <row r="2626" spans="12:13">
      <c r="L2626" s="78">
        <f t="shared" si="40"/>
        <v>25.680000000001215</v>
      </c>
      <c r="M2626" s="77"/>
    </row>
    <row r="2627" spans="12:13">
      <c r="L2627" s="78">
        <f t="shared" si="40"/>
        <v>25.690000000001216</v>
      </c>
      <c r="M2627" s="77"/>
    </row>
    <row r="2628" spans="12:13">
      <c r="L2628" s="78">
        <f t="shared" si="40"/>
        <v>25.700000000001218</v>
      </c>
      <c r="M2628" s="77"/>
    </row>
    <row r="2629" spans="12:13">
      <c r="L2629" s="78">
        <f t="shared" si="40"/>
        <v>25.710000000001219</v>
      </c>
      <c r="M2629" s="77"/>
    </row>
    <row r="2630" spans="12:13">
      <c r="L2630" s="78">
        <f t="shared" si="40"/>
        <v>25.720000000001221</v>
      </c>
      <c r="M2630" s="77"/>
    </row>
    <row r="2631" spans="12:13">
      <c r="L2631" s="78">
        <f t="shared" si="40"/>
        <v>25.730000000001223</v>
      </c>
      <c r="M2631" s="77"/>
    </row>
    <row r="2632" spans="12:13">
      <c r="L2632" s="78">
        <f t="shared" si="40"/>
        <v>25.740000000001224</v>
      </c>
      <c r="M2632" s="77"/>
    </row>
    <row r="2633" spans="12:13">
      <c r="L2633" s="78">
        <f t="shared" si="40"/>
        <v>25.750000000001226</v>
      </c>
      <c r="M2633" s="77"/>
    </row>
    <row r="2634" spans="12:13">
      <c r="L2634" s="78">
        <f t="shared" si="40"/>
        <v>25.760000000001227</v>
      </c>
      <c r="M2634" s="77"/>
    </row>
    <row r="2635" spans="12:13">
      <c r="L2635" s="78">
        <f t="shared" si="40"/>
        <v>25.770000000001229</v>
      </c>
      <c r="M2635" s="77"/>
    </row>
    <row r="2636" spans="12:13">
      <c r="L2636" s="78">
        <f t="shared" si="40"/>
        <v>25.78000000000123</v>
      </c>
      <c r="M2636" s="77"/>
    </row>
    <row r="2637" spans="12:13">
      <c r="L2637" s="78">
        <f t="shared" si="40"/>
        <v>25.790000000001232</v>
      </c>
      <c r="M2637" s="77"/>
    </row>
    <row r="2638" spans="12:13">
      <c r="L2638" s="78">
        <f t="shared" si="40"/>
        <v>25.800000000001234</v>
      </c>
      <c r="M2638" s="77"/>
    </row>
    <row r="2639" spans="12:13">
      <c r="L2639" s="78">
        <f t="shared" si="40"/>
        <v>25.810000000001235</v>
      </c>
      <c r="M2639" s="77"/>
    </row>
    <row r="2640" spans="12:13">
      <c r="L2640" s="78">
        <f t="shared" si="40"/>
        <v>25.820000000001237</v>
      </c>
      <c r="M2640" s="77"/>
    </row>
    <row r="2641" spans="12:13">
      <c r="L2641" s="78">
        <f t="shared" si="40"/>
        <v>25.830000000001238</v>
      </c>
      <c r="M2641" s="77"/>
    </row>
    <row r="2642" spans="12:13">
      <c r="L2642" s="78">
        <f t="shared" si="40"/>
        <v>25.84000000000124</v>
      </c>
      <c r="M2642" s="77"/>
    </row>
    <row r="2643" spans="12:13">
      <c r="L2643" s="78">
        <f t="shared" si="40"/>
        <v>25.850000000001241</v>
      </c>
      <c r="M2643" s="77"/>
    </row>
    <row r="2644" spans="12:13">
      <c r="L2644" s="78">
        <f t="shared" si="40"/>
        <v>25.860000000001243</v>
      </c>
      <c r="M2644" s="77"/>
    </row>
    <row r="2645" spans="12:13">
      <c r="L2645" s="78">
        <f t="shared" si="40"/>
        <v>25.870000000001244</v>
      </c>
      <c r="M2645" s="77"/>
    </row>
    <row r="2646" spans="12:13">
      <c r="L2646" s="78">
        <f t="shared" si="40"/>
        <v>25.880000000001246</v>
      </c>
      <c r="M2646" s="77"/>
    </row>
    <row r="2647" spans="12:13">
      <c r="L2647" s="78">
        <f t="shared" si="40"/>
        <v>25.890000000001248</v>
      </c>
      <c r="M2647" s="77"/>
    </row>
    <row r="2648" spans="12:13">
      <c r="L2648" s="78">
        <f t="shared" si="40"/>
        <v>25.900000000001249</v>
      </c>
      <c r="M2648" s="77"/>
    </row>
    <row r="2649" spans="12:13">
      <c r="L2649" s="78">
        <f t="shared" si="40"/>
        <v>25.910000000001251</v>
      </c>
      <c r="M2649" s="77"/>
    </row>
    <row r="2650" spans="12:13">
      <c r="L2650" s="78">
        <f t="shared" si="40"/>
        <v>25.920000000001252</v>
      </c>
      <c r="M2650" s="77"/>
    </row>
    <row r="2651" spans="12:13">
      <c r="L2651" s="78">
        <f t="shared" si="40"/>
        <v>25.930000000001254</v>
      </c>
      <c r="M2651" s="77"/>
    </row>
    <row r="2652" spans="12:13">
      <c r="L2652" s="78">
        <f t="shared" si="40"/>
        <v>25.940000000001255</v>
      </c>
      <c r="M2652" s="77"/>
    </row>
    <row r="2653" spans="12:13">
      <c r="L2653" s="78">
        <f t="shared" si="40"/>
        <v>25.950000000001257</v>
      </c>
      <c r="M2653" s="77"/>
    </row>
    <row r="2654" spans="12:13">
      <c r="L2654" s="78">
        <f t="shared" si="40"/>
        <v>25.960000000001259</v>
      </c>
      <c r="M2654" s="77"/>
    </row>
    <row r="2655" spans="12:13">
      <c r="L2655" s="78">
        <f t="shared" si="40"/>
        <v>25.97000000000126</v>
      </c>
      <c r="M2655" s="77"/>
    </row>
    <row r="2656" spans="12:13">
      <c r="L2656" s="78">
        <f t="shared" si="40"/>
        <v>25.980000000001262</v>
      </c>
      <c r="M2656" s="77"/>
    </row>
    <row r="2657" spans="12:13">
      <c r="L2657" s="78">
        <f t="shared" si="40"/>
        <v>25.990000000001263</v>
      </c>
      <c r="M2657" s="77"/>
    </row>
    <row r="2658" spans="12:13">
      <c r="L2658" s="78">
        <f t="shared" si="40"/>
        <v>26.000000000001265</v>
      </c>
      <c r="M2658" s="77"/>
    </row>
    <row r="2659" spans="12:13">
      <c r="L2659" s="78">
        <f t="shared" si="40"/>
        <v>26.010000000001266</v>
      </c>
      <c r="M2659" s="77"/>
    </row>
    <row r="2660" spans="12:13">
      <c r="L2660" s="78">
        <f t="shared" si="40"/>
        <v>26.020000000001268</v>
      </c>
      <c r="M2660" s="77"/>
    </row>
    <row r="2661" spans="12:13">
      <c r="L2661" s="78">
        <f t="shared" si="40"/>
        <v>26.030000000001269</v>
      </c>
      <c r="M2661" s="77"/>
    </row>
    <row r="2662" spans="12:13">
      <c r="L2662" s="78">
        <f t="shared" si="40"/>
        <v>26.040000000001271</v>
      </c>
      <c r="M2662" s="77"/>
    </row>
    <row r="2663" spans="12:13">
      <c r="L2663" s="78">
        <f t="shared" si="40"/>
        <v>26.050000000001273</v>
      </c>
      <c r="M2663" s="77"/>
    </row>
    <row r="2664" spans="12:13">
      <c r="L2664" s="78">
        <f t="shared" si="40"/>
        <v>26.060000000001274</v>
      </c>
      <c r="M2664" s="77"/>
    </row>
    <row r="2665" spans="12:13">
      <c r="L2665" s="78">
        <f t="shared" si="40"/>
        <v>26.070000000001276</v>
      </c>
      <c r="M2665" s="77"/>
    </row>
    <row r="2666" spans="12:13">
      <c r="L2666" s="78">
        <f t="shared" si="40"/>
        <v>26.080000000001277</v>
      </c>
      <c r="M2666" s="77"/>
    </row>
    <row r="2667" spans="12:13">
      <c r="L2667" s="78">
        <f t="shared" si="40"/>
        <v>26.090000000001279</v>
      </c>
      <c r="M2667" s="77"/>
    </row>
    <row r="2668" spans="12:13">
      <c r="L2668" s="78">
        <f t="shared" si="40"/>
        <v>26.10000000000128</v>
      </c>
      <c r="M2668" s="77"/>
    </row>
    <row r="2669" spans="12:13">
      <c r="L2669" s="78">
        <f t="shared" si="40"/>
        <v>26.110000000001282</v>
      </c>
      <c r="M2669" s="77"/>
    </row>
    <row r="2670" spans="12:13">
      <c r="L2670" s="78">
        <f t="shared" si="40"/>
        <v>26.120000000001284</v>
      </c>
      <c r="M2670" s="77"/>
    </row>
    <row r="2671" spans="12:13">
      <c r="L2671" s="78">
        <f t="shared" si="40"/>
        <v>26.130000000001285</v>
      </c>
      <c r="M2671" s="77"/>
    </row>
    <row r="2672" spans="12:13">
      <c r="L2672" s="78">
        <f t="shared" si="40"/>
        <v>26.140000000001287</v>
      </c>
      <c r="M2672" s="77"/>
    </row>
    <row r="2673" spans="12:13">
      <c r="L2673" s="78">
        <f t="shared" si="40"/>
        <v>26.150000000001288</v>
      </c>
      <c r="M2673" s="77"/>
    </row>
    <row r="2674" spans="12:13">
      <c r="L2674" s="78">
        <f t="shared" si="40"/>
        <v>26.16000000000129</v>
      </c>
      <c r="M2674" s="77"/>
    </row>
    <row r="2675" spans="12:13">
      <c r="L2675" s="78">
        <f t="shared" si="40"/>
        <v>26.170000000001291</v>
      </c>
      <c r="M2675" s="77"/>
    </row>
    <row r="2676" spans="12:13">
      <c r="L2676" s="78">
        <f t="shared" si="40"/>
        <v>26.180000000001293</v>
      </c>
      <c r="M2676" s="77"/>
    </row>
    <row r="2677" spans="12:13">
      <c r="L2677" s="78">
        <f t="shared" si="40"/>
        <v>26.190000000001294</v>
      </c>
      <c r="M2677" s="77"/>
    </row>
    <row r="2678" spans="12:13">
      <c r="L2678" s="78">
        <f t="shared" si="40"/>
        <v>26.200000000001296</v>
      </c>
      <c r="M2678" s="77"/>
    </row>
    <row r="2679" spans="12:13">
      <c r="L2679" s="78">
        <f t="shared" si="40"/>
        <v>26.210000000001298</v>
      </c>
      <c r="M2679" s="77"/>
    </row>
    <row r="2680" spans="12:13">
      <c r="L2680" s="78">
        <f t="shared" si="40"/>
        <v>26.220000000001299</v>
      </c>
      <c r="M2680" s="77"/>
    </row>
    <row r="2681" spans="12:13">
      <c r="L2681" s="78">
        <f t="shared" si="40"/>
        <v>26.230000000001301</v>
      </c>
      <c r="M2681" s="77"/>
    </row>
    <row r="2682" spans="12:13">
      <c r="L2682" s="78">
        <f t="shared" si="40"/>
        <v>26.240000000001302</v>
      </c>
      <c r="M2682" s="77"/>
    </row>
    <row r="2683" spans="12:13">
      <c r="L2683" s="78">
        <f t="shared" si="40"/>
        <v>26.250000000001304</v>
      </c>
      <c r="M2683" s="77"/>
    </row>
    <row r="2684" spans="12:13">
      <c r="L2684" s="78">
        <f t="shared" ref="L2684:L2747" si="41">+L2683+0.01</f>
        <v>26.260000000001305</v>
      </c>
      <c r="M2684" s="77"/>
    </row>
    <row r="2685" spans="12:13">
      <c r="L2685" s="78">
        <f t="shared" si="41"/>
        <v>26.270000000001307</v>
      </c>
      <c r="M2685" s="77"/>
    </row>
    <row r="2686" spans="12:13">
      <c r="L2686" s="78">
        <f t="shared" si="41"/>
        <v>26.280000000001309</v>
      </c>
      <c r="M2686" s="77"/>
    </row>
    <row r="2687" spans="12:13">
      <c r="L2687" s="78">
        <f t="shared" si="41"/>
        <v>26.29000000000131</v>
      </c>
      <c r="M2687" s="77"/>
    </row>
    <row r="2688" spans="12:13">
      <c r="L2688" s="78">
        <f t="shared" si="41"/>
        <v>26.300000000001312</v>
      </c>
      <c r="M2688" s="77"/>
    </row>
    <row r="2689" spans="12:13">
      <c r="L2689" s="78">
        <f t="shared" si="41"/>
        <v>26.310000000001313</v>
      </c>
      <c r="M2689" s="77"/>
    </row>
    <row r="2690" spans="12:13">
      <c r="L2690" s="78">
        <f t="shared" si="41"/>
        <v>26.320000000001315</v>
      </c>
      <c r="M2690" s="77"/>
    </row>
    <row r="2691" spans="12:13">
      <c r="L2691" s="78">
        <f t="shared" si="41"/>
        <v>26.330000000001316</v>
      </c>
      <c r="M2691" s="77"/>
    </row>
    <row r="2692" spans="12:13">
      <c r="L2692" s="78">
        <f t="shared" si="41"/>
        <v>26.340000000001318</v>
      </c>
      <c r="M2692" s="77"/>
    </row>
    <row r="2693" spans="12:13">
      <c r="L2693" s="78">
        <f t="shared" si="41"/>
        <v>26.350000000001319</v>
      </c>
      <c r="M2693" s="77"/>
    </row>
    <row r="2694" spans="12:13">
      <c r="L2694" s="78">
        <f t="shared" si="41"/>
        <v>26.360000000001321</v>
      </c>
      <c r="M2694" s="77"/>
    </row>
    <row r="2695" spans="12:13">
      <c r="L2695" s="78">
        <f t="shared" si="41"/>
        <v>26.370000000001323</v>
      </c>
      <c r="M2695" s="77"/>
    </row>
    <row r="2696" spans="12:13">
      <c r="L2696" s="78">
        <f t="shared" si="41"/>
        <v>26.380000000001324</v>
      </c>
      <c r="M2696" s="77"/>
    </row>
    <row r="2697" spans="12:13">
      <c r="L2697" s="78">
        <f t="shared" si="41"/>
        <v>26.390000000001326</v>
      </c>
      <c r="M2697" s="77"/>
    </row>
    <row r="2698" spans="12:13">
      <c r="L2698" s="78">
        <f t="shared" si="41"/>
        <v>26.400000000001327</v>
      </c>
      <c r="M2698" s="77"/>
    </row>
    <row r="2699" spans="12:13">
      <c r="L2699" s="78">
        <f t="shared" si="41"/>
        <v>26.410000000001329</v>
      </c>
      <c r="M2699" s="77"/>
    </row>
    <row r="2700" spans="12:13">
      <c r="L2700" s="78">
        <f t="shared" si="41"/>
        <v>26.42000000000133</v>
      </c>
      <c r="M2700" s="77"/>
    </row>
    <row r="2701" spans="12:13">
      <c r="L2701" s="78">
        <f t="shared" si="41"/>
        <v>26.430000000001332</v>
      </c>
      <c r="M2701" s="77"/>
    </row>
    <row r="2702" spans="12:13">
      <c r="L2702" s="78">
        <f t="shared" si="41"/>
        <v>26.440000000001334</v>
      </c>
      <c r="M2702" s="77"/>
    </row>
    <row r="2703" spans="12:13">
      <c r="L2703" s="78">
        <f t="shared" si="41"/>
        <v>26.450000000001335</v>
      </c>
      <c r="M2703" s="77"/>
    </row>
    <row r="2704" spans="12:13">
      <c r="L2704" s="78">
        <f t="shared" si="41"/>
        <v>26.460000000001337</v>
      </c>
      <c r="M2704" s="77"/>
    </row>
    <row r="2705" spans="12:13">
      <c r="L2705" s="78">
        <f t="shared" si="41"/>
        <v>26.470000000001338</v>
      </c>
      <c r="M2705" s="77"/>
    </row>
    <row r="2706" spans="12:13">
      <c r="L2706" s="78">
        <f t="shared" si="41"/>
        <v>26.48000000000134</v>
      </c>
      <c r="M2706" s="77"/>
    </row>
    <row r="2707" spans="12:13">
      <c r="L2707" s="78">
        <f t="shared" si="41"/>
        <v>26.490000000001341</v>
      </c>
      <c r="M2707" s="77"/>
    </row>
    <row r="2708" spans="12:13">
      <c r="L2708" s="78">
        <f t="shared" si="41"/>
        <v>26.500000000001343</v>
      </c>
      <c r="M2708" s="77"/>
    </row>
    <row r="2709" spans="12:13">
      <c r="L2709" s="78">
        <f t="shared" si="41"/>
        <v>26.510000000001344</v>
      </c>
      <c r="M2709" s="77"/>
    </row>
    <row r="2710" spans="12:13">
      <c r="L2710" s="78">
        <f t="shared" si="41"/>
        <v>26.520000000001346</v>
      </c>
      <c r="M2710" s="77"/>
    </row>
    <row r="2711" spans="12:13">
      <c r="L2711" s="78">
        <f t="shared" si="41"/>
        <v>26.530000000001348</v>
      </c>
      <c r="M2711" s="77"/>
    </row>
    <row r="2712" spans="12:13">
      <c r="L2712" s="78">
        <f t="shared" si="41"/>
        <v>26.540000000001349</v>
      </c>
      <c r="M2712" s="77"/>
    </row>
    <row r="2713" spans="12:13">
      <c r="L2713" s="78">
        <f t="shared" si="41"/>
        <v>26.550000000001351</v>
      </c>
      <c r="M2713" s="77"/>
    </row>
    <row r="2714" spans="12:13">
      <c r="L2714" s="78">
        <f t="shared" si="41"/>
        <v>26.560000000001352</v>
      </c>
      <c r="M2714" s="77"/>
    </row>
    <row r="2715" spans="12:13">
      <c r="L2715" s="78">
        <f t="shared" si="41"/>
        <v>26.570000000001354</v>
      </c>
      <c r="M2715" s="77"/>
    </row>
    <row r="2716" spans="12:13">
      <c r="L2716" s="78">
        <f t="shared" si="41"/>
        <v>26.580000000001355</v>
      </c>
      <c r="M2716" s="77"/>
    </row>
    <row r="2717" spans="12:13">
      <c r="L2717" s="78">
        <f t="shared" si="41"/>
        <v>26.590000000001357</v>
      </c>
      <c r="M2717" s="77"/>
    </row>
    <row r="2718" spans="12:13">
      <c r="L2718" s="78">
        <f t="shared" si="41"/>
        <v>26.600000000001359</v>
      </c>
      <c r="M2718" s="77"/>
    </row>
    <row r="2719" spans="12:13">
      <c r="L2719" s="78">
        <f t="shared" si="41"/>
        <v>26.61000000000136</v>
      </c>
      <c r="M2719" s="77"/>
    </row>
    <row r="2720" spans="12:13">
      <c r="L2720" s="78">
        <f t="shared" si="41"/>
        <v>26.620000000001362</v>
      </c>
      <c r="M2720" s="77"/>
    </row>
    <row r="2721" spans="12:13">
      <c r="L2721" s="78">
        <f t="shared" si="41"/>
        <v>26.630000000001363</v>
      </c>
      <c r="M2721" s="77"/>
    </row>
    <row r="2722" spans="12:13">
      <c r="L2722" s="78">
        <f t="shared" si="41"/>
        <v>26.640000000001365</v>
      </c>
      <c r="M2722" s="77"/>
    </row>
    <row r="2723" spans="12:13">
      <c r="L2723" s="78">
        <f t="shared" si="41"/>
        <v>26.650000000001366</v>
      </c>
      <c r="M2723" s="77"/>
    </row>
    <row r="2724" spans="12:13">
      <c r="L2724" s="78">
        <f t="shared" si="41"/>
        <v>26.660000000001368</v>
      </c>
      <c r="M2724" s="77"/>
    </row>
    <row r="2725" spans="12:13">
      <c r="L2725" s="78">
        <f t="shared" si="41"/>
        <v>26.67000000000137</v>
      </c>
      <c r="M2725" s="77"/>
    </row>
    <row r="2726" spans="12:13">
      <c r="L2726" s="78">
        <f t="shared" si="41"/>
        <v>26.680000000001371</v>
      </c>
      <c r="M2726" s="77"/>
    </row>
    <row r="2727" spans="12:13">
      <c r="L2727" s="78">
        <f t="shared" si="41"/>
        <v>26.690000000001373</v>
      </c>
      <c r="M2727" s="77"/>
    </row>
    <row r="2728" spans="12:13">
      <c r="L2728" s="78">
        <f t="shared" si="41"/>
        <v>26.700000000001374</v>
      </c>
      <c r="M2728" s="77"/>
    </row>
    <row r="2729" spans="12:13">
      <c r="L2729" s="78">
        <f t="shared" si="41"/>
        <v>26.710000000001376</v>
      </c>
      <c r="M2729" s="77"/>
    </row>
    <row r="2730" spans="12:13">
      <c r="L2730" s="78">
        <f t="shared" si="41"/>
        <v>26.720000000001377</v>
      </c>
      <c r="M2730" s="77"/>
    </row>
    <row r="2731" spans="12:13">
      <c r="L2731" s="78">
        <f t="shared" si="41"/>
        <v>26.730000000001379</v>
      </c>
      <c r="M2731" s="77"/>
    </row>
    <row r="2732" spans="12:13">
      <c r="L2732" s="78">
        <f t="shared" si="41"/>
        <v>26.74000000000138</v>
      </c>
      <c r="M2732" s="77"/>
    </row>
    <row r="2733" spans="12:13">
      <c r="L2733" s="78">
        <f t="shared" si="41"/>
        <v>26.750000000001382</v>
      </c>
      <c r="M2733" s="77"/>
    </row>
    <row r="2734" spans="12:13">
      <c r="L2734" s="78">
        <f t="shared" si="41"/>
        <v>26.760000000001384</v>
      </c>
      <c r="M2734" s="77"/>
    </row>
    <row r="2735" spans="12:13">
      <c r="L2735" s="78">
        <f t="shared" si="41"/>
        <v>26.770000000001385</v>
      </c>
      <c r="M2735" s="77"/>
    </row>
    <row r="2736" spans="12:13">
      <c r="L2736" s="78">
        <f t="shared" si="41"/>
        <v>26.780000000001387</v>
      </c>
      <c r="M2736" s="77"/>
    </row>
    <row r="2737" spans="12:13">
      <c r="L2737" s="78">
        <f t="shared" si="41"/>
        <v>26.790000000001388</v>
      </c>
      <c r="M2737" s="77"/>
    </row>
    <row r="2738" spans="12:13">
      <c r="L2738" s="78">
        <f t="shared" si="41"/>
        <v>26.80000000000139</v>
      </c>
      <c r="M2738" s="77"/>
    </row>
    <row r="2739" spans="12:13">
      <c r="L2739" s="78">
        <f t="shared" si="41"/>
        <v>26.810000000001391</v>
      </c>
      <c r="M2739" s="77"/>
    </row>
    <row r="2740" spans="12:13">
      <c r="L2740" s="78">
        <f t="shared" si="41"/>
        <v>26.820000000001393</v>
      </c>
      <c r="M2740" s="77"/>
    </row>
    <row r="2741" spans="12:13">
      <c r="L2741" s="78">
        <f t="shared" si="41"/>
        <v>26.830000000001395</v>
      </c>
      <c r="M2741" s="77"/>
    </row>
    <row r="2742" spans="12:13">
      <c r="L2742" s="78">
        <f t="shared" si="41"/>
        <v>26.840000000001396</v>
      </c>
      <c r="M2742" s="77"/>
    </row>
    <row r="2743" spans="12:13">
      <c r="L2743" s="78">
        <f t="shared" si="41"/>
        <v>26.850000000001398</v>
      </c>
      <c r="M2743" s="77"/>
    </row>
    <row r="2744" spans="12:13">
      <c r="L2744" s="78">
        <f t="shared" si="41"/>
        <v>26.860000000001399</v>
      </c>
      <c r="M2744" s="77"/>
    </row>
    <row r="2745" spans="12:13">
      <c r="L2745" s="78">
        <f t="shared" si="41"/>
        <v>26.870000000001401</v>
      </c>
      <c r="M2745" s="77"/>
    </row>
    <row r="2746" spans="12:13">
      <c r="L2746" s="78">
        <f t="shared" si="41"/>
        <v>26.880000000001402</v>
      </c>
      <c r="M2746" s="77"/>
    </row>
    <row r="2747" spans="12:13">
      <c r="L2747" s="78">
        <f t="shared" si="41"/>
        <v>26.890000000001404</v>
      </c>
      <c r="M2747" s="77"/>
    </row>
    <row r="2748" spans="12:13">
      <c r="L2748" s="78">
        <f t="shared" ref="L2748:L2811" si="42">+L2747+0.01</f>
        <v>26.900000000001405</v>
      </c>
      <c r="M2748" s="77"/>
    </row>
    <row r="2749" spans="12:13">
      <c r="L2749" s="78">
        <f t="shared" si="42"/>
        <v>26.910000000001407</v>
      </c>
      <c r="M2749" s="77"/>
    </row>
    <row r="2750" spans="12:13">
      <c r="L2750" s="78">
        <f t="shared" si="42"/>
        <v>26.920000000001409</v>
      </c>
      <c r="M2750" s="77"/>
    </row>
    <row r="2751" spans="12:13">
      <c r="L2751" s="78">
        <f t="shared" si="42"/>
        <v>26.93000000000141</v>
      </c>
      <c r="M2751" s="77"/>
    </row>
    <row r="2752" spans="12:13">
      <c r="L2752" s="78">
        <f t="shared" si="42"/>
        <v>26.940000000001412</v>
      </c>
      <c r="M2752" s="77"/>
    </row>
    <row r="2753" spans="12:13">
      <c r="L2753" s="78">
        <f t="shared" si="42"/>
        <v>26.950000000001413</v>
      </c>
      <c r="M2753" s="77"/>
    </row>
    <row r="2754" spans="12:13">
      <c r="L2754" s="78">
        <f t="shared" si="42"/>
        <v>26.960000000001415</v>
      </c>
      <c r="M2754" s="77"/>
    </row>
    <row r="2755" spans="12:13">
      <c r="L2755" s="78">
        <f t="shared" si="42"/>
        <v>26.970000000001416</v>
      </c>
      <c r="M2755" s="77"/>
    </row>
    <row r="2756" spans="12:13">
      <c r="L2756" s="78">
        <f t="shared" si="42"/>
        <v>26.980000000001418</v>
      </c>
      <c r="M2756" s="77"/>
    </row>
    <row r="2757" spans="12:13">
      <c r="L2757" s="78">
        <f t="shared" si="42"/>
        <v>26.99000000000142</v>
      </c>
      <c r="M2757" s="77"/>
    </row>
    <row r="2758" spans="12:13">
      <c r="L2758" s="78">
        <f t="shared" si="42"/>
        <v>27.000000000001421</v>
      </c>
      <c r="M2758" s="77"/>
    </row>
    <row r="2759" spans="12:13">
      <c r="L2759" s="78">
        <f t="shared" si="42"/>
        <v>27.010000000001423</v>
      </c>
      <c r="M2759" s="77"/>
    </row>
    <row r="2760" spans="12:13">
      <c r="L2760" s="78">
        <f t="shared" si="42"/>
        <v>27.020000000001424</v>
      </c>
      <c r="M2760" s="77"/>
    </row>
    <row r="2761" spans="12:13">
      <c r="L2761" s="78">
        <f t="shared" si="42"/>
        <v>27.030000000001426</v>
      </c>
      <c r="M2761" s="77"/>
    </row>
    <row r="2762" spans="12:13">
      <c r="L2762" s="78">
        <f t="shared" si="42"/>
        <v>27.040000000001427</v>
      </c>
      <c r="M2762" s="77"/>
    </row>
    <row r="2763" spans="12:13">
      <c r="L2763" s="78">
        <f t="shared" si="42"/>
        <v>27.050000000001429</v>
      </c>
      <c r="M2763" s="77"/>
    </row>
    <row r="2764" spans="12:13">
      <c r="L2764" s="78">
        <f t="shared" si="42"/>
        <v>27.06000000000143</v>
      </c>
      <c r="M2764" s="77"/>
    </row>
    <row r="2765" spans="12:13">
      <c r="L2765" s="78">
        <f t="shared" si="42"/>
        <v>27.070000000001432</v>
      </c>
      <c r="M2765" s="77"/>
    </row>
    <row r="2766" spans="12:13">
      <c r="L2766" s="78">
        <f t="shared" si="42"/>
        <v>27.080000000001434</v>
      </c>
      <c r="M2766" s="77"/>
    </row>
    <row r="2767" spans="12:13">
      <c r="L2767" s="78">
        <f t="shared" si="42"/>
        <v>27.090000000001435</v>
      </c>
      <c r="M2767" s="77"/>
    </row>
    <row r="2768" spans="12:13">
      <c r="L2768" s="78">
        <f t="shared" si="42"/>
        <v>27.100000000001437</v>
      </c>
      <c r="M2768" s="77"/>
    </row>
    <row r="2769" spans="12:13">
      <c r="L2769" s="78">
        <f t="shared" si="42"/>
        <v>27.110000000001438</v>
      </c>
      <c r="M2769" s="77"/>
    </row>
    <row r="2770" spans="12:13">
      <c r="L2770" s="78">
        <f t="shared" si="42"/>
        <v>27.12000000000144</v>
      </c>
      <c r="M2770" s="77"/>
    </row>
    <row r="2771" spans="12:13">
      <c r="L2771" s="78">
        <f t="shared" si="42"/>
        <v>27.130000000001441</v>
      </c>
      <c r="M2771" s="77"/>
    </row>
    <row r="2772" spans="12:13">
      <c r="L2772" s="78">
        <f t="shared" si="42"/>
        <v>27.140000000001443</v>
      </c>
      <c r="M2772" s="77"/>
    </row>
    <row r="2773" spans="12:13">
      <c r="L2773" s="78">
        <f t="shared" si="42"/>
        <v>27.150000000001445</v>
      </c>
      <c r="M2773" s="77"/>
    </row>
    <row r="2774" spans="12:13">
      <c r="L2774" s="78">
        <f t="shared" si="42"/>
        <v>27.160000000001446</v>
      </c>
      <c r="M2774" s="77"/>
    </row>
    <row r="2775" spans="12:13">
      <c r="L2775" s="78">
        <f t="shared" si="42"/>
        <v>27.170000000001448</v>
      </c>
      <c r="M2775" s="77"/>
    </row>
    <row r="2776" spans="12:13">
      <c r="L2776" s="78">
        <f t="shared" si="42"/>
        <v>27.180000000001449</v>
      </c>
      <c r="M2776" s="77"/>
    </row>
    <row r="2777" spans="12:13">
      <c r="L2777" s="78">
        <f t="shared" si="42"/>
        <v>27.190000000001451</v>
      </c>
      <c r="M2777" s="77"/>
    </row>
    <row r="2778" spans="12:13">
      <c r="L2778" s="78">
        <f t="shared" si="42"/>
        <v>27.200000000001452</v>
      </c>
      <c r="M2778" s="77"/>
    </row>
    <row r="2779" spans="12:13">
      <c r="L2779" s="78">
        <f t="shared" si="42"/>
        <v>27.210000000001454</v>
      </c>
      <c r="M2779" s="77"/>
    </row>
    <row r="2780" spans="12:13">
      <c r="L2780" s="78">
        <f t="shared" si="42"/>
        <v>27.220000000001455</v>
      </c>
      <c r="M2780" s="77"/>
    </row>
    <row r="2781" spans="12:13">
      <c r="L2781" s="78">
        <f t="shared" si="42"/>
        <v>27.230000000001457</v>
      </c>
      <c r="M2781" s="77"/>
    </row>
    <row r="2782" spans="12:13">
      <c r="L2782" s="78">
        <f t="shared" si="42"/>
        <v>27.240000000001459</v>
      </c>
      <c r="M2782" s="77"/>
    </row>
    <row r="2783" spans="12:13">
      <c r="L2783" s="78">
        <f t="shared" si="42"/>
        <v>27.25000000000146</v>
      </c>
      <c r="M2783" s="77"/>
    </row>
    <row r="2784" spans="12:13">
      <c r="L2784" s="78">
        <f t="shared" si="42"/>
        <v>27.260000000001462</v>
      </c>
      <c r="M2784" s="77"/>
    </row>
    <row r="2785" spans="12:13">
      <c r="L2785" s="78">
        <f t="shared" si="42"/>
        <v>27.270000000001463</v>
      </c>
      <c r="M2785" s="77"/>
    </row>
    <row r="2786" spans="12:13">
      <c r="L2786" s="78">
        <f t="shared" si="42"/>
        <v>27.280000000001465</v>
      </c>
      <c r="M2786" s="77"/>
    </row>
    <row r="2787" spans="12:13">
      <c r="L2787" s="78">
        <f t="shared" si="42"/>
        <v>27.290000000001466</v>
      </c>
      <c r="M2787" s="77"/>
    </row>
    <row r="2788" spans="12:13">
      <c r="L2788" s="78">
        <f t="shared" si="42"/>
        <v>27.300000000001468</v>
      </c>
      <c r="M2788" s="77"/>
    </row>
    <row r="2789" spans="12:13">
      <c r="L2789" s="78">
        <f t="shared" si="42"/>
        <v>27.31000000000147</v>
      </c>
      <c r="M2789" s="77"/>
    </row>
    <row r="2790" spans="12:13">
      <c r="L2790" s="78">
        <f t="shared" si="42"/>
        <v>27.320000000001471</v>
      </c>
      <c r="M2790" s="77"/>
    </row>
    <row r="2791" spans="12:13">
      <c r="L2791" s="78">
        <f t="shared" si="42"/>
        <v>27.330000000001473</v>
      </c>
      <c r="M2791" s="77"/>
    </row>
    <row r="2792" spans="12:13">
      <c r="L2792" s="78">
        <f t="shared" si="42"/>
        <v>27.340000000001474</v>
      </c>
      <c r="M2792" s="77"/>
    </row>
    <row r="2793" spans="12:13">
      <c r="L2793" s="78">
        <f t="shared" si="42"/>
        <v>27.350000000001476</v>
      </c>
      <c r="M2793" s="77"/>
    </row>
    <row r="2794" spans="12:13">
      <c r="L2794" s="78">
        <f t="shared" si="42"/>
        <v>27.360000000001477</v>
      </c>
      <c r="M2794" s="77"/>
    </row>
    <row r="2795" spans="12:13">
      <c r="L2795" s="78">
        <f t="shared" si="42"/>
        <v>27.370000000001479</v>
      </c>
      <c r="M2795" s="77"/>
    </row>
    <row r="2796" spans="12:13">
      <c r="L2796" s="78">
        <f t="shared" si="42"/>
        <v>27.38000000000148</v>
      </c>
      <c r="M2796" s="77"/>
    </row>
    <row r="2797" spans="12:13">
      <c r="L2797" s="78">
        <f t="shared" si="42"/>
        <v>27.390000000001482</v>
      </c>
      <c r="M2797" s="77"/>
    </row>
    <row r="2798" spans="12:13">
      <c r="L2798" s="78">
        <f t="shared" si="42"/>
        <v>27.400000000001484</v>
      </c>
      <c r="M2798" s="77"/>
    </row>
    <row r="2799" spans="12:13">
      <c r="L2799" s="78">
        <f t="shared" si="42"/>
        <v>27.410000000001485</v>
      </c>
      <c r="M2799" s="77"/>
    </row>
    <row r="2800" spans="12:13">
      <c r="L2800" s="78">
        <f t="shared" si="42"/>
        <v>27.420000000001487</v>
      </c>
      <c r="M2800" s="77"/>
    </row>
    <row r="2801" spans="12:13">
      <c r="L2801" s="78">
        <f t="shared" si="42"/>
        <v>27.430000000001488</v>
      </c>
      <c r="M2801" s="77"/>
    </row>
    <row r="2802" spans="12:13">
      <c r="L2802" s="78">
        <f t="shared" si="42"/>
        <v>27.44000000000149</v>
      </c>
      <c r="M2802" s="77"/>
    </row>
    <row r="2803" spans="12:13">
      <c r="L2803" s="78">
        <f t="shared" si="42"/>
        <v>27.450000000001491</v>
      </c>
      <c r="M2803" s="77"/>
    </row>
    <row r="2804" spans="12:13">
      <c r="L2804" s="78">
        <f t="shared" si="42"/>
        <v>27.460000000001493</v>
      </c>
      <c r="M2804" s="77"/>
    </row>
    <row r="2805" spans="12:13">
      <c r="L2805" s="78">
        <f t="shared" si="42"/>
        <v>27.470000000001495</v>
      </c>
      <c r="M2805" s="77"/>
    </row>
    <row r="2806" spans="12:13">
      <c r="L2806" s="78">
        <f t="shared" si="42"/>
        <v>27.480000000001496</v>
      </c>
      <c r="M2806" s="77"/>
    </row>
    <row r="2807" spans="12:13">
      <c r="L2807" s="78">
        <f t="shared" si="42"/>
        <v>27.490000000001498</v>
      </c>
      <c r="M2807" s="77"/>
    </row>
    <row r="2808" spans="12:13">
      <c r="L2808" s="78">
        <f t="shared" si="42"/>
        <v>27.500000000001499</v>
      </c>
      <c r="M2808" s="77"/>
    </row>
    <row r="2809" spans="12:13">
      <c r="L2809" s="78">
        <f t="shared" si="42"/>
        <v>27.510000000001501</v>
      </c>
      <c r="M2809" s="77"/>
    </row>
    <row r="2810" spans="12:13">
      <c r="L2810" s="78">
        <f t="shared" si="42"/>
        <v>27.520000000001502</v>
      </c>
      <c r="M2810" s="77"/>
    </row>
    <row r="2811" spans="12:13">
      <c r="L2811" s="78">
        <f t="shared" si="42"/>
        <v>27.530000000001504</v>
      </c>
      <c r="M2811" s="77"/>
    </row>
    <row r="2812" spans="12:13">
      <c r="L2812" s="78">
        <f t="shared" ref="L2812:L2875" si="43">+L2811+0.01</f>
        <v>27.540000000001505</v>
      </c>
      <c r="M2812" s="77"/>
    </row>
    <row r="2813" spans="12:13">
      <c r="L2813" s="78">
        <f t="shared" si="43"/>
        <v>27.550000000001507</v>
      </c>
      <c r="M2813" s="77"/>
    </row>
    <row r="2814" spans="12:13">
      <c r="L2814" s="78">
        <f t="shared" si="43"/>
        <v>27.560000000001509</v>
      </c>
      <c r="M2814" s="77"/>
    </row>
    <row r="2815" spans="12:13">
      <c r="L2815" s="78">
        <f t="shared" si="43"/>
        <v>27.57000000000151</v>
      </c>
      <c r="M2815" s="77"/>
    </row>
    <row r="2816" spans="12:13">
      <c r="L2816" s="78">
        <f t="shared" si="43"/>
        <v>27.580000000001512</v>
      </c>
      <c r="M2816" s="77"/>
    </row>
    <row r="2817" spans="12:13">
      <c r="L2817" s="78">
        <f t="shared" si="43"/>
        <v>27.590000000001513</v>
      </c>
      <c r="M2817" s="77"/>
    </row>
    <row r="2818" spans="12:13">
      <c r="L2818" s="78">
        <f t="shared" si="43"/>
        <v>27.600000000001515</v>
      </c>
      <c r="M2818" s="77"/>
    </row>
    <row r="2819" spans="12:13">
      <c r="L2819" s="78">
        <f t="shared" si="43"/>
        <v>27.610000000001516</v>
      </c>
      <c r="M2819" s="77"/>
    </row>
    <row r="2820" spans="12:13">
      <c r="L2820" s="78">
        <f t="shared" si="43"/>
        <v>27.620000000001518</v>
      </c>
      <c r="M2820" s="77"/>
    </row>
    <row r="2821" spans="12:13">
      <c r="L2821" s="78">
        <f t="shared" si="43"/>
        <v>27.63000000000152</v>
      </c>
      <c r="M2821" s="77"/>
    </row>
    <row r="2822" spans="12:13">
      <c r="L2822" s="78">
        <f t="shared" si="43"/>
        <v>27.640000000001521</v>
      </c>
      <c r="M2822" s="77"/>
    </row>
    <row r="2823" spans="12:13">
      <c r="L2823" s="78">
        <f t="shared" si="43"/>
        <v>27.650000000001523</v>
      </c>
      <c r="M2823" s="77"/>
    </row>
    <row r="2824" spans="12:13">
      <c r="L2824" s="78">
        <f t="shared" si="43"/>
        <v>27.660000000001524</v>
      </c>
      <c r="M2824" s="77"/>
    </row>
    <row r="2825" spans="12:13">
      <c r="L2825" s="78">
        <f t="shared" si="43"/>
        <v>27.670000000001526</v>
      </c>
      <c r="M2825" s="77"/>
    </row>
    <row r="2826" spans="12:13">
      <c r="L2826" s="78">
        <f t="shared" si="43"/>
        <v>27.680000000001527</v>
      </c>
      <c r="M2826" s="77"/>
    </row>
    <row r="2827" spans="12:13">
      <c r="L2827" s="78">
        <f t="shared" si="43"/>
        <v>27.690000000001529</v>
      </c>
      <c r="M2827" s="77"/>
    </row>
    <row r="2828" spans="12:13">
      <c r="L2828" s="78">
        <f t="shared" si="43"/>
        <v>27.700000000001531</v>
      </c>
      <c r="M2828" s="77"/>
    </row>
    <row r="2829" spans="12:13">
      <c r="L2829" s="78">
        <f t="shared" si="43"/>
        <v>27.710000000001532</v>
      </c>
      <c r="M2829" s="77"/>
    </row>
    <row r="2830" spans="12:13">
      <c r="L2830" s="78">
        <f t="shared" si="43"/>
        <v>27.720000000001534</v>
      </c>
      <c r="M2830" s="77"/>
    </row>
    <row r="2831" spans="12:13">
      <c r="L2831" s="78">
        <f t="shared" si="43"/>
        <v>27.730000000001535</v>
      </c>
      <c r="M2831" s="77"/>
    </row>
    <row r="2832" spans="12:13">
      <c r="L2832" s="78">
        <f t="shared" si="43"/>
        <v>27.740000000001537</v>
      </c>
      <c r="M2832" s="77"/>
    </row>
    <row r="2833" spans="12:13">
      <c r="L2833" s="78">
        <f t="shared" si="43"/>
        <v>27.750000000001538</v>
      </c>
      <c r="M2833" s="77"/>
    </row>
    <row r="2834" spans="12:13">
      <c r="L2834" s="78">
        <f t="shared" si="43"/>
        <v>27.76000000000154</v>
      </c>
      <c r="M2834" s="77"/>
    </row>
    <row r="2835" spans="12:13">
      <c r="L2835" s="78">
        <f t="shared" si="43"/>
        <v>27.770000000001541</v>
      </c>
      <c r="M2835" s="77"/>
    </row>
    <row r="2836" spans="12:13">
      <c r="L2836" s="78">
        <f t="shared" si="43"/>
        <v>27.780000000001543</v>
      </c>
      <c r="M2836" s="77"/>
    </row>
    <row r="2837" spans="12:13">
      <c r="L2837" s="78">
        <f t="shared" si="43"/>
        <v>27.790000000001545</v>
      </c>
      <c r="M2837" s="77"/>
    </row>
    <row r="2838" spans="12:13">
      <c r="L2838" s="78">
        <f t="shared" si="43"/>
        <v>27.800000000001546</v>
      </c>
      <c r="M2838" s="77"/>
    </row>
    <row r="2839" spans="12:13">
      <c r="L2839" s="78">
        <f t="shared" si="43"/>
        <v>27.810000000001548</v>
      </c>
      <c r="M2839" s="77"/>
    </row>
    <row r="2840" spans="12:13">
      <c r="L2840" s="78">
        <f t="shared" si="43"/>
        <v>27.820000000001549</v>
      </c>
      <c r="M2840" s="77"/>
    </row>
    <row r="2841" spans="12:13">
      <c r="L2841" s="78">
        <f t="shared" si="43"/>
        <v>27.830000000001551</v>
      </c>
      <c r="M2841" s="77"/>
    </row>
    <row r="2842" spans="12:13">
      <c r="L2842" s="78">
        <f t="shared" si="43"/>
        <v>27.840000000001552</v>
      </c>
      <c r="M2842" s="77"/>
    </row>
    <row r="2843" spans="12:13">
      <c r="L2843" s="78">
        <f t="shared" si="43"/>
        <v>27.850000000001554</v>
      </c>
      <c r="M2843" s="77"/>
    </row>
    <row r="2844" spans="12:13">
      <c r="L2844" s="78">
        <f t="shared" si="43"/>
        <v>27.860000000001556</v>
      </c>
      <c r="M2844" s="77"/>
    </row>
    <row r="2845" spans="12:13">
      <c r="L2845" s="78">
        <f t="shared" si="43"/>
        <v>27.870000000001557</v>
      </c>
      <c r="M2845" s="77"/>
    </row>
    <row r="2846" spans="12:13">
      <c r="L2846" s="78">
        <f t="shared" si="43"/>
        <v>27.880000000001559</v>
      </c>
      <c r="M2846" s="77"/>
    </row>
    <row r="2847" spans="12:13">
      <c r="L2847" s="78">
        <f t="shared" si="43"/>
        <v>27.89000000000156</v>
      </c>
      <c r="M2847" s="77"/>
    </row>
    <row r="2848" spans="12:13">
      <c r="L2848" s="78">
        <f t="shared" si="43"/>
        <v>27.900000000001562</v>
      </c>
      <c r="M2848" s="77"/>
    </row>
    <row r="2849" spans="12:13">
      <c r="L2849" s="78">
        <f t="shared" si="43"/>
        <v>27.910000000001563</v>
      </c>
      <c r="M2849" s="77"/>
    </row>
    <row r="2850" spans="12:13">
      <c r="L2850" s="78">
        <f t="shared" si="43"/>
        <v>27.920000000001565</v>
      </c>
      <c r="M2850" s="77"/>
    </row>
    <row r="2851" spans="12:13">
      <c r="L2851" s="78">
        <f t="shared" si="43"/>
        <v>27.930000000001566</v>
      </c>
      <c r="M2851" s="77"/>
    </row>
    <row r="2852" spans="12:13">
      <c r="L2852" s="78">
        <f t="shared" si="43"/>
        <v>27.940000000001568</v>
      </c>
      <c r="M2852" s="77"/>
    </row>
    <row r="2853" spans="12:13">
      <c r="L2853" s="78">
        <f t="shared" si="43"/>
        <v>27.95000000000157</v>
      </c>
      <c r="M2853" s="77"/>
    </row>
    <row r="2854" spans="12:13">
      <c r="L2854" s="78">
        <f t="shared" si="43"/>
        <v>27.960000000001571</v>
      </c>
      <c r="M2854" s="77"/>
    </row>
    <row r="2855" spans="12:13">
      <c r="L2855" s="78">
        <f t="shared" si="43"/>
        <v>27.970000000001573</v>
      </c>
      <c r="M2855" s="77"/>
    </row>
    <row r="2856" spans="12:13">
      <c r="L2856" s="78">
        <f t="shared" si="43"/>
        <v>27.980000000001574</v>
      </c>
      <c r="M2856" s="77"/>
    </row>
    <row r="2857" spans="12:13">
      <c r="L2857" s="78">
        <f t="shared" si="43"/>
        <v>27.990000000001576</v>
      </c>
      <c r="M2857" s="77"/>
    </row>
    <row r="2858" spans="12:13">
      <c r="L2858" s="78">
        <f t="shared" si="43"/>
        <v>28.000000000001577</v>
      </c>
      <c r="M2858" s="77"/>
    </row>
    <row r="2859" spans="12:13">
      <c r="L2859" s="78">
        <f t="shared" si="43"/>
        <v>28.010000000001579</v>
      </c>
      <c r="M2859" s="77"/>
    </row>
    <row r="2860" spans="12:13">
      <c r="L2860" s="78">
        <f t="shared" si="43"/>
        <v>28.020000000001581</v>
      </c>
      <c r="M2860" s="77"/>
    </row>
    <row r="2861" spans="12:13">
      <c r="L2861" s="78">
        <f t="shared" si="43"/>
        <v>28.030000000001582</v>
      </c>
      <c r="M2861" s="77"/>
    </row>
    <row r="2862" spans="12:13">
      <c r="L2862" s="78">
        <f t="shared" si="43"/>
        <v>28.040000000001584</v>
      </c>
      <c r="M2862" s="77"/>
    </row>
    <row r="2863" spans="12:13">
      <c r="L2863" s="78">
        <f t="shared" si="43"/>
        <v>28.050000000001585</v>
      </c>
      <c r="M2863" s="77"/>
    </row>
    <row r="2864" spans="12:13">
      <c r="L2864" s="78">
        <f t="shared" si="43"/>
        <v>28.060000000001587</v>
      </c>
      <c r="M2864" s="77"/>
    </row>
    <row r="2865" spans="12:13">
      <c r="L2865" s="78">
        <f t="shared" si="43"/>
        <v>28.070000000001588</v>
      </c>
      <c r="M2865" s="77"/>
    </row>
    <row r="2866" spans="12:13">
      <c r="L2866" s="78">
        <f t="shared" si="43"/>
        <v>28.08000000000159</v>
      </c>
      <c r="M2866" s="77"/>
    </row>
    <row r="2867" spans="12:13">
      <c r="L2867" s="78">
        <f t="shared" si="43"/>
        <v>28.090000000001591</v>
      </c>
      <c r="M2867" s="77"/>
    </row>
    <row r="2868" spans="12:13">
      <c r="L2868" s="78">
        <f t="shared" si="43"/>
        <v>28.100000000001593</v>
      </c>
      <c r="M2868" s="77"/>
    </row>
    <row r="2869" spans="12:13">
      <c r="L2869" s="78">
        <f t="shared" si="43"/>
        <v>28.110000000001595</v>
      </c>
      <c r="M2869" s="77"/>
    </row>
    <row r="2870" spans="12:13">
      <c r="L2870" s="78">
        <f t="shared" si="43"/>
        <v>28.120000000001596</v>
      </c>
      <c r="M2870" s="77"/>
    </row>
    <row r="2871" spans="12:13">
      <c r="L2871" s="78">
        <f t="shared" si="43"/>
        <v>28.130000000001598</v>
      </c>
      <c r="M2871" s="77"/>
    </row>
    <row r="2872" spans="12:13">
      <c r="L2872" s="78">
        <f t="shared" si="43"/>
        <v>28.140000000001599</v>
      </c>
      <c r="M2872" s="77"/>
    </row>
    <row r="2873" spans="12:13">
      <c r="L2873" s="78">
        <f t="shared" si="43"/>
        <v>28.150000000001601</v>
      </c>
      <c r="M2873" s="77"/>
    </row>
    <row r="2874" spans="12:13">
      <c r="L2874" s="78">
        <f t="shared" si="43"/>
        <v>28.160000000001602</v>
      </c>
      <c r="M2874" s="77"/>
    </row>
    <row r="2875" spans="12:13">
      <c r="L2875" s="78">
        <f t="shared" si="43"/>
        <v>28.170000000001604</v>
      </c>
      <c r="M2875" s="77"/>
    </row>
    <row r="2876" spans="12:13">
      <c r="L2876" s="78">
        <f t="shared" ref="L2876:L2939" si="44">+L2875+0.01</f>
        <v>28.180000000001606</v>
      </c>
      <c r="M2876" s="77"/>
    </row>
    <row r="2877" spans="12:13">
      <c r="L2877" s="78">
        <f t="shared" si="44"/>
        <v>28.190000000001607</v>
      </c>
      <c r="M2877" s="77"/>
    </row>
    <row r="2878" spans="12:13">
      <c r="L2878" s="78">
        <f t="shared" si="44"/>
        <v>28.200000000001609</v>
      </c>
      <c r="M2878" s="77"/>
    </row>
    <row r="2879" spans="12:13">
      <c r="L2879" s="78">
        <f t="shared" si="44"/>
        <v>28.21000000000161</v>
      </c>
      <c r="M2879" s="77"/>
    </row>
    <row r="2880" spans="12:13">
      <c r="L2880" s="78">
        <f t="shared" si="44"/>
        <v>28.220000000001612</v>
      </c>
      <c r="M2880" s="77"/>
    </row>
    <row r="2881" spans="12:13">
      <c r="L2881" s="78">
        <f t="shared" si="44"/>
        <v>28.230000000001613</v>
      </c>
      <c r="M2881" s="77"/>
    </row>
    <row r="2882" spans="12:13">
      <c r="L2882" s="78">
        <f t="shared" si="44"/>
        <v>28.240000000001615</v>
      </c>
      <c r="M2882" s="77"/>
    </row>
    <row r="2883" spans="12:13">
      <c r="L2883" s="78">
        <f t="shared" si="44"/>
        <v>28.250000000001616</v>
      </c>
      <c r="M2883" s="77"/>
    </row>
    <row r="2884" spans="12:13">
      <c r="L2884" s="78">
        <f t="shared" si="44"/>
        <v>28.260000000001618</v>
      </c>
      <c r="M2884" s="77"/>
    </row>
    <row r="2885" spans="12:13">
      <c r="L2885" s="78">
        <f t="shared" si="44"/>
        <v>28.27000000000162</v>
      </c>
      <c r="M2885" s="77"/>
    </row>
    <row r="2886" spans="12:13">
      <c r="L2886" s="78">
        <f t="shared" si="44"/>
        <v>28.280000000001621</v>
      </c>
      <c r="M2886" s="77"/>
    </row>
    <row r="2887" spans="12:13">
      <c r="L2887" s="78">
        <f t="shared" si="44"/>
        <v>28.290000000001623</v>
      </c>
      <c r="M2887" s="77"/>
    </row>
    <row r="2888" spans="12:13">
      <c r="L2888" s="78">
        <f t="shared" si="44"/>
        <v>28.300000000001624</v>
      </c>
      <c r="M2888" s="77"/>
    </row>
    <row r="2889" spans="12:13">
      <c r="L2889" s="78">
        <f t="shared" si="44"/>
        <v>28.310000000001626</v>
      </c>
      <c r="M2889" s="77"/>
    </row>
    <row r="2890" spans="12:13">
      <c r="L2890" s="78">
        <f t="shared" si="44"/>
        <v>28.320000000001627</v>
      </c>
      <c r="M2890" s="77"/>
    </row>
    <row r="2891" spans="12:13">
      <c r="L2891" s="78">
        <f t="shared" si="44"/>
        <v>28.330000000001629</v>
      </c>
      <c r="M2891" s="77"/>
    </row>
    <row r="2892" spans="12:13">
      <c r="L2892" s="78">
        <f t="shared" si="44"/>
        <v>28.340000000001631</v>
      </c>
      <c r="M2892" s="77"/>
    </row>
    <row r="2893" spans="12:13">
      <c r="L2893" s="78">
        <f t="shared" si="44"/>
        <v>28.350000000001632</v>
      </c>
      <c r="M2893" s="77"/>
    </row>
    <row r="2894" spans="12:13">
      <c r="L2894" s="78">
        <f t="shared" si="44"/>
        <v>28.360000000001634</v>
      </c>
      <c r="M2894" s="77"/>
    </row>
    <row r="2895" spans="12:13">
      <c r="L2895" s="78">
        <f t="shared" si="44"/>
        <v>28.370000000001635</v>
      </c>
      <c r="M2895" s="77"/>
    </row>
    <row r="2896" spans="12:13">
      <c r="L2896" s="78">
        <f t="shared" si="44"/>
        <v>28.380000000001637</v>
      </c>
      <c r="M2896" s="77"/>
    </row>
    <row r="2897" spans="12:13">
      <c r="L2897" s="78">
        <f t="shared" si="44"/>
        <v>28.390000000001638</v>
      </c>
      <c r="M2897" s="77"/>
    </row>
    <row r="2898" spans="12:13">
      <c r="L2898" s="78">
        <f t="shared" si="44"/>
        <v>28.40000000000164</v>
      </c>
      <c r="M2898" s="77"/>
    </row>
    <row r="2899" spans="12:13">
      <c r="L2899" s="78">
        <f t="shared" si="44"/>
        <v>28.410000000001641</v>
      </c>
      <c r="M2899" s="77"/>
    </row>
    <row r="2900" spans="12:13">
      <c r="L2900" s="78">
        <f t="shared" si="44"/>
        <v>28.420000000001643</v>
      </c>
      <c r="M2900" s="77"/>
    </row>
    <row r="2901" spans="12:13">
      <c r="L2901" s="78">
        <f t="shared" si="44"/>
        <v>28.430000000001645</v>
      </c>
      <c r="M2901" s="77"/>
    </row>
    <row r="2902" spans="12:13">
      <c r="L2902" s="78">
        <f t="shared" si="44"/>
        <v>28.440000000001646</v>
      </c>
      <c r="M2902" s="77"/>
    </row>
    <row r="2903" spans="12:13">
      <c r="L2903" s="78">
        <f t="shared" si="44"/>
        <v>28.450000000001648</v>
      </c>
      <c r="M2903" s="77"/>
    </row>
    <row r="2904" spans="12:13">
      <c r="L2904" s="78">
        <f t="shared" si="44"/>
        <v>28.460000000001649</v>
      </c>
      <c r="M2904" s="77"/>
    </row>
    <row r="2905" spans="12:13">
      <c r="L2905" s="78">
        <f t="shared" si="44"/>
        <v>28.470000000001651</v>
      </c>
      <c r="M2905" s="77"/>
    </row>
    <row r="2906" spans="12:13">
      <c r="L2906" s="78">
        <f t="shared" si="44"/>
        <v>28.480000000001652</v>
      </c>
      <c r="M2906" s="77"/>
    </row>
    <row r="2907" spans="12:13">
      <c r="L2907" s="78">
        <f t="shared" si="44"/>
        <v>28.490000000001654</v>
      </c>
      <c r="M2907" s="77"/>
    </row>
    <row r="2908" spans="12:13">
      <c r="L2908" s="78">
        <f t="shared" si="44"/>
        <v>28.500000000001656</v>
      </c>
      <c r="M2908" s="77"/>
    </row>
    <row r="2909" spans="12:13">
      <c r="L2909" s="78">
        <f t="shared" si="44"/>
        <v>28.510000000001657</v>
      </c>
      <c r="M2909" s="77"/>
    </row>
    <row r="2910" spans="12:13">
      <c r="L2910" s="78">
        <f t="shared" si="44"/>
        <v>28.520000000001659</v>
      </c>
      <c r="M2910" s="77"/>
    </row>
    <row r="2911" spans="12:13">
      <c r="L2911" s="78">
        <f t="shared" si="44"/>
        <v>28.53000000000166</v>
      </c>
      <c r="M2911" s="77"/>
    </row>
    <row r="2912" spans="12:13">
      <c r="L2912" s="78">
        <f t="shared" si="44"/>
        <v>28.540000000001662</v>
      </c>
      <c r="M2912" s="77"/>
    </row>
    <row r="2913" spans="12:13">
      <c r="L2913" s="78">
        <f t="shared" si="44"/>
        <v>28.550000000001663</v>
      </c>
      <c r="M2913" s="77"/>
    </row>
    <row r="2914" spans="12:13">
      <c r="L2914" s="78">
        <f t="shared" si="44"/>
        <v>28.560000000001665</v>
      </c>
      <c r="M2914" s="77"/>
    </row>
    <row r="2915" spans="12:13">
      <c r="L2915" s="78">
        <f t="shared" si="44"/>
        <v>28.570000000001667</v>
      </c>
      <c r="M2915" s="77"/>
    </row>
    <row r="2916" spans="12:13">
      <c r="L2916" s="78">
        <f t="shared" si="44"/>
        <v>28.580000000001668</v>
      </c>
      <c r="M2916" s="77"/>
    </row>
    <row r="2917" spans="12:13">
      <c r="L2917" s="78">
        <f t="shared" si="44"/>
        <v>28.59000000000167</v>
      </c>
      <c r="M2917" s="77"/>
    </row>
    <row r="2918" spans="12:13">
      <c r="L2918" s="78">
        <f t="shared" si="44"/>
        <v>28.600000000001671</v>
      </c>
      <c r="M2918" s="77"/>
    </row>
    <row r="2919" spans="12:13">
      <c r="L2919" s="78">
        <f t="shared" si="44"/>
        <v>28.610000000001673</v>
      </c>
      <c r="M2919" s="77"/>
    </row>
    <row r="2920" spans="12:13">
      <c r="L2920" s="78">
        <f t="shared" si="44"/>
        <v>28.620000000001674</v>
      </c>
      <c r="M2920" s="77"/>
    </row>
    <row r="2921" spans="12:13">
      <c r="L2921" s="78">
        <f t="shared" si="44"/>
        <v>28.630000000001676</v>
      </c>
      <c r="M2921" s="77"/>
    </row>
    <row r="2922" spans="12:13">
      <c r="L2922" s="78">
        <f t="shared" si="44"/>
        <v>28.640000000001677</v>
      </c>
      <c r="M2922" s="77"/>
    </row>
    <row r="2923" spans="12:13">
      <c r="L2923" s="78">
        <f t="shared" si="44"/>
        <v>28.650000000001679</v>
      </c>
      <c r="M2923" s="77"/>
    </row>
    <row r="2924" spans="12:13">
      <c r="L2924" s="78">
        <f t="shared" si="44"/>
        <v>28.660000000001681</v>
      </c>
      <c r="M2924" s="77"/>
    </row>
    <row r="2925" spans="12:13">
      <c r="L2925" s="78">
        <f t="shared" si="44"/>
        <v>28.670000000001682</v>
      </c>
      <c r="M2925" s="77"/>
    </row>
    <row r="2926" spans="12:13">
      <c r="L2926" s="78">
        <f t="shared" si="44"/>
        <v>28.680000000001684</v>
      </c>
      <c r="M2926" s="77"/>
    </row>
    <row r="2927" spans="12:13">
      <c r="L2927" s="78">
        <f t="shared" si="44"/>
        <v>28.690000000001685</v>
      </c>
      <c r="M2927" s="77"/>
    </row>
    <row r="2928" spans="12:13">
      <c r="L2928" s="78">
        <f t="shared" si="44"/>
        <v>28.700000000001687</v>
      </c>
      <c r="M2928" s="77"/>
    </row>
    <row r="2929" spans="12:13">
      <c r="L2929" s="78">
        <f t="shared" si="44"/>
        <v>28.710000000001688</v>
      </c>
      <c r="M2929" s="77"/>
    </row>
    <row r="2930" spans="12:13">
      <c r="L2930" s="78">
        <f t="shared" si="44"/>
        <v>28.72000000000169</v>
      </c>
      <c r="M2930" s="77"/>
    </row>
    <row r="2931" spans="12:13">
      <c r="L2931" s="78">
        <f t="shared" si="44"/>
        <v>28.730000000001692</v>
      </c>
      <c r="M2931" s="77"/>
    </row>
    <row r="2932" spans="12:13">
      <c r="L2932" s="78">
        <f t="shared" si="44"/>
        <v>28.740000000001693</v>
      </c>
      <c r="M2932" s="77"/>
    </row>
    <row r="2933" spans="12:13">
      <c r="L2933" s="78">
        <f t="shared" si="44"/>
        <v>28.750000000001695</v>
      </c>
      <c r="M2933" s="77"/>
    </row>
    <row r="2934" spans="12:13">
      <c r="L2934" s="78">
        <f t="shared" si="44"/>
        <v>28.760000000001696</v>
      </c>
      <c r="M2934" s="77"/>
    </row>
    <row r="2935" spans="12:13">
      <c r="L2935" s="78">
        <f t="shared" si="44"/>
        <v>28.770000000001698</v>
      </c>
      <c r="M2935" s="77"/>
    </row>
    <row r="2936" spans="12:13">
      <c r="L2936" s="78">
        <f t="shared" si="44"/>
        <v>28.780000000001699</v>
      </c>
      <c r="M2936" s="77"/>
    </row>
    <row r="2937" spans="12:13">
      <c r="L2937" s="78">
        <f t="shared" si="44"/>
        <v>28.790000000001701</v>
      </c>
      <c r="M2937" s="77"/>
    </row>
    <row r="2938" spans="12:13">
      <c r="L2938" s="78">
        <f t="shared" si="44"/>
        <v>28.800000000001702</v>
      </c>
      <c r="M2938" s="77"/>
    </row>
    <row r="2939" spans="12:13">
      <c r="L2939" s="78">
        <f t="shared" si="44"/>
        <v>28.810000000001704</v>
      </c>
      <c r="M2939" s="77"/>
    </row>
    <row r="2940" spans="12:13">
      <c r="L2940" s="78">
        <f t="shared" ref="L2940:L3003" si="45">+L2939+0.01</f>
        <v>28.820000000001706</v>
      </c>
      <c r="M2940" s="77"/>
    </row>
    <row r="2941" spans="12:13">
      <c r="L2941" s="78">
        <f t="shared" si="45"/>
        <v>28.830000000001707</v>
      </c>
      <c r="M2941" s="77"/>
    </row>
    <row r="2942" spans="12:13">
      <c r="L2942" s="78">
        <f t="shared" si="45"/>
        <v>28.840000000001709</v>
      </c>
      <c r="M2942" s="77"/>
    </row>
    <row r="2943" spans="12:13">
      <c r="L2943" s="78">
        <f t="shared" si="45"/>
        <v>28.85000000000171</v>
      </c>
      <c r="M2943" s="77"/>
    </row>
    <row r="2944" spans="12:13">
      <c r="L2944" s="78">
        <f t="shared" si="45"/>
        <v>28.860000000001712</v>
      </c>
      <c r="M2944" s="77"/>
    </row>
    <row r="2945" spans="12:13">
      <c r="L2945" s="78">
        <f t="shared" si="45"/>
        <v>28.870000000001713</v>
      </c>
      <c r="M2945" s="77"/>
    </row>
    <row r="2946" spans="12:13">
      <c r="L2946" s="78">
        <f t="shared" si="45"/>
        <v>28.880000000001715</v>
      </c>
      <c r="M2946" s="77"/>
    </row>
    <row r="2947" spans="12:13">
      <c r="L2947" s="78">
        <f t="shared" si="45"/>
        <v>28.890000000001717</v>
      </c>
      <c r="M2947" s="77"/>
    </row>
    <row r="2948" spans="12:13">
      <c r="L2948" s="78">
        <f t="shared" si="45"/>
        <v>28.900000000001718</v>
      </c>
      <c r="M2948" s="77"/>
    </row>
    <row r="2949" spans="12:13">
      <c r="L2949" s="78">
        <f t="shared" si="45"/>
        <v>28.91000000000172</v>
      </c>
      <c r="M2949" s="77"/>
    </row>
    <row r="2950" spans="12:13">
      <c r="L2950" s="78">
        <f t="shared" si="45"/>
        <v>28.920000000001721</v>
      </c>
      <c r="M2950" s="77"/>
    </row>
    <row r="2951" spans="12:13">
      <c r="L2951" s="78">
        <f t="shared" si="45"/>
        <v>28.930000000001723</v>
      </c>
      <c r="M2951" s="77"/>
    </row>
    <row r="2952" spans="12:13">
      <c r="L2952" s="78">
        <f t="shared" si="45"/>
        <v>28.940000000001724</v>
      </c>
      <c r="M2952" s="77"/>
    </row>
    <row r="2953" spans="12:13">
      <c r="L2953" s="78">
        <f t="shared" si="45"/>
        <v>28.950000000001726</v>
      </c>
      <c r="M2953" s="77"/>
    </row>
    <row r="2954" spans="12:13">
      <c r="L2954" s="78">
        <f t="shared" si="45"/>
        <v>28.960000000001727</v>
      </c>
      <c r="M2954" s="77"/>
    </row>
    <row r="2955" spans="12:13">
      <c r="L2955" s="78">
        <f t="shared" si="45"/>
        <v>28.970000000001729</v>
      </c>
      <c r="M2955" s="77"/>
    </row>
    <row r="2956" spans="12:13">
      <c r="L2956" s="78">
        <f t="shared" si="45"/>
        <v>28.980000000001731</v>
      </c>
      <c r="M2956" s="77"/>
    </row>
    <row r="2957" spans="12:13">
      <c r="L2957" s="78">
        <f t="shared" si="45"/>
        <v>28.990000000001732</v>
      </c>
      <c r="M2957" s="77"/>
    </row>
    <row r="2958" spans="12:13">
      <c r="L2958" s="78">
        <f t="shared" si="45"/>
        <v>29.000000000001734</v>
      </c>
      <c r="M2958" s="77"/>
    </row>
    <row r="2959" spans="12:13">
      <c r="L2959" s="78">
        <f t="shared" si="45"/>
        <v>29.010000000001735</v>
      </c>
      <c r="M2959" s="77"/>
    </row>
    <row r="2960" spans="12:13">
      <c r="L2960" s="78">
        <f t="shared" si="45"/>
        <v>29.020000000001737</v>
      </c>
      <c r="M2960" s="77"/>
    </row>
    <row r="2961" spans="12:13">
      <c r="L2961" s="78">
        <f t="shared" si="45"/>
        <v>29.030000000001738</v>
      </c>
      <c r="M2961" s="77"/>
    </row>
    <row r="2962" spans="12:13">
      <c r="L2962" s="78">
        <f t="shared" si="45"/>
        <v>29.04000000000174</v>
      </c>
      <c r="M2962" s="77"/>
    </row>
    <row r="2963" spans="12:13">
      <c r="L2963" s="78">
        <f t="shared" si="45"/>
        <v>29.050000000001742</v>
      </c>
      <c r="M2963" s="77"/>
    </row>
    <row r="2964" spans="12:13">
      <c r="L2964" s="78">
        <f t="shared" si="45"/>
        <v>29.060000000001743</v>
      </c>
      <c r="M2964" s="77"/>
    </row>
    <row r="2965" spans="12:13">
      <c r="L2965" s="78">
        <f t="shared" si="45"/>
        <v>29.070000000001745</v>
      </c>
      <c r="M2965" s="77"/>
    </row>
    <row r="2966" spans="12:13">
      <c r="L2966" s="78">
        <f t="shared" si="45"/>
        <v>29.080000000001746</v>
      </c>
      <c r="M2966" s="77"/>
    </row>
    <row r="2967" spans="12:13">
      <c r="L2967" s="78">
        <f t="shared" si="45"/>
        <v>29.090000000001748</v>
      </c>
      <c r="M2967" s="77"/>
    </row>
    <row r="2968" spans="12:13">
      <c r="L2968" s="78">
        <f t="shared" si="45"/>
        <v>29.100000000001749</v>
      </c>
      <c r="M2968" s="77"/>
    </row>
    <row r="2969" spans="12:13">
      <c r="L2969" s="78">
        <f t="shared" si="45"/>
        <v>29.110000000001751</v>
      </c>
      <c r="M2969" s="77"/>
    </row>
    <row r="2970" spans="12:13">
      <c r="L2970" s="78">
        <f t="shared" si="45"/>
        <v>29.120000000001752</v>
      </c>
      <c r="M2970" s="77"/>
    </row>
    <row r="2971" spans="12:13">
      <c r="L2971" s="78">
        <f t="shared" si="45"/>
        <v>29.130000000001754</v>
      </c>
      <c r="M2971" s="77"/>
    </row>
    <row r="2972" spans="12:13">
      <c r="L2972" s="78">
        <f t="shared" si="45"/>
        <v>29.140000000001756</v>
      </c>
      <c r="M2972" s="77"/>
    </row>
    <row r="2973" spans="12:13">
      <c r="L2973" s="78">
        <f t="shared" si="45"/>
        <v>29.150000000001757</v>
      </c>
      <c r="M2973" s="77"/>
    </row>
    <row r="2974" spans="12:13">
      <c r="L2974" s="78">
        <f t="shared" si="45"/>
        <v>29.160000000001759</v>
      </c>
      <c r="M2974" s="77"/>
    </row>
    <row r="2975" spans="12:13">
      <c r="L2975" s="78">
        <f t="shared" si="45"/>
        <v>29.17000000000176</v>
      </c>
      <c r="M2975" s="77"/>
    </row>
    <row r="2976" spans="12:13">
      <c r="L2976" s="78">
        <f t="shared" si="45"/>
        <v>29.180000000001762</v>
      </c>
      <c r="M2976" s="77"/>
    </row>
    <row r="2977" spans="12:13">
      <c r="L2977" s="78">
        <f t="shared" si="45"/>
        <v>29.190000000001763</v>
      </c>
      <c r="M2977" s="77"/>
    </row>
    <row r="2978" spans="12:13">
      <c r="L2978" s="78">
        <f t="shared" si="45"/>
        <v>29.200000000001765</v>
      </c>
      <c r="M2978" s="77"/>
    </row>
    <row r="2979" spans="12:13">
      <c r="L2979" s="78">
        <f t="shared" si="45"/>
        <v>29.210000000001767</v>
      </c>
      <c r="M2979" s="77"/>
    </row>
    <row r="2980" spans="12:13">
      <c r="L2980" s="78">
        <f t="shared" si="45"/>
        <v>29.220000000001768</v>
      </c>
      <c r="M2980" s="77"/>
    </row>
    <row r="2981" spans="12:13">
      <c r="L2981" s="78">
        <f t="shared" si="45"/>
        <v>29.23000000000177</v>
      </c>
      <c r="M2981" s="77"/>
    </row>
    <row r="2982" spans="12:13">
      <c r="L2982" s="78">
        <f t="shared" si="45"/>
        <v>29.240000000001771</v>
      </c>
      <c r="M2982" s="77"/>
    </row>
    <row r="2983" spans="12:13">
      <c r="L2983" s="78">
        <f t="shared" si="45"/>
        <v>29.250000000001773</v>
      </c>
      <c r="M2983" s="77"/>
    </row>
    <row r="2984" spans="12:13">
      <c r="L2984" s="78">
        <f t="shared" si="45"/>
        <v>29.260000000001774</v>
      </c>
      <c r="M2984" s="77"/>
    </row>
    <row r="2985" spans="12:13">
      <c r="L2985" s="78">
        <f t="shared" si="45"/>
        <v>29.270000000001776</v>
      </c>
      <c r="M2985" s="77"/>
    </row>
    <row r="2986" spans="12:13">
      <c r="L2986" s="78">
        <f t="shared" si="45"/>
        <v>29.280000000001777</v>
      </c>
      <c r="M2986" s="77"/>
    </row>
    <row r="2987" spans="12:13">
      <c r="L2987" s="78">
        <f t="shared" si="45"/>
        <v>29.290000000001779</v>
      </c>
      <c r="M2987" s="77"/>
    </row>
    <row r="2988" spans="12:13">
      <c r="L2988" s="78">
        <f t="shared" si="45"/>
        <v>29.300000000001781</v>
      </c>
      <c r="M2988" s="77"/>
    </row>
    <row r="2989" spans="12:13">
      <c r="L2989" s="78">
        <f t="shared" si="45"/>
        <v>29.310000000001782</v>
      </c>
      <c r="M2989" s="77"/>
    </row>
    <row r="2990" spans="12:13">
      <c r="L2990" s="78">
        <f t="shared" si="45"/>
        <v>29.320000000001784</v>
      </c>
      <c r="M2990" s="77"/>
    </row>
    <row r="2991" spans="12:13">
      <c r="L2991" s="78">
        <f t="shared" si="45"/>
        <v>29.330000000001785</v>
      </c>
      <c r="M2991" s="77"/>
    </row>
    <row r="2992" spans="12:13">
      <c r="L2992" s="78">
        <f t="shared" si="45"/>
        <v>29.340000000001787</v>
      </c>
      <c r="M2992" s="77"/>
    </row>
    <row r="2993" spans="12:13">
      <c r="L2993" s="78">
        <f t="shared" si="45"/>
        <v>29.350000000001788</v>
      </c>
      <c r="M2993" s="77"/>
    </row>
    <row r="2994" spans="12:13">
      <c r="L2994" s="78">
        <f t="shared" si="45"/>
        <v>29.36000000000179</v>
      </c>
      <c r="M2994" s="77"/>
    </row>
    <row r="2995" spans="12:13">
      <c r="L2995" s="78">
        <f t="shared" si="45"/>
        <v>29.370000000001792</v>
      </c>
      <c r="M2995" s="77"/>
    </row>
    <row r="2996" spans="12:13">
      <c r="L2996" s="78">
        <f t="shared" si="45"/>
        <v>29.380000000001793</v>
      </c>
      <c r="M2996" s="77"/>
    </row>
    <row r="2997" spans="12:13">
      <c r="L2997" s="78">
        <f t="shared" si="45"/>
        <v>29.390000000001795</v>
      </c>
      <c r="M2997" s="77"/>
    </row>
    <row r="2998" spans="12:13">
      <c r="L2998" s="78">
        <f t="shared" si="45"/>
        <v>29.400000000001796</v>
      </c>
      <c r="M2998" s="77"/>
    </row>
    <row r="2999" spans="12:13">
      <c r="L2999" s="78">
        <f t="shared" si="45"/>
        <v>29.410000000001798</v>
      </c>
      <c r="M2999" s="77"/>
    </row>
    <row r="3000" spans="12:13">
      <c r="L3000" s="78">
        <f t="shared" si="45"/>
        <v>29.420000000001799</v>
      </c>
      <c r="M3000" s="77"/>
    </row>
    <row r="3001" spans="12:13">
      <c r="L3001" s="78">
        <f t="shared" si="45"/>
        <v>29.430000000001801</v>
      </c>
      <c r="M3001" s="77"/>
    </row>
    <row r="3002" spans="12:13">
      <c r="L3002" s="78">
        <f t="shared" si="45"/>
        <v>29.440000000001803</v>
      </c>
      <c r="M3002" s="77"/>
    </row>
    <row r="3003" spans="12:13">
      <c r="L3003" s="78">
        <f t="shared" si="45"/>
        <v>29.450000000001804</v>
      </c>
      <c r="M3003" s="77"/>
    </row>
    <row r="3004" spans="12:13">
      <c r="L3004" s="78">
        <f t="shared" ref="L3004:L3067" si="46">+L3003+0.01</f>
        <v>29.460000000001806</v>
      </c>
      <c r="M3004" s="77"/>
    </row>
    <row r="3005" spans="12:13">
      <c r="L3005" s="78">
        <f t="shared" si="46"/>
        <v>29.470000000001807</v>
      </c>
      <c r="M3005" s="77"/>
    </row>
    <row r="3006" spans="12:13">
      <c r="L3006" s="78">
        <f t="shared" si="46"/>
        <v>29.480000000001809</v>
      </c>
      <c r="M3006" s="77"/>
    </row>
    <row r="3007" spans="12:13">
      <c r="L3007" s="78">
        <f t="shared" si="46"/>
        <v>29.49000000000181</v>
      </c>
      <c r="M3007" s="77"/>
    </row>
    <row r="3008" spans="12:13">
      <c r="L3008" s="78">
        <f t="shared" si="46"/>
        <v>29.500000000001812</v>
      </c>
      <c r="M3008" s="77"/>
    </row>
    <row r="3009" spans="12:13">
      <c r="L3009" s="78">
        <f t="shared" si="46"/>
        <v>29.510000000001813</v>
      </c>
      <c r="M3009" s="77"/>
    </row>
    <row r="3010" spans="12:13">
      <c r="L3010" s="78">
        <f t="shared" si="46"/>
        <v>29.520000000001815</v>
      </c>
      <c r="M3010" s="77"/>
    </row>
    <row r="3011" spans="12:13">
      <c r="L3011" s="78">
        <f t="shared" si="46"/>
        <v>29.530000000001817</v>
      </c>
      <c r="M3011" s="77"/>
    </row>
    <row r="3012" spans="12:13">
      <c r="L3012" s="78">
        <f t="shared" si="46"/>
        <v>29.540000000001818</v>
      </c>
      <c r="M3012" s="77"/>
    </row>
    <row r="3013" spans="12:13">
      <c r="L3013" s="78">
        <f t="shared" si="46"/>
        <v>29.55000000000182</v>
      </c>
      <c r="M3013" s="77"/>
    </row>
    <row r="3014" spans="12:13">
      <c r="L3014" s="78">
        <f t="shared" si="46"/>
        <v>29.560000000001821</v>
      </c>
      <c r="M3014" s="77"/>
    </row>
    <row r="3015" spans="12:13">
      <c r="L3015" s="78">
        <f t="shared" si="46"/>
        <v>29.570000000001823</v>
      </c>
      <c r="M3015" s="77"/>
    </row>
    <row r="3016" spans="12:13">
      <c r="L3016" s="78">
        <f t="shared" si="46"/>
        <v>29.580000000001824</v>
      </c>
      <c r="M3016" s="77"/>
    </row>
    <row r="3017" spans="12:13">
      <c r="L3017" s="78">
        <f t="shared" si="46"/>
        <v>29.590000000001826</v>
      </c>
      <c r="M3017" s="77"/>
    </row>
    <row r="3018" spans="12:13">
      <c r="L3018" s="78">
        <f t="shared" si="46"/>
        <v>29.600000000001828</v>
      </c>
      <c r="M3018" s="77"/>
    </row>
    <row r="3019" spans="12:13">
      <c r="L3019" s="78">
        <f t="shared" si="46"/>
        <v>29.610000000001829</v>
      </c>
      <c r="M3019" s="77"/>
    </row>
    <row r="3020" spans="12:13">
      <c r="L3020" s="78">
        <f t="shared" si="46"/>
        <v>29.620000000001831</v>
      </c>
      <c r="M3020" s="77"/>
    </row>
    <row r="3021" spans="12:13">
      <c r="L3021" s="78">
        <f t="shared" si="46"/>
        <v>29.630000000001832</v>
      </c>
      <c r="M3021" s="77"/>
    </row>
    <row r="3022" spans="12:13">
      <c r="L3022" s="78">
        <f t="shared" si="46"/>
        <v>29.640000000001834</v>
      </c>
      <c r="M3022" s="77"/>
    </row>
    <row r="3023" spans="12:13">
      <c r="L3023" s="78">
        <f t="shared" si="46"/>
        <v>29.650000000001835</v>
      </c>
      <c r="M3023" s="77"/>
    </row>
    <row r="3024" spans="12:13">
      <c r="L3024" s="78">
        <f t="shared" si="46"/>
        <v>29.660000000001837</v>
      </c>
      <c r="M3024" s="77"/>
    </row>
    <row r="3025" spans="12:13">
      <c r="L3025" s="78">
        <f t="shared" si="46"/>
        <v>29.670000000001838</v>
      </c>
      <c r="M3025" s="77"/>
    </row>
    <row r="3026" spans="12:13">
      <c r="L3026" s="78">
        <f t="shared" si="46"/>
        <v>29.68000000000184</v>
      </c>
      <c r="M3026" s="77"/>
    </row>
    <row r="3027" spans="12:13">
      <c r="L3027" s="78">
        <f t="shared" si="46"/>
        <v>29.690000000001842</v>
      </c>
      <c r="M3027" s="77"/>
    </row>
    <row r="3028" spans="12:13">
      <c r="L3028" s="78">
        <f t="shared" si="46"/>
        <v>29.700000000001843</v>
      </c>
      <c r="M3028" s="77"/>
    </row>
    <row r="3029" spans="12:13">
      <c r="L3029" s="78">
        <f t="shared" si="46"/>
        <v>29.710000000001845</v>
      </c>
      <c r="M3029" s="77"/>
    </row>
    <row r="3030" spans="12:13">
      <c r="L3030" s="78">
        <f t="shared" si="46"/>
        <v>29.720000000001846</v>
      </c>
      <c r="M3030" s="77"/>
    </row>
    <row r="3031" spans="12:13">
      <c r="L3031" s="78">
        <f t="shared" si="46"/>
        <v>29.730000000001848</v>
      </c>
      <c r="M3031" s="77"/>
    </row>
    <row r="3032" spans="12:13">
      <c r="L3032" s="78">
        <f t="shared" si="46"/>
        <v>29.740000000001849</v>
      </c>
      <c r="M3032" s="77"/>
    </row>
    <row r="3033" spans="12:13">
      <c r="L3033" s="78">
        <f t="shared" si="46"/>
        <v>29.750000000001851</v>
      </c>
      <c r="M3033" s="77"/>
    </row>
    <row r="3034" spans="12:13">
      <c r="L3034" s="78">
        <f t="shared" si="46"/>
        <v>29.760000000001853</v>
      </c>
      <c r="M3034" s="77"/>
    </row>
    <row r="3035" spans="12:13">
      <c r="L3035" s="78">
        <f t="shared" si="46"/>
        <v>29.770000000001854</v>
      </c>
      <c r="M3035" s="77"/>
    </row>
    <row r="3036" spans="12:13">
      <c r="L3036" s="78">
        <f t="shared" si="46"/>
        <v>29.780000000001856</v>
      </c>
      <c r="M3036" s="77"/>
    </row>
    <row r="3037" spans="12:13">
      <c r="L3037" s="78">
        <f t="shared" si="46"/>
        <v>29.790000000001857</v>
      </c>
      <c r="M3037" s="77"/>
    </row>
    <row r="3038" spans="12:13">
      <c r="L3038" s="78">
        <f t="shared" si="46"/>
        <v>29.800000000001859</v>
      </c>
      <c r="M3038" s="77"/>
    </row>
    <row r="3039" spans="12:13">
      <c r="L3039" s="78">
        <f t="shared" si="46"/>
        <v>29.81000000000186</v>
      </c>
      <c r="M3039" s="77"/>
    </row>
    <row r="3040" spans="12:13">
      <c r="L3040" s="78">
        <f t="shared" si="46"/>
        <v>29.820000000001862</v>
      </c>
      <c r="M3040" s="77"/>
    </row>
    <row r="3041" spans="12:13">
      <c r="L3041" s="78">
        <f t="shared" si="46"/>
        <v>29.830000000001863</v>
      </c>
      <c r="M3041" s="77"/>
    </row>
    <row r="3042" spans="12:13">
      <c r="L3042" s="78">
        <f t="shared" si="46"/>
        <v>29.840000000001865</v>
      </c>
      <c r="M3042" s="77"/>
    </row>
    <row r="3043" spans="12:13">
      <c r="L3043" s="78">
        <f t="shared" si="46"/>
        <v>29.850000000001867</v>
      </c>
      <c r="M3043" s="77"/>
    </row>
    <row r="3044" spans="12:13">
      <c r="L3044" s="78">
        <f t="shared" si="46"/>
        <v>29.860000000001868</v>
      </c>
      <c r="M3044" s="77"/>
    </row>
    <row r="3045" spans="12:13">
      <c r="L3045" s="78">
        <f t="shared" si="46"/>
        <v>29.87000000000187</v>
      </c>
      <c r="M3045" s="77"/>
    </row>
    <row r="3046" spans="12:13">
      <c r="L3046" s="78">
        <f t="shared" si="46"/>
        <v>29.880000000001871</v>
      </c>
      <c r="M3046" s="77"/>
    </row>
    <row r="3047" spans="12:13">
      <c r="L3047" s="78">
        <f t="shared" si="46"/>
        <v>29.890000000001873</v>
      </c>
      <c r="M3047" s="77"/>
    </row>
    <row r="3048" spans="12:13">
      <c r="L3048" s="78">
        <f t="shared" si="46"/>
        <v>29.900000000001874</v>
      </c>
      <c r="M3048" s="77"/>
    </row>
    <row r="3049" spans="12:13">
      <c r="L3049" s="78">
        <f t="shared" si="46"/>
        <v>29.910000000001876</v>
      </c>
      <c r="M3049" s="77"/>
    </row>
    <row r="3050" spans="12:13">
      <c r="L3050" s="78">
        <f t="shared" si="46"/>
        <v>29.920000000001878</v>
      </c>
      <c r="M3050" s="77"/>
    </row>
    <row r="3051" spans="12:13">
      <c r="L3051" s="78">
        <f t="shared" si="46"/>
        <v>29.930000000001879</v>
      </c>
      <c r="M3051" s="77"/>
    </row>
    <row r="3052" spans="12:13">
      <c r="L3052" s="78">
        <f t="shared" si="46"/>
        <v>29.940000000001881</v>
      </c>
      <c r="M3052" s="77"/>
    </row>
    <row r="3053" spans="12:13">
      <c r="L3053" s="78">
        <f t="shared" si="46"/>
        <v>29.950000000001882</v>
      </c>
      <c r="M3053" s="77"/>
    </row>
    <row r="3054" spans="12:13">
      <c r="L3054" s="78">
        <f t="shared" si="46"/>
        <v>29.960000000001884</v>
      </c>
      <c r="M3054" s="77"/>
    </row>
    <row r="3055" spans="12:13">
      <c r="L3055" s="78">
        <f t="shared" si="46"/>
        <v>29.970000000001885</v>
      </c>
      <c r="M3055" s="77"/>
    </row>
    <row r="3056" spans="12:13">
      <c r="L3056" s="78">
        <f t="shared" si="46"/>
        <v>29.980000000001887</v>
      </c>
      <c r="M3056" s="77"/>
    </row>
    <row r="3057" spans="12:13">
      <c r="L3057" s="78">
        <f t="shared" si="46"/>
        <v>29.990000000001888</v>
      </c>
      <c r="M3057" s="77"/>
    </row>
    <row r="3058" spans="12:13">
      <c r="L3058" s="78">
        <f t="shared" si="46"/>
        <v>30.00000000000189</v>
      </c>
      <c r="M3058" s="77"/>
    </row>
    <row r="3059" spans="12:13">
      <c r="L3059" s="78">
        <f t="shared" si="46"/>
        <v>30.010000000001892</v>
      </c>
      <c r="M3059" s="77"/>
    </row>
    <row r="3060" spans="12:13">
      <c r="L3060" s="78">
        <f t="shared" si="46"/>
        <v>30.020000000001893</v>
      </c>
      <c r="M3060" s="77"/>
    </row>
    <row r="3061" spans="12:13">
      <c r="L3061" s="78">
        <f t="shared" si="46"/>
        <v>30.030000000001895</v>
      </c>
      <c r="M3061" s="77"/>
    </row>
    <row r="3062" spans="12:13">
      <c r="L3062" s="78">
        <f t="shared" si="46"/>
        <v>30.040000000001896</v>
      </c>
      <c r="M3062" s="77"/>
    </row>
    <row r="3063" spans="12:13">
      <c r="L3063" s="78">
        <f t="shared" si="46"/>
        <v>30.050000000001898</v>
      </c>
      <c r="M3063" s="77"/>
    </row>
    <row r="3064" spans="12:13">
      <c r="L3064" s="78">
        <f t="shared" si="46"/>
        <v>30.060000000001899</v>
      </c>
      <c r="M3064" s="77"/>
    </row>
    <row r="3065" spans="12:13">
      <c r="L3065" s="78">
        <f t="shared" si="46"/>
        <v>30.070000000001901</v>
      </c>
      <c r="M3065" s="77"/>
    </row>
    <row r="3066" spans="12:13">
      <c r="L3066" s="78">
        <f t="shared" si="46"/>
        <v>30.080000000001903</v>
      </c>
      <c r="M3066" s="77"/>
    </row>
    <row r="3067" spans="12:13">
      <c r="L3067" s="78">
        <f t="shared" si="46"/>
        <v>30.090000000001904</v>
      </c>
      <c r="M3067" s="77"/>
    </row>
    <row r="3068" spans="12:13">
      <c r="L3068" s="78">
        <f t="shared" ref="L3068:L3131" si="47">+L3067+0.01</f>
        <v>30.100000000001906</v>
      </c>
      <c r="M3068" s="77"/>
    </row>
    <row r="3069" spans="12:13">
      <c r="L3069" s="78">
        <f t="shared" si="47"/>
        <v>30.110000000001907</v>
      </c>
      <c r="M3069" s="77"/>
    </row>
    <row r="3070" spans="12:13">
      <c r="L3070" s="78">
        <f t="shared" si="47"/>
        <v>30.120000000001909</v>
      </c>
      <c r="M3070" s="77"/>
    </row>
    <row r="3071" spans="12:13">
      <c r="L3071" s="78">
        <f t="shared" si="47"/>
        <v>30.13000000000191</v>
      </c>
      <c r="M3071" s="77"/>
    </row>
    <row r="3072" spans="12:13">
      <c r="L3072" s="78">
        <f t="shared" si="47"/>
        <v>30.140000000001912</v>
      </c>
      <c r="M3072" s="77"/>
    </row>
    <row r="3073" spans="12:13">
      <c r="L3073" s="78">
        <f t="shared" si="47"/>
        <v>30.150000000001913</v>
      </c>
      <c r="M3073" s="77"/>
    </row>
    <row r="3074" spans="12:13">
      <c r="L3074" s="78">
        <f t="shared" si="47"/>
        <v>30.160000000001915</v>
      </c>
      <c r="M3074" s="77"/>
    </row>
    <row r="3075" spans="12:13">
      <c r="L3075" s="78">
        <f t="shared" si="47"/>
        <v>30.170000000001917</v>
      </c>
      <c r="M3075" s="77"/>
    </row>
    <row r="3076" spans="12:13">
      <c r="L3076" s="78">
        <f t="shared" si="47"/>
        <v>30.180000000001918</v>
      </c>
      <c r="M3076" s="77"/>
    </row>
    <row r="3077" spans="12:13">
      <c r="L3077" s="78">
        <f t="shared" si="47"/>
        <v>30.19000000000192</v>
      </c>
      <c r="M3077" s="77"/>
    </row>
    <row r="3078" spans="12:13">
      <c r="L3078" s="78">
        <f t="shared" si="47"/>
        <v>30.200000000001921</v>
      </c>
      <c r="M3078" s="77"/>
    </row>
    <row r="3079" spans="12:13">
      <c r="L3079" s="78">
        <f t="shared" si="47"/>
        <v>30.210000000001923</v>
      </c>
      <c r="M3079" s="77"/>
    </row>
    <row r="3080" spans="12:13">
      <c r="L3080" s="78">
        <f t="shared" si="47"/>
        <v>30.220000000001924</v>
      </c>
      <c r="M3080" s="77"/>
    </row>
    <row r="3081" spans="12:13">
      <c r="L3081" s="78">
        <f t="shared" si="47"/>
        <v>30.230000000001926</v>
      </c>
      <c r="M3081" s="77"/>
    </row>
    <row r="3082" spans="12:13">
      <c r="L3082" s="78">
        <f t="shared" si="47"/>
        <v>30.240000000001928</v>
      </c>
      <c r="M3082" s="77"/>
    </row>
    <row r="3083" spans="12:13">
      <c r="L3083" s="78">
        <f t="shared" si="47"/>
        <v>30.250000000001929</v>
      </c>
      <c r="M3083" s="77"/>
    </row>
    <row r="3084" spans="12:13">
      <c r="L3084" s="78">
        <f t="shared" si="47"/>
        <v>30.260000000001931</v>
      </c>
      <c r="M3084" s="77"/>
    </row>
    <row r="3085" spans="12:13">
      <c r="L3085" s="78">
        <f t="shared" si="47"/>
        <v>30.270000000001932</v>
      </c>
      <c r="M3085" s="77"/>
    </row>
    <row r="3086" spans="12:13">
      <c r="L3086" s="78">
        <f t="shared" si="47"/>
        <v>30.280000000001934</v>
      </c>
      <c r="M3086" s="77"/>
    </row>
    <row r="3087" spans="12:13">
      <c r="L3087" s="78">
        <f t="shared" si="47"/>
        <v>30.290000000001935</v>
      </c>
      <c r="M3087" s="77"/>
    </row>
    <row r="3088" spans="12:13">
      <c r="L3088" s="78">
        <f t="shared" si="47"/>
        <v>30.300000000001937</v>
      </c>
      <c r="M3088" s="77"/>
    </row>
    <row r="3089" spans="12:13">
      <c r="L3089" s="78">
        <f t="shared" si="47"/>
        <v>30.310000000001939</v>
      </c>
      <c r="M3089" s="77"/>
    </row>
    <row r="3090" spans="12:13">
      <c r="L3090" s="78">
        <f t="shared" si="47"/>
        <v>30.32000000000194</v>
      </c>
      <c r="M3090" s="77"/>
    </row>
    <row r="3091" spans="12:13">
      <c r="L3091" s="78">
        <f t="shared" si="47"/>
        <v>30.330000000001942</v>
      </c>
      <c r="M3091" s="77"/>
    </row>
    <row r="3092" spans="12:13">
      <c r="L3092" s="78">
        <f t="shared" si="47"/>
        <v>30.340000000001943</v>
      </c>
      <c r="M3092" s="77"/>
    </row>
    <row r="3093" spans="12:13">
      <c r="L3093" s="78">
        <f t="shared" si="47"/>
        <v>30.350000000001945</v>
      </c>
      <c r="M3093" s="77"/>
    </row>
    <row r="3094" spans="12:13">
      <c r="L3094" s="78">
        <f t="shared" si="47"/>
        <v>30.360000000001946</v>
      </c>
      <c r="M3094" s="77"/>
    </row>
    <row r="3095" spans="12:13">
      <c r="L3095" s="78">
        <f t="shared" si="47"/>
        <v>30.370000000001948</v>
      </c>
      <c r="M3095" s="77"/>
    </row>
    <row r="3096" spans="12:13">
      <c r="L3096" s="78">
        <f t="shared" si="47"/>
        <v>30.380000000001949</v>
      </c>
      <c r="M3096" s="77"/>
    </row>
    <row r="3097" spans="12:13">
      <c r="L3097" s="78">
        <f t="shared" si="47"/>
        <v>30.390000000001951</v>
      </c>
      <c r="M3097" s="77"/>
    </row>
    <row r="3098" spans="12:13">
      <c r="L3098" s="78">
        <f t="shared" si="47"/>
        <v>30.400000000001953</v>
      </c>
      <c r="M3098" s="77"/>
    </row>
    <row r="3099" spans="12:13">
      <c r="L3099" s="78">
        <f t="shared" si="47"/>
        <v>30.410000000001954</v>
      </c>
      <c r="M3099" s="77"/>
    </row>
    <row r="3100" spans="12:13">
      <c r="L3100" s="78">
        <f t="shared" si="47"/>
        <v>30.420000000001956</v>
      </c>
      <c r="M3100" s="77"/>
    </row>
    <row r="3101" spans="12:13">
      <c r="L3101" s="78">
        <f t="shared" si="47"/>
        <v>30.430000000001957</v>
      </c>
      <c r="M3101" s="77"/>
    </row>
    <row r="3102" spans="12:13">
      <c r="L3102" s="78">
        <f t="shared" si="47"/>
        <v>30.440000000001959</v>
      </c>
      <c r="M3102" s="77"/>
    </row>
    <row r="3103" spans="12:13">
      <c r="L3103" s="78">
        <f t="shared" si="47"/>
        <v>30.45000000000196</v>
      </c>
      <c r="M3103" s="77"/>
    </row>
    <row r="3104" spans="12:13">
      <c r="L3104" s="78">
        <f t="shared" si="47"/>
        <v>30.460000000001962</v>
      </c>
      <c r="M3104" s="77"/>
    </row>
    <row r="3105" spans="12:13">
      <c r="L3105" s="78">
        <f t="shared" si="47"/>
        <v>30.470000000001964</v>
      </c>
      <c r="M3105" s="77"/>
    </row>
    <row r="3106" spans="12:13">
      <c r="L3106" s="78">
        <f t="shared" si="47"/>
        <v>30.480000000001965</v>
      </c>
      <c r="M3106" s="77"/>
    </row>
    <row r="3107" spans="12:13">
      <c r="L3107" s="78">
        <f t="shared" si="47"/>
        <v>30.490000000001967</v>
      </c>
      <c r="M3107" s="77"/>
    </row>
    <row r="3108" spans="12:13">
      <c r="L3108" s="78">
        <f t="shared" si="47"/>
        <v>30.500000000001968</v>
      </c>
      <c r="M3108" s="77"/>
    </row>
    <row r="3109" spans="12:13">
      <c r="L3109" s="78">
        <f t="shared" si="47"/>
        <v>30.51000000000197</v>
      </c>
      <c r="M3109" s="77"/>
    </row>
    <row r="3110" spans="12:13">
      <c r="L3110" s="78">
        <f t="shared" si="47"/>
        <v>30.520000000001971</v>
      </c>
      <c r="M3110" s="77"/>
    </row>
    <row r="3111" spans="12:13">
      <c r="L3111" s="78">
        <f t="shared" si="47"/>
        <v>30.530000000001973</v>
      </c>
      <c r="M3111" s="77"/>
    </row>
    <row r="3112" spans="12:13">
      <c r="L3112" s="78">
        <f t="shared" si="47"/>
        <v>30.540000000001974</v>
      </c>
      <c r="M3112" s="77"/>
    </row>
    <row r="3113" spans="12:13">
      <c r="L3113" s="78">
        <f t="shared" si="47"/>
        <v>30.550000000001976</v>
      </c>
      <c r="M3113" s="77"/>
    </row>
    <row r="3114" spans="12:13">
      <c r="L3114" s="78">
        <f t="shared" si="47"/>
        <v>30.560000000001978</v>
      </c>
      <c r="M3114" s="77"/>
    </row>
    <row r="3115" spans="12:13">
      <c r="L3115" s="78">
        <f t="shared" si="47"/>
        <v>30.570000000001979</v>
      </c>
      <c r="M3115" s="77"/>
    </row>
    <row r="3116" spans="12:13">
      <c r="L3116" s="78">
        <f t="shared" si="47"/>
        <v>30.580000000001981</v>
      </c>
      <c r="M3116" s="77"/>
    </row>
    <row r="3117" spans="12:13">
      <c r="L3117" s="78">
        <f t="shared" si="47"/>
        <v>30.590000000001982</v>
      </c>
      <c r="M3117" s="77"/>
    </row>
    <row r="3118" spans="12:13">
      <c r="L3118" s="78">
        <f t="shared" si="47"/>
        <v>30.600000000001984</v>
      </c>
      <c r="M3118" s="77"/>
    </row>
    <row r="3119" spans="12:13">
      <c r="L3119" s="78">
        <f t="shared" si="47"/>
        <v>30.610000000001985</v>
      </c>
      <c r="M3119" s="77"/>
    </row>
    <row r="3120" spans="12:13">
      <c r="L3120" s="78">
        <f t="shared" si="47"/>
        <v>30.620000000001987</v>
      </c>
      <c r="M3120" s="77"/>
    </row>
    <row r="3121" spans="12:13">
      <c r="L3121" s="78">
        <f t="shared" si="47"/>
        <v>30.630000000001989</v>
      </c>
      <c r="M3121" s="77"/>
    </row>
    <row r="3122" spans="12:13">
      <c r="L3122" s="78">
        <f t="shared" si="47"/>
        <v>30.64000000000199</v>
      </c>
      <c r="M3122" s="77"/>
    </row>
    <row r="3123" spans="12:13">
      <c r="L3123" s="78">
        <f t="shared" si="47"/>
        <v>30.650000000001992</v>
      </c>
      <c r="M3123" s="77"/>
    </row>
    <row r="3124" spans="12:13">
      <c r="L3124" s="78">
        <f t="shared" si="47"/>
        <v>30.660000000001993</v>
      </c>
      <c r="M3124" s="77"/>
    </row>
    <row r="3125" spans="12:13">
      <c r="L3125" s="78">
        <f t="shared" si="47"/>
        <v>30.670000000001995</v>
      </c>
      <c r="M3125" s="77"/>
    </row>
    <row r="3126" spans="12:13">
      <c r="L3126" s="78">
        <f t="shared" si="47"/>
        <v>30.680000000001996</v>
      </c>
      <c r="M3126" s="77"/>
    </row>
    <row r="3127" spans="12:13">
      <c r="L3127" s="78">
        <f t="shared" si="47"/>
        <v>30.690000000001998</v>
      </c>
      <c r="M3127" s="77"/>
    </row>
    <row r="3128" spans="12:13">
      <c r="L3128" s="78">
        <f t="shared" si="47"/>
        <v>30.700000000001999</v>
      </c>
      <c r="M3128" s="77"/>
    </row>
    <row r="3129" spans="12:13">
      <c r="L3129" s="78">
        <f t="shared" si="47"/>
        <v>30.710000000002001</v>
      </c>
      <c r="M3129" s="77"/>
    </row>
    <row r="3130" spans="12:13">
      <c r="L3130" s="78">
        <f t="shared" si="47"/>
        <v>30.720000000002003</v>
      </c>
      <c r="M3130" s="77"/>
    </row>
    <row r="3131" spans="12:13">
      <c r="L3131" s="78">
        <f t="shared" si="47"/>
        <v>30.730000000002004</v>
      </c>
      <c r="M3131" s="77"/>
    </row>
    <row r="3132" spans="12:13">
      <c r="L3132" s="78">
        <f t="shared" ref="L3132:L3195" si="48">+L3131+0.01</f>
        <v>30.740000000002006</v>
      </c>
      <c r="M3132" s="77"/>
    </row>
    <row r="3133" spans="12:13">
      <c r="L3133" s="78">
        <f t="shared" si="48"/>
        <v>30.750000000002007</v>
      </c>
      <c r="M3133" s="77"/>
    </row>
    <row r="3134" spans="12:13">
      <c r="L3134" s="78">
        <f t="shared" si="48"/>
        <v>30.760000000002009</v>
      </c>
      <c r="M3134" s="77"/>
    </row>
    <row r="3135" spans="12:13">
      <c r="L3135" s="78">
        <f t="shared" si="48"/>
        <v>30.77000000000201</v>
      </c>
      <c r="M3135" s="77"/>
    </row>
    <row r="3136" spans="12:13">
      <c r="L3136" s="78">
        <f t="shared" si="48"/>
        <v>30.780000000002012</v>
      </c>
      <c r="M3136" s="77"/>
    </row>
    <row r="3137" spans="12:13">
      <c r="L3137" s="78">
        <f t="shared" si="48"/>
        <v>30.790000000002014</v>
      </c>
      <c r="M3137" s="77"/>
    </row>
    <row r="3138" spans="12:13">
      <c r="L3138" s="78">
        <f t="shared" si="48"/>
        <v>30.800000000002015</v>
      </c>
      <c r="M3138" s="77"/>
    </row>
    <row r="3139" spans="12:13">
      <c r="L3139" s="78">
        <f t="shared" si="48"/>
        <v>30.810000000002017</v>
      </c>
      <c r="M3139" s="77"/>
    </row>
    <row r="3140" spans="12:13">
      <c r="L3140" s="78">
        <f t="shared" si="48"/>
        <v>30.820000000002018</v>
      </c>
      <c r="M3140" s="77"/>
    </row>
    <row r="3141" spans="12:13">
      <c r="L3141" s="78">
        <f t="shared" si="48"/>
        <v>30.83000000000202</v>
      </c>
      <c r="M3141" s="77"/>
    </row>
    <row r="3142" spans="12:13">
      <c r="L3142" s="78">
        <f t="shared" si="48"/>
        <v>30.840000000002021</v>
      </c>
      <c r="M3142" s="77"/>
    </row>
    <row r="3143" spans="12:13">
      <c r="L3143" s="78">
        <f t="shared" si="48"/>
        <v>30.850000000002023</v>
      </c>
      <c r="M3143" s="77"/>
    </row>
    <row r="3144" spans="12:13">
      <c r="L3144" s="78">
        <f t="shared" si="48"/>
        <v>30.860000000002024</v>
      </c>
      <c r="M3144" s="77"/>
    </row>
    <row r="3145" spans="12:13">
      <c r="L3145" s="78">
        <f t="shared" si="48"/>
        <v>30.870000000002026</v>
      </c>
      <c r="M3145" s="77"/>
    </row>
    <row r="3146" spans="12:13">
      <c r="L3146" s="78">
        <f t="shared" si="48"/>
        <v>30.880000000002028</v>
      </c>
      <c r="M3146" s="77"/>
    </row>
    <row r="3147" spans="12:13">
      <c r="L3147" s="78">
        <f t="shared" si="48"/>
        <v>30.890000000002029</v>
      </c>
      <c r="M3147" s="77"/>
    </row>
    <row r="3148" spans="12:13">
      <c r="L3148" s="78">
        <f t="shared" si="48"/>
        <v>30.900000000002031</v>
      </c>
      <c r="M3148" s="77"/>
    </row>
    <row r="3149" spans="12:13">
      <c r="L3149" s="78">
        <f t="shared" si="48"/>
        <v>30.910000000002032</v>
      </c>
      <c r="M3149" s="77"/>
    </row>
    <row r="3150" spans="12:13">
      <c r="L3150" s="78">
        <f t="shared" si="48"/>
        <v>30.920000000002034</v>
      </c>
      <c r="M3150" s="77"/>
    </row>
    <row r="3151" spans="12:13">
      <c r="L3151" s="78">
        <f t="shared" si="48"/>
        <v>30.930000000002035</v>
      </c>
      <c r="M3151" s="77"/>
    </row>
    <row r="3152" spans="12:13">
      <c r="L3152" s="78">
        <f t="shared" si="48"/>
        <v>30.940000000002037</v>
      </c>
      <c r="M3152" s="77"/>
    </row>
    <row r="3153" spans="12:13">
      <c r="L3153" s="78">
        <f t="shared" si="48"/>
        <v>30.950000000002039</v>
      </c>
      <c r="M3153" s="77"/>
    </row>
    <row r="3154" spans="12:13">
      <c r="L3154" s="78">
        <f t="shared" si="48"/>
        <v>30.96000000000204</v>
      </c>
      <c r="M3154" s="77"/>
    </row>
    <row r="3155" spans="12:13">
      <c r="L3155" s="78">
        <f t="shared" si="48"/>
        <v>30.970000000002042</v>
      </c>
      <c r="M3155" s="77"/>
    </row>
    <row r="3156" spans="12:13">
      <c r="L3156" s="78">
        <f t="shared" si="48"/>
        <v>30.980000000002043</v>
      </c>
      <c r="M3156" s="77"/>
    </row>
    <row r="3157" spans="12:13">
      <c r="L3157" s="78">
        <f t="shared" si="48"/>
        <v>30.990000000002045</v>
      </c>
      <c r="M3157" s="77"/>
    </row>
    <row r="3158" spans="12:13">
      <c r="L3158" s="78">
        <f t="shared" si="48"/>
        <v>31.000000000002046</v>
      </c>
      <c r="M3158" s="77"/>
    </row>
    <row r="3159" spans="12:13">
      <c r="L3159" s="78">
        <f t="shared" si="48"/>
        <v>31.010000000002048</v>
      </c>
      <c r="M3159" s="77"/>
    </row>
    <row r="3160" spans="12:13">
      <c r="L3160" s="78">
        <f t="shared" si="48"/>
        <v>31.020000000002049</v>
      </c>
      <c r="M3160" s="77"/>
    </row>
    <row r="3161" spans="12:13">
      <c r="L3161" s="78">
        <f t="shared" si="48"/>
        <v>31.030000000002051</v>
      </c>
      <c r="M3161" s="77"/>
    </row>
    <row r="3162" spans="12:13">
      <c r="L3162" s="78">
        <f t="shared" si="48"/>
        <v>31.040000000002053</v>
      </c>
      <c r="M3162" s="77"/>
    </row>
    <row r="3163" spans="12:13">
      <c r="L3163" s="78">
        <f t="shared" si="48"/>
        <v>31.050000000002054</v>
      </c>
      <c r="M3163" s="77"/>
    </row>
    <row r="3164" spans="12:13">
      <c r="L3164" s="78">
        <f t="shared" si="48"/>
        <v>31.060000000002056</v>
      </c>
      <c r="M3164" s="77"/>
    </row>
    <row r="3165" spans="12:13">
      <c r="L3165" s="78">
        <f t="shared" si="48"/>
        <v>31.070000000002057</v>
      </c>
      <c r="M3165" s="77"/>
    </row>
    <row r="3166" spans="12:13">
      <c r="L3166" s="78">
        <f t="shared" si="48"/>
        <v>31.080000000002059</v>
      </c>
      <c r="M3166" s="77"/>
    </row>
    <row r="3167" spans="12:13">
      <c r="L3167" s="78">
        <f t="shared" si="48"/>
        <v>31.09000000000206</v>
      </c>
      <c r="M3167" s="77"/>
    </row>
    <row r="3168" spans="12:13">
      <c r="L3168" s="78">
        <f t="shared" si="48"/>
        <v>31.100000000002062</v>
      </c>
      <c r="M3168" s="77"/>
    </row>
    <row r="3169" spans="12:13">
      <c r="L3169" s="78">
        <f t="shared" si="48"/>
        <v>31.110000000002064</v>
      </c>
      <c r="M3169" s="77"/>
    </row>
    <row r="3170" spans="12:13">
      <c r="L3170" s="78">
        <f t="shared" si="48"/>
        <v>31.120000000002065</v>
      </c>
      <c r="M3170" s="77"/>
    </row>
    <row r="3171" spans="12:13">
      <c r="L3171" s="78">
        <f t="shared" si="48"/>
        <v>31.130000000002067</v>
      </c>
      <c r="M3171" s="77"/>
    </row>
    <row r="3172" spans="12:13">
      <c r="L3172" s="78">
        <f t="shared" si="48"/>
        <v>31.140000000002068</v>
      </c>
      <c r="M3172" s="77"/>
    </row>
    <row r="3173" spans="12:13">
      <c r="L3173" s="78">
        <f t="shared" si="48"/>
        <v>31.15000000000207</v>
      </c>
      <c r="M3173" s="77"/>
    </row>
    <row r="3174" spans="12:13">
      <c r="L3174" s="78">
        <f t="shared" si="48"/>
        <v>31.160000000002071</v>
      </c>
      <c r="M3174" s="77"/>
    </row>
    <row r="3175" spans="12:13">
      <c r="L3175" s="78">
        <f t="shared" si="48"/>
        <v>31.170000000002073</v>
      </c>
      <c r="M3175" s="77"/>
    </row>
    <row r="3176" spans="12:13">
      <c r="L3176" s="78">
        <f t="shared" si="48"/>
        <v>31.180000000002075</v>
      </c>
      <c r="M3176" s="77"/>
    </row>
    <row r="3177" spans="12:13">
      <c r="L3177" s="78">
        <f t="shared" si="48"/>
        <v>31.190000000002076</v>
      </c>
      <c r="M3177" s="77"/>
    </row>
    <row r="3178" spans="12:13">
      <c r="L3178" s="78">
        <f t="shared" si="48"/>
        <v>31.200000000002078</v>
      </c>
      <c r="M3178" s="77"/>
    </row>
    <row r="3179" spans="12:13">
      <c r="L3179" s="78">
        <f t="shared" si="48"/>
        <v>31.210000000002079</v>
      </c>
      <c r="M3179" s="77"/>
    </row>
    <row r="3180" spans="12:13">
      <c r="L3180" s="78">
        <f t="shared" si="48"/>
        <v>31.220000000002081</v>
      </c>
      <c r="M3180" s="77"/>
    </row>
    <row r="3181" spans="12:13">
      <c r="L3181" s="78">
        <f t="shared" si="48"/>
        <v>31.230000000002082</v>
      </c>
      <c r="M3181" s="77"/>
    </row>
    <row r="3182" spans="12:13">
      <c r="L3182" s="78">
        <f t="shared" si="48"/>
        <v>31.240000000002084</v>
      </c>
      <c r="M3182" s="77"/>
    </row>
    <row r="3183" spans="12:13">
      <c r="L3183" s="78">
        <f t="shared" si="48"/>
        <v>31.250000000002085</v>
      </c>
      <c r="M3183" s="77"/>
    </row>
    <row r="3184" spans="12:13">
      <c r="L3184" s="78">
        <f t="shared" si="48"/>
        <v>31.260000000002087</v>
      </c>
      <c r="M3184" s="77"/>
    </row>
    <row r="3185" spans="12:13">
      <c r="L3185" s="78">
        <f t="shared" si="48"/>
        <v>31.270000000002089</v>
      </c>
      <c r="M3185" s="77"/>
    </row>
    <row r="3186" spans="12:13">
      <c r="L3186" s="78">
        <f t="shared" si="48"/>
        <v>31.28000000000209</v>
      </c>
      <c r="M3186" s="77"/>
    </row>
    <row r="3187" spans="12:13">
      <c r="L3187" s="78">
        <f t="shared" si="48"/>
        <v>31.290000000002092</v>
      </c>
      <c r="M3187" s="77"/>
    </row>
    <row r="3188" spans="12:13">
      <c r="L3188" s="78">
        <f t="shared" si="48"/>
        <v>31.300000000002093</v>
      </c>
      <c r="M3188" s="77"/>
    </row>
    <row r="3189" spans="12:13">
      <c r="L3189" s="78">
        <f t="shared" si="48"/>
        <v>31.310000000002095</v>
      </c>
      <c r="M3189" s="77"/>
    </row>
    <row r="3190" spans="12:13">
      <c r="L3190" s="78">
        <f t="shared" si="48"/>
        <v>31.320000000002096</v>
      </c>
      <c r="M3190" s="77"/>
    </row>
    <row r="3191" spans="12:13">
      <c r="L3191" s="78">
        <f t="shared" si="48"/>
        <v>31.330000000002098</v>
      </c>
      <c r="M3191" s="77"/>
    </row>
    <row r="3192" spans="12:13">
      <c r="L3192" s="78">
        <f t="shared" si="48"/>
        <v>31.3400000000021</v>
      </c>
      <c r="M3192" s="77"/>
    </row>
    <row r="3193" spans="12:13">
      <c r="L3193" s="78">
        <f t="shared" si="48"/>
        <v>31.350000000002101</v>
      </c>
      <c r="M3193" s="77"/>
    </row>
    <row r="3194" spans="12:13">
      <c r="L3194" s="78">
        <f t="shared" si="48"/>
        <v>31.360000000002103</v>
      </c>
      <c r="M3194" s="77"/>
    </row>
    <row r="3195" spans="12:13">
      <c r="L3195" s="78">
        <f t="shared" si="48"/>
        <v>31.370000000002104</v>
      </c>
      <c r="M3195" s="77"/>
    </row>
    <row r="3196" spans="12:13">
      <c r="L3196" s="78">
        <f t="shared" ref="L3196:L3259" si="49">+L3195+0.01</f>
        <v>31.380000000002106</v>
      </c>
      <c r="M3196" s="77"/>
    </row>
    <row r="3197" spans="12:13">
      <c r="L3197" s="78">
        <f t="shared" si="49"/>
        <v>31.390000000002107</v>
      </c>
      <c r="M3197" s="77"/>
    </row>
    <row r="3198" spans="12:13">
      <c r="L3198" s="78">
        <f t="shared" si="49"/>
        <v>31.400000000002109</v>
      </c>
      <c r="M3198" s="77"/>
    </row>
    <row r="3199" spans="12:13">
      <c r="L3199" s="78">
        <f t="shared" si="49"/>
        <v>31.41000000000211</v>
      </c>
      <c r="M3199" s="77"/>
    </row>
    <row r="3200" spans="12:13">
      <c r="L3200" s="78">
        <f t="shared" si="49"/>
        <v>31.420000000002112</v>
      </c>
      <c r="M3200" s="77"/>
    </row>
    <row r="3201" spans="12:13">
      <c r="L3201" s="78">
        <f t="shared" si="49"/>
        <v>31.430000000002114</v>
      </c>
      <c r="M3201" s="77"/>
    </row>
    <row r="3202" spans="12:13">
      <c r="L3202" s="78">
        <f t="shared" si="49"/>
        <v>31.440000000002115</v>
      </c>
      <c r="M3202" s="77"/>
    </row>
    <row r="3203" spans="12:13">
      <c r="L3203" s="78">
        <f t="shared" si="49"/>
        <v>31.450000000002117</v>
      </c>
      <c r="M3203" s="77"/>
    </row>
    <row r="3204" spans="12:13">
      <c r="L3204" s="78">
        <f t="shared" si="49"/>
        <v>31.460000000002118</v>
      </c>
      <c r="M3204" s="77"/>
    </row>
    <row r="3205" spans="12:13">
      <c r="L3205" s="78">
        <f t="shared" si="49"/>
        <v>31.47000000000212</v>
      </c>
      <c r="M3205" s="77"/>
    </row>
    <row r="3206" spans="12:13">
      <c r="L3206" s="78">
        <f t="shared" si="49"/>
        <v>31.480000000002121</v>
      </c>
      <c r="M3206" s="77"/>
    </row>
    <row r="3207" spans="12:13">
      <c r="L3207" s="78">
        <f t="shared" si="49"/>
        <v>31.490000000002123</v>
      </c>
      <c r="M3207" s="77"/>
    </row>
    <row r="3208" spans="12:13">
      <c r="L3208" s="78">
        <f t="shared" si="49"/>
        <v>31.500000000002125</v>
      </c>
      <c r="M3208" s="77"/>
    </row>
    <row r="3209" spans="12:13">
      <c r="L3209" s="78">
        <f t="shared" si="49"/>
        <v>31.510000000002126</v>
      </c>
      <c r="M3209" s="77"/>
    </row>
    <row r="3210" spans="12:13">
      <c r="L3210" s="78">
        <f t="shared" si="49"/>
        <v>31.520000000002128</v>
      </c>
      <c r="M3210" s="77"/>
    </row>
    <row r="3211" spans="12:13">
      <c r="L3211" s="78">
        <f t="shared" si="49"/>
        <v>31.530000000002129</v>
      </c>
      <c r="M3211" s="77"/>
    </row>
    <row r="3212" spans="12:13">
      <c r="L3212" s="78">
        <f t="shared" si="49"/>
        <v>31.540000000002131</v>
      </c>
      <c r="M3212" s="77"/>
    </row>
    <row r="3213" spans="12:13">
      <c r="L3213" s="78">
        <f t="shared" si="49"/>
        <v>31.550000000002132</v>
      </c>
      <c r="M3213" s="77"/>
    </row>
    <row r="3214" spans="12:13">
      <c r="L3214" s="78">
        <f t="shared" si="49"/>
        <v>31.560000000002134</v>
      </c>
      <c r="M3214" s="77"/>
    </row>
    <row r="3215" spans="12:13">
      <c r="L3215" s="78">
        <f t="shared" si="49"/>
        <v>31.570000000002135</v>
      </c>
      <c r="M3215" s="77"/>
    </row>
    <row r="3216" spans="12:13">
      <c r="L3216" s="78">
        <f t="shared" si="49"/>
        <v>31.580000000002137</v>
      </c>
      <c r="M3216" s="77"/>
    </row>
    <row r="3217" spans="12:13">
      <c r="L3217" s="78">
        <f t="shared" si="49"/>
        <v>31.590000000002139</v>
      </c>
      <c r="M3217" s="77"/>
    </row>
    <row r="3218" spans="12:13">
      <c r="L3218" s="78">
        <f t="shared" si="49"/>
        <v>31.60000000000214</v>
      </c>
      <c r="M3218" s="77"/>
    </row>
    <row r="3219" spans="12:13">
      <c r="L3219" s="78">
        <f t="shared" si="49"/>
        <v>31.610000000002142</v>
      </c>
      <c r="M3219" s="77"/>
    </row>
    <row r="3220" spans="12:13">
      <c r="L3220" s="78">
        <f t="shared" si="49"/>
        <v>31.620000000002143</v>
      </c>
      <c r="M3220" s="77"/>
    </row>
    <row r="3221" spans="12:13">
      <c r="L3221" s="78">
        <f t="shared" si="49"/>
        <v>31.630000000002145</v>
      </c>
      <c r="M3221" s="77"/>
    </row>
    <row r="3222" spans="12:13">
      <c r="L3222" s="78">
        <f t="shared" si="49"/>
        <v>31.640000000002146</v>
      </c>
      <c r="M3222" s="77"/>
    </row>
    <row r="3223" spans="12:13">
      <c r="L3223" s="78">
        <f t="shared" si="49"/>
        <v>31.650000000002148</v>
      </c>
      <c r="M3223" s="77"/>
    </row>
    <row r="3224" spans="12:13">
      <c r="L3224" s="78">
        <f t="shared" si="49"/>
        <v>31.66000000000215</v>
      </c>
      <c r="M3224" s="77"/>
    </row>
    <row r="3225" spans="12:13">
      <c r="L3225" s="78">
        <f t="shared" si="49"/>
        <v>31.670000000002151</v>
      </c>
      <c r="M3225" s="77"/>
    </row>
    <row r="3226" spans="12:13">
      <c r="L3226" s="78">
        <f t="shared" si="49"/>
        <v>31.680000000002153</v>
      </c>
      <c r="M3226" s="77"/>
    </row>
    <row r="3227" spans="12:13">
      <c r="L3227" s="78">
        <f t="shared" si="49"/>
        <v>31.690000000002154</v>
      </c>
      <c r="M3227" s="77"/>
    </row>
    <row r="3228" spans="12:13">
      <c r="L3228" s="78">
        <f t="shared" si="49"/>
        <v>31.700000000002156</v>
      </c>
      <c r="M3228" s="77"/>
    </row>
    <row r="3229" spans="12:13">
      <c r="L3229" s="78">
        <f t="shared" si="49"/>
        <v>31.710000000002157</v>
      </c>
      <c r="M3229" s="77"/>
    </row>
    <row r="3230" spans="12:13">
      <c r="L3230" s="78">
        <f t="shared" si="49"/>
        <v>31.720000000002159</v>
      </c>
      <c r="M3230" s="77"/>
    </row>
    <row r="3231" spans="12:13">
      <c r="L3231" s="78">
        <f t="shared" si="49"/>
        <v>31.73000000000216</v>
      </c>
      <c r="M3231" s="77"/>
    </row>
    <row r="3232" spans="12:13">
      <c r="L3232" s="78">
        <f t="shared" si="49"/>
        <v>31.740000000002162</v>
      </c>
      <c r="M3232" s="77"/>
    </row>
    <row r="3233" spans="12:13">
      <c r="L3233" s="78">
        <f t="shared" si="49"/>
        <v>31.750000000002164</v>
      </c>
      <c r="M3233" s="77"/>
    </row>
    <row r="3234" spans="12:13">
      <c r="L3234" s="78">
        <f t="shared" si="49"/>
        <v>31.760000000002165</v>
      </c>
      <c r="M3234" s="77"/>
    </row>
    <row r="3235" spans="12:13">
      <c r="L3235" s="78">
        <f t="shared" si="49"/>
        <v>31.770000000002167</v>
      </c>
      <c r="M3235" s="77"/>
    </row>
    <row r="3236" spans="12:13">
      <c r="L3236" s="78">
        <f t="shared" si="49"/>
        <v>31.780000000002168</v>
      </c>
      <c r="M3236" s="77"/>
    </row>
    <row r="3237" spans="12:13">
      <c r="L3237" s="78">
        <f t="shared" si="49"/>
        <v>31.79000000000217</v>
      </c>
      <c r="M3237" s="77"/>
    </row>
    <row r="3238" spans="12:13">
      <c r="L3238" s="78">
        <f t="shared" si="49"/>
        <v>31.800000000002171</v>
      </c>
      <c r="M3238" s="77"/>
    </row>
    <row r="3239" spans="12:13">
      <c r="L3239" s="78">
        <f t="shared" si="49"/>
        <v>31.810000000002173</v>
      </c>
      <c r="M3239" s="77"/>
    </row>
    <row r="3240" spans="12:13">
      <c r="L3240" s="78">
        <f t="shared" si="49"/>
        <v>31.820000000002175</v>
      </c>
      <c r="M3240" s="77"/>
    </row>
    <row r="3241" spans="12:13">
      <c r="L3241" s="78">
        <f t="shared" si="49"/>
        <v>31.830000000002176</v>
      </c>
      <c r="M3241" s="77"/>
    </row>
    <row r="3242" spans="12:13">
      <c r="L3242" s="78">
        <f t="shared" si="49"/>
        <v>31.840000000002178</v>
      </c>
      <c r="M3242" s="77"/>
    </row>
    <row r="3243" spans="12:13">
      <c r="L3243" s="78">
        <f t="shared" si="49"/>
        <v>31.850000000002179</v>
      </c>
      <c r="M3243" s="77"/>
    </row>
    <row r="3244" spans="12:13">
      <c r="L3244" s="78">
        <f t="shared" si="49"/>
        <v>31.860000000002181</v>
      </c>
      <c r="M3244" s="77"/>
    </row>
    <row r="3245" spans="12:13">
      <c r="L3245" s="78">
        <f t="shared" si="49"/>
        <v>31.870000000002182</v>
      </c>
      <c r="M3245" s="77"/>
    </row>
    <row r="3246" spans="12:13">
      <c r="L3246" s="78">
        <f t="shared" si="49"/>
        <v>31.880000000002184</v>
      </c>
      <c r="M3246" s="77"/>
    </row>
    <row r="3247" spans="12:13">
      <c r="L3247" s="78">
        <f t="shared" si="49"/>
        <v>31.890000000002185</v>
      </c>
      <c r="M3247" s="77"/>
    </row>
    <row r="3248" spans="12:13">
      <c r="L3248" s="78">
        <f t="shared" si="49"/>
        <v>31.900000000002187</v>
      </c>
      <c r="M3248" s="77"/>
    </row>
    <row r="3249" spans="12:13">
      <c r="L3249" s="78">
        <f t="shared" si="49"/>
        <v>31.910000000002189</v>
      </c>
      <c r="M3249" s="77"/>
    </row>
    <row r="3250" spans="12:13">
      <c r="L3250" s="78">
        <f t="shared" si="49"/>
        <v>31.92000000000219</v>
      </c>
      <c r="M3250" s="77"/>
    </row>
    <row r="3251" spans="12:13">
      <c r="L3251" s="78">
        <f t="shared" si="49"/>
        <v>31.930000000002192</v>
      </c>
      <c r="M3251" s="77"/>
    </row>
    <row r="3252" spans="12:13">
      <c r="L3252" s="78">
        <f t="shared" si="49"/>
        <v>31.940000000002193</v>
      </c>
      <c r="M3252" s="77"/>
    </row>
    <row r="3253" spans="12:13">
      <c r="L3253" s="78">
        <f t="shared" si="49"/>
        <v>31.950000000002195</v>
      </c>
      <c r="M3253" s="77"/>
    </row>
    <row r="3254" spans="12:13">
      <c r="L3254" s="78">
        <f t="shared" si="49"/>
        <v>31.960000000002196</v>
      </c>
      <c r="M3254" s="77"/>
    </row>
    <row r="3255" spans="12:13">
      <c r="L3255" s="78">
        <f t="shared" si="49"/>
        <v>31.970000000002198</v>
      </c>
      <c r="M3255" s="77"/>
    </row>
    <row r="3256" spans="12:13">
      <c r="L3256" s="78">
        <f t="shared" si="49"/>
        <v>31.9800000000022</v>
      </c>
      <c r="M3256" s="77"/>
    </row>
    <row r="3257" spans="12:13">
      <c r="L3257" s="78">
        <f t="shared" si="49"/>
        <v>31.990000000002201</v>
      </c>
      <c r="M3257" s="77"/>
    </row>
    <row r="3258" spans="12:13">
      <c r="L3258" s="78">
        <f t="shared" si="49"/>
        <v>32.000000000002203</v>
      </c>
      <c r="M3258" s="77"/>
    </row>
    <row r="3259" spans="12:13">
      <c r="L3259" s="78">
        <f t="shared" si="49"/>
        <v>32.010000000002201</v>
      </c>
      <c r="M3259" s="77"/>
    </row>
    <row r="3260" spans="12:13">
      <c r="L3260" s="78">
        <f t="shared" ref="L3260:L3323" si="50">+L3259+0.01</f>
        <v>32.020000000002199</v>
      </c>
      <c r="M3260" s="77"/>
    </row>
    <row r="3261" spans="12:13">
      <c r="L3261" s="78">
        <f t="shared" si="50"/>
        <v>32.030000000002197</v>
      </c>
      <c r="M3261" s="77"/>
    </row>
    <row r="3262" spans="12:13">
      <c r="L3262" s="78">
        <f t="shared" si="50"/>
        <v>32.040000000002195</v>
      </c>
      <c r="M3262" s="77"/>
    </row>
    <row r="3263" spans="12:13">
      <c r="L3263" s="78">
        <f t="shared" si="50"/>
        <v>32.050000000002193</v>
      </c>
      <c r="M3263" s="77"/>
    </row>
    <row r="3264" spans="12:13">
      <c r="L3264" s="78">
        <f t="shared" si="50"/>
        <v>32.060000000002191</v>
      </c>
      <c r="M3264" s="77"/>
    </row>
    <row r="3265" spans="12:13">
      <c r="L3265" s="78">
        <f t="shared" si="50"/>
        <v>32.070000000002189</v>
      </c>
      <c r="M3265" s="77"/>
    </row>
    <row r="3266" spans="12:13">
      <c r="L3266" s="78">
        <f t="shared" si="50"/>
        <v>32.080000000002187</v>
      </c>
      <c r="M3266" s="77"/>
    </row>
    <row r="3267" spans="12:13">
      <c r="L3267" s="78">
        <f t="shared" si="50"/>
        <v>32.090000000002185</v>
      </c>
      <c r="M3267" s="77"/>
    </row>
    <row r="3268" spans="12:13">
      <c r="L3268" s="78">
        <f t="shared" si="50"/>
        <v>32.100000000002183</v>
      </c>
      <c r="M3268" s="77"/>
    </row>
    <row r="3269" spans="12:13">
      <c r="L3269" s="78">
        <f t="shared" si="50"/>
        <v>32.110000000002181</v>
      </c>
      <c r="M3269" s="77"/>
    </row>
    <row r="3270" spans="12:13">
      <c r="L3270" s="78">
        <f t="shared" si="50"/>
        <v>32.120000000002179</v>
      </c>
      <c r="M3270" s="77"/>
    </row>
    <row r="3271" spans="12:13">
      <c r="L3271" s="78">
        <f t="shared" si="50"/>
        <v>32.130000000002177</v>
      </c>
      <c r="M3271" s="77"/>
    </row>
    <row r="3272" spans="12:13">
      <c r="L3272" s="78">
        <f t="shared" si="50"/>
        <v>32.140000000002175</v>
      </c>
      <c r="M3272" s="77"/>
    </row>
    <row r="3273" spans="12:13">
      <c r="L3273" s="78">
        <f t="shared" si="50"/>
        <v>32.150000000002173</v>
      </c>
      <c r="M3273" s="77"/>
    </row>
    <row r="3274" spans="12:13">
      <c r="L3274" s="78">
        <f t="shared" si="50"/>
        <v>32.160000000002171</v>
      </c>
      <c r="M3274" s="77"/>
    </row>
    <row r="3275" spans="12:13">
      <c r="L3275" s="78">
        <f t="shared" si="50"/>
        <v>32.170000000002169</v>
      </c>
      <c r="M3275" s="77"/>
    </row>
    <row r="3276" spans="12:13">
      <c r="L3276" s="78">
        <f t="shared" si="50"/>
        <v>32.180000000002167</v>
      </c>
      <c r="M3276" s="77"/>
    </row>
    <row r="3277" spans="12:13">
      <c r="L3277" s="78">
        <f t="shared" si="50"/>
        <v>32.190000000002165</v>
      </c>
      <c r="M3277" s="77"/>
    </row>
    <row r="3278" spans="12:13">
      <c r="L3278" s="78">
        <f t="shared" si="50"/>
        <v>32.200000000002163</v>
      </c>
      <c r="M3278" s="77"/>
    </row>
    <row r="3279" spans="12:13">
      <c r="L3279" s="78">
        <f t="shared" si="50"/>
        <v>32.210000000002161</v>
      </c>
      <c r="M3279" s="77"/>
    </row>
    <row r="3280" spans="12:13">
      <c r="L3280" s="78">
        <f t="shared" si="50"/>
        <v>32.220000000002159</v>
      </c>
      <c r="M3280" s="77"/>
    </row>
    <row r="3281" spans="12:13">
      <c r="L3281" s="78">
        <f t="shared" si="50"/>
        <v>32.230000000002157</v>
      </c>
      <c r="M3281" s="77"/>
    </row>
    <row r="3282" spans="12:13">
      <c r="L3282" s="78">
        <f t="shared" si="50"/>
        <v>32.240000000002155</v>
      </c>
      <c r="M3282" s="77"/>
    </row>
    <row r="3283" spans="12:13">
      <c r="L3283" s="78">
        <f t="shared" si="50"/>
        <v>32.250000000002153</v>
      </c>
      <c r="M3283" s="77"/>
    </row>
    <row r="3284" spans="12:13">
      <c r="L3284" s="78">
        <f t="shared" si="50"/>
        <v>32.260000000002151</v>
      </c>
      <c r="M3284" s="77"/>
    </row>
    <row r="3285" spans="12:13">
      <c r="L3285" s="78">
        <f t="shared" si="50"/>
        <v>32.270000000002149</v>
      </c>
      <c r="M3285" s="77"/>
    </row>
    <row r="3286" spans="12:13">
      <c r="L3286" s="78">
        <f t="shared" si="50"/>
        <v>32.280000000002147</v>
      </c>
      <c r="M3286" s="77"/>
    </row>
    <row r="3287" spans="12:13">
      <c r="L3287" s="78">
        <f t="shared" si="50"/>
        <v>32.290000000002145</v>
      </c>
      <c r="M3287" s="77"/>
    </row>
    <row r="3288" spans="12:13">
      <c r="L3288" s="78">
        <f t="shared" si="50"/>
        <v>32.300000000002143</v>
      </c>
      <c r="M3288" s="77"/>
    </row>
    <row r="3289" spans="12:13">
      <c r="L3289" s="78">
        <f t="shared" si="50"/>
        <v>32.310000000002141</v>
      </c>
      <c r="M3289" s="77"/>
    </row>
    <row r="3290" spans="12:13">
      <c r="L3290" s="78">
        <f t="shared" si="50"/>
        <v>32.320000000002139</v>
      </c>
      <c r="M3290" s="77"/>
    </row>
    <row r="3291" spans="12:13">
      <c r="L3291" s="78">
        <f t="shared" si="50"/>
        <v>32.330000000002137</v>
      </c>
      <c r="M3291" s="77"/>
    </row>
    <row r="3292" spans="12:13">
      <c r="L3292" s="78">
        <f t="shared" si="50"/>
        <v>32.340000000002135</v>
      </c>
      <c r="M3292" s="77"/>
    </row>
    <row r="3293" spans="12:13">
      <c r="L3293" s="78">
        <f t="shared" si="50"/>
        <v>32.350000000002133</v>
      </c>
      <c r="M3293" s="77"/>
    </row>
    <row r="3294" spans="12:13">
      <c r="L3294" s="78">
        <f t="shared" si="50"/>
        <v>32.360000000002131</v>
      </c>
      <c r="M3294" s="77"/>
    </row>
    <row r="3295" spans="12:13">
      <c r="L3295" s="78">
        <f t="shared" si="50"/>
        <v>32.370000000002129</v>
      </c>
      <c r="M3295" s="77"/>
    </row>
    <row r="3296" spans="12:13">
      <c r="L3296" s="78">
        <f t="shared" si="50"/>
        <v>32.380000000002127</v>
      </c>
      <c r="M3296" s="77"/>
    </row>
    <row r="3297" spans="12:13">
      <c r="L3297" s="78">
        <f t="shared" si="50"/>
        <v>32.390000000002125</v>
      </c>
      <c r="M3297" s="77"/>
    </row>
    <row r="3298" spans="12:13">
      <c r="L3298" s="78">
        <f t="shared" si="50"/>
        <v>32.400000000002123</v>
      </c>
      <c r="M3298" s="77"/>
    </row>
    <row r="3299" spans="12:13">
      <c r="L3299" s="78">
        <f t="shared" si="50"/>
        <v>32.410000000002121</v>
      </c>
      <c r="M3299" s="77"/>
    </row>
    <row r="3300" spans="12:13">
      <c r="L3300" s="78">
        <f t="shared" si="50"/>
        <v>32.420000000002119</v>
      </c>
      <c r="M3300" s="77"/>
    </row>
    <row r="3301" spans="12:13">
      <c r="L3301" s="78">
        <f t="shared" si="50"/>
        <v>32.430000000002117</v>
      </c>
      <c r="M3301" s="77"/>
    </row>
    <row r="3302" spans="12:13">
      <c r="L3302" s="78">
        <f t="shared" si="50"/>
        <v>32.440000000002115</v>
      </c>
      <c r="M3302" s="77"/>
    </row>
    <row r="3303" spans="12:13">
      <c r="L3303" s="78">
        <f t="shared" si="50"/>
        <v>32.450000000002113</v>
      </c>
      <c r="M3303" s="77"/>
    </row>
    <row r="3304" spans="12:13">
      <c r="L3304" s="78">
        <f t="shared" si="50"/>
        <v>32.460000000002111</v>
      </c>
      <c r="M3304" s="77"/>
    </row>
    <row r="3305" spans="12:13">
      <c r="L3305" s="78">
        <f t="shared" si="50"/>
        <v>32.470000000002109</v>
      </c>
      <c r="M3305" s="77"/>
    </row>
    <row r="3306" spans="12:13">
      <c r="L3306" s="78">
        <f t="shared" si="50"/>
        <v>32.480000000002107</v>
      </c>
      <c r="M3306" s="77"/>
    </row>
    <row r="3307" spans="12:13">
      <c r="L3307" s="78">
        <f t="shared" si="50"/>
        <v>32.490000000002105</v>
      </c>
      <c r="M3307" s="77"/>
    </row>
    <row r="3308" spans="12:13">
      <c r="L3308" s="78">
        <f t="shared" si="50"/>
        <v>32.500000000002103</v>
      </c>
      <c r="M3308" s="77"/>
    </row>
    <row r="3309" spans="12:13">
      <c r="L3309" s="78">
        <f t="shared" si="50"/>
        <v>32.510000000002101</v>
      </c>
      <c r="M3309" s="77"/>
    </row>
    <row r="3310" spans="12:13">
      <c r="L3310" s="78">
        <f t="shared" si="50"/>
        <v>32.520000000002099</v>
      </c>
      <c r="M3310" s="77"/>
    </row>
    <row r="3311" spans="12:13">
      <c r="L3311" s="78">
        <f t="shared" si="50"/>
        <v>32.530000000002097</v>
      </c>
      <c r="M3311" s="77"/>
    </row>
    <row r="3312" spans="12:13">
      <c r="L3312" s="78">
        <f t="shared" si="50"/>
        <v>32.540000000002095</v>
      </c>
      <c r="M3312" s="77"/>
    </row>
    <row r="3313" spans="12:13">
      <c r="L3313" s="78">
        <f t="shared" si="50"/>
        <v>32.550000000002093</v>
      </c>
      <c r="M3313" s="77"/>
    </row>
    <row r="3314" spans="12:13">
      <c r="L3314" s="78">
        <f t="shared" si="50"/>
        <v>32.560000000002091</v>
      </c>
      <c r="M3314" s="77"/>
    </row>
    <row r="3315" spans="12:13">
      <c r="L3315" s="78">
        <f t="shared" si="50"/>
        <v>32.570000000002089</v>
      </c>
      <c r="M3315" s="77"/>
    </row>
    <row r="3316" spans="12:13">
      <c r="L3316" s="78">
        <f t="shared" si="50"/>
        <v>32.580000000002087</v>
      </c>
      <c r="M3316" s="77"/>
    </row>
    <row r="3317" spans="12:13">
      <c r="L3317" s="78">
        <f t="shared" si="50"/>
        <v>32.590000000002085</v>
      </c>
      <c r="M3317" s="77"/>
    </row>
    <row r="3318" spans="12:13">
      <c r="L3318" s="78">
        <f t="shared" si="50"/>
        <v>32.600000000002083</v>
      </c>
      <c r="M3318" s="77"/>
    </row>
    <row r="3319" spans="12:13">
      <c r="L3319" s="78">
        <f t="shared" si="50"/>
        <v>32.610000000002081</v>
      </c>
      <c r="M3319" s="77"/>
    </row>
    <row r="3320" spans="12:13">
      <c r="L3320" s="78">
        <f t="shared" si="50"/>
        <v>32.620000000002079</v>
      </c>
      <c r="M3320" s="77"/>
    </row>
    <row r="3321" spans="12:13">
      <c r="L3321" s="78">
        <f t="shared" si="50"/>
        <v>32.630000000002077</v>
      </c>
      <c r="M3321" s="77"/>
    </row>
    <row r="3322" spans="12:13">
      <c r="L3322" s="78">
        <f t="shared" si="50"/>
        <v>32.640000000002075</v>
      </c>
      <c r="M3322" s="77"/>
    </row>
    <row r="3323" spans="12:13">
      <c r="L3323" s="78">
        <f t="shared" si="50"/>
        <v>32.650000000002073</v>
      </c>
      <c r="M3323" s="77"/>
    </row>
    <row r="3324" spans="12:13">
      <c r="L3324" s="78">
        <f t="shared" ref="L3324:L3387" si="51">+L3323+0.01</f>
        <v>32.660000000002071</v>
      </c>
      <c r="M3324" s="77"/>
    </row>
    <row r="3325" spans="12:13">
      <c r="L3325" s="78">
        <f t="shared" si="51"/>
        <v>32.670000000002069</v>
      </c>
      <c r="M3325" s="77"/>
    </row>
    <row r="3326" spans="12:13">
      <c r="L3326" s="78">
        <f t="shared" si="51"/>
        <v>32.680000000002067</v>
      </c>
      <c r="M3326" s="77"/>
    </row>
    <row r="3327" spans="12:13">
      <c r="L3327" s="78">
        <f t="shared" si="51"/>
        <v>32.690000000002065</v>
      </c>
      <c r="M3327" s="77"/>
    </row>
    <row r="3328" spans="12:13">
      <c r="L3328" s="78">
        <f t="shared" si="51"/>
        <v>32.700000000002063</v>
      </c>
      <c r="M3328" s="77"/>
    </row>
    <row r="3329" spans="12:13">
      <c r="L3329" s="78">
        <f t="shared" si="51"/>
        <v>32.710000000002061</v>
      </c>
      <c r="M3329" s="77"/>
    </row>
    <row r="3330" spans="12:13">
      <c r="L3330" s="78">
        <f t="shared" si="51"/>
        <v>32.720000000002059</v>
      </c>
      <c r="M3330" s="77"/>
    </row>
    <row r="3331" spans="12:13">
      <c r="L3331" s="78">
        <f t="shared" si="51"/>
        <v>32.730000000002057</v>
      </c>
      <c r="M3331" s="77"/>
    </row>
    <row r="3332" spans="12:13">
      <c r="L3332" s="78">
        <f t="shared" si="51"/>
        <v>32.740000000002055</v>
      </c>
      <c r="M3332" s="77"/>
    </row>
    <row r="3333" spans="12:13">
      <c r="L3333" s="78">
        <f t="shared" si="51"/>
        <v>32.750000000002053</v>
      </c>
      <c r="M3333" s="77"/>
    </row>
    <row r="3334" spans="12:13">
      <c r="L3334" s="78">
        <f t="shared" si="51"/>
        <v>32.760000000002051</v>
      </c>
      <c r="M3334" s="77"/>
    </row>
    <row r="3335" spans="12:13">
      <c r="L3335" s="78">
        <f t="shared" si="51"/>
        <v>32.770000000002049</v>
      </c>
      <c r="M3335" s="77"/>
    </row>
    <row r="3336" spans="12:13">
      <c r="L3336" s="78">
        <f t="shared" si="51"/>
        <v>32.780000000002047</v>
      </c>
      <c r="M3336" s="77"/>
    </row>
    <row r="3337" spans="12:13">
      <c r="L3337" s="78">
        <f t="shared" si="51"/>
        <v>32.790000000002046</v>
      </c>
      <c r="M3337" s="77"/>
    </row>
    <row r="3338" spans="12:13">
      <c r="L3338" s="78">
        <f t="shared" si="51"/>
        <v>32.800000000002044</v>
      </c>
      <c r="M3338" s="77"/>
    </row>
    <row r="3339" spans="12:13">
      <c r="L3339" s="78">
        <f t="shared" si="51"/>
        <v>32.810000000002042</v>
      </c>
      <c r="M3339" s="77"/>
    </row>
    <row r="3340" spans="12:13">
      <c r="L3340" s="78">
        <f t="shared" si="51"/>
        <v>32.82000000000204</v>
      </c>
      <c r="M3340" s="77"/>
    </row>
    <row r="3341" spans="12:13">
      <c r="L3341" s="78">
        <f t="shared" si="51"/>
        <v>32.830000000002038</v>
      </c>
      <c r="M3341" s="77"/>
    </row>
    <row r="3342" spans="12:13">
      <c r="L3342" s="78">
        <f t="shared" si="51"/>
        <v>32.840000000002036</v>
      </c>
      <c r="M3342" s="77"/>
    </row>
    <row r="3343" spans="12:13">
      <c r="L3343" s="78">
        <f t="shared" si="51"/>
        <v>32.850000000002034</v>
      </c>
      <c r="M3343" s="77"/>
    </row>
    <row r="3344" spans="12:13">
      <c r="L3344" s="78">
        <f t="shared" si="51"/>
        <v>32.860000000002032</v>
      </c>
      <c r="M3344" s="77"/>
    </row>
    <row r="3345" spans="12:13">
      <c r="L3345" s="78">
        <f t="shared" si="51"/>
        <v>32.87000000000203</v>
      </c>
      <c r="M3345" s="77"/>
    </row>
    <row r="3346" spans="12:13">
      <c r="L3346" s="78">
        <f t="shared" si="51"/>
        <v>32.880000000002028</v>
      </c>
      <c r="M3346" s="77"/>
    </row>
    <row r="3347" spans="12:13">
      <c r="L3347" s="78">
        <f t="shared" si="51"/>
        <v>32.890000000002026</v>
      </c>
      <c r="M3347" s="77"/>
    </row>
    <row r="3348" spans="12:13">
      <c r="L3348" s="78">
        <f t="shared" si="51"/>
        <v>32.900000000002024</v>
      </c>
      <c r="M3348" s="77"/>
    </row>
    <row r="3349" spans="12:13">
      <c r="L3349" s="78">
        <f t="shared" si="51"/>
        <v>32.910000000002022</v>
      </c>
      <c r="M3349" s="77"/>
    </row>
    <row r="3350" spans="12:13">
      <c r="L3350" s="78">
        <f t="shared" si="51"/>
        <v>32.92000000000202</v>
      </c>
      <c r="M3350" s="77"/>
    </row>
    <row r="3351" spans="12:13">
      <c r="L3351" s="78">
        <f t="shared" si="51"/>
        <v>32.930000000002018</v>
      </c>
      <c r="M3351" s="77"/>
    </row>
    <row r="3352" spans="12:13">
      <c r="L3352" s="78">
        <f t="shared" si="51"/>
        <v>32.940000000002016</v>
      </c>
      <c r="M3352" s="77"/>
    </row>
    <row r="3353" spans="12:13">
      <c r="L3353" s="78">
        <f t="shared" si="51"/>
        <v>32.950000000002014</v>
      </c>
      <c r="M3353" s="77"/>
    </row>
    <row r="3354" spans="12:13">
      <c r="L3354" s="78">
        <f t="shared" si="51"/>
        <v>32.960000000002012</v>
      </c>
      <c r="M3354" s="77"/>
    </row>
    <row r="3355" spans="12:13">
      <c r="L3355" s="78">
        <f t="shared" si="51"/>
        <v>32.97000000000201</v>
      </c>
      <c r="M3355" s="77"/>
    </row>
    <row r="3356" spans="12:13">
      <c r="L3356" s="78">
        <f t="shared" si="51"/>
        <v>32.980000000002008</v>
      </c>
      <c r="M3356" s="77"/>
    </row>
    <row r="3357" spans="12:13">
      <c r="L3357" s="78">
        <f t="shared" si="51"/>
        <v>32.990000000002006</v>
      </c>
      <c r="M3357" s="77"/>
    </row>
    <row r="3358" spans="12:13">
      <c r="L3358" s="78">
        <f t="shared" si="51"/>
        <v>33.000000000002004</v>
      </c>
      <c r="M3358" s="77"/>
    </row>
    <row r="3359" spans="12:13">
      <c r="L3359" s="78">
        <f t="shared" si="51"/>
        <v>33.010000000002002</v>
      </c>
      <c r="M3359" s="77"/>
    </row>
    <row r="3360" spans="12:13">
      <c r="L3360" s="78">
        <f t="shared" si="51"/>
        <v>33.020000000002</v>
      </c>
      <c r="M3360" s="77"/>
    </row>
    <row r="3361" spans="12:13">
      <c r="L3361" s="78">
        <f t="shared" si="51"/>
        <v>33.030000000001998</v>
      </c>
      <c r="M3361" s="77"/>
    </row>
    <row r="3362" spans="12:13">
      <c r="L3362" s="78">
        <f t="shared" si="51"/>
        <v>33.040000000001996</v>
      </c>
      <c r="M3362" s="77"/>
    </row>
    <row r="3363" spans="12:13">
      <c r="L3363" s="78">
        <f t="shared" si="51"/>
        <v>33.050000000001994</v>
      </c>
      <c r="M3363" s="77"/>
    </row>
    <row r="3364" spans="12:13">
      <c r="L3364" s="78">
        <f t="shared" si="51"/>
        <v>33.060000000001992</v>
      </c>
      <c r="M3364" s="77"/>
    </row>
    <row r="3365" spans="12:13">
      <c r="L3365" s="78">
        <f t="shared" si="51"/>
        <v>33.07000000000199</v>
      </c>
      <c r="M3365" s="77"/>
    </row>
    <row r="3366" spans="12:13">
      <c r="L3366" s="78">
        <f t="shared" si="51"/>
        <v>33.080000000001988</v>
      </c>
      <c r="M3366" s="77"/>
    </row>
    <row r="3367" spans="12:13">
      <c r="L3367" s="78">
        <f t="shared" si="51"/>
        <v>33.090000000001986</v>
      </c>
      <c r="M3367" s="77"/>
    </row>
    <row r="3368" spans="12:13">
      <c r="L3368" s="78">
        <f t="shared" si="51"/>
        <v>33.100000000001984</v>
      </c>
      <c r="M3368" s="77"/>
    </row>
    <row r="3369" spans="12:13">
      <c r="L3369" s="78">
        <f t="shared" si="51"/>
        <v>33.110000000001982</v>
      </c>
      <c r="M3369" s="77"/>
    </row>
    <row r="3370" spans="12:13">
      <c r="L3370" s="78">
        <f t="shared" si="51"/>
        <v>33.12000000000198</v>
      </c>
      <c r="M3370" s="77"/>
    </row>
    <row r="3371" spans="12:13">
      <c r="L3371" s="78">
        <f t="shared" si="51"/>
        <v>33.130000000001978</v>
      </c>
      <c r="M3371" s="77"/>
    </row>
    <row r="3372" spans="12:13">
      <c r="L3372" s="78">
        <f t="shared" si="51"/>
        <v>33.140000000001976</v>
      </c>
      <c r="M3372" s="77"/>
    </row>
    <row r="3373" spans="12:13">
      <c r="L3373" s="78">
        <f t="shared" si="51"/>
        <v>33.150000000001974</v>
      </c>
      <c r="M3373" s="77"/>
    </row>
    <row r="3374" spans="12:13">
      <c r="L3374" s="78">
        <f t="shared" si="51"/>
        <v>33.160000000001972</v>
      </c>
      <c r="M3374" s="77"/>
    </row>
    <row r="3375" spans="12:13">
      <c r="L3375" s="78">
        <f t="shared" si="51"/>
        <v>33.17000000000197</v>
      </c>
      <c r="M3375" s="77"/>
    </row>
    <row r="3376" spans="12:13">
      <c r="L3376" s="78">
        <f t="shared" si="51"/>
        <v>33.180000000001968</v>
      </c>
      <c r="M3376" s="77"/>
    </row>
    <row r="3377" spans="12:13">
      <c r="L3377" s="78">
        <f t="shared" si="51"/>
        <v>33.190000000001966</v>
      </c>
      <c r="M3377" s="77"/>
    </row>
    <row r="3378" spans="12:13">
      <c r="L3378" s="78">
        <f t="shared" si="51"/>
        <v>33.200000000001964</v>
      </c>
      <c r="M3378" s="77"/>
    </row>
    <row r="3379" spans="12:13">
      <c r="L3379" s="78">
        <f t="shared" si="51"/>
        <v>33.210000000001962</v>
      </c>
      <c r="M3379" s="77"/>
    </row>
    <row r="3380" spans="12:13">
      <c r="L3380" s="78">
        <f t="shared" si="51"/>
        <v>33.22000000000196</v>
      </c>
      <c r="M3380" s="77"/>
    </row>
    <row r="3381" spans="12:13">
      <c r="L3381" s="78">
        <f t="shared" si="51"/>
        <v>33.230000000001958</v>
      </c>
      <c r="M3381" s="77"/>
    </row>
    <row r="3382" spans="12:13">
      <c r="L3382" s="78">
        <f t="shared" si="51"/>
        <v>33.240000000001956</v>
      </c>
      <c r="M3382" s="77"/>
    </row>
    <row r="3383" spans="12:13">
      <c r="L3383" s="78">
        <f t="shared" si="51"/>
        <v>33.250000000001954</v>
      </c>
      <c r="M3383" s="77"/>
    </row>
    <row r="3384" spans="12:13">
      <c r="L3384" s="78">
        <f t="shared" si="51"/>
        <v>33.260000000001952</v>
      </c>
      <c r="M3384" s="77"/>
    </row>
    <row r="3385" spans="12:13">
      <c r="L3385" s="78">
        <f t="shared" si="51"/>
        <v>33.27000000000195</v>
      </c>
      <c r="M3385" s="77"/>
    </row>
    <row r="3386" spans="12:13">
      <c r="L3386" s="78">
        <f t="shared" si="51"/>
        <v>33.280000000001948</v>
      </c>
      <c r="M3386" s="77"/>
    </row>
    <row r="3387" spans="12:13">
      <c r="L3387" s="78">
        <f t="shared" si="51"/>
        <v>33.290000000001946</v>
      </c>
      <c r="M3387" s="77"/>
    </row>
    <row r="3388" spans="12:13">
      <c r="L3388" s="78">
        <f t="shared" ref="L3388:L3451" si="52">+L3387+0.01</f>
        <v>33.300000000001944</v>
      </c>
      <c r="M3388" s="77"/>
    </row>
    <row r="3389" spans="12:13">
      <c r="L3389" s="78">
        <f t="shared" si="52"/>
        <v>33.310000000001942</v>
      </c>
      <c r="M3389" s="77"/>
    </row>
    <row r="3390" spans="12:13">
      <c r="L3390" s="78">
        <f t="shared" si="52"/>
        <v>33.32000000000194</v>
      </c>
      <c r="M3390" s="77"/>
    </row>
    <row r="3391" spans="12:13">
      <c r="L3391" s="78">
        <f t="shared" si="52"/>
        <v>33.330000000001938</v>
      </c>
      <c r="M3391" s="77"/>
    </row>
    <row r="3392" spans="12:13">
      <c r="L3392" s="78">
        <f t="shared" si="52"/>
        <v>33.340000000001936</v>
      </c>
      <c r="M3392" s="77"/>
    </row>
    <row r="3393" spans="12:13">
      <c r="L3393" s="78">
        <f t="shared" si="52"/>
        <v>33.350000000001934</v>
      </c>
      <c r="M3393" s="77"/>
    </row>
    <row r="3394" spans="12:13">
      <c r="L3394" s="78">
        <f t="shared" si="52"/>
        <v>33.360000000001932</v>
      </c>
      <c r="M3394" s="77"/>
    </row>
    <row r="3395" spans="12:13">
      <c r="L3395" s="78">
        <f t="shared" si="52"/>
        <v>33.37000000000193</v>
      </c>
      <c r="M3395" s="77"/>
    </row>
    <row r="3396" spans="12:13">
      <c r="L3396" s="78">
        <f t="shared" si="52"/>
        <v>33.380000000001928</v>
      </c>
      <c r="M3396" s="77"/>
    </row>
    <row r="3397" spans="12:13">
      <c r="L3397" s="78">
        <f t="shared" si="52"/>
        <v>33.390000000001926</v>
      </c>
      <c r="M3397" s="77"/>
    </row>
    <row r="3398" spans="12:13">
      <c r="L3398" s="78">
        <f t="shared" si="52"/>
        <v>33.400000000001924</v>
      </c>
      <c r="M3398" s="77"/>
    </row>
    <row r="3399" spans="12:13">
      <c r="L3399" s="78">
        <f t="shared" si="52"/>
        <v>33.410000000001922</v>
      </c>
      <c r="M3399" s="77"/>
    </row>
    <row r="3400" spans="12:13">
      <c r="L3400" s="78">
        <f t="shared" si="52"/>
        <v>33.42000000000192</v>
      </c>
      <c r="M3400" s="77"/>
    </row>
    <row r="3401" spans="12:13">
      <c r="L3401" s="78">
        <f t="shared" si="52"/>
        <v>33.430000000001918</v>
      </c>
      <c r="M3401" s="77"/>
    </row>
    <row r="3402" spans="12:13">
      <c r="L3402" s="78">
        <f t="shared" si="52"/>
        <v>33.440000000001916</v>
      </c>
      <c r="M3402" s="77"/>
    </row>
    <row r="3403" spans="12:13">
      <c r="L3403" s="78">
        <f t="shared" si="52"/>
        <v>33.450000000001914</v>
      </c>
      <c r="M3403" s="77"/>
    </row>
    <row r="3404" spans="12:13">
      <c r="L3404" s="78">
        <f t="shared" si="52"/>
        <v>33.460000000001912</v>
      </c>
      <c r="M3404" s="77"/>
    </row>
    <row r="3405" spans="12:13">
      <c r="L3405" s="78">
        <f t="shared" si="52"/>
        <v>33.47000000000191</v>
      </c>
      <c r="M3405" s="77"/>
    </row>
    <row r="3406" spans="12:13">
      <c r="L3406" s="78">
        <f t="shared" si="52"/>
        <v>33.480000000001908</v>
      </c>
      <c r="M3406" s="77"/>
    </row>
    <row r="3407" spans="12:13">
      <c r="L3407" s="78">
        <f t="shared" si="52"/>
        <v>33.490000000001906</v>
      </c>
      <c r="M3407" s="77"/>
    </row>
    <row r="3408" spans="12:13">
      <c r="L3408" s="78">
        <f t="shared" si="52"/>
        <v>33.500000000001904</v>
      </c>
      <c r="M3408" s="77"/>
    </row>
    <row r="3409" spans="12:13">
      <c r="L3409" s="78">
        <f t="shared" si="52"/>
        <v>33.510000000001902</v>
      </c>
      <c r="M3409" s="77"/>
    </row>
    <row r="3410" spans="12:13">
      <c r="L3410" s="78">
        <f t="shared" si="52"/>
        <v>33.5200000000019</v>
      </c>
      <c r="M3410" s="77"/>
    </row>
    <row r="3411" spans="12:13">
      <c r="L3411" s="78">
        <f t="shared" si="52"/>
        <v>33.530000000001898</v>
      </c>
      <c r="M3411" s="77"/>
    </row>
    <row r="3412" spans="12:13">
      <c r="L3412" s="78">
        <f t="shared" si="52"/>
        <v>33.540000000001896</v>
      </c>
      <c r="M3412" s="77"/>
    </row>
    <row r="3413" spans="12:13">
      <c r="L3413" s="78">
        <f t="shared" si="52"/>
        <v>33.550000000001894</v>
      </c>
      <c r="M3413" s="77"/>
    </row>
    <row r="3414" spans="12:13">
      <c r="L3414" s="78">
        <f t="shared" si="52"/>
        <v>33.560000000001892</v>
      </c>
      <c r="M3414" s="77"/>
    </row>
    <row r="3415" spans="12:13">
      <c r="L3415" s="78">
        <f t="shared" si="52"/>
        <v>33.57000000000189</v>
      </c>
      <c r="M3415" s="77"/>
    </row>
    <row r="3416" spans="12:13">
      <c r="L3416" s="78">
        <f t="shared" si="52"/>
        <v>33.580000000001888</v>
      </c>
      <c r="M3416" s="77"/>
    </row>
    <row r="3417" spans="12:13">
      <c r="L3417" s="78">
        <f t="shared" si="52"/>
        <v>33.590000000001886</v>
      </c>
      <c r="M3417" s="77"/>
    </row>
    <row r="3418" spans="12:13">
      <c r="L3418" s="78">
        <f t="shared" si="52"/>
        <v>33.600000000001884</v>
      </c>
      <c r="M3418" s="77"/>
    </row>
    <row r="3419" spans="12:13">
      <c r="L3419" s="78">
        <f t="shared" si="52"/>
        <v>33.610000000001882</v>
      </c>
      <c r="M3419" s="77"/>
    </row>
    <row r="3420" spans="12:13">
      <c r="L3420" s="78">
        <f t="shared" si="52"/>
        <v>33.62000000000188</v>
      </c>
      <c r="M3420" s="77"/>
    </row>
    <row r="3421" spans="12:13">
      <c r="L3421" s="78">
        <f t="shared" si="52"/>
        <v>33.630000000001878</v>
      </c>
      <c r="M3421" s="77"/>
    </row>
    <row r="3422" spans="12:13">
      <c r="L3422" s="78">
        <f t="shared" si="52"/>
        <v>33.640000000001876</v>
      </c>
      <c r="M3422" s="77"/>
    </row>
    <row r="3423" spans="12:13">
      <c r="L3423" s="78">
        <f t="shared" si="52"/>
        <v>33.650000000001874</v>
      </c>
      <c r="M3423" s="77"/>
    </row>
    <row r="3424" spans="12:13">
      <c r="L3424" s="78">
        <f t="shared" si="52"/>
        <v>33.660000000001872</v>
      </c>
      <c r="M3424" s="77"/>
    </row>
    <row r="3425" spans="12:13">
      <c r="L3425" s="78">
        <f t="shared" si="52"/>
        <v>33.67000000000187</v>
      </c>
      <c r="M3425" s="77"/>
    </row>
    <row r="3426" spans="12:13">
      <c r="L3426" s="78">
        <f t="shared" si="52"/>
        <v>33.680000000001868</v>
      </c>
      <c r="M3426" s="77"/>
    </row>
    <row r="3427" spans="12:13">
      <c r="L3427" s="78">
        <f t="shared" si="52"/>
        <v>33.690000000001866</v>
      </c>
      <c r="M3427" s="77"/>
    </row>
    <row r="3428" spans="12:13">
      <c r="L3428" s="78">
        <f t="shared" si="52"/>
        <v>33.700000000001864</v>
      </c>
      <c r="M3428" s="77"/>
    </row>
    <row r="3429" spans="12:13">
      <c r="L3429" s="78">
        <f t="shared" si="52"/>
        <v>33.710000000001862</v>
      </c>
      <c r="M3429" s="77"/>
    </row>
    <row r="3430" spans="12:13">
      <c r="L3430" s="78">
        <f t="shared" si="52"/>
        <v>33.72000000000186</v>
      </c>
      <c r="M3430" s="77"/>
    </row>
    <row r="3431" spans="12:13">
      <c r="L3431" s="78">
        <f t="shared" si="52"/>
        <v>33.730000000001858</v>
      </c>
      <c r="M3431" s="77"/>
    </row>
    <row r="3432" spans="12:13">
      <c r="L3432" s="78">
        <f t="shared" si="52"/>
        <v>33.740000000001857</v>
      </c>
      <c r="M3432" s="77"/>
    </row>
    <row r="3433" spans="12:13">
      <c r="L3433" s="78">
        <f t="shared" si="52"/>
        <v>33.750000000001855</v>
      </c>
      <c r="M3433" s="77"/>
    </row>
    <row r="3434" spans="12:13">
      <c r="L3434" s="78">
        <f t="shared" si="52"/>
        <v>33.760000000001853</v>
      </c>
      <c r="M3434" s="77"/>
    </row>
    <row r="3435" spans="12:13">
      <c r="L3435" s="78">
        <f t="shared" si="52"/>
        <v>33.770000000001851</v>
      </c>
      <c r="M3435" s="77"/>
    </row>
    <row r="3436" spans="12:13">
      <c r="L3436" s="78">
        <f t="shared" si="52"/>
        <v>33.780000000001849</v>
      </c>
      <c r="M3436" s="77"/>
    </row>
    <row r="3437" spans="12:13">
      <c r="L3437" s="78">
        <f t="shared" si="52"/>
        <v>33.790000000001847</v>
      </c>
      <c r="M3437" s="77"/>
    </row>
    <row r="3438" spans="12:13">
      <c r="L3438" s="78">
        <f t="shared" si="52"/>
        <v>33.800000000001845</v>
      </c>
      <c r="M3438" s="77"/>
    </row>
    <row r="3439" spans="12:13">
      <c r="L3439" s="78">
        <f t="shared" si="52"/>
        <v>33.810000000001843</v>
      </c>
      <c r="M3439" s="77"/>
    </row>
    <row r="3440" spans="12:13">
      <c r="L3440" s="78">
        <f t="shared" si="52"/>
        <v>33.820000000001841</v>
      </c>
      <c r="M3440" s="77"/>
    </row>
    <row r="3441" spans="12:13">
      <c r="L3441" s="78">
        <f t="shared" si="52"/>
        <v>33.830000000001839</v>
      </c>
      <c r="M3441" s="77"/>
    </row>
    <row r="3442" spans="12:13">
      <c r="L3442" s="78">
        <f t="shared" si="52"/>
        <v>33.840000000001837</v>
      </c>
      <c r="M3442" s="77"/>
    </row>
    <row r="3443" spans="12:13">
      <c r="L3443" s="78">
        <f t="shared" si="52"/>
        <v>33.850000000001835</v>
      </c>
      <c r="M3443" s="77"/>
    </row>
    <row r="3444" spans="12:13">
      <c r="L3444" s="78">
        <f t="shared" si="52"/>
        <v>33.860000000001833</v>
      </c>
      <c r="M3444" s="77"/>
    </row>
    <row r="3445" spans="12:13">
      <c r="L3445" s="78">
        <f t="shared" si="52"/>
        <v>33.870000000001831</v>
      </c>
      <c r="M3445" s="77"/>
    </row>
    <row r="3446" spans="12:13">
      <c r="L3446" s="78">
        <f t="shared" si="52"/>
        <v>33.880000000001829</v>
      </c>
      <c r="M3446" s="77"/>
    </row>
    <row r="3447" spans="12:13">
      <c r="L3447" s="78">
        <f t="shared" si="52"/>
        <v>33.890000000001827</v>
      </c>
      <c r="M3447" s="77"/>
    </row>
    <row r="3448" spans="12:13">
      <c r="L3448" s="78">
        <f t="shared" si="52"/>
        <v>33.900000000001825</v>
      </c>
      <c r="M3448" s="77"/>
    </row>
    <row r="3449" spans="12:13">
      <c r="L3449" s="78">
        <f t="shared" si="52"/>
        <v>33.910000000001823</v>
      </c>
      <c r="M3449" s="77"/>
    </row>
    <row r="3450" spans="12:13">
      <c r="L3450" s="78">
        <f t="shared" si="52"/>
        <v>33.920000000001821</v>
      </c>
      <c r="M3450" s="77"/>
    </row>
    <row r="3451" spans="12:13">
      <c r="L3451" s="78">
        <f t="shared" si="52"/>
        <v>33.930000000001819</v>
      </c>
      <c r="M3451" s="77"/>
    </row>
    <row r="3452" spans="12:13">
      <c r="L3452" s="78">
        <f t="shared" ref="L3452:L3515" si="53">+L3451+0.01</f>
        <v>33.940000000001817</v>
      </c>
      <c r="M3452" s="77"/>
    </row>
    <row r="3453" spans="12:13">
      <c r="L3453" s="78">
        <f t="shared" si="53"/>
        <v>33.950000000001815</v>
      </c>
      <c r="M3453" s="77"/>
    </row>
    <row r="3454" spans="12:13">
      <c r="L3454" s="78">
        <f t="shared" si="53"/>
        <v>33.960000000001813</v>
      </c>
      <c r="M3454" s="77"/>
    </row>
    <row r="3455" spans="12:13">
      <c r="L3455" s="78">
        <f t="shared" si="53"/>
        <v>33.970000000001811</v>
      </c>
      <c r="M3455" s="77"/>
    </row>
    <row r="3456" spans="12:13">
      <c r="L3456" s="78">
        <f t="shared" si="53"/>
        <v>33.980000000001809</v>
      </c>
      <c r="M3456" s="77"/>
    </row>
    <row r="3457" spans="12:13">
      <c r="L3457" s="78">
        <f t="shared" si="53"/>
        <v>33.990000000001807</v>
      </c>
      <c r="M3457" s="77"/>
    </row>
    <row r="3458" spans="12:13">
      <c r="L3458" s="78">
        <f t="shared" si="53"/>
        <v>34.000000000001805</v>
      </c>
      <c r="M3458" s="77"/>
    </row>
    <row r="3459" spans="12:13">
      <c r="L3459" s="78">
        <f t="shared" si="53"/>
        <v>34.010000000001803</v>
      </c>
      <c r="M3459" s="77"/>
    </row>
    <row r="3460" spans="12:13">
      <c r="L3460" s="78">
        <f t="shared" si="53"/>
        <v>34.020000000001801</v>
      </c>
      <c r="M3460" s="77"/>
    </row>
    <row r="3461" spans="12:13">
      <c r="L3461" s="78">
        <f t="shared" si="53"/>
        <v>34.030000000001799</v>
      </c>
      <c r="M3461" s="77"/>
    </row>
    <row r="3462" spans="12:13">
      <c r="L3462" s="78">
        <f t="shared" si="53"/>
        <v>34.040000000001797</v>
      </c>
      <c r="M3462" s="77"/>
    </row>
    <row r="3463" spans="12:13">
      <c r="L3463" s="78">
        <f t="shared" si="53"/>
        <v>34.050000000001795</v>
      </c>
      <c r="M3463" s="77"/>
    </row>
    <row r="3464" spans="12:13">
      <c r="L3464" s="78">
        <f t="shared" si="53"/>
        <v>34.060000000001793</v>
      </c>
      <c r="M3464" s="77"/>
    </row>
    <row r="3465" spans="12:13">
      <c r="L3465" s="78">
        <f t="shared" si="53"/>
        <v>34.070000000001791</v>
      </c>
      <c r="M3465" s="77"/>
    </row>
    <row r="3466" spans="12:13">
      <c r="L3466" s="78">
        <f t="shared" si="53"/>
        <v>34.080000000001789</v>
      </c>
      <c r="M3466" s="77"/>
    </row>
    <row r="3467" spans="12:13">
      <c r="L3467" s="78">
        <f t="shared" si="53"/>
        <v>34.090000000001787</v>
      </c>
      <c r="M3467" s="77"/>
    </row>
    <row r="3468" spans="12:13">
      <c r="L3468" s="78">
        <f t="shared" si="53"/>
        <v>34.100000000001785</v>
      </c>
      <c r="M3468" s="77"/>
    </row>
    <row r="3469" spans="12:13">
      <c r="L3469" s="78">
        <f t="shared" si="53"/>
        <v>34.110000000001783</v>
      </c>
      <c r="M3469" s="77"/>
    </row>
    <row r="3470" spans="12:13">
      <c r="L3470" s="78">
        <f t="shared" si="53"/>
        <v>34.120000000001781</v>
      </c>
      <c r="M3470" s="77"/>
    </row>
    <row r="3471" spans="12:13">
      <c r="L3471" s="78">
        <f t="shared" si="53"/>
        <v>34.130000000001779</v>
      </c>
      <c r="M3471" s="77"/>
    </row>
    <row r="3472" spans="12:13">
      <c r="L3472" s="78">
        <f t="shared" si="53"/>
        <v>34.140000000001777</v>
      </c>
      <c r="M3472" s="77"/>
    </row>
    <row r="3473" spans="12:13">
      <c r="L3473" s="78">
        <f t="shared" si="53"/>
        <v>34.150000000001775</v>
      </c>
      <c r="M3473" s="77"/>
    </row>
    <row r="3474" spans="12:13">
      <c r="L3474" s="78">
        <f t="shared" si="53"/>
        <v>34.160000000001773</v>
      </c>
      <c r="M3474" s="77"/>
    </row>
    <row r="3475" spans="12:13">
      <c r="L3475" s="78">
        <f t="shared" si="53"/>
        <v>34.170000000001771</v>
      </c>
      <c r="M3475" s="77"/>
    </row>
    <row r="3476" spans="12:13">
      <c r="L3476" s="78">
        <f t="shared" si="53"/>
        <v>34.180000000001769</v>
      </c>
      <c r="M3476" s="77"/>
    </row>
    <row r="3477" spans="12:13">
      <c r="L3477" s="78">
        <f t="shared" si="53"/>
        <v>34.190000000001767</v>
      </c>
      <c r="M3477" s="77"/>
    </row>
    <row r="3478" spans="12:13">
      <c r="L3478" s="78">
        <f t="shared" si="53"/>
        <v>34.200000000001765</v>
      </c>
      <c r="M3478" s="77"/>
    </row>
    <row r="3479" spans="12:13">
      <c r="L3479" s="78">
        <f t="shared" si="53"/>
        <v>34.210000000001763</v>
      </c>
      <c r="M3479" s="77"/>
    </row>
    <row r="3480" spans="12:13">
      <c r="L3480" s="78">
        <f t="shared" si="53"/>
        <v>34.220000000001761</v>
      </c>
      <c r="M3480" s="77"/>
    </row>
    <row r="3481" spans="12:13">
      <c r="L3481" s="78">
        <f t="shared" si="53"/>
        <v>34.230000000001759</v>
      </c>
      <c r="M3481" s="77"/>
    </row>
    <row r="3482" spans="12:13">
      <c r="L3482" s="78">
        <f t="shared" si="53"/>
        <v>34.240000000001757</v>
      </c>
      <c r="M3482" s="77"/>
    </row>
    <row r="3483" spans="12:13">
      <c r="L3483" s="78">
        <f t="shared" si="53"/>
        <v>34.250000000001755</v>
      </c>
      <c r="M3483" s="77"/>
    </row>
    <row r="3484" spans="12:13">
      <c r="L3484" s="78">
        <f t="shared" si="53"/>
        <v>34.260000000001753</v>
      </c>
      <c r="M3484" s="77"/>
    </row>
    <row r="3485" spans="12:13">
      <c r="L3485" s="78">
        <f t="shared" si="53"/>
        <v>34.270000000001751</v>
      </c>
      <c r="M3485" s="77"/>
    </row>
    <row r="3486" spans="12:13">
      <c r="L3486" s="78">
        <f t="shared" si="53"/>
        <v>34.280000000001749</v>
      </c>
      <c r="M3486" s="77"/>
    </row>
    <row r="3487" spans="12:13">
      <c r="L3487" s="78">
        <f t="shared" si="53"/>
        <v>34.290000000001747</v>
      </c>
      <c r="M3487" s="77"/>
    </row>
    <row r="3488" spans="12:13">
      <c r="L3488" s="78">
        <f t="shared" si="53"/>
        <v>34.300000000001745</v>
      </c>
      <c r="M3488" s="77"/>
    </row>
    <row r="3489" spans="12:13">
      <c r="L3489" s="78">
        <f t="shared" si="53"/>
        <v>34.310000000001743</v>
      </c>
      <c r="M3489" s="77"/>
    </row>
    <row r="3490" spans="12:13">
      <c r="L3490" s="78">
        <f t="shared" si="53"/>
        <v>34.320000000001741</v>
      </c>
      <c r="M3490" s="77"/>
    </row>
    <row r="3491" spans="12:13">
      <c r="L3491" s="78">
        <f t="shared" si="53"/>
        <v>34.330000000001739</v>
      </c>
      <c r="M3491" s="77"/>
    </row>
    <row r="3492" spans="12:13">
      <c r="L3492" s="78">
        <f t="shared" si="53"/>
        <v>34.340000000001737</v>
      </c>
      <c r="M3492" s="77"/>
    </row>
    <row r="3493" spans="12:13">
      <c r="L3493" s="78">
        <f t="shared" si="53"/>
        <v>34.350000000001735</v>
      </c>
      <c r="M3493" s="77"/>
    </row>
    <row r="3494" spans="12:13">
      <c r="L3494" s="78">
        <f t="shared" si="53"/>
        <v>34.360000000001733</v>
      </c>
      <c r="M3494" s="77"/>
    </row>
    <row r="3495" spans="12:13">
      <c r="L3495" s="78">
        <f t="shared" si="53"/>
        <v>34.370000000001731</v>
      </c>
      <c r="M3495" s="77"/>
    </row>
    <row r="3496" spans="12:13">
      <c r="L3496" s="78">
        <f t="shared" si="53"/>
        <v>34.380000000001729</v>
      </c>
      <c r="M3496" s="77"/>
    </row>
    <row r="3497" spans="12:13">
      <c r="L3497" s="78">
        <f t="shared" si="53"/>
        <v>34.390000000001727</v>
      </c>
      <c r="M3497" s="77"/>
    </row>
    <row r="3498" spans="12:13">
      <c r="L3498" s="78">
        <f t="shared" si="53"/>
        <v>34.400000000001725</v>
      </c>
      <c r="M3498" s="77"/>
    </row>
    <row r="3499" spans="12:13">
      <c r="L3499" s="78">
        <f t="shared" si="53"/>
        <v>34.410000000001723</v>
      </c>
      <c r="M3499" s="77"/>
    </row>
    <row r="3500" spans="12:13">
      <c r="L3500" s="78">
        <f t="shared" si="53"/>
        <v>34.420000000001721</v>
      </c>
      <c r="M3500" s="77"/>
    </row>
    <row r="3501" spans="12:13">
      <c r="L3501" s="78">
        <f t="shared" si="53"/>
        <v>34.430000000001719</v>
      </c>
      <c r="M3501" s="77"/>
    </row>
    <row r="3502" spans="12:13">
      <c r="L3502" s="78">
        <f t="shared" si="53"/>
        <v>34.440000000001717</v>
      </c>
      <c r="M3502" s="77"/>
    </row>
    <row r="3503" spans="12:13">
      <c r="L3503" s="78">
        <f t="shared" si="53"/>
        <v>34.450000000001715</v>
      </c>
      <c r="M3503" s="77"/>
    </row>
    <row r="3504" spans="12:13">
      <c r="L3504" s="78">
        <f t="shared" si="53"/>
        <v>34.460000000001713</v>
      </c>
      <c r="M3504" s="77"/>
    </row>
    <row r="3505" spans="12:13">
      <c r="L3505" s="78">
        <f t="shared" si="53"/>
        <v>34.470000000001711</v>
      </c>
      <c r="M3505" s="77"/>
    </row>
    <row r="3506" spans="12:13">
      <c r="L3506" s="78">
        <f t="shared" si="53"/>
        <v>34.480000000001709</v>
      </c>
      <c r="M3506" s="77"/>
    </row>
    <row r="3507" spans="12:13">
      <c r="L3507" s="78">
        <f t="shared" si="53"/>
        <v>34.490000000001707</v>
      </c>
      <c r="M3507" s="77"/>
    </row>
    <row r="3508" spans="12:13">
      <c r="L3508" s="78">
        <f t="shared" si="53"/>
        <v>34.500000000001705</v>
      </c>
      <c r="M3508" s="77"/>
    </row>
    <row r="3509" spans="12:13">
      <c r="L3509" s="78">
        <f t="shared" si="53"/>
        <v>34.510000000001703</v>
      </c>
      <c r="M3509" s="77"/>
    </row>
    <row r="3510" spans="12:13">
      <c r="L3510" s="78">
        <f t="shared" si="53"/>
        <v>34.520000000001701</v>
      </c>
      <c r="M3510" s="77"/>
    </row>
    <row r="3511" spans="12:13">
      <c r="L3511" s="78">
        <f t="shared" si="53"/>
        <v>34.530000000001699</v>
      </c>
      <c r="M3511" s="77"/>
    </row>
    <row r="3512" spans="12:13">
      <c r="L3512" s="78">
        <f t="shared" si="53"/>
        <v>34.540000000001697</v>
      </c>
      <c r="M3512" s="77"/>
    </row>
    <row r="3513" spans="12:13">
      <c r="L3513" s="78">
        <f t="shared" si="53"/>
        <v>34.550000000001695</v>
      </c>
      <c r="M3513" s="77"/>
    </row>
    <row r="3514" spans="12:13">
      <c r="L3514" s="78">
        <f t="shared" si="53"/>
        <v>34.560000000001693</v>
      </c>
      <c r="M3514" s="77"/>
    </row>
    <row r="3515" spans="12:13">
      <c r="L3515" s="78">
        <f t="shared" si="53"/>
        <v>34.570000000001691</v>
      </c>
      <c r="M3515" s="77"/>
    </row>
    <row r="3516" spans="12:13">
      <c r="L3516" s="78">
        <f t="shared" ref="L3516:L3579" si="54">+L3515+0.01</f>
        <v>34.580000000001689</v>
      </c>
      <c r="M3516" s="77"/>
    </row>
    <row r="3517" spans="12:13">
      <c r="L3517" s="78">
        <f t="shared" si="54"/>
        <v>34.590000000001687</v>
      </c>
      <c r="M3517" s="77"/>
    </row>
    <row r="3518" spans="12:13">
      <c r="L3518" s="78">
        <f t="shared" si="54"/>
        <v>34.600000000001685</v>
      </c>
      <c r="M3518" s="77"/>
    </row>
    <row r="3519" spans="12:13">
      <c r="L3519" s="78">
        <f t="shared" si="54"/>
        <v>34.610000000001683</v>
      </c>
      <c r="M3519" s="77"/>
    </row>
    <row r="3520" spans="12:13">
      <c r="L3520" s="78">
        <f t="shared" si="54"/>
        <v>34.620000000001681</v>
      </c>
      <c r="M3520" s="77"/>
    </row>
    <row r="3521" spans="12:13">
      <c r="L3521" s="78">
        <f t="shared" si="54"/>
        <v>34.630000000001679</v>
      </c>
      <c r="M3521" s="77"/>
    </row>
    <row r="3522" spans="12:13">
      <c r="L3522" s="78">
        <f t="shared" si="54"/>
        <v>34.640000000001677</v>
      </c>
      <c r="M3522" s="77"/>
    </row>
    <row r="3523" spans="12:13">
      <c r="L3523" s="78">
        <f t="shared" si="54"/>
        <v>34.650000000001675</v>
      </c>
      <c r="M3523" s="77"/>
    </row>
    <row r="3524" spans="12:13">
      <c r="L3524" s="78">
        <f t="shared" si="54"/>
        <v>34.660000000001673</v>
      </c>
      <c r="M3524" s="77"/>
    </row>
    <row r="3525" spans="12:13">
      <c r="L3525" s="78">
        <f t="shared" si="54"/>
        <v>34.670000000001671</v>
      </c>
      <c r="M3525" s="77"/>
    </row>
    <row r="3526" spans="12:13">
      <c r="L3526" s="78">
        <f t="shared" si="54"/>
        <v>34.680000000001669</v>
      </c>
      <c r="M3526" s="77"/>
    </row>
    <row r="3527" spans="12:13">
      <c r="L3527" s="78">
        <f t="shared" si="54"/>
        <v>34.690000000001668</v>
      </c>
      <c r="M3527" s="77"/>
    </row>
    <row r="3528" spans="12:13">
      <c r="L3528" s="78">
        <f t="shared" si="54"/>
        <v>34.700000000001666</v>
      </c>
      <c r="M3528" s="77"/>
    </row>
    <row r="3529" spans="12:13">
      <c r="L3529" s="78">
        <f t="shared" si="54"/>
        <v>34.710000000001664</v>
      </c>
      <c r="M3529" s="77"/>
    </row>
    <row r="3530" spans="12:13">
      <c r="L3530" s="78">
        <f t="shared" si="54"/>
        <v>34.720000000001662</v>
      </c>
      <c r="M3530" s="77"/>
    </row>
    <row r="3531" spans="12:13">
      <c r="L3531" s="78">
        <f t="shared" si="54"/>
        <v>34.73000000000166</v>
      </c>
      <c r="M3531" s="77"/>
    </row>
    <row r="3532" spans="12:13">
      <c r="L3532" s="78">
        <f t="shared" si="54"/>
        <v>34.740000000001658</v>
      </c>
      <c r="M3532" s="77"/>
    </row>
    <row r="3533" spans="12:13">
      <c r="L3533" s="78">
        <f t="shared" si="54"/>
        <v>34.750000000001656</v>
      </c>
      <c r="M3533" s="77"/>
    </row>
    <row r="3534" spans="12:13">
      <c r="L3534" s="78">
        <f t="shared" si="54"/>
        <v>34.760000000001654</v>
      </c>
      <c r="M3534" s="77"/>
    </row>
    <row r="3535" spans="12:13">
      <c r="L3535" s="78">
        <f t="shared" si="54"/>
        <v>34.770000000001652</v>
      </c>
      <c r="M3535" s="77"/>
    </row>
    <row r="3536" spans="12:13">
      <c r="L3536" s="78">
        <f t="shared" si="54"/>
        <v>34.78000000000165</v>
      </c>
      <c r="M3536" s="77"/>
    </row>
    <row r="3537" spans="12:13">
      <c r="L3537" s="78">
        <f t="shared" si="54"/>
        <v>34.790000000001648</v>
      </c>
      <c r="M3537" s="77"/>
    </row>
    <row r="3538" spans="12:13">
      <c r="L3538" s="78">
        <f t="shared" si="54"/>
        <v>34.800000000001646</v>
      </c>
      <c r="M3538" s="77"/>
    </row>
    <row r="3539" spans="12:13">
      <c r="L3539" s="78">
        <f t="shared" si="54"/>
        <v>34.810000000001644</v>
      </c>
      <c r="M3539" s="77"/>
    </row>
    <row r="3540" spans="12:13">
      <c r="L3540" s="78">
        <f t="shared" si="54"/>
        <v>34.820000000001642</v>
      </c>
      <c r="M3540" s="77"/>
    </row>
    <row r="3541" spans="12:13">
      <c r="L3541" s="78">
        <f t="shared" si="54"/>
        <v>34.83000000000164</v>
      </c>
      <c r="M3541" s="77"/>
    </row>
    <row r="3542" spans="12:13">
      <c r="L3542" s="78">
        <f t="shared" si="54"/>
        <v>34.840000000001638</v>
      </c>
      <c r="M3542" s="77"/>
    </row>
    <row r="3543" spans="12:13">
      <c r="L3543" s="78">
        <f t="shared" si="54"/>
        <v>34.850000000001636</v>
      </c>
      <c r="M3543" s="77"/>
    </row>
    <row r="3544" spans="12:13">
      <c r="L3544" s="78">
        <f t="shared" si="54"/>
        <v>34.860000000001634</v>
      </c>
      <c r="M3544" s="77"/>
    </row>
    <row r="3545" spans="12:13">
      <c r="L3545" s="78">
        <f t="shared" si="54"/>
        <v>34.870000000001632</v>
      </c>
      <c r="M3545" s="77"/>
    </row>
    <row r="3546" spans="12:13">
      <c r="L3546" s="78">
        <f t="shared" si="54"/>
        <v>34.88000000000163</v>
      </c>
      <c r="M3546" s="77"/>
    </row>
    <row r="3547" spans="12:13">
      <c r="L3547" s="78">
        <f t="shared" si="54"/>
        <v>34.890000000001628</v>
      </c>
      <c r="M3547" s="77"/>
    </row>
    <row r="3548" spans="12:13">
      <c r="L3548" s="78">
        <f t="shared" si="54"/>
        <v>34.900000000001626</v>
      </c>
      <c r="M3548" s="77"/>
    </row>
    <row r="3549" spans="12:13">
      <c r="L3549" s="78">
        <f t="shared" si="54"/>
        <v>34.910000000001624</v>
      </c>
      <c r="M3549" s="77"/>
    </row>
    <row r="3550" spans="12:13">
      <c r="L3550" s="78">
        <f t="shared" si="54"/>
        <v>34.920000000001622</v>
      </c>
      <c r="M3550" s="77"/>
    </row>
    <row r="3551" spans="12:13">
      <c r="L3551" s="78">
        <f t="shared" si="54"/>
        <v>34.93000000000162</v>
      </c>
      <c r="M3551" s="77"/>
    </row>
    <row r="3552" spans="12:13">
      <c r="L3552" s="78">
        <f t="shared" si="54"/>
        <v>34.940000000001618</v>
      </c>
      <c r="M3552" s="77"/>
    </row>
    <row r="3553" spans="12:13">
      <c r="L3553" s="78">
        <f t="shared" si="54"/>
        <v>34.950000000001616</v>
      </c>
      <c r="M3553" s="77"/>
    </row>
    <row r="3554" spans="12:13">
      <c r="L3554" s="78">
        <f t="shared" si="54"/>
        <v>34.960000000001614</v>
      </c>
      <c r="M3554" s="77"/>
    </row>
    <row r="3555" spans="12:13">
      <c r="L3555" s="78">
        <f t="shared" si="54"/>
        <v>34.970000000001612</v>
      </c>
      <c r="M3555" s="77"/>
    </row>
    <row r="3556" spans="12:13">
      <c r="L3556" s="78">
        <f t="shared" si="54"/>
        <v>34.98000000000161</v>
      </c>
      <c r="M3556" s="77"/>
    </row>
    <row r="3557" spans="12:13">
      <c r="L3557" s="78">
        <f t="shared" si="54"/>
        <v>34.990000000001608</v>
      </c>
      <c r="M3557" s="77"/>
    </row>
    <row r="3558" spans="12:13">
      <c r="L3558" s="78">
        <f t="shared" si="54"/>
        <v>35.000000000001606</v>
      </c>
      <c r="M3558" s="77"/>
    </row>
    <row r="3559" spans="12:13">
      <c r="L3559" s="78">
        <f t="shared" si="54"/>
        <v>35.010000000001604</v>
      </c>
      <c r="M3559" s="77"/>
    </row>
    <row r="3560" spans="12:13">
      <c r="L3560" s="78">
        <f t="shared" si="54"/>
        <v>35.020000000001602</v>
      </c>
      <c r="M3560" s="77"/>
    </row>
    <row r="3561" spans="12:13">
      <c r="L3561" s="78">
        <f t="shared" si="54"/>
        <v>35.0300000000016</v>
      </c>
      <c r="M3561" s="77"/>
    </row>
    <row r="3562" spans="12:13">
      <c r="L3562" s="78">
        <f t="shared" si="54"/>
        <v>35.040000000001598</v>
      </c>
      <c r="M3562" s="77"/>
    </row>
    <row r="3563" spans="12:13">
      <c r="L3563" s="78">
        <f t="shared" si="54"/>
        <v>35.050000000001596</v>
      </c>
      <c r="M3563" s="77"/>
    </row>
    <row r="3564" spans="12:13">
      <c r="L3564" s="78">
        <f t="shared" si="54"/>
        <v>35.060000000001594</v>
      </c>
      <c r="M3564" s="77"/>
    </row>
    <row r="3565" spans="12:13">
      <c r="L3565" s="78">
        <f t="shared" si="54"/>
        <v>35.070000000001592</v>
      </c>
      <c r="M3565" s="77"/>
    </row>
    <row r="3566" spans="12:13">
      <c r="L3566" s="78">
        <f t="shared" si="54"/>
        <v>35.08000000000159</v>
      </c>
      <c r="M3566" s="77"/>
    </row>
    <row r="3567" spans="12:13">
      <c r="L3567" s="78">
        <f t="shared" si="54"/>
        <v>35.090000000001588</v>
      </c>
      <c r="M3567" s="77"/>
    </row>
    <row r="3568" spans="12:13">
      <c r="L3568" s="78">
        <f t="shared" si="54"/>
        <v>35.100000000001586</v>
      </c>
      <c r="M3568" s="77"/>
    </row>
    <row r="3569" spans="12:13">
      <c r="L3569" s="78">
        <f t="shared" si="54"/>
        <v>35.110000000001584</v>
      </c>
      <c r="M3569" s="77"/>
    </row>
    <row r="3570" spans="12:13">
      <c r="L3570" s="78">
        <f t="shared" si="54"/>
        <v>35.120000000001582</v>
      </c>
      <c r="M3570" s="77"/>
    </row>
    <row r="3571" spans="12:13">
      <c r="L3571" s="78">
        <f t="shared" si="54"/>
        <v>35.13000000000158</v>
      </c>
      <c r="M3571" s="77"/>
    </row>
    <row r="3572" spans="12:13">
      <c r="L3572" s="78">
        <f t="shared" si="54"/>
        <v>35.140000000001578</v>
      </c>
      <c r="M3572" s="77"/>
    </row>
    <row r="3573" spans="12:13">
      <c r="L3573" s="78">
        <f t="shared" si="54"/>
        <v>35.150000000001576</v>
      </c>
      <c r="M3573" s="77"/>
    </row>
    <row r="3574" spans="12:13">
      <c r="L3574" s="78">
        <f t="shared" si="54"/>
        <v>35.160000000001574</v>
      </c>
      <c r="M3574" s="77"/>
    </row>
    <row r="3575" spans="12:13">
      <c r="L3575" s="78">
        <f t="shared" si="54"/>
        <v>35.170000000001572</v>
      </c>
      <c r="M3575" s="77"/>
    </row>
    <row r="3576" spans="12:13">
      <c r="L3576" s="78">
        <f t="shared" si="54"/>
        <v>35.18000000000157</v>
      </c>
      <c r="M3576" s="77"/>
    </row>
    <row r="3577" spans="12:13">
      <c r="L3577" s="78">
        <f t="shared" si="54"/>
        <v>35.190000000001568</v>
      </c>
      <c r="M3577" s="77"/>
    </row>
    <row r="3578" spans="12:13">
      <c r="L3578" s="78">
        <f t="shared" si="54"/>
        <v>35.200000000001566</v>
      </c>
      <c r="M3578" s="77"/>
    </row>
    <row r="3579" spans="12:13">
      <c r="L3579" s="78">
        <f t="shared" si="54"/>
        <v>35.210000000001564</v>
      </c>
      <c r="M3579" s="77"/>
    </row>
    <row r="3580" spans="12:13">
      <c r="L3580" s="78">
        <f t="shared" ref="L3580:L3643" si="55">+L3579+0.01</f>
        <v>35.220000000001562</v>
      </c>
      <c r="M3580" s="77"/>
    </row>
    <row r="3581" spans="12:13">
      <c r="L3581" s="78">
        <f t="shared" si="55"/>
        <v>35.23000000000156</v>
      </c>
      <c r="M3581" s="77"/>
    </row>
    <row r="3582" spans="12:13">
      <c r="L3582" s="78">
        <f t="shared" si="55"/>
        <v>35.240000000001558</v>
      </c>
      <c r="M3582" s="77"/>
    </row>
    <row r="3583" spans="12:13">
      <c r="L3583" s="78">
        <f t="shared" si="55"/>
        <v>35.250000000001556</v>
      </c>
      <c r="M3583" s="77"/>
    </row>
    <row r="3584" spans="12:13">
      <c r="L3584" s="78">
        <f t="shared" si="55"/>
        <v>35.260000000001554</v>
      </c>
      <c r="M3584" s="77"/>
    </row>
    <row r="3585" spans="12:13">
      <c r="L3585" s="78">
        <f t="shared" si="55"/>
        <v>35.270000000001552</v>
      </c>
      <c r="M3585" s="77"/>
    </row>
    <row r="3586" spans="12:13">
      <c r="L3586" s="78">
        <f t="shared" si="55"/>
        <v>35.28000000000155</v>
      </c>
      <c r="M3586" s="77"/>
    </row>
    <row r="3587" spans="12:13">
      <c r="L3587" s="78">
        <f t="shared" si="55"/>
        <v>35.290000000001548</v>
      </c>
      <c r="M3587" s="77"/>
    </row>
    <row r="3588" spans="12:13">
      <c r="L3588" s="78">
        <f t="shared" si="55"/>
        <v>35.300000000001546</v>
      </c>
      <c r="M3588" s="77"/>
    </row>
    <row r="3589" spans="12:13">
      <c r="L3589" s="78">
        <f t="shared" si="55"/>
        <v>35.310000000001544</v>
      </c>
      <c r="M3589" s="77"/>
    </row>
    <row r="3590" spans="12:13">
      <c r="L3590" s="78">
        <f t="shared" si="55"/>
        <v>35.320000000001542</v>
      </c>
      <c r="M3590" s="77"/>
    </row>
    <row r="3591" spans="12:13">
      <c r="L3591" s="78">
        <f t="shared" si="55"/>
        <v>35.33000000000154</v>
      </c>
      <c r="M3591" s="77"/>
    </row>
    <row r="3592" spans="12:13">
      <c r="L3592" s="78">
        <f t="shared" si="55"/>
        <v>35.340000000001538</v>
      </c>
      <c r="M3592" s="77"/>
    </row>
    <row r="3593" spans="12:13">
      <c r="L3593" s="78">
        <f t="shared" si="55"/>
        <v>35.350000000001536</v>
      </c>
      <c r="M3593" s="77"/>
    </row>
    <row r="3594" spans="12:13">
      <c r="L3594" s="78">
        <f t="shared" si="55"/>
        <v>35.360000000001534</v>
      </c>
      <c r="M3594" s="77"/>
    </row>
    <row r="3595" spans="12:13">
      <c r="L3595" s="78">
        <f t="shared" si="55"/>
        <v>35.370000000001532</v>
      </c>
      <c r="M3595" s="77"/>
    </row>
    <row r="3596" spans="12:13">
      <c r="L3596" s="78">
        <f t="shared" si="55"/>
        <v>35.38000000000153</v>
      </c>
      <c r="M3596" s="77"/>
    </row>
    <row r="3597" spans="12:13">
      <c r="L3597" s="78">
        <f t="shared" si="55"/>
        <v>35.390000000001528</v>
      </c>
      <c r="M3597" s="77"/>
    </row>
    <row r="3598" spans="12:13">
      <c r="L3598" s="78">
        <f t="shared" si="55"/>
        <v>35.400000000001526</v>
      </c>
      <c r="M3598" s="77"/>
    </row>
    <row r="3599" spans="12:13">
      <c r="L3599" s="78">
        <f t="shared" si="55"/>
        <v>35.410000000001524</v>
      </c>
      <c r="M3599" s="77"/>
    </row>
    <row r="3600" spans="12:13">
      <c r="L3600" s="78">
        <f t="shared" si="55"/>
        <v>35.420000000001522</v>
      </c>
      <c r="M3600" s="77"/>
    </row>
    <row r="3601" spans="12:13">
      <c r="L3601" s="78">
        <f t="shared" si="55"/>
        <v>35.43000000000152</v>
      </c>
      <c r="M3601" s="77"/>
    </row>
    <row r="3602" spans="12:13">
      <c r="L3602" s="78">
        <f t="shared" si="55"/>
        <v>35.440000000001518</v>
      </c>
      <c r="M3602" s="77"/>
    </row>
    <row r="3603" spans="12:13">
      <c r="L3603" s="78">
        <f t="shared" si="55"/>
        <v>35.450000000001516</v>
      </c>
      <c r="M3603" s="77"/>
    </row>
    <row r="3604" spans="12:13">
      <c r="L3604" s="78">
        <f t="shared" si="55"/>
        <v>35.460000000001514</v>
      </c>
      <c r="M3604" s="77"/>
    </row>
    <row r="3605" spans="12:13">
      <c r="L3605" s="78">
        <f t="shared" si="55"/>
        <v>35.470000000001512</v>
      </c>
      <c r="M3605" s="77"/>
    </row>
    <row r="3606" spans="12:13">
      <c r="L3606" s="78">
        <f t="shared" si="55"/>
        <v>35.48000000000151</v>
      </c>
      <c r="M3606" s="77"/>
    </row>
    <row r="3607" spans="12:13">
      <c r="L3607" s="78">
        <f t="shared" si="55"/>
        <v>35.490000000001508</v>
      </c>
      <c r="M3607" s="77"/>
    </row>
    <row r="3608" spans="12:13">
      <c r="L3608" s="78">
        <f t="shared" si="55"/>
        <v>35.500000000001506</v>
      </c>
      <c r="M3608" s="77"/>
    </row>
    <row r="3609" spans="12:13">
      <c r="L3609" s="78">
        <f t="shared" si="55"/>
        <v>35.510000000001504</v>
      </c>
      <c r="M3609" s="77"/>
    </row>
    <row r="3610" spans="12:13">
      <c r="L3610" s="78">
        <f t="shared" si="55"/>
        <v>35.520000000001502</v>
      </c>
      <c r="M3610" s="77"/>
    </row>
    <row r="3611" spans="12:13">
      <c r="L3611" s="78">
        <f t="shared" si="55"/>
        <v>35.5300000000015</v>
      </c>
      <c r="M3611" s="77"/>
    </row>
    <row r="3612" spans="12:13">
      <c r="L3612" s="78">
        <f t="shared" si="55"/>
        <v>35.540000000001498</v>
      </c>
      <c r="M3612" s="77"/>
    </row>
    <row r="3613" spans="12:13">
      <c r="L3613" s="78">
        <f t="shared" si="55"/>
        <v>35.550000000001496</v>
      </c>
      <c r="M3613" s="77"/>
    </row>
    <row r="3614" spans="12:13">
      <c r="L3614" s="78">
        <f t="shared" si="55"/>
        <v>35.560000000001494</v>
      </c>
      <c r="M3614" s="77"/>
    </row>
    <row r="3615" spans="12:13">
      <c r="L3615" s="78">
        <f t="shared" si="55"/>
        <v>35.570000000001492</v>
      </c>
      <c r="M3615" s="77"/>
    </row>
    <row r="3616" spans="12:13">
      <c r="L3616" s="78">
        <f t="shared" si="55"/>
        <v>35.58000000000149</v>
      </c>
      <c r="M3616" s="77"/>
    </row>
    <row r="3617" spans="12:13">
      <c r="L3617" s="78">
        <f t="shared" si="55"/>
        <v>35.590000000001488</v>
      </c>
      <c r="M3617" s="77"/>
    </row>
    <row r="3618" spans="12:13">
      <c r="L3618" s="78">
        <f t="shared" si="55"/>
        <v>35.600000000001486</v>
      </c>
      <c r="M3618" s="77"/>
    </row>
    <row r="3619" spans="12:13">
      <c r="L3619" s="78">
        <f t="shared" si="55"/>
        <v>35.610000000001484</v>
      </c>
      <c r="M3619" s="77"/>
    </row>
    <row r="3620" spans="12:13">
      <c r="L3620" s="78">
        <f t="shared" si="55"/>
        <v>35.620000000001482</v>
      </c>
      <c r="M3620" s="77"/>
    </row>
    <row r="3621" spans="12:13">
      <c r="L3621" s="78">
        <f t="shared" si="55"/>
        <v>35.63000000000148</v>
      </c>
      <c r="M3621" s="77"/>
    </row>
    <row r="3622" spans="12:13">
      <c r="L3622" s="78">
        <f t="shared" si="55"/>
        <v>35.640000000001478</v>
      </c>
      <c r="M3622" s="77"/>
    </row>
    <row r="3623" spans="12:13">
      <c r="L3623" s="78">
        <f t="shared" si="55"/>
        <v>35.650000000001477</v>
      </c>
      <c r="M3623" s="77"/>
    </row>
    <row r="3624" spans="12:13">
      <c r="L3624" s="78">
        <f t="shared" si="55"/>
        <v>35.660000000001475</v>
      </c>
      <c r="M3624" s="77"/>
    </row>
    <row r="3625" spans="12:13">
      <c r="L3625" s="78">
        <f t="shared" si="55"/>
        <v>35.670000000001473</v>
      </c>
      <c r="M3625" s="77"/>
    </row>
    <row r="3626" spans="12:13">
      <c r="L3626" s="78">
        <f t="shared" si="55"/>
        <v>35.680000000001471</v>
      </c>
      <c r="M3626" s="77"/>
    </row>
    <row r="3627" spans="12:13">
      <c r="L3627" s="78">
        <f t="shared" si="55"/>
        <v>35.690000000001469</v>
      </c>
      <c r="M3627" s="77"/>
    </row>
    <row r="3628" spans="12:13">
      <c r="L3628" s="78">
        <f t="shared" si="55"/>
        <v>35.700000000001467</v>
      </c>
      <c r="M3628" s="77"/>
    </row>
    <row r="3629" spans="12:13">
      <c r="L3629" s="78">
        <f t="shared" si="55"/>
        <v>35.710000000001465</v>
      </c>
      <c r="M3629" s="77"/>
    </row>
    <row r="3630" spans="12:13">
      <c r="L3630" s="78">
        <f t="shared" si="55"/>
        <v>35.720000000001463</v>
      </c>
      <c r="M3630" s="77"/>
    </row>
    <row r="3631" spans="12:13">
      <c r="L3631" s="78">
        <f t="shared" si="55"/>
        <v>35.730000000001461</v>
      </c>
      <c r="M3631" s="77"/>
    </row>
    <row r="3632" spans="12:13">
      <c r="L3632" s="78">
        <f t="shared" si="55"/>
        <v>35.740000000001459</v>
      </c>
      <c r="M3632" s="77"/>
    </row>
    <row r="3633" spans="12:13">
      <c r="L3633" s="78">
        <f t="shared" si="55"/>
        <v>35.750000000001457</v>
      </c>
      <c r="M3633" s="77"/>
    </row>
    <row r="3634" spans="12:13">
      <c r="L3634" s="78">
        <f t="shared" si="55"/>
        <v>35.760000000001455</v>
      </c>
      <c r="M3634" s="77"/>
    </row>
    <row r="3635" spans="12:13">
      <c r="L3635" s="78">
        <f t="shared" si="55"/>
        <v>35.770000000001453</v>
      </c>
      <c r="M3635" s="77"/>
    </row>
    <row r="3636" spans="12:13">
      <c r="L3636" s="78">
        <f t="shared" si="55"/>
        <v>35.780000000001451</v>
      </c>
      <c r="M3636" s="77"/>
    </row>
    <row r="3637" spans="12:13">
      <c r="L3637" s="78">
        <f t="shared" si="55"/>
        <v>35.790000000001449</v>
      </c>
      <c r="M3637" s="77"/>
    </row>
    <row r="3638" spans="12:13">
      <c r="L3638" s="78">
        <f t="shared" si="55"/>
        <v>35.800000000001447</v>
      </c>
      <c r="M3638" s="77"/>
    </row>
    <row r="3639" spans="12:13">
      <c r="L3639" s="78">
        <f t="shared" si="55"/>
        <v>35.810000000001445</v>
      </c>
      <c r="M3639" s="77"/>
    </row>
    <row r="3640" spans="12:13">
      <c r="L3640" s="78">
        <f t="shared" si="55"/>
        <v>35.820000000001443</v>
      </c>
      <c r="M3640" s="77"/>
    </row>
    <row r="3641" spans="12:13">
      <c r="L3641" s="78">
        <f t="shared" si="55"/>
        <v>35.830000000001441</v>
      </c>
      <c r="M3641" s="77"/>
    </row>
    <row r="3642" spans="12:13">
      <c r="L3642" s="78">
        <f t="shared" si="55"/>
        <v>35.840000000001439</v>
      </c>
      <c r="M3642" s="77"/>
    </row>
    <row r="3643" spans="12:13">
      <c r="L3643" s="78">
        <f t="shared" si="55"/>
        <v>35.850000000001437</v>
      </c>
      <c r="M3643" s="77"/>
    </row>
    <row r="3644" spans="12:13">
      <c r="L3644" s="78">
        <f t="shared" ref="L3644:L3707" si="56">+L3643+0.01</f>
        <v>35.860000000001435</v>
      </c>
      <c r="M3644" s="77"/>
    </row>
    <row r="3645" spans="12:13">
      <c r="L3645" s="78">
        <f t="shared" si="56"/>
        <v>35.870000000001433</v>
      </c>
      <c r="M3645" s="77"/>
    </row>
    <row r="3646" spans="12:13">
      <c r="L3646" s="78">
        <f t="shared" si="56"/>
        <v>35.880000000001431</v>
      </c>
      <c r="M3646" s="77"/>
    </row>
    <row r="3647" spans="12:13">
      <c r="L3647" s="78">
        <f t="shared" si="56"/>
        <v>35.890000000001429</v>
      </c>
      <c r="M3647" s="77"/>
    </row>
    <row r="3648" spans="12:13">
      <c r="L3648" s="78">
        <f t="shared" si="56"/>
        <v>35.900000000001427</v>
      </c>
      <c r="M3648" s="77"/>
    </row>
    <row r="3649" spans="12:13">
      <c r="L3649" s="78">
        <f t="shared" si="56"/>
        <v>35.910000000001425</v>
      </c>
      <c r="M3649" s="77"/>
    </row>
    <row r="3650" spans="12:13">
      <c r="L3650" s="78">
        <f t="shared" si="56"/>
        <v>35.920000000001423</v>
      </c>
      <c r="M3650" s="77"/>
    </row>
    <row r="3651" spans="12:13">
      <c r="L3651" s="78">
        <f t="shared" si="56"/>
        <v>35.930000000001421</v>
      </c>
      <c r="M3651" s="77"/>
    </row>
    <row r="3652" spans="12:13">
      <c r="L3652" s="78">
        <f t="shared" si="56"/>
        <v>35.940000000001419</v>
      </c>
      <c r="M3652" s="77"/>
    </row>
    <row r="3653" spans="12:13">
      <c r="L3653" s="78">
        <f t="shared" si="56"/>
        <v>35.950000000001417</v>
      </c>
      <c r="M3653" s="77"/>
    </row>
    <row r="3654" spans="12:13">
      <c r="L3654" s="78">
        <f t="shared" si="56"/>
        <v>35.960000000001415</v>
      </c>
      <c r="M3654" s="77"/>
    </row>
    <row r="3655" spans="12:13">
      <c r="L3655" s="78">
        <f t="shared" si="56"/>
        <v>35.970000000001413</v>
      </c>
      <c r="M3655" s="77"/>
    </row>
    <row r="3656" spans="12:13">
      <c r="L3656" s="78">
        <f t="shared" si="56"/>
        <v>35.980000000001411</v>
      </c>
      <c r="M3656" s="77"/>
    </row>
    <row r="3657" spans="12:13">
      <c r="L3657" s="78">
        <f t="shared" si="56"/>
        <v>35.990000000001409</v>
      </c>
      <c r="M3657" s="77"/>
    </row>
    <row r="3658" spans="12:13">
      <c r="L3658" s="78">
        <f t="shared" si="56"/>
        <v>36.000000000001407</v>
      </c>
      <c r="M3658" s="77"/>
    </row>
    <row r="3659" spans="12:13">
      <c r="L3659" s="78">
        <f t="shared" si="56"/>
        <v>36.010000000001405</v>
      </c>
      <c r="M3659" s="77"/>
    </row>
    <row r="3660" spans="12:13">
      <c r="L3660" s="78">
        <f t="shared" si="56"/>
        <v>36.020000000001403</v>
      </c>
      <c r="M3660" s="77"/>
    </row>
    <row r="3661" spans="12:13">
      <c r="L3661" s="78">
        <f t="shared" si="56"/>
        <v>36.030000000001401</v>
      </c>
      <c r="M3661" s="77"/>
    </row>
    <row r="3662" spans="12:13">
      <c r="L3662" s="78">
        <f t="shared" si="56"/>
        <v>36.040000000001399</v>
      </c>
      <c r="M3662" s="77"/>
    </row>
    <row r="3663" spans="12:13">
      <c r="L3663" s="78">
        <f t="shared" si="56"/>
        <v>36.050000000001397</v>
      </c>
      <c r="M3663" s="77"/>
    </row>
    <row r="3664" spans="12:13">
      <c r="L3664" s="78">
        <f t="shared" si="56"/>
        <v>36.060000000001395</v>
      </c>
      <c r="M3664" s="77"/>
    </row>
    <row r="3665" spans="12:13">
      <c r="L3665" s="78">
        <f t="shared" si="56"/>
        <v>36.070000000001393</v>
      </c>
      <c r="M3665" s="77"/>
    </row>
    <row r="3666" spans="12:13">
      <c r="L3666" s="78">
        <f t="shared" si="56"/>
        <v>36.080000000001391</v>
      </c>
      <c r="M3666" s="77"/>
    </row>
    <row r="3667" spans="12:13">
      <c r="L3667" s="78">
        <f t="shared" si="56"/>
        <v>36.090000000001389</v>
      </c>
      <c r="M3667" s="77"/>
    </row>
    <row r="3668" spans="12:13">
      <c r="L3668" s="78">
        <f t="shared" si="56"/>
        <v>36.100000000001387</v>
      </c>
      <c r="M3668" s="77"/>
    </row>
    <row r="3669" spans="12:13">
      <c r="L3669" s="78">
        <f t="shared" si="56"/>
        <v>36.110000000001385</v>
      </c>
      <c r="M3669" s="77"/>
    </row>
    <row r="3670" spans="12:13">
      <c r="L3670" s="78">
        <f t="shared" si="56"/>
        <v>36.120000000001383</v>
      </c>
      <c r="M3670" s="77"/>
    </row>
    <row r="3671" spans="12:13">
      <c r="L3671" s="78">
        <f t="shared" si="56"/>
        <v>36.130000000001381</v>
      </c>
      <c r="M3671" s="77"/>
    </row>
    <row r="3672" spans="12:13">
      <c r="L3672" s="78">
        <f t="shared" si="56"/>
        <v>36.140000000001379</v>
      </c>
      <c r="M3672" s="77"/>
    </row>
    <row r="3673" spans="12:13">
      <c r="L3673" s="78">
        <f t="shared" si="56"/>
        <v>36.150000000001377</v>
      </c>
      <c r="M3673" s="77"/>
    </row>
    <row r="3674" spans="12:13">
      <c r="L3674" s="78">
        <f t="shared" si="56"/>
        <v>36.160000000001375</v>
      </c>
      <c r="M3674" s="77"/>
    </row>
    <row r="3675" spans="12:13">
      <c r="L3675" s="78">
        <f t="shared" si="56"/>
        <v>36.170000000001373</v>
      </c>
      <c r="M3675" s="77"/>
    </row>
    <row r="3676" spans="12:13">
      <c r="L3676" s="78">
        <f t="shared" si="56"/>
        <v>36.180000000001371</v>
      </c>
      <c r="M3676" s="77"/>
    </row>
    <row r="3677" spans="12:13">
      <c r="L3677" s="78">
        <f t="shared" si="56"/>
        <v>36.190000000001369</v>
      </c>
      <c r="M3677" s="77"/>
    </row>
    <row r="3678" spans="12:13">
      <c r="L3678" s="78">
        <f t="shared" si="56"/>
        <v>36.200000000001367</v>
      </c>
      <c r="M3678" s="77"/>
    </row>
    <row r="3679" spans="12:13">
      <c r="L3679" s="78">
        <f t="shared" si="56"/>
        <v>36.210000000001365</v>
      </c>
      <c r="M3679" s="77"/>
    </row>
    <row r="3680" spans="12:13">
      <c r="L3680" s="78">
        <f t="shared" si="56"/>
        <v>36.220000000001363</v>
      </c>
      <c r="M3680" s="77"/>
    </row>
    <row r="3681" spans="12:13">
      <c r="L3681" s="78">
        <f t="shared" si="56"/>
        <v>36.230000000001361</v>
      </c>
      <c r="M3681" s="77"/>
    </row>
    <row r="3682" spans="12:13">
      <c r="L3682" s="78">
        <f t="shared" si="56"/>
        <v>36.240000000001359</v>
      </c>
      <c r="M3682" s="77"/>
    </row>
    <row r="3683" spans="12:13">
      <c r="L3683" s="78">
        <f t="shared" si="56"/>
        <v>36.250000000001357</v>
      </c>
      <c r="M3683" s="77"/>
    </row>
    <row r="3684" spans="12:13">
      <c r="L3684" s="78">
        <f t="shared" si="56"/>
        <v>36.260000000001355</v>
      </c>
      <c r="M3684" s="77"/>
    </row>
    <row r="3685" spans="12:13">
      <c r="L3685" s="78">
        <f t="shared" si="56"/>
        <v>36.270000000001353</v>
      </c>
      <c r="M3685" s="77"/>
    </row>
    <row r="3686" spans="12:13">
      <c r="L3686" s="78">
        <f t="shared" si="56"/>
        <v>36.280000000001351</v>
      </c>
      <c r="M3686" s="77"/>
    </row>
    <row r="3687" spans="12:13">
      <c r="L3687" s="78">
        <f t="shared" si="56"/>
        <v>36.290000000001349</v>
      </c>
      <c r="M3687" s="77"/>
    </row>
    <row r="3688" spans="12:13">
      <c r="L3688" s="78">
        <f t="shared" si="56"/>
        <v>36.300000000001347</v>
      </c>
      <c r="M3688" s="77"/>
    </row>
    <row r="3689" spans="12:13">
      <c r="L3689" s="78">
        <f t="shared" si="56"/>
        <v>36.310000000001345</v>
      </c>
      <c r="M3689" s="77"/>
    </row>
    <row r="3690" spans="12:13">
      <c r="L3690" s="78">
        <f t="shared" si="56"/>
        <v>36.320000000001343</v>
      </c>
      <c r="M3690" s="77"/>
    </row>
    <row r="3691" spans="12:13">
      <c r="L3691" s="78">
        <f t="shared" si="56"/>
        <v>36.330000000001341</v>
      </c>
      <c r="M3691" s="77"/>
    </row>
    <row r="3692" spans="12:13">
      <c r="L3692" s="78">
        <f t="shared" si="56"/>
        <v>36.340000000001339</v>
      </c>
      <c r="M3692" s="77"/>
    </row>
    <row r="3693" spans="12:13">
      <c r="L3693" s="78">
        <f t="shared" si="56"/>
        <v>36.350000000001337</v>
      </c>
      <c r="M3693" s="77"/>
    </row>
    <row r="3694" spans="12:13">
      <c r="L3694" s="78">
        <f t="shared" si="56"/>
        <v>36.360000000001335</v>
      </c>
      <c r="M3694" s="77"/>
    </row>
    <row r="3695" spans="12:13">
      <c r="L3695" s="78">
        <f t="shared" si="56"/>
        <v>36.370000000001333</v>
      </c>
      <c r="M3695" s="77"/>
    </row>
    <row r="3696" spans="12:13">
      <c r="L3696" s="78">
        <f t="shared" si="56"/>
        <v>36.380000000001331</v>
      </c>
      <c r="M3696" s="77"/>
    </row>
    <row r="3697" spans="12:13">
      <c r="L3697" s="78">
        <f t="shared" si="56"/>
        <v>36.390000000001329</v>
      </c>
      <c r="M3697" s="77"/>
    </row>
    <row r="3698" spans="12:13">
      <c r="L3698" s="78">
        <f t="shared" si="56"/>
        <v>36.400000000001327</v>
      </c>
      <c r="M3698" s="77"/>
    </row>
    <row r="3699" spans="12:13">
      <c r="L3699" s="78">
        <f t="shared" si="56"/>
        <v>36.410000000001325</v>
      </c>
      <c r="M3699" s="77"/>
    </row>
    <row r="3700" spans="12:13">
      <c r="L3700" s="78">
        <f t="shared" si="56"/>
        <v>36.420000000001323</v>
      </c>
      <c r="M3700" s="77"/>
    </row>
    <row r="3701" spans="12:13">
      <c r="L3701" s="78">
        <f t="shared" si="56"/>
        <v>36.430000000001321</v>
      </c>
      <c r="M3701" s="77"/>
    </row>
    <row r="3702" spans="12:13">
      <c r="L3702" s="78">
        <f t="shared" si="56"/>
        <v>36.440000000001319</v>
      </c>
      <c r="M3702" s="77"/>
    </row>
    <row r="3703" spans="12:13">
      <c r="L3703" s="78">
        <f t="shared" si="56"/>
        <v>36.450000000001317</v>
      </c>
      <c r="M3703" s="77"/>
    </row>
    <row r="3704" spans="12:13">
      <c r="L3704" s="78">
        <f t="shared" si="56"/>
        <v>36.460000000001315</v>
      </c>
      <c r="M3704" s="77"/>
    </row>
    <row r="3705" spans="12:13">
      <c r="L3705" s="78">
        <f t="shared" si="56"/>
        <v>36.470000000001313</v>
      </c>
      <c r="M3705" s="77"/>
    </row>
    <row r="3706" spans="12:13">
      <c r="L3706" s="78">
        <f t="shared" si="56"/>
        <v>36.480000000001311</v>
      </c>
      <c r="M3706" s="77"/>
    </row>
    <row r="3707" spans="12:13">
      <c r="L3707" s="78">
        <f t="shared" si="56"/>
        <v>36.490000000001309</v>
      </c>
      <c r="M3707" s="77"/>
    </row>
    <row r="3708" spans="12:13">
      <c r="L3708" s="78">
        <f t="shared" ref="L3708:L3771" si="57">+L3707+0.01</f>
        <v>36.500000000001307</v>
      </c>
      <c r="M3708" s="77"/>
    </row>
    <row r="3709" spans="12:13">
      <c r="L3709" s="78">
        <f t="shared" si="57"/>
        <v>36.510000000001305</v>
      </c>
      <c r="M3709" s="77"/>
    </row>
    <row r="3710" spans="12:13">
      <c r="L3710" s="78">
        <f t="shared" si="57"/>
        <v>36.520000000001303</v>
      </c>
      <c r="M3710" s="77"/>
    </row>
    <row r="3711" spans="12:13">
      <c r="L3711" s="78">
        <f t="shared" si="57"/>
        <v>36.530000000001301</v>
      </c>
      <c r="M3711" s="77"/>
    </row>
    <row r="3712" spans="12:13">
      <c r="L3712" s="78">
        <f t="shared" si="57"/>
        <v>36.540000000001299</v>
      </c>
      <c r="M3712" s="77"/>
    </row>
    <row r="3713" spans="12:13">
      <c r="L3713" s="78">
        <f t="shared" si="57"/>
        <v>36.550000000001297</v>
      </c>
      <c r="M3713" s="77"/>
    </row>
    <row r="3714" spans="12:13">
      <c r="L3714" s="78">
        <f t="shared" si="57"/>
        <v>36.560000000001295</v>
      </c>
      <c r="M3714" s="77"/>
    </row>
    <row r="3715" spans="12:13">
      <c r="L3715" s="78">
        <f t="shared" si="57"/>
        <v>36.570000000001293</v>
      </c>
      <c r="M3715" s="77"/>
    </row>
    <row r="3716" spans="12:13">
      <c r="L3716" s="78">
        <f t="shared" si="57"/>
        <v>36.580000000001291</v>
      </c>
      <c r="M3716" s="77"/>
    </row>
    <row r="3717" spans="12:13">
      <c r="L3717" s="78">
        <f t="shared" si="57"/>
        <v>36.590000000001289</v>
      </c>
      <c r="M3717" s="77"/>
    </row>
    <row r="3718" spans="12:13">
      <c r="L3718" s="78">
        <f t="shared" si="57"/>
        <v>36.600000000001288</v>
      </c>
      <c r="M3718" s="77"/>
    </row>
    <row r="3719" spans="12:13">
      <c r="L3719" s="78">
        <f t="shared" si="57"/>
        <v>36.610000000001286</v>
      </c>
      <c r="M3719" s="77"/>
    </row>
    <row r="3720" spans="12:13">
      <c r="L3720" s="78">
        <f t="shared" si="57"/>
        <v>36.620000000001284</v>
      </c>
      <c r="M3720" s="77"/>
    </row>
    <row r="3721" spans="12:13">
      <c r="L3721" s="78">
        <f t="shared" si="57"/>
        <v>36.630000000001282</v>
      </c>
      <c r="M3721" s="77"/>
    </row>
    <row r="3722" spans="12:13">
      <c r="L3722" s="78">
        <f t="shared" si="57"/>
        <v>36.64000000000128</v>
      </c>
      <c r="M3722" s="77"/>
    </row>
    <row r="3723" spans="12:13">
      <c r="L3723" s="78">
        <f t="shared" si="57"/>
        <v>36.650000000001278</v>
      </c>
      <c r="M3723" s="77"/>
    </row>
    <row r="3724" spans="12:13">
      <c r="L3724" s="78">
        <f t="shared" si="57"/>
        <v>36.660000000001276</v>
      </c>
      <c r="M3724" s="77"/>
    </row>
    <row r="3725" spans="12:13">
      <c r="L3725" s="78">
        <f t="shared" si="57"/>
        <v>36.670000000001274</v>
      </c>
      <c r="M3725" s="77"/>
    </row>
    <row r="3726" spans="12:13">
      <c r="L3726" s="78">
        <f t="shared" si="57"/>
        <v>36.680000000001272</v>
      </c>
      <c r="M3726" s="77"/>
    </row>
    <row r="3727" spans="12:13">
      <c r="L3727" s="78">
        <f t="shared" si="57"/>
        <v>36.69000000000127</v>
      </c>
      <c r="M3727" s="77"/>
    </row>
    <row r="3728" spans="12:13">
      <c r="L3728" s="78">
        <f t="shared" si="57"/>
        <v>36.700000000001268</v>
      </c>
      <c r="M3728" s="77"/>
    </row>
    <row r="3729" spans="12:13">
      <c r="L3729" s="78">
        <f t="shared" si="57"/>
        <v>36.710000000001266</v>
      </c>
      <c r="M3729" s="77"/>
    </row>
    <row r="3730" spans="12:13">
      <c r="L3730" s="78">
        <f t="shared" si="57"/>
        <v>36.720000000001264</v>
      </c>
      <c r="M3730" s="77"/>
    </row>
    <row r="3731" spans="12:13">
      <c r="L3731" s="78">
        <f t="shared" si="57"/>
        <v>36.730000000001262</v>
      </c>
      <c r="M3731" s="77"/>
    </row>
    <row r="3732" spans="12:13">
      <c r="L3732" s="78">
        <f t="shared" si="57"/>
        <v>36.74000000000126</v>
      </c>
      <c r="M3732" s="77"/>
    </row>
    <row r="3733" spans="12:13">
      <c r="L3733" s="78">
        <f t="shared" si="57"/>
        <v>36.750000000001258</v>
      </c>
      <c r="M3733" s="77"/>
    </row>
    <row r="3734" spans="12:13">
      <c r="L3734" s="78">
        <f t="shared" si="57"/>
        <v>36.760000000001256</v>
      </c>
      <c r="M3734" s="77"/>
    </row>
    <row r="3735" spans="12:13">
      <c r="L3735" s="78">
        <f t="shared" si="57"/>
        <v>36.770000000001254</v>
      </c>
      <c r="M3735" s="77"/>
    </row>
    <row r="3736" spans="12:13">
      <c r="L3736" s="78">
        <f t="shared" si="57"/>
        <v>36.780000000001252</v>
      </c>
      <c r="M3736" s="77"/>
    </row>
    <row r="3737" spans="12:13">
      <c r="L3737" s="78">
        <f t="shared" si="57"/>
        <v>36.79000000000125</v>
      </c>
      <c r="M3737" s="77"/>
    </row>
    <row r="3738" spans="12:13">
      <c r="L3738" s="78">
        <f t="shared" si="57"/>
        <v>36.800000000001248</v>
      </c>
      <c r="M3738" s="77"/>
    </row>
    <row r="3739" spans="12:13">
      <c r="L3739" s="78">
        <f t="shared" si="57"/>
        <v>36.810000000001246</v>
      </c>
      <c r="M3739" s="77"/>
    </row>
    <row r="3740" spans="12:13">
      <c r="L3740" s="78">
        <f t="shared" si="57"/>
        <v>36.820000000001244</v>
      </c>
      <c r="M3740" s="77"/>
    </row>
    <row r="3741" spans="12:13">
      <c r="L3741" s="78">
        <f t="shared" si="57"/>
        <v>36.830000000001242</v>
      </c>
      <c r="M3741" s="77"/>
    </row>
    <row r="3742" spans="12:13">
      <c r="L3742" s="78">
        <f t="shared" si="57"/>
        <v>36.84000000000124</v>
      </c>
      <c r="M3742" s="77"/>
    </row>
    <row r="3743" spans="12:13">
      <c r="L3743" s="78">
        <f t="shared" si="57"/>
        <v>36.850000000001238</v>
      </c>
      <c r="M3743" s="77"/>
    </row>
    <row r="3744" spans="12:13">
      <c r="L3744" s="78">
        <f t="shared" si="57"/>
        <v>36.860000000001236</v>
      </c>
      <c r="M3744" s="77"/>
    </row>
    <row r="3745" spans="12:13">
      <c r="L3745" s="78">
        <f t="shared" si="57"/>
        <v>36.870000000001234</v>
      </c>
      <c r="M3745" s="77"/>
    </row>
    <row r="3746" spans="12:13">
      <c r="L3746" s="78">
        <f t="shared" si="57"/>
        <v>36.880000000001232</v>
      </c>
      <c r="M3746" s="77"/>
    </row>
    <row r="3747" spans="12:13">
      <c r="L3747" s="78">
        <f t="shared" si="57"/>
        <v>36.89000000000123</v>
      </c>
      <c r="M3747" s="77"/>
    </row>
    <row r="3748" spans="12:13">
      <c r="L3748" s="78">
        <f t="shared" si="57"/>
        <v>36.900000000001228</v>
      </c>
      <c r="M3748" s="77"/>
    </row>
    <row r="3749" spans="12:13">
      <c r="L3749" s="78">
        <f t="shared" si="57"/>
        <v>36.910000000001226</v>
      </c>
      <c r="M3749" s="77"/>
    </row>
    <row r="3750" spans="12:13">
      <c r="L3750" s="78">
        <f t="shared" si="57"/>
        <v>36.920000000001224</v>
      </c>
      <c r="M3750" s="77"/>
    </row>
    <row r="3751" spans="12:13">
      <c r="L3751" s="78">
        <f t="shared" si="57"/>
        <v>36.930000000001222</v>
      </c>
      <c r="M3751" s="77"/>
    </row>
    <row r="3752" spans="12:13">
      <c r="L3752" s="78">
        <f t="shared" si="57"/>
        <v>36.94000000000122</v>
      </c>
      <c r="M3752" s="77"/>
    </row>
    <row r="3753" spans="12:13">
      <c r="L3753" s="78">
        <f t="shared" si="57"/>
        <v>36.950000000001218</v>
      </c>
      <c r="M3753" s="77"/>
    </row>
    <row r="3754" spans="12:13">
      <c r="L3754" s="78">
        <f t="shared" si="57"/>
        <v>36.960000000001216</v>
      </c>
      <c r="M3754" s="77"/>
    </row>
    <row r="3755" spans="12:13">
      <c r="L3755" s="78">
        <f t="shared" si="57"/>
        <v>36.970000000001214</v>
      </c>
      <c r="M3755" s="77"/>
    </row>
    <row r="3756" spans="12:13">
      <c r="L3756" s="78">
        <f t="shared" si="57"/>
        <v>36.980000000001212</v>
      </c>
      <c r="M3756" s="77"/>
    </row>
    <row r="3757" spans="12:13">
      <c r="L3757" s="78">
        <f t="shared" si="57"/>
        <v>36.99000000000121</v>
      </c>
      <c r="M3757" s="77"/>
    </row>
    <row r="3758" spans="12:13">
      <c r="L3758" s="78">
        <f t="shared" si="57"/>
        <v>37.000000000001208</v>
      </c>
      <c r="M3758" s="77"/>
    </row>
    <row r="3759" spans="12:13">
      <c r="L3759" s="78">
        <f t="shared" si="57"/>
        <v>37.010000000001206</v>
      </c>
      <c r="M3759" s="77"/>
    </row>
    <row r="3760" spans="12:13">
      <c r="L3760" s="78">
        <f t="shared" si="57"/>
        <v>37.020000000001204</v>
      </c>
      <c r="M3760" s="77"/>
    </row>
    <row r="3761" spans="12:13">
      <c r="L3761" s="78">
        <f t="shared" si="57"/>
        <v>37.030000000001202</v>
      </c>
      <c r="M3761" s="77"/>
    </row>
    <row r="3762" spans="12:13">
      <c r="L3762" s="78">
        <f t="shared" si="57"/>
        <v>37.0400000000012</v>
      </c>
      <c r="M3762" s="77"/>
    </row>
    <row r="3763" spans="12:13">
      <c r="L3763" s="78">
        <f t="shared" si="57"/>
        <v>37.050000000001198</v>
      </c>
      <c r="M3763" s="77"/>
    </row>
    <row r="3764" spans="12:13">
      <c r="L3764" s="78">
        <f t="shared" si="57"/>
        <v>37.060000000001196</v>
      </c>
      <c r="M3764" s="77"/>
    </row>
    <row r="3765" spans="12:13">
      <c r="L3765" s="78">
        <f t="shared" si="57"/>
        <v>37.070000000001194</v>
      </c>
      <c r="M3765" s="77"/>
    </row>
    <row r="3766" spans="12:13">
      <c r="L3766" s="78">
        <f t="shared" si="57"/>
        <v>37.080000000001192</v>
      </c>
      <c r="M3766" s="77"/>
    </row>
    <row r="3767" spans="12:13">
      <c r="L3767" s="78">
        <f t="shared" si="57"/>
        <v>37.09000000000119</v>
      </c>
      <c r="M3767" s="77"/>
    </row>
    <row r="3768" spans="12:13">
      <c r="L3768" s="78">
        <f t="shared" si="57"/>
        <v>37.100000000001188</v>
      </c>
      <c r="M3768" s="77"/>
    </row>
    <row r="3769" spans="12:13">
      <c r="L3769" s="78">
        <f t="shared" si="57"/>
        <v>37.110000000001186</v>
      </c>
      <c r="M3769" s="77"/>
    </row>
    <row r="3770" spans="12:13">
      <c r="L3770" s="78">
        <f t="shared" si="57"/>
        <v>37.120000000001184</v>
      </c>
      <c r="M3770" s="77"/>
    </row>
    <row r="3771" spans="12:13">
      <c r="L3771" s="78">
        <f t="shared" si="57"/>
        <v>37.130000000001182</v>
      </c>
      <c r="M3771" s="77"/>
    </row>
    <row r="3772" spans="12:13">
      <c r="L3772" s="78">
        <f t="shared" ref="L3772:L3835" si="58">+L3771+0.01</f>
        <v>37.14000000000118</v>
      </c>
      <c r="M3772" s="77"/>
    </row>
    <row r="3773" spans="12:13">
      <c r="L3773" s="78">
        <f t="shared" si="58"/>
        <v>37.150000000001178</v>
      </c>
      <c r="M3773" s="77"/>
    </row>
    <row r="3774" spans="12:13">
      <c r="L3774" s="78">
        <f t="shared" si="58"/>
        <v>37.160000000001176</v>
      </c>
      <c r="M3774" s="77"/>
    </row>
    <row r="3775" spans="12:13">
      <c r="L3775" s="78">
        <f t="shared" si="58"/>
        <v>37.170000000001174</v>
      </c>
      <c r="M3775" s="77"/>
    </row>
    <row r="3776" spans="12:13">
      <c r="L3776" s="78">
        <f t="shared" si="58"/>
        <v>37.180000000001172</v>
      </c>
      <c r="M3776" s="77"/>
    </row>
    <row r="3777" spans="12:13">
      <c r="L3777" s="78">
        <f t="shared" si="58"/>
        <v>37.19000000000117</v>
      </c>
      <c r="M3777" s="77"/>
    </row>
    <row r="3778" spans="12:13">
      <c r="L3778" s="78">
        <f t="shared" si="58"/>
        <v>37.200000000001168</v>
      </c>
      <c r="M3778" s="77"/>
    </row>
    <row r="3779" spans="12:13">
      <c r="L3779" s="78">
        <f t="shared" si="58"/>
        <v>37.210000000001166</v>
      </c>
      <c r="M3779" s="77"/>
    </row>
    <row r="3780" spans="12:13">
      <c r="L3780" s="78">
        <f t="shared" si="58"/>
        <v>37.220000000001164</v>
      </c>
      <c r="M3780" s="77"/>
    </row>
    <row r="3781" spans="12:13">
      <c r="L3781" s="78">
        <f t="shared" si="58"/>
        <v>37.230000000001162</v>
      </c>
      <c r="M3781" s="77"/>
    </row>
    <row r="3782" spans="12:13">
      <c r="L3782" s="78">
        <f t="shared" si="58"/>
        <v>37.24000000000116</v>
      </c>
      <c r="M3782" s="77"/>
    </row>
    <row r="3783" spans="12:13">
      <c r="L3783" s="78">
        <f t="shared" si="58"/>
        <v>37.250000000001158</v>
      </c>
      <c r="M3783" s="77"/>
    </row>
    <row r="3784" spans="12:13">
      <c r="L3784" s="78">
        <f t="shared" si="58"/>
        <v>37.260000000001156</v>
      </c>
      <c r="M3784" s="77"/>
    </row>
    <row r="3785" spans="12:13">
      <c r="L3785" s="78">
        <f t="shared" si="58"/>
        <v>37.270000000001154</v>
      </c>
      <c r="M3785" s="77"/>
    </row>
    <row r="3786" spans="12:13">
      <c r="L3786" s="78">
        <f t="shared" si="58"/>
        <v>37.280000000001152</v>
      </c>
      <c r="M3786" s="77"/>
    </row>
    <row r="3787" spans="12:13">
      <c r="L3787" s="78">
        <f t="shared" si="58"/>
        <v>37.29000000000115</v>
      </c>
      <c r="M3787" s="77"/>
    </row>
    <row r="3788" spans="12:13">
      <c r="L3788" s="78">
        <f t="shared" si="58"/>
        <v>37.300000000001148</v>
      </c>
      <c r="M3788" s="77"/>
    </row>
    <row r="3789" spans="12:13">
      <c r="L3789" s="78">
        <f t="shared" si="58"/>
        <v>37.310000000001146</v>
      </c>
      <c r="M3789" s="77"/>
    </row>
    <row r="3790" spans="12:13">
      <c r="L3790" s="78">
        <f t="shared" si="58"/>
        <v>37.320000000001144</v>
      </c>
      <c r="M3790" s="77"/>
    </row>
    <row r="3791" spans="12:13">
      <c r="L3791" s="78">
        <f t="shared" si="58"/>
        <v>37.330000000001142</v>
      </c>
      <c r="M3791" s="77"/>
    </row>
    <row r="3792" spans="12:13">
      <c r="L3792" s="78">
        <f t="shared" si="58"/>
        <v>37.34000000000114</v>
      </c>
      <c r="M3792" s="77"/>
    </row>
    <row r="3793" spans="12:13">
      <c r="L3793" s="78">
        <f t="shared" si="58"/>
        <v>37.350000000001138</v>
      </c>
      <c r="M3793" s="77"/>
    </row>
    <row r="3794" spans="12:13">
      <c r="L3794" s="78">
        <f t="shared" si="58"/>
        <v>37.360000000001136</v>
      </c>
      <c r="M3794" s="77"/>
    </row>
    <row r="3795" spans="12:13">
      <c r="L3795" s="78">
        <f t="shared" si="58"/>
        <v>37.370000000001134</v>
      </c>
      <c r="M3795" s="77"/>
    </row>
    <row r="3796" spans="12:13">
      <c r="L3796" s="78">
        <f t="shared" si="58"/>
        <v>37.380000000001132</v>
      </c>
      <c r="M3796" s="77"/>
    </row>
    <row r="3797" spans="12:13">
      <c r="L3797" s="78">
        <f t="shared" si="58"/>
        <v>37.39000000000113</v>
      </c>
      <c r="M3797" s="77"/>
    </row>
    <row r="3798" spans="12:13">
      <c r="L3798" s="78">
        <f t="shared" si="58"/>
        <v>37.400000000001128</v>
      </c>
      <c r="M3798" s="77"/>
    </row>
    <row r="3799" spans="12:13">
      <c r="L3799" s="78">
        <f t="shared" si="58"/>
        <v>37.410000000001126</v>
      </c>
      <c r="M3799" s="77"/>
    </row>
    <row r="3800" spans="12:13">
      <c r="L3800" s="78">
        <f t="shared" si="58"/>
        <v>37.420000000001124</v>
      </c>
      <c r="M3800" s="77"/>
    </row>
    <row r="3801" spans="12:13">
      <c r="L3801" s="78">
        <f t="shared" si="58"/>
        <v>37.430000000001122</v>
      </c>
      <c r="M3801" s="77"/>
    </row>
    <row r="3802" spans="12:13">
      <c r="L3802" s="78">
        <f t="shared" si="58"/>
        <v>37.44000000000112</v>
      </c>
      <c r="M3802" s="77"/>
    </row>
    <row r="3803" spans="12:13">
      <c r="L3803" s="78">
        <f t="shared" si="58"/>
        <v>37.450000000001118</v>
      </c>
      <c r="M3803" s="77"/>
    </row>
    <row r="3804" spans="12:13">
      <c r="L3804" s="78">
        <f t="shared" si="58"/>
        <v>37.460000000001116</v>
      </c>
      <c r="M3804" s="77"/>
    </row>
    <row r="3805" spans="12:13">
      <c r="L3805" s="78">
        <f t="shared" si="58"/>
        <v>37.470000000001114</v>
      </c>
      <c r="M3805" s="77"/>
    </row>
    <row r="3806" spans="12:13">
      <c r="L3806" s="78">
        <f t="shared" si="58"/>
        <v>37.480000000001112</v>
      </c>
      <c r="M3806" s="77"/>
    </row>
    <row r="3807" spans="12:13">
      <c r="L3807" s="78">
        <f t="shared" si="58"/>
        <v>37.49000000000111</v>
      </c>
      <c r="M3807" s="77"/>
    </row>
    <row r="3808" spans="12:13">
      <c r="L3808" s="78">
        <f t="shared" si="58"/>
        <v>37.500000000001108</v>
      </c>
      <c r="M3808" s="77"/>
    </row>
    <row r="3809" spans="12:13">
      <c r="L3809" s="78">
        <f t="shared" si="58"/>
        <v>37.510000000001106</v>
      </c>
      <c r="M3809" s="77"/>
    </row>
    <row r="3810" spans="12:13">
      <c r="L3810" s="78">
        <f t="shared" si="58"/>
        <v>37.520000000001104</v>
      </c>
      <c r="M3810" s="77"/>
    </row>
    <row r="3811" spans="12:13">
      <c r="L3811" s="78">
        <f t="shared" si="58"/>
        <v>37.530000000001102</v>
      </c>
      <c r="M3811" s="77"/>
    </row>
    <row r="3812" spans="12:13">
      <c r="L3812" s="78">
        <f t="shared" si="58"/>
        <v>37.5400000000011</v>
      </c>
      <c r="M3812" s="77"/>
    </row>
    <row r="3813" spans="12:13">
      <c r="L3813" s="78">
        <f t="shared" si="58"/>
        <v>37.550000000001098</v>
      </c>
      <c r="M3813" s="77"/>
    </row>
    <row r="3814" spans="12:13">
      <c r="L3814" s="78">
        <f t="shared" si="58"/>
        <v>37.560000000001097</v>
      </c>
      <c r="M3814" s="77"/>
    </row>
    <row r="3815" spans="12:13">
      <c r="L3815" s="78">
        <f t="shared" si="58"/>
        <v>37.570000000001095</v>
      </c>
      <c r="M3815" s="77"/>
    </row>
    <row r="3816" spans="12:13">
      <c r="L3816" s="78">
        <f t="shared" si="58"/>
        <v>37.580000000001093</v>
      </c>
      <c r="M3816" s="77"/>
    </row>
    <row r="3817" spans="12:13">
      <c r="L3817" s="78">
        <f t="shared" si="58"/>
        <v>37.590000000001091</v>
      </c>
      <c r="M3817" s="77"/>
    </row>
    <row r="3818" spans="12:13">
      <c r="L3818" s="78">
        <f t="shared" si="58"/>
        <v>37.600000000001089</v>
      </c>
      <c r="M3818" s="77"/>
    </row>
    <row r="3819" spans="12:13">
      <c r="L3819" s="78">
        <f t="shared" si="58"/>
        <v>37.610000000001087</v>
      </c>
      <c r="M3819" s="77"/>
    </row>
    <row r="3820" spans="12:13">
      <c r="L3820" s="78">
        <f t="shared" si="58"/>
        <v>37.620000000001085</v>
      </c>
      <c r="M3820" s="77"/>
    </row>
    <row r="3821" spans="12:13">
      <c r="L3821" s="78">
        <f t="shared" si="58"/>
        <v>37.630000000001083</v>
      </c>
      <c r="M3821" s="77"/>
    </row>
    <row r="3822" spans="12:13">
      <c r="L3822" s="78">
        <f t="shared" si="58"/>
        <v>37.640000000001081</v>
      </c>
      <c r="M3822" s="77"/>
    </row>
    <row r="3823" spans="12:13">
      <c r="L3823" s="78">
        <f t="shared" si="58"/>
        <v>37.650000000001079</v>
      </c>
      <c r="M3823" s="77"/>
    </row>
    <row r="3824" spans="12:13">
      <c r="L3824" s="78">
        <f t="shared" si="58"/>
        <v>37.660000000001077</v>
      </c>
      <c r="M3824" s="77"/>
    </row>
    <row r="3825" spans="12:13">
      <c r="L3825" s="78">
        <f t="shared" si="58"/>
        <v>37.670000000001075</v>
      </c>
      <c r="M3825" s="77"/>
    </row>
    <row r="3826" spans="12:13">
      <c r="L3826" s="78">
        <f t="shared" si="58"/>
        <v>37.680000000001073</v>
      </c>
      <c r="M3826" s="77"/>
    </row>
    <row r="3827" spans="12:13">
      <c r="L3827" s="78">
        <f t="shared" si="58"/>
        <v>37.690000000001071</v>
      </c>
      <c r="M3827" s="77"/>
    </row>
    <row r="3828" spans="12:13">
      <c r="L3828" s="78">
        <f t="shared" si="58"/>
        <v>37.700000000001069</v>
      </c>
      <c r="M3828" s="77"/>
    </row>
    <row r="3829" spans="12:13">
      <c r="L3829" s="78">
        <f t="shared" si="58"/>
        <v>37.710000000001067</v>
      </c>
      <c r="M3829" s="77"/>
    </row>
    <row r="3830" spans="12:13">
      <c r="L3830" s="78">
        <f t="shared" si="58"/>
        <v>37.720000000001065</v>
      </c>
      <c r="M3830" s="77"/>
    </row>
    <row r="3831" spans="12:13">
      <c r="L3831" s="78">
        <f t="shared" si="58"/>
        <v>37.730000000001063</v>
      </c>
      <c r="M3831" s="77"/>
    </row>
    <row r="3832" spans="12:13">
      <c r="L3832" s="78">
        <f t="shared" si="58"/>
        <v>37.740000000001061</v>
      </c>
      <c r="M3832" s="77"/>
    </row>
    <row r="3833" spans="12:13">
      <c r="L3833" s="78">
        <f t="shared" si="58"/>
        <v>37.750000000001059</v>
      </c>
      <c r="M3833" s="77"/>
    </row>
    <row r="3834" spans="12:13">
      <c r="L3834" s="78">
        <f t="shared" si="58"/>
        <v>37.760000000001057</v>
      </c>
      <c r="M3834" s="77"/>
    </row>
    <row r="3835" spans="12:13">
      <c r="L3835" s="78">
        <f t="shared" si="58"/>
        <v>37.770000000001055</v>
      </c>
      <c r="M3835" s="77"/>
    </row>
    <row r="3836" spans="12:13">
      <c r="L3836" s="78">
        <f t="shared" ref="L3836:L3899" si="59">+L3835+0.01</f>
        <v>37.780000000001053</v>
      </c>
      <c r="M3836" s="77"/>
    </row>
    <row r="3837" spans="12:13">
      <c r="L3837" s="78">
        <f t="shared" si="59"/>
        <v>37.790000000001051</v>
      </c>
      <c r="M3837" s="77"/>
    </row>
    <row r="3838" spans="12:13">
      <c r="L3838" s="78">
        <f t="shared" si="59"/>
        <v>37.800000000001049</v>
      </c>
      <c r="M3838" s="77"/>
    </row>
    <row r="3839" spans="12:13">
      <c r="L3839" s="78">
        <f t="shared" si="59"/>
        <v>37.810000000001047</v>
      </c>
      <c r="M3839" s="77"/>
    </row>
    <row r="3840" spans="12:13">
      <c r="L3840" s="78">
        <f t="shared" si="59"/>
        <v>37.820000000001045</v>
      </c>
      <c r="M3840" s="77"/>
    </row>
    <row r="3841" spans="12:13">
      <c r="L3841" s="78">
        <f t="shared" si="59"/>
        <v>37.830000000001043</v>
      </c>
      <c r="M3841" s="77"/>
    </row>
    <row r="3842" spans="12:13">
      <c r="L3842" s="78">
        <f t="shared" si="59"/>
        <v>37.840000000001041</v>
      </c>
      <c r="M3842" s="77"/>
    </row>
    <row r="3843" spans="12:13">
      <c r="L3843" s="78">
        <f t="shared" si="59"/>
        <v>37.850000000001039</v>
      </c>
      <c r="M3843" s="77"/>
    </row>
    <row r="3844" spans="12:13">
      <c r="L3844" s="78">
        <f t="shared" si="59"/>
        <v>37.860000000001037</v>
      </c>
      <c r="M3844" s="77"/>
    </row>
    <row r="3845" spans="12:13">
      <c r="L3845" s="78">
        <f t="shared" si="59"/>
        <v>37.870000000001035</v>
      </c>
      <c r="M3845" s="77"/>
    </row>
    <row r="3846" spans="12:13">
      <c r="L3846" s="78">
        <f t="shared" si="59"/>
        <v>37.880000000001033</v>
      </c>
      <c r="M3846" s="77"/>
    </row>
    <row r="3847" spans="12:13">
      <c r="L3847" s="78">
        <f t="shared" si="59"/>
        <v>37.890000000001031</v>
      </c>
      <c r="M3847" s="77"/>
    </row>
    <row r="3848" spans="12:13">
      <c r="L3848" s="78">
        <f t="shared" si="59"/>
        <v>37.900000000001029</v>
      </c>
      <c r="M3848" s="77"/>
    </row>
    <row r="3849" spans="12:13">
      <c r="L3849" s="78">
        <f t="shared" si="59"/>
        <v>37.910000000001027</v>
      </c>
      <c r="M3849" s="77"/>
    </row>
    <row r="3850" spans="12:13">
      <c r="L3850" s="78">
        <f t="shared" si="59"/>
        <v>37.920000000001025</v>
      </c>
      <c r="M3850" s="77"/>
    </row>
    <row r="3851" spans="12:13">
      <c r="L3851" s="78">
        <f t="shared" si="59"/>
        <v>37.930000000001023</v>
      </c>
      <c r="M3851" s="77"/>
    </row>
    <row r="3852" spans="12:13">
      <c r="L3852" s="78">
        <f t="shared" si="59"/>
        <v>37.940000000001021</v>
      </c>
      <c r="M3852" s="77"/>
    </row>
    <row r="3853" spans="12:13">
      <c r="L3853" s="78">
        <f t="shared" si="59"/>
        <v>37.950000000001019</v>
      </c>
      <c r="M3853" s="77"/>
    </row>
    <row r="3854" spans="12:13">
      <c r="L3854" s="78">
        <f t="shared" si="59"/>
        <v>37.960000000001017</v>
      </c>
      <c r="M3854" s="77"/>
    </row>
    <row r="3855" spans="12:13">
      <c r="L3855" s="78">
        <f t="shared" si="59"/>
        <v>37.970000000001015</v>
      </c>
      <c r="M3855" s="77"/>
    </row>
    <row r="3856" spans="12:13">
      <c r="L3856" s="78">
        <f t="shared" si="59"/>
        <v>37.980000000001013</v>
      </c>
      <c r="M3856" s="77"/>
    </row>
    <row r="3857" spans="12:13">
      <c r="L3857" s="78">
        <f t="shared" si="59"/>
        <v>37.990000000001011</v>
      </c>
      <c r="M3857" s="77"/>
    </row>
    <row r="3858" spans="12:13">
      <c r="L3858" s="78">
        <f t="shared" si="59"/>
        <v>38.000000000001009</v>
      </c>
      <c r="M3858" s="77"/>
    </row>
    <row r="3859" spans="12:13">
      <c r="L3859" s="78">
        <f t="shared" si="59"/>
        <v>38.010000000001007</v>
      </c>
      <c r="M3859" s="77"/>
    </row>
    <row r="3860" spans="12:13">
      <c r="L3860" s="78">
        <f t="shared" si="59"/>
        <v>38.020000000001005</v>
      </c>
      <c r="M3860" s="77"/>
    </row>
    <row r="3861" spans="12:13">
      <c r="L3861" s="78">
        <f t="shared" si="59"/>
        <v>38.030000000001003</v>
      </c>
      <c r="M3861" s="77"/>
    </row>
    <row r="3862" spans="12:13">
      <c r="L3862" s="78">
        <f t="shared" si="59"/>
        <v>38.040000000001001</v>
      </c>
      <c r="M3862" s="77"/>
    </row>
    <row r="3863" spans="12:13">
      <c r="L3863" s="78">
        <f t="shared" si="59"/>
        <v>38.050000000000999</v>
      </c>
      <c r="M3863" s="77"/>
    </row>
    <row r="3864" spans="12:13">
      <c r="L3864" s="78">
        <f t="shared" si="59"/>
        <v>38.060000000000997</v>
      </c>
      <c r="M3864" s="77"/>
    </row>
    <row r="3865" spans="12:13">
      <c r="L3865" s="78">
        <f t="shared" si="59"/>
        <v>38.070000000000995</v>
      </c>
      <c r="M3865" s="77"/>
    </row>
    <row r="3866" spans="12:13">
      <c r="L3866" s="78">
        <f t="shared" si="59"/>
        <v>38.080000000000993</v>
      </c>
      <c r="M3866" s="77"/>
    </row>
    <row r="3867" spans="12:13">
      <c r="L3867" s="78">
        <f t="shared" si="59"/>
        <v>38.090000000000991</v>
      </c>
      <c r="M3867" s="77"/>
    </row>
    <row r="3868" spans="12:13">
      <c r="L3868" s="78">
        <f t="shared" si="59"/>
        <v>38.100000000000989</v>
      </c>
      <c r="M3868" s="77"/>
    </row>
    <row r="3869" spans="12:13">
      <c r="L3869" s="78">
        <f t="shared" si="59"/>
        <v>38.110000000000987</v>
      </c>
      <c r="M3869" s="77"/>
    </row>
    <row r="3870" spans="12:13">
      <c r="L3870" s="78">
        <f t="shared" si="59"/>
        <v>38.120000000000985</v>
      </c>
      <c r="M3870" s="77"/>
    </row>
    <row r="3871" spans="12:13">
      <c r="L3871" s="78">
        <f t="shared" si="59"/>
        <v>38.130000000000983</v>
      </c>
      <c r="M3871" s="77"/>
    </row>
    <row r="3872" spans="12:13">
      <c r="L3872" s="78">
        <f t="shared" si="59"/>
        <v>38.140000000000981</v>
      </c>
      <c r="M3872" s="77"/>
    </row>
    <row r="3873" spans="12:13">
      <c r="L3873" s="78">
        <f t="shared" si="59"/>
        <v>38.150000000000979</v>
      </c>
      <c r="M3873" s="77"/>
    </row>
    <row r="3874" spans="12:13">
      <c r="L3874" s="78">
        <f t="shared" si="59"/>
        <v>38.160000000000977</v>
      </c>
      <c r="M3874" s="77"/>
    </row>
    <row r="3875" spans="12:13">
      <c r="L3875" s="78">
        <f t="shared" si="59"/>
        <v>38.170000000000975</v>
      </c>
      <c r="M3875" s="77"/>
    </row>
    <row r="3876" spans="12:13">
      <c r="L3876" s="78">
        <f t="shared" si="59"/>
        <v>38.180000000000973</v>
      </c>
      <c r="M3876" s="77"/>
    </row>
    <row r="3877" spans="12:13">
      <c r="L3877" s="78">
        <f t="shared" si="59"/>
        <v>38.190000000000971</v>
      </c>
      <c r="M3877" s="77"/>
    </row>
    <row r="3878" spans="12:13">
      <c r="L3878" s="78">
        <f t="shared" si="59"/>
        <v>38.200000000000969</v>
      </c>
      <c r="M3878" s="77"/>
    </row>
    <row r="3879" spans="12:13">
      <c r="L3879" s="78">
        <f t="shared" si="59"/>
        <v>38.210000000000967</v>
      </c>
      <c r="M3879" s="77"/>
    </row>
    <row r="3880" spans="12:13">
      <c r="L3880" s="78">
        <f t="shared" si="59"/>
        <v>38.220000000000965</v>
      </c>
      <c r="M3880" s="77"/>
    </row>
    <row r="3881" spans="12:13">
      <c r="L3881" s="78">
        <f t="shared" si="59"/>
        <v>38.230000000000963</v>
      </c>
      <c r="M3881" s="77"/>
    </row>
    <row r="3882" spans="12:13">
      <c r="L3882" s="78">
        <f t="shared" si="59"/>
        <v>38.240000000000961</v>
      </c>
      <c r="M3882" s="77"/>
    </row>
    <row r="3883" spans="12:13">
      <c r="L3883" s="78">
        <f t="shared" si="59"/>
        <v>38.250000000000959</v>
      </c>
      <c r="M3883" s="77"/>
    </row>
    <row r="3884" spans="12:13">
      <c r="L3884" s="78">
        <f t="shared" si="59"/>
        <v>38.260000000000957</v>
      </c>
      <c r="M3884" s="77"/>
    </row>
    <row r="3885" spans="12:13">
      <c r="L3885" s="78">
        <f t="shared" si="59"/>
        <v>38.270000000000955</v>
      </c>
      <c r="M3885" s="77"/>
    </row>
    <row r="3886" spans="12:13">
      <c r="L3886" s="78">
        <f t="shared" si="59"/>
        <v>38.280000000000953</v>
      </c>
      <c r="M3886" s="77"/>
    </row>
    <row r="3887" spans="12:13">
      <c r="L3887" s="78">
        <f t="shared" si="59"/>
        <v>38.290000000000951</v>
      </c>
      <c r="M3887" s="77"/>
    </row>
    <row r="3888" spans="12:13">
      <c r="L3888" s="78">
        <f t="shared" si="59"/>
        <v>38.300000000000949</v>
      </c>
      <c r="M3888" s="77"/>
    </row>
    <row r="3889" spans="12:13">
      <c r="L3889" s="78">
        <f t="shared" si="59"/>
        <v>38.310000000000947</v>
      </c>
      <c r="M3889" s="77"/>
    </row>
    <row r="3890" spans="12:13">
      <c r="L3890" s="78">
        <f t="shared" si="59"/>
        <v>38.320000000000945</v>
      </c>
      <c r="M3890" s="77"/>
    </row>
    <row r="3891" spans="12:13">
      <c r="L3891" s="78">
        <f t="shared" si="59"/>
        <v>38.330000000000943</v>
      </c>
      <c r="M3891" s="77"/>
    </row>
    <row r="3892" spans="12:13">
      <c r="L3892" s="78">
        <f t="shared" si="59"/>
        <v>38.340000000000941</v>
      </c>
      <c r="M3892" s="77"/>
    </row>
    <row r="3893" spans="12:13">
      <c r="L3893" s="78">
        <f t="shared" si="59"/>
        <v>38.350000000000939</v>
      </c>
      <c r="M3893" s="77"/>
    </row>
    <row r="3894" spans="12:13">
      <c r="L3894" s="78">
        <f t="shared" si="59"/>
        <v>38.360000000000937</v>
      </c>
      <c r="M3894" s="77"/>
    </row>
    <row r="3895" spans="12:13">
      <c r="L3895" s="78">
        <f t="shared" si="59"/>
        <v>38.370000000000935</v>
      </c>
      <c r="M3895" s="77"/>
    </row>
    <row r="3896" spans="12:13">
      <c r="L3896" s="78">
        <f t="shared" si="59"/>
        <v>38.380000000000933</v>
      </c>
      <c r="M3896" s="77"/>
    </row>
    <row r="3897" spans="12:13">
      <c r="L3897" s="78">
        <f t="shared" si="59"/>
        <v>38.390000000000931</v>
      </c>
      <c r="M3897" s="77"/>
    </row>
    <row r="3898" spans="12:13">
      <c r="L3898" s="78">
        <f t="shared" si="59"/>
        <v>38.400000000000929</v>
      </c>
      <c r="M3898" s="77"/>
    </row>
    <row r="3899" spans="12:13">
      <c r="L3899" s="78">
        <f t="shared" si="59"/>
        <v>38.410000000000927</v>
      </c>
      <c r="M3899" s="77"/>
    </row>
    <row r="3900" spans="12:13">
      <c r="L3900" s="78">
        <f t="shared" ref="L3900:L3963" si="60">+L3899+0.01</f>
        <v>38.420000000000925</v>
      </c>
      <c r="M3900" s="77"/>
    </row>
    <row r="3901" spans="12:13">
      <c r="L3901" s="78">
        <f t="shared" si="60"/>
        <v>38.430000000000923</v>
      </c>
      <c r="M3901" s="77"/>
    </row>
    <row r="3902" spans="12:13">
      <c r="L3902" s="78">
        <f t="shared" si="60"/>
        <v>38.440000000000921</v>
      </c>
      <c r="M3902" s="77"/>
    </row>
    <row r="3903" spans="12:13">
      <c r="L3903" s="78">
        <f t="shared" si="60"/>
        <v>38.450000000000919</v>
      </c>
      <c r="M3903" s="77"/>
    </row>
    <row r="3904" spans="12:13">
      <c r="L3904" s="78">
        <f t="shared" si="60"/>
        <v>38.460000000000917</v>
      </c>
      <c r="M3904" s="77"/>
    </row>
    <row r="3905" spans="12:13">
      <c r="L3905" s="78">
        <f t="shared" si="60"/>
        <v>38.470000000000915</v>
      </c>
      <c r="M3905" s="77"/>
    </row>
    <row r="3906" spans="12:13">
      <c r="L3906" s="78">
        <f t="shared" si="60"/>
        <v>38.480000000000913</v>
      </c>
      <c r="M3906" s="77"/>
    </row>
    <row r="3907" spans="12:13">
      <c r="L3907" s="78">
        <f t="shared" si="60"/>
        <v>38.490000000000911</v>
      </c>
      <c r="M3907" s="77"/>
    </row>
    <row r="3908" spans="12:13">
      <c r="L3908" s="78">
        <f t="shared" si="60"/>
        <v>38.500000000000909</v>
      </c>
      <c r="M3908" s="77"/>
    </row>
    <row r="3909" spans="12:13">
      <c r="L3909" s="78">
        <f t="shared" si="60"/>
        <v>38.510000000000908</v>
      </c>
      <c r="M3909" s="77"/>
    </row>
    <row r="3910" spans="12:13">
      <c r="L3910" s="78">
        <f t="shared" si="60"/>
        <v>38.520000000000906</v>
      </c>
      <c r="M3910" s="77"/>
    </row>
    <row r="3911" spans="12:13">
      <c r="L3911" s="78">
        <f t="shared" si="60"/>
        <v>38.530000000000904</v>
      </c>
      <c r="M3911" s="77"/>
    </row>
    <row r="3912" spans="12:13">
      <c r="L3912" s="78">
        <f t="shared" si="60"/>
        <v>38.540000000000902</v>
      </c>
      <c r="M3912" s="77"/>
    </row>
    <row r="3913" spans="12:13">
      <c r="L3913" s="78">
        <f t="shared" si="60"/>
        <v>38.5500000000009</v>
      </c>
      <c r="M3913" s="77"/>
    </row>
    <row r="3914" spans="12:13">
      <c r="L3914" s="78">
        <f t="shared" si="60"/>
        <v>38.560000000000898</v>
      </c>
      <c r="M3914" s="77"/>
    </row>
    <row r="3915" spans="12:13">
      <c r="L3915" s="78">
        <f t="shared" si="60"/>
        <v>38.570000000000896</v>
      </c>
      <c r="M3915" s="77"/>
    </row>
    <row r="3916" spans="12:13">
      <c r="L3916" s="78">
        <f t="shared" si="60"/>
        <v>38.580000000000894</v>
      </c>
      <c r="M3916" s="77"/>
    </row>
    <row r="3917" spans="12:13">
      <c r="L3917" s="78">
        <f t="shared" si="60"/>
        <v>38.590000000000892</v>
      </c>
      <c r="M3917" s="77"/>
    </row>
    <row r="3918" spans="12:13">
      <c r="L3918" s="78">
        <f t="shared" si="60"/>
        <v>38.60000000000089</v>
      </c>
      <c r="M3918" s="77"/>
    </row>
    <row r="3919" spans="12:13">
      <c r="L3919" s="78">
        <f t="shared" si="60"/>
        <v>38.610000000000888</v>
      </c>
      <c r="M3919" s="77"/>
    </row>
    <row r="3920" spans="12:13">
      <c r="L3920" s="78">
        <f t="shared" si="60"/>
        <v>38.620000000000886</v>
      </c>
      <c r="M3920" s="77"/>
    </row>
    <row r="3921" spans="12:13">
      <c r="L3921" s="78">
        <f t="shared" si="60"/>
        <v>38.630000000000884</v>
      </c>
      <c r="M3921" s="77"/>
    </row>
    <row r="3922" spans="12:13">
      <c r="L3922" s="78">
        <f t="shared" si="60"/>
        <v>38.640000000000882</v>
      </c>
      <c r="M3922" s="77"/>
    </row>
    <row r="3923" spans="12:13">
      <c r="L3923" s="78">
        <f t="shared" si="60"/>
        <v>38.65000000000088</v>
      </c>
      <c r="M3923" s="77"/>
    </row>
    <row r="3924" spans="12:13">
      <c r="L3924" s="78">
        <f t="shared" si="60"/>
        <v>38.660000000000878</v>
      </c>
      <c r="M3924" s="77"/>
    </row>
    <row r="3925" spans="12:13">
      <c r="L3925" s="78">
        <f t="shared" si="60"/>
        <v>38.670000000000876</v>
      </c>
      <c r="M3925" s="77"/>
    </row>
    <row r="3926" spans="12:13">
      <c r="L3926" s="78">
        <f t="shared" si="60"/>
        <v>38.680000000000874</v>
      </c>
      <c r="M3926" s="77"/>
    </row>
    <row r="3927" spans="12:13">
      <c r="L3927" s="78">
        <f t="shared" si="60"/>
        <v>38.690000000000872</v>
      </c>
      <c r="M3927" s="77"/>
    </row>
    <row r="3928" spans="12:13">
      <c r="L3928" s="78">
        <f t="shared" si="60"/>
        <v>38.70000000000087</v>
      </c>
      <c r="M3928" s="77"/>
    </row>
    <row r="3929" spans="12:13">
      <c r="L3929" s="78">
        <f t="shared" si="60"/>
        <v>38.710000000000868</v>
      </c>
      <c r="M3929" s="77"/>
    </row>
    <row r="3930" spans="12:13">
      <c r="L3930" s="78">
        <f t="shared" si="60"/>
        <v>38.720000000000866</v>
      </c>
      <c r="M3930" s="77"/>
    </row>
    <row r="3931" spans="12:13">
      <c r="L3931" s="78">
        <f t="shared" si="60"/>
        <v>38.730000000000864</v>
      </c>
      <c r="M3931" s="77"/>
    </row>
    <row r="3932" spans="12:13">
      <c r="L3932" s="78">
        <f t="shared" si="60"/>
        <v>38.740000000000862</v>
      </c>
      <c r="M3932" s="77"/>
    </row>
    <row r="3933" spans="12:13">
      <c r="L3933" s="78">
        <f t="shared" si="60"/>
        <v>38.75000000000086</v>
      </c>
      <c r="M3933" s="77"/>
    </row>
    <row r="3934" spans="12:13">
      <c r="L3934" s="78">
        <f t="shared" si="60"/>
        <v>38.760000000000858</v>
      </c>
      <c r="M3934" s="77"/>
    </row>
    <row r="3935" spans="12:13">
      <c r="L3935" s="78">
        <f t="shared" si="60"/>
        <v>38.770000000000856</v>
      </c>
      <c r="M3935" s="77"/>
    </row>
    <row r="3936" spans="12:13">
      <c r="L3936" s="78">
        <f t="shared" si="60"/>
        <v>38.780000000000854</v>
      </c>
      <c r="M3936" s="77"/>
    </row>
    <row r="3937" spans="12:13">
      <c r="L3937" s="78">
        <f t="shared" si="60"/>
        <v>38.790000000000852</v>
      </c>
      <c r="M3937" s="77"/>
    </row>
    <row r="3938" spans="12:13">
      <c r="L3938" s="78">
        <f t="shared" si="60"/>
        <v>38.80000000000085</v>
      </c>
      <c r="M3938" s="77"/>
    </row>
    <row r="3939" spans="12:13">
      <c r="L3939" s="78">
        <f t="shared" si="60"/>
        <v>38.810000000000848</v>
      </c>
      <c r="M3939" s="77"/>
    </row>
    <row r="3940" spans="12:13">
      <c r="L3940" s="78">
        <f t="shared" si="60"/>
        <v>38.820000000000846</v>
      </c>
      <c r="M3940" s="77"/>
    </row>
    <row r="3941" spans="12:13">
      <c r="L3941" s="78">
        <f t="shared" si="60"/>
        <v>38.830000000000844</v>
      </c>
      <c r="M3941" s="77"/>
    </row>
    <row r="3942" spans="12:13">
      <c r="L3942" s="78">
        <f t="shared" si="60"/>
        <v>38.840000000000842</v>
      </c>
      <c r="M3942" s="77"/>
    </row>
    <row r="3943" spans="12:13">
      <c r="L3943" s="78">
        <f t="shared" si="60"/>
        <v>38.85000000000084</v>
      </c>
      <c r="M3943" s="77"/>
    </row>
    <row r="3944" spans="12:13">
      <c r="L3944" s="78">
        <f t="shared" si="60"/>
        <v>38.860000000000838</v>
      </c>
      <c r="M3944" s="77"/>
    </row>
    <row r="3945" spans="12:13">
      <c r="L3945" s="78">
        <f t="shared" si="60"/>
        <v>38.870000000000836</v>
      </c>
      <c r="M3945" s="77"/>
    </row>
    <row r="3946" spans="12:13">
      <c r="L3946" s="78">
        <f t="shared" si="60"/>
        <v>38.880000000000834</v>
      </c>
      <c r="M3946" s="77"/>
    </row>
    <row r="3947" spans="12:13">
      <c r="L3947" s="78">
        <f t="shared" si="60"/>
        <v>38.890000000000832</v>
      </c>
      <c r="M3947" s="77"/>
    </row>
    <row r="3948" spans="12:13">
      <c r="L3948" s="78">
        <f t="shared" si="60"/>
        <v>38.90000000000083</v>
      </c>
      <c r="M3948" s="77"/>
    </row>
    <row r="3949" spans="12:13">
      <c r="L3949" s="78">
        <f t="shared" si="60"/>
        <v>38.910000000000828</v>
      </c>
      <c r="M3949" s="77"/>
    </row>
    <row r="3950" spans="12:13">
      <c r="L3950" s="78">
        <f t="shared" si="60"/>
        <v>38.920000000000826</v>
      </c>
      <c r="M3950" s="77"/>
    </row>
    <row r="3951" spans="12:13">
      <c r="L3951" s="78">
        <f t="shared" si="60"/>
        <v>38.930000000000824</v>
      </c>
      <c r="M3951" s="77"/>
    </row>
    <row r="3952" spans="12:13">
      <c r="L3952" s="78">
        <f t="shared" si="60"/>
        <v>38.940000000000822</v>
      </c>
      <c r="M3952" s="77"/>
    </row>
    <row r="3953" spans="12:13">
      <c r="L3953" s="78">
        <f t="shared" si="60"/>
        <v>38.95000000000082</v>
      </c>
      <c r="M3953" s="77"/>
    </row>
    <row r="3954" spans="12:13">
      <c r="L3954" s="78">
        <f t="shared" si="60"/>
        <v>38.960000000000818</v>
      </c>
      <c r="M3954" s="77"/>
    </row>
    <row r="3955" spans="12:13">
      <c r="L3955" s="78">
        <f t="shared" si="60"/>
        <v>38.970000000000816</v>
      </c>
      <c r="M3955" s="77"/>
    </row>
    <row r="3956" spans="12:13">
      <c r="L3956" s="78">
        <f t="shared" si="60"/>
        <v>38.980000000000814</v>
      </c>
      <c r="M3956" s="77"/>
    </row>
    <row r="3957" spans="12:13">
      <c r="L3957" s="78">
        <f t="shared" si="60"/>
        <v>38.990000000000812</v>
      </c>
      <c r="M3957" s="77"/>
    </row>
    <row r="3958" spans="12:13">
      <c r="L3958" s="78">
        <f t="shared" si="60"/>
        <v>39.00000000000081</v>
      </c>
      <c r="M3958" s="77"/>
    </row>
    <row r="3959" spans="12:13">
      <c r="L3959" s="78">
        <f t="shared" si="60"/>
        <v>39.010000000000808</v>
      </c>
      <c r="M3959" s="77"/>
    </row>
    <row r="3960" spans="12:13">
      <c r="L3960" s="78">
        <f t="shared" si="60"/>
        <v>39.020000000000806</v>
      </c>
      <c r="M3960" s="77"/>
    </row>
    <row r="3961" spans="12:13">
      <c r="L3961" s="78">
        <f t="shared" si="60"/>
        <v>39.030000000000804</v>
      </c>
      <c r="M3961" s="77"/>
    </row>
    <row r="3962" spans="12:13">
      <c r="L3962" s="78">
        <f t="shared" si="60"/>
        <v>39.040000000000802</v>
      </c>
      <c r="M3962" s="77"/>
    </row>
    <row r="3963" spans="12:13">
      <c r="L3963" s="78">
        <f t="shared" si="60"/>
        <v>39.0500000000008</v>
      </c>
      <c r="M3963" s="77"/>
    </row>
    <row r="3964" spans="12:13">
      <c r="L3964" s="78">
        <f t="shared" ref="L3964:L4027" si="61">+L3963+0.01</f>
        <v>39.060000000000798</v>
      </c>
      <c r="M3964" s="77"/>
    </row>
    <row r="3965" spans="12:13">
      <c r="L3965" s="78">
        <f t="shared" si="61"/>
        <v>39.070000000000796</v>
      </c>
      <c r="M3965" s="77"/>
    </row>
    <row r="3966" spans="12:13">
      <c r="L3966" s="78">
        <f t="shared" si="61"/>
        <v>39.080000000000794</v>
      </c>
      <c r="M3966" s="77"/>
    </row>
    <row r="3967" spans="12:13">
      <c r="L3967" s="78">
        <f t="shared" si="61"/>
        <v>39.090000000000792</v>
      </c>
      <c r="M3967" s="77"/>
    </row>
    <row r="3968" spans="12:13">
      <c r="L3968" s="78">
        <f t="shared" si="61"/>
        <v>39.10000000000079</v>
      </c>
      <c r="M3968" s="77"/>
    </row>
    <row r="3969" spans="12:13">
      <c r="L3969" s="78">
        <f t="shared" si="61"/>
        <v>39.110000000000788</v>
      </c>
      <c r="M3969" s="77"/>
    </row>
    <row r="3970" spans="12:13">
      <c r="L3970" s="78">
        <f t="shared" si="61"/>
        <v>39.120000000000786</v>
      </c>
      <c r="M3970" s="77"/>
    </row>
    <row r="3971" spans="12:13">
      <c r="L3971" s="78">
        <f t="shared" si="61"/>
        <v>39.130000000000784</v>
      </c>
      <c r="M3971" s="77"/>
    </row>
    <row r="3972" spans="12:13">
      <c r="L3972" s="78">
        <f t="shared" si="61"/>
        <v>39.140000000000782</v>
      </c>
      <c r="M3972" s="77"/>
    </row>
    <row r="3973" spans="12:13">
      <c r="L3973" s="78">
        <f t="shared" si="61"/>
        <v>39.15000000000078</v>
      </c>
      <c r="M3973" s="77"/>
    </row>
    <row r="3974" spans="12:13">
      <c r="L3974" s="78">
        <f t="shared" si="61"/>
        <v>39.160000000000778</v>
      </c>
      <c r="M3974" s="77"/>
    </row>
    <row r="3975" spans="12:13">
      <c r="L3975" s="78">
        <f t="shared" si="61"/>
        <v>39.170000000000776</v>
      </c>
      <c r="M3975" s="77"/>
    </row>
    <row r="3976" spans="12:13">
      <c r="L3976" s="78">
        <f t="shared" si="61"/>
        <v>39.180000000000774</v>
      </c>
      <c r="M3976" s="77"/>
    </row>
    <row r="3977" spans="12:13">
      <c r="L3977" s="78">
        <f t="shared" si="61"/>
        <v>39.190000000000772</v>
      </c>
      <c r="M3977" s="77"/>
    </row>
    <row r="3978" spans="12:13">
      <c r="L3978" s="78">
        <f t="shared" si="61"/>
        <v>39.20000000000077</v>
      </c>
      <c r="M3978" s="77"/>
    </row>
    <row r="3979" spans="12:13">
      <c r="L3979" s="78">
        <f t="shared" si="61"/>
        <v>39.210000000000768</v>
      </c>
      <c r="M3979" s="77"/>
    </row>
    <row r="3980" spans="12:13">
      <c r="L3980" s="78">
        <f t="shared" si="61"/>
        <v>39.220000000000766</v>
      </c>
      <c r="M3980" s="77"/>
    </row>
    <row r="3981" spans="12:13">
      <c r="L3981" s="78">
        <f t="shared" si="61"/>
        <v>39.230000000000764</v>
      </c>
      <c r="M3981" s="77"/>
    </row>
    <row r="3982" spans="12:13">
      <c r="L3982" s="78">
        <f t="shared" si="61"/>
        <v>39.240000000000762</v>
      </c>
      <c r="M3982" s="77"/>
    </row>
    <row r="3983" spans="12:13">
      <c r="L3983" s="78">
        <f t="shared" si="61"/>
        <v>39.25000000000076</v>
      </c>
      <c r="M3983" s="77"/>
    </row>
    <row r="3984" spans="12:13">
      <c r="L3984" s="78">
        <f t="shared" si="61"/>
        <v>39.260000000000758</v>
      </c>
      <c r="M3984" s="77"/>
    </row>
    <row r="3985" spans="12:13">
      <c r="L3985" s="78">
        <f t="shared" si="61"/>
        <v>39.270000000000756</v>
      </c>
      <c r="M3985" s="77"/>
    </row>
    <row r="3986" spans="12:13">
      <c r="L3986" s="78">
        <f t="shared" si="61"/>
        <v>39.280000000000754</v>
      </c>
      <c r="M3986" s="77"/>
    </row>
    <row r="3987" spans="12:13">
      <c r="L3987" s="78">
        <f t="shared" si="61"/>
        <v>39.290000000000752</v>
      </c>
      <c r="M3987" s="77"/>
    </row>
    <row r="3988" spans="12:13">
      <c r="L3988" s="78">
        <f t="shared" si="61"/>
        <v>39.30000000000075</v>
      </c>
      <c r="M3988" s="77"/>
    </row>
    <row r="3989" spans="12:13">
      <c r="L3989" s="78">
        <f t="shared" si="61"/>
        <v>39.310000000000748</v>
      </c>
      <c r="M3989" s="77"/>
    </row>
    <row r="3990" spans="12:13">
      <c r="L3990" s="78">
        <f t="shared" si="61"/>
        <v>39.320000000000746</v>
      </c>
      <c r="M3990" s="77"/>
    </row>
    <row r="3991" spans="12:13">
      <c r="L3991" s="78">
        <f t="shared" si="61"/>
        <v>39.330000000000744</v>
      </c>
      <c r="M3991" s="77"/>
    </row>
    <row r="3992" spans="12:13">
      <c r="L3992" s="78">
        <f t="shared" si="61"/>
        <v>39.340000000000742</v>
      </c>
      <c r="M3992" s="77"/>
    </row>
    <row r="3993" spans="12:13">
      <c r="L3993" s="78">
        <f t="shared" si="61"/>
        <v>39.35000000000074</v>
      </c>
      <c r="M3993" s="77"/>
    </row>
    <row r="3994" spans="12:13">
      <c r="L3994" s="78">
        <f t="shared" si="61"/>
        <v>39.360000000000738</v>
      </c>
      <c r="M3994" s="77"/>
    </row>
    <row r="3995" spans="12:13">
      <c r="L3995" s="78">
        <f t="shared" si="61"/>
        <v>39.370000000000736</v>
      </c>
      <c r="M3995" s="77"/>
    </row>
    <row r="3996" spans="12:13">
      <c r="L3996" s="78">
        <f t="shared" si="61"/>
        <v>39.380000000000734</v>
      </c>
      <c r="M3996" s="77"/>
    </row>
    <row r="3997" spans="12:13">
      <c r="L3997" s="78">
        <f t="shared" si="61"/>
        <v>39.390000000000732</v>
      </c>
      <c r="M3997" s="77"/>
    </row>
    <row r="3998" spans="12:13">
      <c r="L3998" s="78">
        <f t="shared" si="61"/>
        <v>39.40000000000073</v>
      </c>
      <c r="M3998" s="77"/>
    </row>
    <row r="3999" spans="12:13">
      <c r="L3999" s="78">
        <f t="shared" si="61"/>
        <v>39.410000000000728</v>
      </c>
      <c r="M3999" s="77"/>
    </row>
    <row r="4000" spans="12:13">
      <c r="L4000" s="78">
        <f t="shared" si="61"/>
        <v>39.420000000000726</v>
      </c>
      <c r="M4000" s="77"/>
    </row>
    <row r="4001" spans="12:13">
      <c r="L4001" s="78">
        <f t="shared" si="61"/>
        <v>39.430000000000724</v>
      </c>
      <c r="M4001" s="77"/>
    </row>
    <row r="4002" spans="12:13">
      <c r="L4002" s="78">
        <f t="shared" si="61"/>
        <v>39.440000000000722</v>
      </c>
      <c r="M4002" s="77"/>
    </row>
    <row r="4003" spans="12:13">
      <c r="L4003" s="78">
        <f t="shared" si="61"/>
        <v>39.45000000000072</v>
      </c>
      <c r="M4003" s="77"/>
    </row>
    <row r="4004" spans="12:13">
      <c r="L4004" s="78">
        <f t="shared" si="61"/>
        <v>39.460000000000719</v>
      </c>
      <c r="M4004" s="77"/>
    </row>
    <row r="4005" spans="12:13">
      <c r="L4005" s="78">
        <f t="shared" si="61"/>
        <v>39.470000000000717</v>
      </c>
      <c r="M4005" s="77"/>
    </row>
    <row r="4006" spans="12:13">
      <c r="L4006" s="78">
        <f t="shared" si="61"/>
        <v>39.480000000000715</v>
      </c>
      <c r="M4006" s="77"/>
    </row>
    <row r="4007" spans="12:13">
      <c r="L4007" s="78">
        <f t="shared" si="61"/>
        <v>39.490000000000713</v>
      </c>
      <c r="M4007" s="77"/>
    </row>
    <row r="4008" spans="12:13">
      <c r="L4008" s="78">
        <f t="shared" si="61"/>
        <v>39.500000000000711</v>
      </c>
      <c r="M4008" s="77"/>
    </row>
    <row r="4009" spans="12:13">
      <c r="L4009" s="78">
        <f t="shared" si="61"/>
        <v>39.510000000000709</v>
      </c>
      <c r="M4009" s="77"/>
    </row>
    <row r="4010" spans="12:13">
      <c r="L4010" s="78">
        <f t="shared" si="61"/>
        <v>39.520000000000707</v>
      </c>
      <c r="M4010" s="77"/>
    </row>
    <row r="4011" spans="12:13">
      <c r="L4011" s="78">
        <f t="shared" si="61"/>
        <v>39.530000000000705</v>
      </c>
      <c r="M4011" s="77"/>
    </row>
    <row r="4012" spans="12:13">
      <c r="L4012" s="78">
        <f t="shared" si="61"/>
        <v>39.540000000000703</v>
      </c>
      <c r="M4012" s="77"/>
    </row>
    <row r="4013" spans="12:13">
      <c r="L4013" s="78">
        <f t="shared" si="61"/>
        <v>39.550000000000701</v>
      </c>
      <c r="M4013" s="77"/>
    </row>
    <row r="4014" spans="12:13">
      <c r="L4014" s="78">
        <f t="shared" si="61"/>
        <v>39.560000000000699</v>
      </c>
      <c r="M4014" s="77"/>
    </row>
    <row r="4015" spans="12:13">
      <c r="L4015" s="78">
        <f t="shared" si="61"/>
        <v>39.570000000000697</v>
      </c>
      <c r="M4015" s="77"/>
    </row>
    <row r="4016" spans="12:13">
      <c r="L4016" s="78">
        <f t="shared" si="61"/>
        <v>39.580000000000695</v>
      </c>
      <c r="M4016" s="77"/>
    </row>
    <row r="4017" spans="12:13">
      <c r="L4017" s="78">
        <f t="shared" si="61"/>
        <v>39.590000000000693</v>
      </c>
      <c r="M4017" s="77"/>
    </row>
    <row r="4018" spans="12:13">
      <c r="L4018" s="78">
        <f t="shared" si="61"/>
        <v>39.600000000000691</v>
      </c>
      <c r="M4018" s="77"/>
    </row>
    <row r="4019" spans="12:13">
      <c r="L4019" s="78">
        <f t="shared" si="61"/>
        <v>39.610000000000689</v>
      </c>
      <c r="M4019" s="77"/>
    </row>
    <row r="4020" spans="12:13">
      <c r="L4020" s="78">
        <f t="shared" si="61"/>
        <v>39.620000000000687</v>
      </c>
      <c r="M4020" s="77"/>
    </row>
    <row r="4021" spans="12:13">
      <c r="L4021" s="78">
        <f t="shared" si="61"/>
        <v>39.630000000000685</v>
      </c>
      <c r="M4021" s="77"/>
    </row>
    <row r="4022" spans="12:13">
      <c r="L4022" s="78">
        <f t="shared" si="61"/>
        <v>39.640000000000683</v>
      </c>
      <c r="M4022" s="77"/>
    </row>
    <row r="4023" spans="12:13">
      <c r="L4023" s="78">
        <f t="shared" si="61"/>
        <v>39.650000000000681</v>
      </c>
      <c r="M4023" s="77"/>
    </row>
    <row r="4024" spans="12:13">
      <c r="L4024" s="78">
        <f t="shared" si="61"/>
        <v>39.660000000000679</v>
      </c>
      <c r="M4024" s="77"/>
    </row>
    <row r="4025" spans="12:13">
      <c r="L4025" s="78">
        <f t="shared" si="61"/>
        <v>39.670000000000677</v>
      </c>
      <c r="M4025" s="77"/>
    </row>
    <row r="4026" spans="12:13">
      <c r="L4026" s="78">
        <f t="shared" si="61"/>
        <v>39.680000000000675</v>
      </c>
      <c r="M4026" s="77"/>
    </row>
    <row r="4027" spans="12:13">
      <c r="L4027" s="78">
        <f t="shared" si="61"/>
        <v>39.690000000000673</v>
      </c>
      <c r="M4027" s="77"/>
    </row>
    <row r="4028" spans="12:13">
      <c r="L4028" s="78">
        <f t="shared" ref="L4028:L4091" si="62">+L4027+0.01</f>
        <v>39.700000000000671</v>
      </c>
      <c r="M4028" s="77"/>
    </row>
    <row r="4029" spans="12:13">
      <c r="L4029" s="78">
        <f t="shared" si="62"/>
        <v>39.710000000000669</v>
      </c>
      <c r="M4029" s="77"/>
    </row>
    <row r="4030" spans="12:13">
      <c r="L4030" s="78">
        <f t="shared" si="62"/>
        <v>39.720000000000667</v>
      </c>
      <c r="M4030" s="77"/>
    </row>
    <row r="4031" spans="12:13">
      <c r="L4031" s="78">
        <f t="shared" si="62"/>
        <v>39.730000000000665</v>
      </c>
      <c r="M4031" s="77"/>
    </row>
    <row r="4032" spans="12:13">
      <c r="L4032" s="78">
        <f t="shared" si="62"/>
        <v>39.740000000000663</v>
      </c>
      <c r="M4032" s="77"/>
    </row>
    <row r="4033" spans="12:13">
      <c r="L4033" s="78">
        <f t="shared" si="62"/>
        <v>39.750000000000661</v>
      </c>
      <c r="M4033" s="77"/>
    </row>
    <row r="4034" spans="12:13">
      <c r="L4034" s="78">
        <f t="shared" si="62"/>
        <v>39.760000000000659</v>
      </c>
      <c r="M4034" s="77"/>
    </row>
    <row r="4035" spans="12:13">
      <c r="L4035" s="78">
        <f t="shared" si="62"/>
        <v>39.770000000000657</v>
      </c>
      <c r="M4035" s="77"/>
    </row>
    <row r="4036" spans="12:13">
      <c r="L4036" s="78">
        <f t="shared" si="62"/>
        <v>39.780000000000655</v>
      </c>
      <c r="M4036" s="77"/>
    </row>
    <row r="4037" spans="12:13">
      <c r="L4037" s="78">
        <f t="shared" si="62"/>
        <v>39.790000000000653</v>
      </c>
      <c r="M4037" s="77"/>
    </row>
    <row r="4038" spans="12:13">
      <c r="L4038" s="78">
        <f t="shared" si="62"/>
        <v>39.800000000000651</v>
      </c>
      <c r="M4038" s="77"/>
    </row>
    <row r="4039" spans="12:13">
      <c r="L4039" s="78">
        <f t="shared" si="62"/>
        <v>39.810000000000649</v>
      </c>
      <c r="M4039" s="77"/>
    </row>
    <row r="4040" spans="12:13">
      <c r="L4040" s="78">
        <f t="shared" si="62"/>
        <v>39.820000000000647</v>
      </c>
      <c r="M4040" s="77"/>
    </row>
    <row r="4041" spans="12:13">
      <c r="L4041" s="78">
        <f t="shared" si="62"/>
        <v>39.830000000000645</v>
      </c>
      <c r="M4041" s="77"/>
    </row>
    <row r="4042" spans="12:13">
      <c r="L4042" s="78">
        <f t="shared" si="62"/>
        <v>39.840000000000643</v>
      </c>
      <c r="M4042" s="77"/>
    </row>
    <row r="4043" spans="12:13">
      <c r="L4043" s="78">
        <f t="shared" si="62"/>
        <v>39.850000000000641</v>
      </c>
      <c r="M4043" s="77"/>
    </row>
    <row r="4044" spans="12:13">
      <c r="L4044" s="78">
        <f t="shared" si="62"/>
        <v>39.860000000000639</v>
      </c>
      <c r="M4044" s="77"/>
    </row>
    <row r="4045" spans="12:13">
      <c r="L4045" s="78">
        <f t="shared" si="62"/>
        <v>39.870000000000637</v>
      </c>
      <c r="M4045" s="77"/>
    </row>
    <row r="4046" spans="12:13">
      <c r="L4046" s="78">
        <f t="shared" si="62"/>
        <v>39.880000000000635</v>
      </c>
      <c r="M4046" s="77"/>
    </row>
    <row r="4047" spans="12:13">
      <c r="L4047" s="78">
        <f t="shared" si="62"/>
        <v>39.890000000000633</v>
      </c>
      <c r="M4047" s="77"/>
    </row>
    <row r="4048" spans="12:13">
      <c r="L4048" s="78">
        <f t="shared" si="62"/>
        <v>39.900000000000631</v>
      </c>
      <c r="M4048" s="77"/>
    </row>
    <row r="4049" spans="12:13">
      <c r="L4049" s="78">
        <f t="shared" si="62"/>
        <v>39.910000000000629</v>
      </c>
      <c r="M4049" s="77"/>
    </row>
    <row r="4050" spans="12:13">
      <c r="L4050" s="78">
        <f t="shared" si="62"/>
        <v>39.920000000000627</v>
      </c>
      <c r="M4050" s="77"/>
    </row>
    <row r="4051" spans="12:13">
      <c r="L4051" s="78">
        <f t="shared" si="62"/>
        <v>39.930000000000625</v>
      </c>
      <c r="M4051" s="77"/>
    </row>
    <row r="4052" spans="12:13">
      <c r="L4052" s="78">
        <f t="shared" si="62"/>
        <v>39.940000000000623</v>
      </c>
      <c r="M4052" s="77"/>
    </row>
    <row r="4053" spans="12:13">
      <c r="L4053" s="78">
        <f t="shared" si="62"/>
        <v>39.950000000000621</v>
      </c>
      <c r="M4053" s="77"/>
    </row>
    <row r="4054" spans="12:13">
      <c r="L4054" s="78">
        <f t="shared" si="62"/>
        <v>39.960000000000619</v>
      </c>
      <c r="M4054" s="77"/>
    </row>
    <row r="4055" spans="12:13">
      <c r="L4055" s="78">
        <f t="shared" si="62"/>
        <v>39.970000000000617</v>
      </c>
      <c r="M4055" s="77"/>
    </row>
    <row r="4056" spans="12:13">
      <c r="L4056" s="78">
        <f t="shared" si="62"/>
        <v>39.980000000000615</v>
      </c>
      <c r="M4056" s="77"/>
    </row>
    <row r="4057" spans="12:13">
      <c r="L4057" s="78">
        <f t="shared" si="62"/>
        <v>39.990000000000613</v>
      </c>
      <c r="M4057" s="77"/>
    </row>
    <row r="4058" spans="12:13">
      <c r="L4058" s="78">
        <f t="shared" si="62"/>
        <v>40.000000000000611</v>
      </c>
      <c r="M4058" s="77"/>
    </row>
    <row r="4059" spans="12:13">
      <c r="L4059" s="78">
        <f t="shared" si="62"/>
        <v>40.010000000000609</v>
      </c>
      <c r="M4059" s="77"/>
    </row>
    <row r="4060" spans="12:13">
      <c r="L4060" s="78">
        <f t="shared" si="62"/>
        <v>40.020000000000607</v>
      </c>
      <c r="M4060" s="77"/>
    </row>
    <row r="4061" spans="12:13">
      <c r="L4061" s="78">
        <f t="shared" si="62"/>
        <v>40.030000000000605</v>
      </c>
      <c r="M4061" s="77"/>
    </row>
    <row r="4062" spans="12:13">
      <c r="L4062" s="78">
        <f t="shared" si="62"/>
        <v>40.040000000000603</v>
      </c>
      <c r="M4062" s="77"/>
    </row>
    <row r="4063" spans="12:13">
      <c r="L4063" s="78">
        <f t="shared" si="62"/>
        <v>40.050000000000601</v>
      </c>
      <c r="M4063" s="77"/>
    </row>
    <row r="4064" spans="12:13">
      <c r="L4064" s="78">
        <f t="shared" si="62"/>
        <v>40.060000000000599</v>
      </c>
      <c r="M4064" s="77"/>
    </row>
    <row r="4065" spans="12:13">
      <c r="L4065" s="78">
        <f t="shared" si="62"/>
        <v>40.070000000000597</v>
      </c>
      <c r="M4065" s="77"/>
    </row>
    <row r="4066" spans="12:13">
      <c r="L4066" s="78">
        <f t="shared" si="62"/>
        <v>40.080000000000595</v>
      </c>
      <c r="M4066" s="77"/>
    </row>
    <row r="4067" spans="12:13">
      <c r="L4067" s="78">
        <f t="shared" si="62"/>
        <v>40.090000000000593</v>
      </c>
      <c r="M4067" s="77"/>
    </row>
    <row r="4068" spans="12:13">
      <c r="L4068" s="78">
        <f t="shared" si="62"/>
        <v>40.100000000000591</v>
      </c>
      <c r="M4068" s="77"/>
    </row>
    <row r="4069" spans="12:13">
      <c r="L4069" s="78">
        <f t="shared" si="62"/>
        <v>40.110000000000589</v>
      </c>
      <c r="M4069" s="77"/>
    </row>
    <row r="4070" spans="12:13">
      <c r="L4070" s="78">
        <f t="shared" si="62"/>
        <v>40.120000000000587</v>
      </c>
      <c r="M4070" s="77"/>
    </row>
    <row r="4071" spans="12:13">
      <c r="L4071" s="78">
        <f t="shared" si="62"/>
        <v>40.130000000000585</v>
      </c>
      <c r="M4071" s="77"/>
    </row>
    <row r="4072" spans="12:13">
      <c r="L4072" s="78">
        <f t="shared" si="62"/>
        <v>40.140000000000583</v>
      </c>
      <c r="M4072" s="77"/>
    </row>
    <row r="4073" spans="12:13">
      <c r="L4073" s="78">
        <f t="shared" si="62"/>
        <v>40.150000000000581</v>
      </c>
      <c r="M4073" s="77"/>
    </row>
    <row r="4074" spans="12:13">
      <c r="L4074" s="78">
        <f t="shared" si="62"/>
        <v>40.160000000000579</v>
      </c>
      <c r="M4074" s="77"/>
    </row>
    <row r="4075" spans="12:13">
      <c r="L4075" s="78">
        <f t="shared" si="62"/>
        <v>40.170000000000577</v>
      </c>
      <c r="M4075" s="77"/>
    </row>
    <row r="4076" spans="12:13">
      <c r="L4076" s="78">
        <f t="shared" si="62"/>
        <v>40.180000000000575</v>
      </c>
      <c r="M4076" s="77"/>
    </row>
    <row r="4077" spans="12:13">
      <c r="L4077" s="78">
        <f t="shared" si="62"/>
        <v>40.190000000000573</v>
      </c>
      <c r="M4077" s="77"/>
    </row>
    <row r="4078" spans="12:13">
      <c r="L4078" s="78">
        <f t="shared" si="62"/>
        <v>40.200000000000571</v>
      </c>
      <c r="M4078" s="77"/>
    </row>
    <row r="4079" spans="12:13">
      <c r="L4079" s="78">
        <f t="shared" si="62"/>
        <v>40.210000000000569</v>
      </c>
      <c r="M4079" s="77"/>
    </row>
    <row r="4080" spans="12:13">
      <c r="L4080" s="78">
        <f t="shared" si="62"/>
        <v>40.220000000000567</v>
      </c>
      <c r="M4080" s="77"/>
    </row>
    <row r="4081" spans="12:13">
      <c r="L4081" s="78">
        <f t="shared" si="62"/>
        <v>40.230000000000565</v>
      </c>
      <c r="M4081" s="77"/>
    </row>
    <row r="4082" spans="12:13">
      <c r="L4082" s="78">
        <f t="shared" si="62"/>
        <v>40.240000000000563</v>
      </c>
      <c r="M4082" s="77"/>
    </row>
    <row r="4083" spans="12:13">
      <c r="L4083" s="78">
        <f t="shared" si="62"/>
        <v>40.250000000000561</v>
      </c>
      <c r="M4083" s="77"/>
    </row>
    <row r="4084" spans="12:13">
      <c r="L4084" s="78">
        <f t="shared" si="62"/>
        <v>40.260000000000559</v>
      </c>
      <c r="M4084" s="77"/>
    </row>
    <row r="4085" spans="12:13">
      <c r="L4085" s="78">
        <f t="shared" si="62"/>
        <v>40.270000000000557</v>
      </c>
      <c r="M4085" s="77"/>
    </row>
    <row r="4086" spans="12:13">
      <c r="L4086" s="78">
        <f t="shared" si="62"/>
        <v>40.280000000000555</v>
      </c>
      <c r="M4086" s="77"/>
    </row>
    <row r="4087" spans="12:13">
      <c r="L4087" s="78">
        <f t="shared" si="62"/>
        <v>40.290000000000553</v>
      </c>
      <c r="M4087" s="77"/>
    </row>
    <row r="4088" spans="12:13">
      <c r="L4088" s="78">
        <f t="shared" si="62"/>
        <v>40.300000000000551</v>
      </c>
      <c r="M4088" s="77"/>
    </row>
    <row r="4089" spans="12:13">
      <c r="L4089" s="78">
        <f t="shared" si="62"/>
        <v>40.310000000000549</v>
      </c>
      <c r="M4089" s="77"/>
    </row>
    <row r="4090" spans="12:13">
      <c r="L4090" s="78">
        <f t="shared" si="62"/>
        <v>40.320000000000547</v>
      </c>
      <c r="M4090" s="77"/>
    </row>
    <row r="4091" spans="12:13">
      <c r="L4091" s="78">
        <f t="shared" si="62"/>
        <v>40.330000000000545</v>
      </c>
      <c r="M4091" s="77"/>
    </row>
    <row r="4092" spans="12:13">
      <c r="L4092" s="78">
        <f t="shared" ref="L4092:L4155" si="63">+L4091+0.01</f>
        <v>40.340000000000543</v>
      </c>
      <c r="M4092" s="77"/>
    </row>
    <row r="4093" spans="12:13">
      <c r="L4093" s="78">
        <f t="shared" si="63"/>
        <v>40.350000000000541</v>
      </c>
      <c r="M4093" s="77"/>
    </row>
    <row r="4094" spans="12:13">
      <c r="L4094" s="78">
        <f t="shared" si="63"/>
        <v>40.360000000000539</v>
      </c>
      <c r="M4094" s="77"/>
    </row>
    <row r="4095" spans="12:13">
      <c r="L4095" s="78">
        <f t="shared" si="63"/>
        <v>40.370000000000537</v>
      </c>
      <c r="M4095" s="77"/>
    </row>
    <row r="4096" spans="12:13">
      <c r="L4096" s="78">
        <f t="shared" si="63"/>
        <v>40.380000000000535</v>
      </c>
      <c r="M4096" s="77"/>
    </row>
    <row r="4097" spans="12:13">
      <c r="L4097" s="78">
        <f t="shared" si="63"/>
        <v>40.390000000000533</v>
      </c>
      <c r="M4097" s="77"/>
    </row>
    <row r="4098" spans="12:13">
      <c r="L4098" s="78">
        <f t="shared" si="63"/>
        <v>40.400000000000531</v>
      </c>
      <c r="M4098" s="77"/>
    </row>
    <row r="4099" spans="12:13">
      <c r="L4099" s="78">
        <f t="shared" si="63"/>
        <v>40.410000000000529</v>
      </c>
      <c r="M4099" s="77"/>
    </row>
    <row r="4100" spans="12:13">
      <c r="L4100" s="78">
        <f t="shared" si="63"/>
        <v>40.420000000000528</v>
      </c>
      <c r="M4100" s="77"/>
    </row>
    <row r="4101" spans="12:13">
      <c r="L4101" s="78">
        <f t="shared" si="63"/>
        <v>40.430000000000526</v>
      </c>
      <c r="M4101" s="77"/>
    </row>
    <row r="4102" spans="12:13">
      <c r="L4102" s="78">
        <f t="shared" si="63"/>
        <v>40.440000000000524</v>
      </c>
      <c r="M4102" s="77"/>
    </row>
    <row r="4103" spans="12:13">
      <c r="L4103" s="78">
        <f t="shared" si="63"/>
        <v>40.450000000000522</v>
      </c>
      <c r="M4103" s="77"/>
    </row>
    <row r="4104" spans="12:13">
      <c r="L4104" s="78">
        <f t="shared" si="63"/>
        <v>40.46000000000052</v>
      </c>
      <c r="M4104" s="77"/>
    </row>
    <row r="4105" spans="12:13">
      <c r="L4105" s="78">
        <f t="shared" si="63"/>
        <v>40.470000000000518</v>
      </c>
      <c r="M4105" s="77"/>
    </row>
    <row r="4106" spans="12:13">
      <c r="L4106" s="78">
        <f t="shared" si="63"/>
        <v>40.480000000000516</v>
      </c>
      <c r="M4106" s="77"/>
    </row>
    <row r="4107" spans="12:13">
      <c r="L4107" s="78">
        <f t="shared" si="63"/>
        <v>40.490000000000514</v>
      </c>
      <c r="M4107" s="77"/>
    </row>
    <row r="4108" spans="12:13">
      <c r="L4108" s="78">
        <f t="shared" si="63"/>
        <v>40.500000000000512</v>
      </c>
      <c r="M4108" s="77"/>
    </row>
    <row r="4109" spans="12:13">
      <c r="L4109" s="78">
        <f t="shared" si="63"/>
        <v>40.51000000000051</v>
      </c>
      <c r="M4109" s="77"/>
    </row>
    <row r="4110" spans="12:13">
      <c r="L4110" s="78">
        <f t="shared" si="63"/>
        <v>40.520000000000508</v>
      </c>
      <c r="M4110" s="77"/>
    </row>
    <row r="4111" spans="12:13">
      <c r="L4111" s="78">
        <f t="shared" si="63"/>
        <v>40.530000000000506</v>
      </c>
      <c r="M4111" s="77"/>
    </row>
    <row r="4112" spans="12:13">
      <c r="L4112" s="78">
        <f t="shared" si="63"/>
        <v>40.540000000000504</v>
      </c>
      <c r="M4112" s="77"/>
    </row>
    <row r="4113" spans="12:13">
      <c r="L4113" s="78">
        <f t="shared" si="63"/>
        <v>40.550000000000502</v>
      </c>
      <c r="M4113" s="77"/>
    </row>
    <row r="4114" spans="12:13">
      <c r="L4114" s="78">
        <f t="shared" si="63"/>
        <v>40.5600000000005</v>
      </c>
      <c r="M4114" s="77"/>
    </row>
    <row r="4115" spans="12:13">
      <c r="L4115" s="78">
        <f t="shared" si="63"/>
        <v>40.570000000000498</v>
      </c>
      <c r="M4115" s="77"/>
    </row>
    <row r="4116" spans="12:13">
      <c r="L4116" s="78">
        <f t="shared" si="63"/>
        <v>40.580000000000496</v>
      </c>
      <c r="M4116" s="77"/>
    </row>
    <row r="4117" spans="12:13">
      <c r="L4117" s="78">
        <f t="shared" si="63"/>
        <v>40.590000000000494</v>
      </c>
      <c r="M4117" s="77"/>
    </row>
    <row r="4118" spans="12:13">
      <c r="L4118" s="78">
        <f t="shared" si="63"/>
        <v>40.600000000000492</v>
      </c>
      <c r="M4118" s="77"/>
    </row>
    <row r="4119" spans="12:13">
      <c r="L4119" s="78">
        <f t="shared" si="63"/>
        <v>40.61000000000049</v>
      </c>
      <c r="M4119" s="77"/>
    </row>
    <row r="4120" spans="12:13">
      <c r="L4120" s="78">
        <f t="shared" si="63"/>
        <v>40.620000000000488</v>
      </c>
      <c r="M4120" s="77"/>
    </row>
    <row r="4121" spans="12:13">
      <c r="L4121" s="78">
        <f t="shared" si="63"/>
        <v>40.630000000000486</v>
      </c>
      <c r="M4121" s="77"/>
    </row>
    <row r="4122" spans="12:13">
      <c r="L4122" s="78">
        <f t="shared" si="63"/>
        <v>40.640000000000484</v>
      </c>
      <c r="M4122" s="77"/>
    </row>
    <row r="4123" spans="12:13">
      <c r="L4123" s="78">
        <f t="shared" si="63"/>
        <v>40.650000000000482</v>
      </c>
      <c r="M4123" s="77"/>
    </row>
    <row r="4124" spans="12:13">
      <c r="L4124" s="78">
        <f t="shared" si="63"/>
        <v>40.66000000000048</v>
      </c>
      <c r="M4124" s="77"/>
    </row>
    <row r="4125" spans="12:13">
      <c r="L4125" s="78">
        <f t="shared" si="63"/>
        <v>40.670000000000478</v>
      </c>
      <c r="M4125" s="77"/>
    </row>
    <row r="4126" spans="12:13">
      <c r="L4126" s="78">
        <f t="shared" si="63"/>
        <v>40.680000000000476</v>
      </c>
      <c r="M4126" s="77"/>
    </row>
    <row r="4127" spans="12:13">
      <c r="L4127" s="78">
        <f t="shared" si="63"/>
        <v>40.690000000000474</v>
      </c>
      <c r="M4127" s="77"/>
    </row>
    <row r="4128" spans="12:13">
      <c r="L4128" s="78">
        <f t="shared" si="63"/>
        <v>40.700000000000472</v>
      </c>
      <c r="M4128" s="77"/>
    </row>
    <row r="4129" spans="12:13">
      <c r="L4129" s="78">
        <f t="shared" si="63"/>
        <v>40.71000000000047</v>
      </c>
      <c r="M4129" s="77"/>
    </row>
    <row r="4130" spans="12:13">
      <c r="L4130" s="78">
        <f t="shared" si="63"/>
        <v>40.720000000000468</v>
      </c>
      <c r="M4130" s="77"/>
    </row>
    <row r="4131" spans="12:13">
      <c r="L4131" s="78">
        <f t="shared" si="63"/>
        <v>40.730000000000466</v>
      </c>
      <c r="M4131" s="77"/>
    </row>
    <row r="4132" spans="12:13">
      <c r="L4132" s="78">
        <f t="shared" si="63"/>
        <v>40.740000000000464</v>
      </c>
      <c r="M4132" s="77"/>
    </row>
    <row r="4133" spans="12:13">
      <c r="L4133" s="78">
        <f t="shared" si="63"/>
        <v>40.750000000000462</v>
      </c>
      <c r="M4133" s="77"/>
    </row>
    <row r="4134" spans="12:13">
      <c r="L4134" s="78">
        <f t="shared" si="63"/>
        <v>40.76000000000046</v>
      </c>
      <c r="M4134" s="77"/>
    </row>
    <row r="4135" spans="12:13">
      <c r="L4135" s="78">
        <f t="shared" si="63"/>
        <v>40.770000000000458</v>
      </c>
      <c r="M4135" s="77"/>
    </row>
    <row r="4136" spans="12:13">
      <c r="L4136" s="78">
        <f t="shared" si="63"/>
        <v>40.780000000000456</v>
      </c>
      <c r="M4136" s="77"/>
    </row>
    <row r="4137" spans="12:13">
      <c r="L4137" s="78">
        <f t="shared" si="63"/>
        <v>40.790000000000454</v>
      </c>
      <c r="M4137" s="77"/>
    </row>
    <row r="4138" spans="12:13">
      <c r="L4138" s="78">
        <f t="shared" si="63"/>
        <v>40.800000000000452</v>
      </c>
      <c r="M4138" s="77"/>
    </row>
    <row r="4139" spans="12:13">
      <c r="L4139" s="78">
        <f t="shared" si="63"/>
        <v>40.81000000000045</v>
      </c>
      <c r="M4139" s="77"/>
    </row>
    <row r="4140" spans="12:13">
      <c r="L4140" s="78">
        <f t="shared" si="63"/>
        <v>40.820000000000448</v>
      </c>
      <c r="M4140" s="77"/>
    </row>
    <row r="4141" spans="12:13">
      <c r="L4141" s="78">
        <f t="shared" si="63"/>
        <v>40.830000000000446</v>
      </c>
      <c r="M4141" s="77"/>
    </row>
    <row r="4142" spans="12:13">
      <c r="L4142" s="78">
        <f t="shared" si="63"/>
        <v>40.840000000000444</v>
      </c>
      <c r="M4142" s="77"/>
    </row>
    <row r="4143" spans="12:13">
      <c r="L4143" s="78">
        <f t="shared" si="63"/>
        <v>40.850000000000442</v>
      </c>
      <c r="M4143" s="77"/>
    </row>
    <row r="4144" spans="12:13">
      <c r="L4144" s="78">
        <f t="shared" si="63"/>
        <v>40.86000000000044</v>
      </c>
      <c r="M4144" s="77"/>
    </row>
    <row r="4145" spans="12:13">
      <c r="L4145" s="78">
        <f t="shared" si="63"/>
        <v>40.870000000000438</v>
      </c>
      <c r="M4145" s="77"/>
    </row>
    <row r="4146" spans="12:13">
      <c r="L4146" s="78">
        <f t="shared" si="63"/>
        <v>40.880000000000436</v>
      </c>
      <c r="M4146" s="77"/>
    </row>
    <row r="4147" spans="12:13">
      <c r="L4147" s="78">
        <f t="shared" si="63"/>
        <v>40.890000000000434</v>
      </c>
      <c r="M4147" s="77"/>
    </row>
    <row r="4148" spans="12:13">
      <c r="L4148" s="78">
        <f t="shared" si="63"/>
        <v>40.900000000000432</v>
      </c>
      <c r="M4148" s="77"/>
    </row>
    <row r="4149" spans="12:13">
      <c r="L4149" s="78">
        <f t="shared" si="63"/>
        <v>40.91000000000043</v>
      </c>
      <c r="M4149" s="77"/>
    </row>
    <row r="4150" spans="12:13">
      <c r="L4150" s="78">
        <f t="shared" si="63"/>
        <v>40.920000000000428</v>
      </c>
      <c r="M4150" s="77"/>
    </row>
    <row r="4151" spans="12:13">
      <c r="L4151" s="78">
        <f t="shared" si="63"/>
        <v>40.930000000000426</v>
      </c>
      <c r="M4151" s="77"/>
    </row>
    <row r="4152" spans="12:13">
      <c r="L4152" s="78">
        <f t="shared" si="63"/>
        <v>40.940000000000424</v>
      </c>
      <c r="M4152" s="77"/>
    </row>
    <row r="4153" spans="12:13">
      <c r="L4153" s="78">
        <f t="shared" si="63"/>
        <v>40.950000000000422</v>
      </c>
      <c r="M4153" s="77"/>
    </row>
    <row r="4154" spans="12:13">
      <c r="L4154" s="78">
        <f t="shared" si="63"/>
        <v>40.96000000000042</v>
      </c>
      <c r="M4154" s="77"/>
    </row>
    <row r="4155" spans="12:13">
      <c r="L4155" s="78">
        <f t="shared" si="63"/>
        <v>40.970000000000418</v>
      </c>
      <c r="M4155" s="77"/>
    </row>
    <row r="4156" spans="12:13">
      <c r="L4156" s="78">
        <f t="shared" ref="L4156:L4219" si="64">+L4155+0.01</f>
        <v>40.980000000000416</v>
      </c>
      <c r="M4156" s="77"/>
    </row>
    <row r="4157" spans="12:13">
      <c r="L4157" s="78">
        <f t="shared" si="64"/>
        <v>40.990000000000414</v>
      </c>
      <c r="M4157" s="77"/>
    </row>
    <row r="4158" spans="12:13">
      <c r="L4158" s="78">
        <f t="shared" si="64"/>
        <v>41.000000000000412</v>
      </c>
      <c r="M4158" s="77"/>
    </row>
    <row r="4159" spans="12:13">
      <c r="L4159" s="78">
        <f t="shared" si="64"/>
        <v>41.01000000000041</v>
      </c>
      <c r="M4159" s="77"/>
    </row>
    <row r="4160" spans="12:13">
      <c r="L4160" s="78">
        <f t="shared" si="64"/>
        <v>41.020000000000408</v>
      </c>
      <c r="M4160" s="77"/>
    </row>
    <row r="4161" spans="12:13">
      <c r="L4161" s="78">
        <f t="shared" si="64"/>
        <v>41.030000000000406</v>
      </c>
      <c r="M4161" s="77"/>
    </row>
    <row r="4162" spans="12:13">
      <c r="L4162" s="78">
        <f t="shared" si="64"/>
        <v>41.040000000000404</v>
      </c>
      <c r="M4162" s="77"/>
    </row>
    <row r="4163" spans="12:13">
      <c r="L4163" s="78">
        <f t="shared" si="64"/>
        <v>41.050000000000402</v>
      </c>
      <c r="M4163" s="77"/>
    </row>
    <row r="4164" spans="12:13">
      <c r="L4164" s="78">
        <f t="shared" si="64"/>
        <v>41.0600000000004</v>
      </c>
      <c r="M4164" s="77"/>
    </row>
    <row r="4165" spans="12:13">
      <c r="L4165" s="78">
        <f t="shared" si="64"/>
        <v>41.070000000000398</v>
      </c>
      <c r="M4165" s="77"/>
    </row>
    <row r="4166" spans="12:13">
      <c r="L4166" s="78">
        <f t="shared" si="64"/>
        <v>41.080000000000396</v>
      </c>
      <c r="M4166" s="77"/>
    </row>
    <row r="4167" spans="12:13">
      <c r="L4167" s="78">
        <f t="shared" si="64"/>
        <v>41.090000000000394</v>
      </c>
      <c r="M4167" s="77"/>
    </row>
    <row r="4168" spans="12:13">
      <c r="L4168" s="78">
        <f t="shared" si="64"/>
        <v>41.100000000000392</v>
      </c>
      <c r="M4168" s="77"/>
    </row>
    <row r="4169" spans="12:13">
      <c r="L4169" s="78">
        <f t="shared" si="64"/>
        <v>41.11000000000039</v>
      </c>
      <c r="M4169" s="77"/>
    </row>
    <row r="4170" spans="12:13">
      <c r="L4170" s="78">
        <f t="shared" si="64"/>
        <v>41.120000000000388</v>
      </c>
      <c r="M4170" s="77"/>
    </row>
    <row r="4171" spans="12:13">
      <c r="L4171" s="78">
        <f t="shared" si="64"/>
        <v>41.130000000000386</v>
      </c>
      <c r="M4171" s="77"/>
    </row>
    <row r="4172" spans="12:13">
      <c r="L4172" s="78">
        <f t="shared" si="64"/>
        <v>41.140000000000384</v>
      </c>
      <c r="M4172" s="77"/>
    </row>
    <row r="4173" spans="12:13">
      <c r="L4173" s="78">
        <f t="shared" si="64"/>
        <v>41.150000000000382</v>
      </c>
      <c r="M4173" s="77"/>
    </row>
    <row r="4174" spans="12:13">
      <c r="L4174" s="78">
        <f t="shared" si="64"/>
        <v>41.16000000000038</v>
      </c>
      <c r="M4174" s="77"/>
    </row>
    <row r="4175" spans="12:13">
      <c r="L4175" s="78">
        <f t="shared" si="64"/>
        <v>41.170000000000378</v>
      </c>
      <c r="M4175" s="77"/>
    </row>
    <row r="4176" spans="12:13">
      <c r="L4176" s="78">
        <f t="shared" si="64"/>
        <v>41.180000000000376</v>
      </c>
      <c r="M4176" s="77"/>
    </row>
    <row r="4177" spans="12:13">
      <c r="L4177" s="78">
        <f t="shared" si="64"/>
        <v>41.190000000000374</v>
      </c>
      <c r="M4177" s="77"/>
    </row>
    <row r="4178" spans="12:13">
      <c r="L4178" s="78">
        <f t="shared" si="64"/>
        <v>41.200000000000372</v>
      </c>
      <c r="M4178" s="77"/>
    </row>
    <row r="4179" spans="12:13">
      <c r="L4179" s="78">
        <f t="shared" si="64"/>
        <v>41.21000000000037</v>
      </c>
      <c r="M4179" s="77"/>
    </row>
    <row r="4180" spans="12:13">
      <c r="L4180" s="78">
        <f t="shared" si="64"/>
        <v>41.220000000000368</v>
      </c>
      <c r="M4180" s="77"/>
    </row>
    <row r="4181" spans="12:13">
      <c r="L4181" s="78">
        <f t="shared" si="64"/>
        <v>41.230000000000366</v>
      </c>
      <c r="M4181" s="77"/>
    </row>
    <row r="4182" spans="12:13">
      <c r="L4182" s="78">
        <f t="shared" si="64"/>
        <v>41.240000000000364</v>
      </c>
      <c r="M4182" s="77"/>
    </row>
    <row r="4183" spans="12:13">
      <c r="L4183" s="78">
        <f t="shared" si="64"/>
        <v>41.250000000000362</v>
      </c>
      <c r="M4183" s="77"/>
    </row>
    <row r="4184" spans="12:13">
      <c r="L4184" s="78">
        <f t="shared" si="64"/>
        <v>41.26000000000036</v>
      </c>
      <c r="M4184" s="77"/>
    </row>
    <row r="4185" spans="12:13">
      <c r="L4185" s="78">
        <f t="shared" si="64"/>
        <v>41.270000000000358</v>
      </c>
      <c r="M4185" s="77"/>
    </row>
    <row r="4186" spans="12:13">
      <c r="L4186" s="78">
        <f t="shared" si="64"/>
        <v>41.280000000000356</v>
      </c>
      <c r="M4186" s="77"/>
    </row>
    <row r="4187" spans="12:13">
      <c r="L4187" s="78">
        <f t="shared" si="64"/>
        <v>41.290000000000354</v>
      </c>
      <c r="M4187" s="77"/>
    </row>
    <row r="4188" spans="12:13">
      <c r="L4188" s="78">
        <f t="shared" si="64"/>
        <v>41.300000000000352</v>
      </c>
      <c r="M4188" s="77"/>
    </row>
    <row r="4189" spans="12:13">
      <c r="L4189" s="78">
        <f t="shared" si="64"/>
        <v>41.31000000000035</v>
      </c>
      <c r="M4189" s="77"/>
    </row>
    <row r="4190" spans="12:13">
      <c r="L4190" s="78">
        <f t="shared" si="64"/>
        <v>41.320000000000348</v>
      </c>
      <c r="M4190" s="77"/>
    </row>
    <row r="4191" spans="12:13">
      <c r="L4191" s="78">
        <f t="shared" si="64"/>
        <v>41.330000000000346</v>
      </c>
      <c r="M4191" s="77"/>
    </row>
    <row r="4192" spans="12:13">
      <c r="L4192" s="78">
        <f t="shared" si="64"/>
        <v>41.340000000000344</v>
      </c>
      <c r="M4192" s="77"/>
    </row>
    <row r="4193" spans="12:13">
      <c r="L4193" s="78">
        <f t="shared" si="64"/>
        <v>41.350000000000342</v>
      </c>
      <c r="M4193" s="77"/>
    </row>
    <row r="4194" spans="12:13">
      <c r="L4194" s="78">
        <f t="shared" si="64"/>
        <v>41.36000000000034</v>
      </c>
      <c r="M4194" s="77"/>
    </row>
    <row r="4195" spans="12:13">
      <c r="L4195" s="78">
        <f t="shared" si="64"/>
        <v>41.370000000000339</v>
      </c>
      <c r="M4195" s="77"/>
    </row>
    <row r="4196" spans="12:13">
      <c r="L4196" s="78">
        <f t="shared" si="64"/>
        <v>41.380000000000337</v>
      </c>
      <c r="M4196" s="77"/>
    </row>
    <row r="4197" spans="12:13">
      <c r="L4197" s="78">
        <f t="shared" si="64"/>
        <v>41.390000000000335</v>
      </c>
      <c r="M4197" s="77"/>
    </row>
    <row r="4198" spans="12:13">
      <c r="L4198" s="78">
        <f t="shared" si="64"/>
        <v>41.400000000000333</v>
      </c>
      <c r="M4198" s="77"/>
    </row>
    <row r="4199" spans="12:13">
      <c r="L4199" s="78">
        <f t="shared" si="64"/>
        <v>41.410000000000331</v>
      </c>
      <c r="M4199" s="77"/>
    </row>
    <row r="4200" spans="12:13">
      <c r="L4200" s="78">
        <f t="shared" si="64"/>
        <v>41.420000000000329</v>
      </c>
      <c r="M4200" s="77"/>
    </row>
    <row r="4201" spans="12:13">
      <c r="L4201" s="78">
        <f t="shared" si="64"/>
        <v>41.430000000000327</v>
      </c>
      <c r="M4201" s="77"/>
    </row>
    <row r="4202" spans="12:13">
      <c r="L4202" s="78">
        <f t="shared" si="64"/>
        <v>41.440000000000325</v>
      </c>
      <c r="M4202" s="77"/>
    </row>
    <row r="4203" spans="12:13">
      <c r="L4203" s="78">
        <f t="shared" si="64"/>
        <v>41.450000000000323</v>
      </c>
      <c r="M4203" s="77"/>
    </row>
    <row r="4204" spans="12:13">
      <c r="L4204" s="78">
        <f t="shared" si="64"/>
        <v>41.460000000000321</v>
      </c>
      <c r="M4204" s="77"/>
    </row>
    <row r="4205" spans="12:13">
      <c r="L4205" s="78">
        <f t="shared" si="64"/>
        <v>41.470000000000319</v>
      </c>
      <c r="M4205" s="77"/>
    </row>
    <row r="4206" spans="12:13">
      <c r="L4206" s="78">
        <f t="shared" si="64"/>
        <v>41.480000000000317</v>
      </c>
      <c r="M4206" s="77"/>
    </row>
    <row r="4207" spans="12:13">
      <c r="L4207" s="78">
        <f t="shared" si="64"/>
        <v>41.490000000000315</v>
      </c>
      <c r="M4207" s="77"/>
    </row>
    <row r="4208" spans="12:13">
      <c r="L4208" s="78">
        <f t="shared" si="64"/>
        <v>41.500000000000313</v>
      </c>
      <c r="M4208" s="77"/>
    </row>
    <row r="4209" spans="12:13">
      <c r="L4209" s="78">
        <f t="shared" si="64"/>
        <v>41.510000000000311</v>
      </c>
      <c r="M4209" s="77"/>
    </row>
    <row r="4210" spans="12:13">
      <c r="L4210" s="78">
        <f t="shared" si="64"/>
        <v>41.520000000000309</v>
      </c>
      <c r="M4210" s="77"/>
    </row>
    <row r="4211" spans="12:13">
      <c r="L4211" s="78">
        <f t="shared" si="64"/>
        <v>41.530000000000307</v>
      </c>
      <c r="M4211" s="77"/>
    </row>
    <row r="4212" spans="12:13">
      <c r="L4212" s="78">
        <f t="shared" si="64"/>
        <v>41.540000000000305</v>
      </c>
      <c r="M4212" s="77"/>
    </row>
    <row r="4213" spans="12:13">
      <c r="L4213" s="78">
        <f t="shared" si="64"/>
        <v>41.550000000000303</v>
      </c>
      <c r="M4213" s="77"/>
    </row>
    <row r="4214" spans="12:13">
      <c r="L4214" s="78">
        <f t="shared" si="64"/>
        <v>41.560000000000301</v>
      </c>
      <c r="M4214" s="77"/>
    </row>
    <row r="4215" spans="12:13">
      <c r="L4215" s="78">
        <f t="shared" si="64"/>
        <v>41.570000000000299</v>
      </c>
      <c r="M4215" s="77"/>
    </row>
    <row r="4216" spans="12:13">
      <c r="L4216" s="78">
        <f t="shared" si="64"/>
        <v>41.580000000000297</v>
      </c>
      <c r="M4216" s="77"/>
    </row>
    <row r="4217" spans="12:13">
      <c r="L4217" s="78">
        <f t="shared" si="64"/>
        <v>41.590000000000295</v>
      </c>
      <c r="M4217" s="77"/>
    </row>
    <row r="4218" spans="12:13">
      <c r="L4218" s="78">
        <f t="shared" si="64"/>
        <v>41.600000000000293</v>
      </c>
      <c r="M4218" s="77"/>
    </row>
    <row r="4219" spans="12:13">
      <c r="L4219" s="78">
        <f t="shared" si="64"/>
        <v>41.610000000000291</v>
      </c>
      <c r="M4219" s="77"/>
    </row>
    <row r="4220" spans="12:13">
      <c r="L4220" s="78">
        <f t="shared" ref="L4220:L4283" si="65">+L4219+0.01</f>
        <v>41.620000000000289</v>
      </c>
      <c r="M4220" s="77"/>
    </row>
    <row r="4221" spans="12:13">
      <c r="L4221" s="78">
        <f t="shared" si="65"/>
        <v>41.630000000000287</v>
      </c>
      <c r="M4221" s="77"/>
    </row>
    <row r="4222" spans="12:13">
      <c r="L4222" s="78">
        <f t="shared" si="65"/>
        <v>41.640000000000285</v>
      </c>
      <c r="M4222" s="77"/>
    </row>
    <row r="4223" spans="12:13">
      <c r="L4223" s="78">
        <f t="shared" si="65"/>
        <v>41.650000000000283</v>
      </c>
      <c r="M4223" s="77"/>
    </row>
    <row r="4224" spans="12:13">
      <c r="L4224" s="78">
        <f t="shared" si="65"/>
        <v>41.660000000000281</v>
      </c>
      <c r="M4224" s="77"/>
    </row>
    <row r="4225" spans="12:13">
      <c r="L4225" s="78">
        <f t="shared" si="65"/>
        <v>41.670000000000279</v>
      </c>
      <c r="M4225" s="77"/>
    </row>
    <row r="4226" spans="12:13">
      <c r="L4226" s="78">
        <f t="shared" si="65"/>
        <v>41.680000000000277</v>
      </c>
      <c r="M4226" s="77"/>
    </row>
    <row r="4227" spans="12:13">
      <c r="L4227" s="78">
        <f t="shared" si="65"/>
        <v>41.690000000000275</v>
      </c>
      <c r="M4227" s="77"/>
    </row>
    <row r="4228" spans="12:13">
      <c r="L4228" s="78">
        <f t="shared" si="65"/>
        <v>41.700000000000273</v>
      </c>
      <c r="M4228" s="77"/>
    </row>
    <row r="4229" spans="12:13">
      <c r="L4229" s="78">
        <f t="shared" si="65"/>
        <v>41.710000000000271</v>
      </c>
      <c r="M4229" s="77"/>
    </row>
    <row r="4230" spans="12:13">
      <c r="L4230" s="78">
        <f t="shared" si="65"/>
        <v>41.720000000000269</v>
      </c>
      <c r="M4230" s="77"/>
    </row>
    <row r="4231" spans="12:13">
      <c r="L4231" s="78">
        <f t="shared" si="65"/>
        <v>41.730000000000267</v>
      </c>
      <c r="M4231" s="77"/>
    </row>
    <row r="4232" spans="12:13">
      <c r="L4232" s="78">
        <f t="shared" si="65"/>
        <v>41.740000000000265</v>
      </c>
      <c r="M4232" s="77"/>
    </row>
    <row r="4233" spans="12:13">
      <c r="L4233" s="78">
        <f t="shared" si="65"/>
        <v>41.750000000000263</v>
      </c>
      <c r="M4233" s="77"/>
    </row>
    <row r="4234" spans="12:13">
      <c r="L4234" s="78">
        <f t="shared" si="65"/>
        <v>41.760000000000261</v>
      </c>
      <c r="M4234" s="77"/>
    </row>
    <row r="4235" spans="12:13">
      <c r="L4235" s="78">
        <f t="shared" si="65"/>
        <v>41.770000000000259</v>
      </c>
      <c r="M4235" s="77"/>
    </row>
    <row r="4236" spans="12:13">
      <c r="L4236" s="78">
        <f t="shared" si="65"/>
        <v>41.780000000000257</v>
      </c>
      <c r="M4236" s="77"/>
    </row>
    <row r="4237" spans="12:13">
      <c r="L4237" s="78">
        <f t="shared" si="65"/>
        <v>41.790000000000255</v>
      </c>
      <c r="M4237" s="77"/>
    </row>
    <row r="4238" spans="12:13">
      <c r="L4238" s="78">
        <f t="shared" si="65"/>
        <v>41.800000000000253</v>
      </c>
      <c r="M4238" s="77"/>
    </row>
    <row r="4239" spans="12:13">
      <c r="L4239" s="78">
        <f t="shared" si="65"/>
        <v>41.810000000000251</v>
      </c>
      <c r="M4239" s="77"/>
    </row>
    <row r="4240" spans="12:13">
      <c r="L4240" s="78">
        <f t="shared" si="65"/>
        <v>41.820000000000249</v>
      </c>
      <c r="M4240" s="77"/>
    </row>
    <row r="4241" spans="12:13">
      <c r="L4241" s="78">
        <f t="shared" si="65"/>
        <v>41.830000000000247</v>
      </c>
      <c r="M4241" s="77"/>
    </row>
    <row r="4242" spans="12:13">
      <c r="L4242" s="78">
        <f t="shared" si="65"/>
        <v>41.840000000000245</v>
      </c>
      <c r="M4242" s="77"/>
    </row>
    <row r="4243" spans="12:13">
      <c r="L4243" s="78">
        <f t="shared" si="65"/>
        <v>41.850000000000243</v>
      </c>
      <c r="M4243" s="77"/>
    </row>
    <row r="4244" spans="12:13">
      <c r="L4244" s="78">
        <f t="shared" si="65"/>
        <v>41.860000000000241</v>
      </c>
      <c r="M4244" s="77"/>
    </row>
    <row r="4245" spans="12:13">
      <c r="L4245" s="78">
        <f t="shared" si="65"/>
        <v>41.870000000000239</v>
      </c>
      <c r="M4245" s="77"/>
    </row>
    <row r="4246" spans="12:13">
      <c r="L4246" s="78">
        <f t="shared" si="65"/>
        <v>41.880000000000237</v>
      </c>
      <c r="M4246" s="77"/>
    </row>
    <row r="4247" spans="12:13">
      <c r="L4247" s="78">
        <f t="shared" si="65"/>
        <v>41.890000000000235</v>
      </c>
      <c r="M4247" s="77"/>
    </row>
    <row r="4248" spans="12:13">
      <c r="L4248" s="78">
        <f t="shared" si="65"/>
        <v>41.900000000000233</v>
      </c>
      <c r="M4248" s="77"/>
    </row>
    <row r="4249" spans="12:13">
      <c r="L4249" s="78">
        <f t="shared" si="65"/>
        <v>41.910000000000231</v>
      </c>
      <c r="M4249" s="77"/>
    </row>
    <row r="4250" spans="12:13">
      <c r="L4250" s="78">
        <f t="shared" si="65"/>
        <v>41.920000000000229</v>
      </c>
      <c r="M4250" s="77"/>
    </row>
    <row r="4251" spans="12:13">
      <c r="L4251" s="78">
        <f t="shared" si="65"/>
        <v>41.930000000000227</v>
      </c>
      <c r="M4251" s="77"/>
    </row>
    <row r="4252" spans="12:13">
      <c r="L4252" s="78">
        <f t="shared" si="65"/>
        <v>41.940000000000225</v>
      </c>
      <c r="M4252" s="77"/>
    </row>
    <row r="4253" spans="12:13">
      <c r="L4253" s="78">
        <f t="shared" si="65"/>
        <v>41.950000000000223</v>
      </c>
      <c r="M4253" s="77"/>
    </row>
    <row r="4254" spans="12:13">
      <c r="L4254" s="78">
        <f t="shared" si="65"/>
        <v>41.960000000000221</v>
      </c>
      <c r="M4254" s="77"/>
    </row>
    <row r="4255" spans="12:13">
      <c r="L4255" s="78">
        <f t="shared" si="65"/>
        <v>41.970000000000219</v>
      </c>
      <c r="M4255" s="77"/>
    </row>
    <row r="4256" spans="12:13">
      <c r="L4256" s="78">
        <f t="shared" si="65"/>
        <v>41.980000000000217</v>
      </c>
      <c r="M4256" s="77"/>
    </row>
    <row r="4257" spans="12:13">
      <c r="L4257" s="78">
        <f t="shared" si="65"/>
        <v>41.990000000000215</v>
      </c>
      <c r="M4257" s="77"/>
    </row>
    <row r="4258" spans="12:13">
      <c r="L4258" s="78">
        <f t="shared" si="65"/>
        <v>42.000000000000213</v>
      </c>
      <c r="M4258" s="77"/>
    </row>
    <row r="4259" spans="12:13">
      <c r="L4259" s="78">
        <f t="shared" si="65"/>
        <v>42.010000000000211</v>
      </c>
      <c r="M4259" s="77"/>
    </row>
    <row r="4260" spans="12:13">
      <c r="L4260" s="78">
        <f t="shared" si="65"/>
        <v>42.020000000000209</v>
      </c>
      <c r="M4260" s="77"/>
    </row>
    <row r="4261" spans="12:13">
      <c r="L4261" s="78">
        <f t="shared" si="65"/>
        <v>42.030000000000207</v>
      </c>
      <c r="M4261" s="77"/>
    </row>
    <row r="4262" spans="12:13">
      <c r="L4262" s="78">
        <f t="shared" si="65"/>
        <v>42.040000000000205</v>
      </c>
      <c r="M4262" s="77"/>
    </row>
    <row r="4263" spans="12:13">
      <c r="L4263" s="78">
        <f t="shared" si="65"/>
        <v>42.050000000000203</v>
      </c>
      <c r="M4263" s="77"/>
    </row>
    <row r="4264" spans="12:13">
      <c r="L4264" s="78">
        <f t="shared" si="65"/>
        <v>42.060000000000201</v>
      </c>
      <c r="M4264" s="77"/>
    </row>
    <row r="4265" spans="12:13">
      <c r="L4265" s="78">
        <f t="shared" si="65"/>
        <v>42.070000000000199</v>
      </c>
      <c r="M4265" s="77"/>
    </row>
    <row r="4266" spans="12:13">
      <c r="L4266" s="78">
        <f t="shared" si="65"/>
        <v>42.080000000000197</v>
      </c>
      <c r="M4266" s="77"/>
    </row>
    <row r="4267" spans="12:13">
      <c r="L4267" s="78">
        <f t="shared" si="65"/>
        <v>42.090000000000195</v>
      </c>
      <c r="M4267" s="77"/>
    </row>
    <row r="4268" spans="12:13">
      <c r="L4268" s="78">
        <f t="shared" si="65"/>
        <v>42.100000000000193</v>
      </c>
      <c r="M4268" s="77"/>
    </row>
    <row r="4269" spans="12:13">
      <c r="L4269" s="78">
        <f t="shared" si="65"/>
        <v>42.110000000000191</v>
      </c>
      <c r="M4269" s="77"/>
    </row>
    <row r="4270" spans="12:13">
      <c r="L4270" s="78">
        <f t="shared" si="65"/>
        <v>42.120000000000189</v>
      </c>
      <c r="M4270" s="77"/>
    </row>
    <row r="4271" spans="12:13">
      <c r="L4271" s="78">
        <f t="shared" si="65"/>
        <v>42.130000000000187</v>
      </c>
      <c r="M4271" s="77"/>
    </row>
    <row r="4272" spans="12:13">
      <c r="L4272" s="78">
        <f t="shared" si="65"/>
        <v>42.140000000000185</v>
      </c>
      <c r="M4272" s="77"/>
    </row>
    <row r="4273" spans="12:13">
      <c r="L4273" s="78">
        <f t="shared" si="65"/>
        <v>42.150000000000183</v>
      </c>
      <c r="M4273" s="77"/>
    </row>
    <row r="4274" spans="12:13">
      <c r="L4274" s="78">
        <f t="shared" si="65"/>
        <v>42.160000000000181</v>
      </c>
      <c r="M4274" s="77"/>
    </row>
    <row r="4275" spans="12:13">
      <c r="L4275" s="78">
        <f t="shared" si="65"/>
        <v>42.170000000000179</v>
      </c>
      <c r="M4275" s="77"/>
    </row>
    <row r="4276" spans="12:13">
      <c r="L4276" s="78">
        <f t="shared" si="65"/>
        <v>42.180000000000177</v>
      </c>
      <c r="M4276" s="77"/>
    </row>
    <row r="4277" spans="12:13">
      <c r="L4277" s="78">
        <f t="shared" si="65"/>
        <v>42.190000000000175</v>
      </c>
      <c r="M4277" s="77"/>
    </row>
    <row r="4278" spans="12:13">
      <c r="L4278" s="78">
        <f t="shared" si="65"/>
        <v>42.200000000000173</v>
      </c>
      <c r="M4278" s="77"/>
    </row>
    <row r="4279" spans="12:13">
      <c r="L4279" s="78">
        <f t="shared" si="65"/>
        <v>42.210000000000171</v>
      </c>
      <c r="M4279" s="77"/>
    </row>
    <row r="4280" spans="12:13">
      <c r="L4280" s="78">
        <f t="shared" si="65"/>
        <v>42.220000000000169</v>
      </c>
      <c r="M4280" s="77"/>
    </row>
    <row r="4281" spans="12:13">
      <c r="L4281" s="78">
        <f t="shared" si="65"/>
        <v>42.230000000000167</v>
      </c>
      <c r="M4281" s="77"/>
    </row>
    <row r="4282" spans="12:13">
      <c r="L4282" s="78">
        <f t="shared" si="65"/>
        <v>42.240000000000165</v>
      </c>
      <c r="M4282" s="77"/>
    </row>
    <row r="4283" spans="12:13">
      <c r="L4283" s="78">
        <f t="shared" si="65"/>
        <v>42.250000000000163</v>
      </c>
      <c r="M4283" s="77"/>
    </row>
    <row r="4284" spans="12:13">
      <c r="L4284" s="78">
        <f t="shared" ref="L4284:L4347" si="66">+L4283+0.01</f>
        <v>42.260000000000161</v>
      </c>
      <c r="M4284" s="77"/>
    </row>
    <row r="4285" spans="12:13">
      <c r="L4285" s="78">
        <f t="shared" si="66"/>
        <v>42.270000000000159</v>
      </c>
      <c r="M4285" s="77"/>
    </row>
    <row r="4286" spans="12:13">
      <c r="L4286" s="78">
        <f t="shared" si="66"/>
        <v>42.280000000000157</v>
      </c>
      <c r="M4286" s="77"/>
    </row>
    <row r="4287" spans="12:13">
      <c r="L4287" s="78">
        <f t="shared" si="66"/>
        <v>42.290000000000155</v>
      </c>
      <c r="M4287" s="77"/>
    </row>
    <row r="4288" spans="12:13">
      <c r="L4288" s="78">
        <f t="shared" si="66"/>
        <v>42.300000000000153</v>
      </c>
      <c r="M4288" s="77"/>
    </row>
    <row r="4289" spans="12:13">
      <c r="L4289" s="78">
        <f t="shared" si="66"/>
        <v>42.310000000000151</v>
      </c>
      <c r="M4289" s="77"/>
    </row>
    <row r="4290" spans="12:13">
      <c r="L4290" s="78">
        <f t="shared" si="66"/>
        <v>42.320000000000149</v>
      </c>
      <c r="M4290" s="77"/>
    </row>
    <row r="4291" spans="12:13">
      <c r="L4291" s="78">
        <f t="shared" si="66"/>
        <v>42.330000000000148</v>
      </c>
      <c r="M4291" s="77"/>
    </row>
    <row r="4292" spans="12:13">
      <c r="L4292" s="78">
        <f t="shared" si="66"/>
        <v>42.340000000000146</v>
      </c>
      <c r="M4292" s="77"/>
    </row>
    <row r="4293" spans="12:13">
      <c r="L4293" s="78">
        <f t="shared" si="66"/>
        <v>42.350000000000144</v>
      </c>
      <c r="M4293" s="77"/>
    </row>
    <row r="4294" spans="12:13">
      <c r="L4294" s="78">
        <f t="shared" si="66"/>
        <v>42.360000000000142</v>
      </c>
      <c r="M4294" s="77"/>
    </row>
    <row r="4295" spans="12:13">
      <c r="L4295" s="78">
        <f t="shared" si="66"/>
        <v>42.37000000000014</v>
      </c>
      <c r="M4295" s="77"/>
    </row>
    <row r="4296" spans="12:13">
      <c r="L4296" s="78">
        <f t="shared" si="66"/>
        <v>42.380000000000138</v>
      </c>
      <c r="M4296" s="77"/>
    </row>
    <row r="4297" spans="12:13">
      <c r="L4297" s="78">
        <f t="shared" si="66"/>
        <v>42.390000000000136</v>
      </c>
      <c r="M4297" s="77"/>
    </row>
    <row r="4298" spans="12:13">
      <c r="L4298" s="78">
        <f t="shared" si="66"/>
        <v>42.400000000000134</v>
      </c>
      <c r="M4298" s="77"/>
    </row>
    <row r="4299" spans="12:13">
      <c r="L4299" s="78">
        <f t="shared" si="66"/>
        <v>42.410000000000132</v>
      </c>
      <c r="M4299" s="77"/>
    </row>
    <row r="4300" spans="12:13">
      <c r="L4300" s="78">
        <f t="shared" si="66"/>
        <v>42.42000000000013</v>
      </c>
      <c r="M4300" s="77"/>
    </row>
    <row r="4301" spans="12:13">
      <c r="L4301" s="78">
        <f t="shared" si="66"/>
        <v>42.430000000000128</v>
      </c>
      <c r="M4301" s="77"/>
    </row>
    <row r="4302" spans="12:13">
      <c r="L4302" s="78">
        <f t="shared" si="66"/>
        <v>42.440000000000126</v>
      </c>
      <c r="M4302" s="77"/>
    </row>
    <row r="4303" spans="12:13">
      <c r="L4303" s="78">
        <f t="shared" si="66"/>
        <v>42.450000000000124</v>
      </c>
      <c r="M4303" s="77"/>
    </row>
    <row r="4304" spans="12:13">
      <c r="L4304" s="78">
        <f t="shared" si="66"/>
        <v>42.460000000000122</v>
      </c>
      <c r="M4304" s="77"/>
    </row>
    <row r="4305" spans="12:13">
      <c r="L4305" s="78">
        <f t="shared" si="66"/>
        <v>42.47000000000012</v>
      </c>
      <c r="M4305" s="77"/>
    </row>
    <row r="4306" spans="12:13">
      <c r="L4306" s="78">
        <f t="shared" si="66"/>
        <v>42.480000000000118</v>
      </c>
      <c r="M4306" s="77"/>
    </row>
    <row r="4307" spans="12:13">
      <c r="L4307" s="78">
        <f t="shared" si="66"/>
        <v>42.490000000000116</v>
      </c>
      <c r="M4307" s="77"/>
    </row>
    <row r="4308" spans="12:13">
      <c r="L4308" s="78">
        <f t="shared" si="66"/>
        <v>42.500000000000114</v>
      </c>
      <c r="M4308" s="77"/>
    </row>
    <row r="4309" spans="12:13">
      <c r="L4309" s="78">
        <f t="shared" si="66"/>
        <v>42.510000000000112</v>
      </c>
      <c r="M4309" s="77"/>
    </row>
    <row r="4310" spans="12:13">
      <c r="L4310" s="78">
        <f t="shared" si="66"/>
        <v>42.52000000000011</v>
      </c>
      <c r="M4310" s="77"/>
    </row>
    <row r="4311" spans="12:13">
      <c r="L4311" s="78">
        <f t="shared" si="66"/>
        <v>42.530000000000108</v>
      </c>
      <c r="M4311" s="77"/>
    </row>
    <row r="4312" spans="12:13">
      <c r="L4312" s="78">
        <f t="shared" si="66"/>
        <v>42.540000000000106</v>
      </c>
      <c r="M4312" s="77"/>
    </row>
    <row r="4313" spans="12:13">
      <c r="L4313" s="78">
        <f t="shared" si="66"/>
        <v>42.550000000000104</v>
      </c>
      <c r="M4313" s="77"/>
    </row>
    <row r="4314" spans="12:13">
      <c r="L4314" s="78">
        <f t="shared" si="66"/>
        <v>42.560000000000102</v>
      </c>
      <c r="M4314" s="77"/>
    </row>
    <row r="4315" spans="12:13">
      <c r="L4315" s="78">
        <f t="shared" si="66"/>
        <v>42.5700000000001</v>
      </c>
      <c r="M4315" s="77"/>
    </row>
    <row r="4316" spans="12:13">
      <c r="L4316" s="78">
        <f t="shared" si="66"/>
        <v>42.580000000000098</v>
      </c>
      <c r="M4316" s="77"/>
    </row>
    <row r="4317" spans="12:13">
      <c r="L4317" s="78">
        <f t="shared" si="66"/>
        <v>42.590000000000096</v>
      </c>
      <c r="M4317" s="77"/>
    </row>
    <row r="4318" spans="12:13">
      <c r="L4318" s="78">
        <f t="shared" si="66"/>
        <v>42.600000000000094</v>
      </c>
      <c r="M4318" s="77"/>
    </row>
    <row r="4319" spans="12:13">
      <c r="L4319" s="78">
        <f t="shared" si="66"/>
        <v>42.610000000000092</v>
      </c>
      <c r="M4319" s="77"/>
    </row>
    <row r="4320" spans="12:13">
      <c r="L4320" s="78">
        <f t="shared" si="66"/>
        <v>42.62000000000009</v>
      </c>
      <c r="M4320" s="77"/>
    </row>
    <row r="4321" spans="12:13">
      <c r="L4321" s="78">
        <f t="shared" si="66"/>
        <v>42.630000000000088</v>
      </c>
      <c r="M4321" s="77"/>
    </row>
    <row r="4322" spans="12:13">
      <c r="L4322" s="78">
        <f t="shared" si="66"/>
        <v>42.640000000000086</v>
      </c>
      <c r="M4322" s="77"/>
    </row>
    <row r="4323" spans="12:13">
      <c r="L4323" s="78">
        <f t="shared" si="66"/>
        <v>42.650000000000084</v>
      </c>
      <c r="M4323" s="77"/>
    </row>
    <row r="4324" spans="12:13">
      <c r="L4324" s="78">
        <f t="shared" si="66"/>
        <v>42.660000000000082</v>
      </c>
      <c r="M4324" s="77"/>
    </row>
    <row r="4325" spans="12:13">
      <c r="L4325" s="78">
        <f t="shared" si="66"/>
        <v>42.67000000000008</v>
      </c>
      <c r="M4325" s="77"/>
    </row>
    <row r="4326" spans="12:13">
      <c r="L4326" s="78">
        <f t="shared" si="66"/>
        <v>42.680000000000078</v>
      </c>
      <c r="M4326" s="77"/>
    </row>
    <row r="4327" spans="12:13">
      <c r="L4327" s="78">
        <f t="shared" si="66"/>
        <v>42.690000000000076</v>
      </c>
      <c r="M4327" s="77"/>
    </row>
    <row r="4328" spans="12:13">
      <c r="L4328" s="78">
        <f t="shared" si="66"/>
        <v>42.700000000000074</v>
      </c>
      <c r="M4328" s="77"/>
    </row>
    <row r="4329" spans="12:13">
      <c r="L4329" s="78">
        <f t="shared" si="66"/>
        <v>42.710000000000072</v>
      </c>
      <c r="M4329" s="77"/>
    </row>
    <row r="4330" spans="12:13">
      <c r="L4330" s="78">
        <f t="shared" si="66"/>
        <v>42.72000000000007</v>
      </c>
      <c r="M4330" s="77"/>
    </row>
    <row r="4331" spans="12:13">
      <c r="L4331" s="78">
        <f t="shared" si="66"/>
        <v>42.730000000000068</v>
      </c>
      <c r="M4331" s="77"/>
    </row>
    <row r="4332" spans="12:13">
      <c r="L4332" s="78">
        <f t="shared" si="66"/>
        <v>42.740000000000066</v>
      </c>
      <c r="M4332" s="77"/>
    </row>
    <row r="4333" spans="12:13">
      <c r="L4333" s="78">
        <f t="shared" si="66"/>
        <v>42.750000000000064</v>
      </c>
      <c r="M4333" s="77"/>
    </row>
    <row r="4334" spans="12:13">
      <c r="L4334" s="78">
        <f t="shared" si="66"/>
        <v>42.760000000000062</v>
      </c>
      <c r="M4334" s="77"/>
    </row>
    <row r="4335" spans="12:13">
      <c r="L4335" s="78">
        <f t="shared" si="66"/>
        <v>42.77000000000006</v>
      </c>
      <c r="M4335" s="77"/>
    </row>
    <row r="4336" spans="12:13">
      <c r="L4336" s="78">
        <f t="shared" si="66"/>
        <v>42.780000000000058</v>
      </c>
      <c r="M4336" s="77"/>
    </row>
    <row r="4337" spans="12:13">
      <c r="L4337" s="78">
        <f t="shared" si="66"/>
        <v>42.790000000000056</v>
      </c>
      <c r="M4337" s="77"/>
    </row>
    <row r="4338" spans="12:13">
      <c r="L4338" s="78">
        <f t="shared" si="66"/>
        <v>42.800000000000054</v>
      </c>
      <c r="M4338" s="77"/>
    </row>
    <row r="4339" spans="12:13">
      <c r="L4339" s="78">
        <f t="shared" si="66"/>
        <v>42.810000000000052</v>
      </c>
      <c r="M4339" s="77"/>
    </row>
    <row r="4340" spans="12:13">
      <c r="L4340" s="78">
        <f t="shared" si="66"/>
        <v>42.82000000000005</v>
      </c>
      <c r="M4340" s="77"/>
    </row>
    <row r="4341" spans="12:13">
      <c r="L4341" s="78">
        <f t="shared" si="66"/>
        <v>42.830000000000048</v>
      </c>
      <c r="M4341" s="77"/>
    </row>
    <row r="4342" spans="12:13">
      <c r="L4342" s="78">
        <f t="shared" si="66"/>
        <v>42.840000000000046</v>
      </c>
      <c r="M4342" s="77"/>
    </row>
    <row r="4343" spans="12:13">
      <c r="L4343" s="78">
        <f t="shared" si="66"/>
        <v>42.850000000000044</v>
      </c>
      <c r="M4343" s="77"/>
    </row>
    <row r="4344" spans="12:13">
      <c r="L4344" s="78">
        <f t="shared" si="66"/>
        <v>42.860000000000042</v>
      </c>
      <c r="M4344" s="77"/>
    </row>
    <row r="4345" spans="12:13">
      <c r="L4345" s="78">
        <f t="shared" si="66"/>
        <v>42.87000000000004</v>
      </c>
      <c r="M4345" s="77"/>
    </row>
    <row r="4346" spans="12:13">
      <c r="L4346" s="78">
        <f t="shared" si="66"/>
        <v>42.880000000000038</v>
      </c>
      <c r="M4346" s="77"/>
    </row>
    <row r="4347" spans="12:13">
      <c r="L4347" s="78">
        <f t="shared" si="66"/>
        <v>42.890000000000036</v>
      </c>
      <c r="M4347" s="77"/>
    </row>
    <row r="4348" spans="12:13">
      <c r="L4348" s="78">
        <f t="shared" ref="L4348:L4411" si="67">+L4347+0.01</f>
        <v>42.900000000000034</v>
      </c>
      <c r="M4348" s="77"/>
    </row>
    <row r="4349" spans="12:13">
      <c r="L4349" s="78">
        <f t="shared" si="67"/>
        <v>42.910000000000032</v>
      </c>
      <c r="M4349" s="77"/>
    </row>
    <row r="4350" spans="12:13">
      <c r="L4350" s="78">
        <f t="shared" si="67"/>
        <v>42.92000000000003</v>
      </c>
      <c r="M4350" s="77"/>
    </row>
    <row r="4351" spans="12:13">
      <c r="L4351" s="78">
        <f t="shared" si="67"/>
        <v>42.930000000000028</v>
      </c>
      <c r="M4351" s="77"/>
    </row>
    <row r="4352" spans="12:13">
      <c r="L4352" s="78">
        <f t="shared" si="67"/>
        <v>42.940000000000026</v>
      </c>
      <c r="M4352" s="77"/>
    </row>
    <row r="4353" spans="12:13">
      <c r="L4353" s="78">
        <f t="shared" si="67"/>
        <v>42.950000000000024</v>
      </c>
      <c r="M4353" s="77"/>
    </row>
    <row r="4354" spans="12:13">
      <c r="L4354" s="78">
        <f t="shared" si="67"/>
        <v>42.960000000000022</v>
      </c>
      <c r="M4354" s="77"/>
    </row>
    <row r="4355" spans="12:13">
      <c r="L4355" s="78">
        <f t="shared" si="67"/>
        <v>42.97000000000002</v>
      </c>
      <c r="M4355" s="77"/>
    </row>
    <row r="4356" spans="12:13">
      <c r="L4356" s="78">
        <f t="shared" si="67"/>
        <v>42.980000000000018</v>
      </c>
      <c r="M4356" s="77"/>
    </row>
    <row r="4357" spans="12:13">
      <c r="L4357" s="78">
        <f t="shared" si="67"/>
        <v>42.990000000000016</v>
      </c>
      <c r="M4357" s="77"/>
    </row>
    <row r="4358" spans="12:13">
      <c r="L4358" s="78">
        <f t="shared" si="67"/>
        <v>43.000000000000014</v>
      </c>
      <c r="M4358" s="77"/>
    </row>
    <row r="4359" spans="12:13">
      <c r="L4359" s="78">
        <f t="shared" si="67"/>
        <v>43.010000000000012</v>
      </c>
      <c r="M4359" s="77"/>
    </row>
    <row r="4360" spans="12:13">
      <c r="L4360" s="78">
        <f t="shared" si="67"/>
        <v>43.02000000000001</v>
      </c>
      <c r="M4360" s="77"/>
    </row>
    <row r="4361" spans="12:13">
      <c r="L4361" s="78">
        <f t="shared" si="67"/>
        <v>43.030000000000008</v>
      </c>
      <c r="M4361" s="77"/>
    </row>
    <row r="4362" spans="12:13">
      <c r="L4362" s="78">
        <f t="shared" si="67"/>
        <v>43.040000000000006</v>
      </c>
      <c r="M4362" s="77"/>
    </row>
    <row r="4363" spans="12:13">
      <c r="L4363" s="78">
        <f t="shared" si="67"/>
        <v>43.050000000000004</v>
      </c>
      <c r="M4363" s="77"/>
    </row>
    <row r="4364" spans="12:13">
      <c r="L4364" s="78">
        <f t="shared" si="67"/>
        <v>43.06</v>
      </c>
      <c r="M4364" s="77"/>
    </row>
    <row r="4365" spans="12:13">
      <c r="L4365" s="78">
        <f t="shared" si="67"/>
        <v>43.07</v>
      </c>
      <c r="M4365" s="77"/>
    </row>
    <row r="4366" spans="12:13">
      <c r="L4366" s="78">
        <f t="shared" si="67"/>
        <v>43.08</v>
      </c>
      <c r="M4366" s="77"/>
    </row>
    <row r="4367" spans="12:13">
      <c r="L4367" s="78">
        <f t="shared" si="67"/>
        <v>43.089999999999996</v>
      </c>
      <c r="M4367" s="77"/>
    </row>
    <row r="4368" spans="12:13">
      <c r="L4368" s="78">
        <f t="shared" si="67"/>
        <v>43.099999999999994</v>
      </c>
      <c r="M4368" s="77"/>
    </row>
    <row r="4369" spans="12:13">
      <c r="L4369" s="78">
        <f t="shared" si="67"/>
        <v>43.109999999999992</v>
      </c>
      <c r="M4369" s="77"/>
    </row>
    <row r="4370" spans="12:13">
      <c r="L4370" s="78">
        <f t="shared" si="67"/>
        <v>43.11999999999999</v>
      </c>
      <c r="M4370" s="77"/>
    </row>
    <row r="4371" spans="12:13">
      <c r="L4371" s="78">
        <f t="shared" si="67"/>
        <v>43.129999999999988</v>
      </c>
      <c r="M4371" s="77"/>
    </row>
    <row r="4372" spans="12:13">
      <c r="L4372" s="78">
        <f t="shared" si="67"/>
        <v>43.139999999999986</v>
      </c>
      <c r="M4372" s="77"/>
    </row>
    <row r="4373" spans="12:13">
      <c r="L4373" s="78">
        <f t="shared" si="67"/>
        <v>43.149999999999984</v>
      </c>
      <c r="M4373" s="77"/>
    </row>
    <row r="4374" spans="12:13">
      <c r="L4374" s="78">
        <f t="shared" si="67"/>
        <v>43.159999999999982</v>
      </c>
      <c r="M4374" s="77"/>
    </row>
    <row r="4375" spans="12:13">
      <c r="L4375" s="78">
        <f t="shared" si="67"/>
        <v>43.16999999999998</v>
      </c>
      <c r="M4375" s="77"/>
    </row>
    <row r="4376" spans="12:13">
      <c r="L4376" s="78">
        <f t="shared" si="67"/>
        <v>43.179999999999978</v>
      </c>
      <c r="M4376" s="77"/>
    </row>
    <row r="4377" spans="12:13">
      <c r="L4377" s="78">
        <f t="shared" si="67"/>
        <v>43.189999999999976</v>
      </c>
      <c r="M4377" s="77"/>
    </row>
    <row r="4378" spans="12:13">
      <c r="L4378" s="78">
        <f t="shared" si="67"/>
        <v>43.199999999999974</v>
      </c>
      <c r="M4378" s="77"/>
    </row>
    <row r="4379" spans="12:13">
      <c r="L4379" s="78">
        <f t="shared" si="67"/>
        <v>43.209999999999972</v>
      </c>
      <c r="M4379" s="77"/>
    </row>
    <row r="4380" spans="12:13">
      <c r="L4380" s="78">
        <f t="shared" si="67"/>
        <v>43.21999999999997</v>
      </c>
      <c r="M4380" s="77"/>
    </row>
    <row r="4381" spans="12:13">
      <c r="L4381" s="78">
        <f t="shared" si="67"/>
        <v>43.229999999999968</v>
      </c>
      <c r="M4381" s="77"/>
    </row>
    <row r="4382" spans="12:13">
      <c r="L4382" s="78">
        <f t="shared" si="67"/>
        <v>43.239999999999966</v>
      </c>
      <c r="M4382" s="77"/>
    </row>
    <row r="4383" spans="12:13">
      <c r="L4383" s="78">
        <f t="shared" si="67"/>
        <v>43.249999999999964</v>
      </c>
      <c r="M4383" s="77"/>
    </row>
    <row r="4384" spans="12:13">
      <c r="L4384" s="78">
        <f t="shared" si="67"/>
        <v>43.259999999999962</v>
      </c>
      <c r="M4384" s="77"/>
    </row>
    <row r="4385" spans="12:13">
      <c r="L4385" s="78">
        <f t="shared" si="67"/>
        <v>43.26999999999996</v>
      </c>
      <c r="M4385" s="77"/>
    </row>
    <row r="4386" spans="12:13">
      <c r="L4386" s="78">
        <f t="shared" si="67"/>
        <v>43.279999999999959</v>
      </c>
      <c r="M4386" s="77"/>
    </row>
    <row r="4387" spans="12:13">
      <c r="L4387" s="78">
        <f t="shared" si="67"/>
        <v>43.289999999999957</v>
      </c>
      <c r="M4387" s="77"/>
    </row>
    <row r="4388" spans="12:13">
      <c r="L4388" s="78">
        <f t="shared" si="67"/>
        <v>43.299999999999955</v>
      </c>
      <c r="M4388" s="77"/>
    </row>
    <row r="4389" spans="12:13">
      <c r="L4389" s="78">
        <f t="shared" si="67"/>
        <v>43.309999999999953</v>
      </c>
      <c r="M4389" s="77"/>
    </row>
    <row r="4390" spans="12:13">
      <c r="L4390" s="78">
        <f t="shared" si="67"/>
        <v>43.319999999999951</v>
      </c>
      <c r="M4390" s="77"/>
    </row>
    <row r="4391" spans="12:13">
      <c r="L4391" s="78">
        <f t="shared" si="67"/>
        <v>43.329999999999949</v>
      </c>
      <c r="M4391" s="77"/>
    </row>
    <row r="4392" spans="12:13">
      <c r="L4392" s="78">
        <f t="shared" si="67"/>
        <v>43.339999999999947</v>
      </c>
      <c r="M4392" s="77"/>
    </row>
    <row r="4393" spans="12:13">
      <c r="L4393" s="78">
        <f t="shared" si="67"/>
        <v>43.349999999999945</v>
      </c>
      <c r="M4393" s="77"/>
    </row>
    <row r="4394" spans="12:13">
      <c r="L4394" s="78">
        <f t="shared" si="67"/>
        <v>43.359999999999943</v>
      </c>
      <c r="M4394" s="77"/>
    </row>
    <row r="4395" spans="12:13">
      <c r="L4395" s="78">
        <f t="shared" si="67"/>
        <v>43.369999999999941</v>
      </c>
      <c r="M4395" s="77"/>
    </row>
    <row r="4396" spans="12:13">
      <c r="L4396" s="78">
        <f t="shared" si="67"/>
        <v>43.379999999999939</v>
      </c>
      <c r="M4396" s="77"/>
    </row>
    <row r="4397" spans="12:13">
      <c r="L4397" s="78">
        <f t="shared" si="67"/>
        <v>43.389999999999937</v>
      </c>
      <c r="M4397" s="77"/>
    </row>
    <row r="4398" spans="12:13">
      <c r="L4398" s="78">
        <f t="shared" si="67"/>
        <v>43.399999999999935</v>
      </c>
      <c r="M4398" s="77"/>
    </row>
    <row r="4399" spans="12:13">
      <c r="L4399" s="78">
        <f t="shared" si="67"/>
        <v>43.409999999999933</v>
      </c>
      <c r="M4399" s="77"/>
    </row>
    <row r="4400" spans="12:13">
      <c r="L4400" s="78">
        <f t="shared" si="67"/>
        <v>43.419999999999931</v>
      </c>
      <c r="M4400" s="77"/>
    </row>
    <row r="4401" spans="12:13">
      <c r="L4401" s="78">
        <f t="shared" si="67"/>
        <v>43.429999999999929</v>
      </c>
      <c r="M4401" s="77"/>
    </row>
    <row r="4402" spans="12:13">
      <c r="L4402" s="78">
        <f t="shared" si="67"/>
        <v>43.439999999999927</v>
      </c>
      <c r="M4402" s="77"/>
    </row>
    <row r="4403" spans="12:13">
      <c r="L4403" s="78">
        <f t="shared" si="67"/>
        <v>43.449999999999925</v>
      </c>
      <c r="M4403" s="77"/>
    </row>
    <row r="4404" spans="12:13">
      <c r="L4404" s="78">
        <f t="shared" si="67"/>
        <v>43.459999999999923</v>
      </c>
      <c r="M4404" s="77"/>
    </row>
    <row r="4405" spans="12:13">
      <c r="L4405" s="78">
        <f t="shared" si="67"/>
        <v>43.469999999999921</v>
      </c>
      <c r="M4405" s="77"/>
    </row>
    <row r="4406" spans="12:13">
      <c r="L4406" s="78">
        <f t="shared" si="67"/>
        <v>43.479999999999919</v>
      </c>
      <c r="M4406" s="77"/>
    </row>
    <row r="4407" spans="12:13">
      <c r="L4407" s="78">
        <f t="shared" si="67"/>
        <v>43.489999999999917</v>
      </c>
      <c r="M4407" s="77"/>
    </row>
    <row r="4408" spans="12:13">
      <c r="L4408" s="78">
        <f t="shared" si="67"/>
        <v>43.499999999999915</v>
      </c>
      <c r="M4408" s="77"/>
    </row>
    <row r="4409" spans="12:13">
      <c r="L4409" s="78">
        <f t="shared" si="67"/>
        <v>43.509999999999913</v>
      </c>
      <c r="M4409" s="77"/>
    </row>
    <row r="4410" spans="12:13">
      <c r="L4410" s="78">
        <f t="shared" si="67"/>
        <v>43.519999999999911</v>
      </c>
      <c r="M4410" s="77"/>
    </row>
    <row r="4411" spans="12:13">
      <c r="L4411" s="78">
        <f t="shared" si="67"/>
        <v>43.529999999999909</v>
      </c>
      <c r="M4411" s="77"/>
    </row>
    <row r="4412" spans="12:13">
      <c r="L4412" s="78">
        <f t="shared" ref="L4412:L4475" si="68">+L4411+0.01</f>
        <v>43.539999999999907</v>
      </c>
      <c r="M4412" s="77"/>
    </row>
    <row r="4413" spans="12:13">
      <c r="L4413" s="78">
        <f t="shared" si="68"/>
        <v>43.549999999999905</v>
      </c>
      <c r="M4413" s="77"/>
    </row>
    <row r="4414" spans="12:13">
      <c r="L4414" s="78">
        <f t="shared" si="68"/>
        <v>43.559999999999903</v>
      </c>
      <c r="M4414" s="77"/>
    </row>
    <row r="4415" spans="12:13">
      <c r="L4415" s="78">
        <f t="shared" si="68"/>
        <v>43.569999999999901</v>
      </c>
      <c r="M4415" s="77"/>
    </row>
    <row r="4416" spans="12:13">
      <c r="L4416" s="78">
        <f t="shared" si="68"/>
        <v>43.579999999999899</v>
      </c>
      <c r="M4416" s="77"/>
    </row>
    <row r="4417" spans="12:13">
      <c r="L4417" s="78">
        <f t="shared" si="68"/>
        <v>43.589999999999897</v>
      </c>
      <c r="M4417" s="77"/>
    </row>
    <row r="4418" spans="12:13">
      <c r="L4418" s="78">
        <f t="shared" si="68"/>
        <v>43.599999999999895</v>
      </c>
      <c r="M4418" s="77"/>
    </row>
    <row r="4419" spans="12:13">
      <c r="L4419" s="78">
        <f t="shared" si="68"/>
        <v>43.609999999999893</v>
      </c>
      <c r="M4419" s="77"/>
    </row>
    <row r="4420" spans="12:13">
      <c r="L4420" s="78">
        <f t="shared" si="68"/>
        <v>43.619999999999891</v>
      </c>
      <c r="M4420" s="77"/>
    </row>
    <row r="4421" spans="12:13">
      <c r="L4421" s="78">
        <f t="shared" si="68"/>
        <v>43.629999999999889</v>
      </c>
      <c r="M4421" s="77"/>
    </row>
    <row r="4422" spans="12:13">
      <c r="L4422" s="78">
        <f t="shared" si="68"/>
        <v>43.639999999999887</v>
      </c>
      <c r="M4422" s="77"/>
    </row>
    <row r="4423" spans="12:13">
      <c r="L4423" s="78">
        <f t="shared" si="68"/>
        <v>43.649999999999885</v>
      </c>
      <c r="M4423" s="77"/>
    </row>
    <row r="4424" spans="12:13">
      <c r="L4424" s="78">
        <f t="shared" si="68"/>
        <v>43.659999999999883</v>
      </c>
      <c r="M4424" s="77"/>
    </row>
    <row r="4425" spans="12:13">
      <c r="L4425" s="78">
        <f t="shared" si="68"/>
        <v>43.669999999999881</v>
      </c>
      <c r="M4425" s="77"/>
    </row>
    <row r="4426" spans="12:13">
      <c r="L4426" s="78">
        <f t="shared" si="68"/>
        <v>43.679999999999879</v>
      </c>
      <c r="M4426" s="77"/>
    </row>
    <row r="4427" spans="12:13">
      <c r="L4427" s="78">
        <f t="shared" si="68"/>
        <v>43.689999999999877</v>
      </c>
      <c r="M4427" s="77"/>
    </row>
    <row r="4428" spans="12:13">
      <c r="L4428" s="78">
        <f t="shared" si="68"/>
        <v>43.699999999999875</v>
      </c>
      <c r="M4428" s="77"/>
    </row>
    <row r="4429" spans="12:13">
      <c r="L4429" s="78">
        <f t="shared" si="68"/>
        <v>43.709999999999873</v>
      </c>
      <c r="M4429" s="77"/>
    </row>
    <row r="4430" spans="12:13">
      <c r="L4430" s="78">
        <f t="shared" si="68"/>
        <v>43.719999999999871</v>
      </c>
      <c r="M4430" s="77"/>
    </row>
    <row r="4431" spans="12:13">
      <c r="L4431" s="78">
        <f t="shared" si="68"/>
        <v>43.729999999999869</v>
      </c>
      <c r="M4431" s="77"/>
    </row>
    <row r="4432" spans="12:13">
      <c r="L4432" s="78">
        <f t="shared" si="68"/>
        <v>43.739999999999867</v>
      </c>
      <c r="M4432" s="77"/>
    </row>
    <row r="4433" spans="12:13">
      <c r="L4433" s="78">
        <f t="shared" si="68"/>
        <v>43.749999999999865</v>
      </c>
      <c r="M4433" s="77"/>
    </row>
    <row r="4434" spans="12:13">
      <c r="L4434" s="78">
        <f t="shared" si="68"/>
        <v>43.759999999999863</v>
      </c>
      <c r="M4434" s="77"/>
    </row>
    <row r="4435" spans="12:13">
      <c r="L4435" s="78">
        <f t="shared" si="68"/>
        <v>43.769999999999861</v>
      </c>
      <c r="M4435" s="77"/>
    </row>
    <row r="4436" spans="12:13">
      <c r="L4436" s="78">
        <f t="shared" si="68"/>
        <v>43.779999999999859</v>
      </c>
      <c r="M4436" s="77"/>
    </row>
    <row r="4437" spans="12:13">
      <c r="L4437" s="78">
        <f t="shared" si="68"/>
        <v>43.789999999999857</v>
      </c>
      <c r="M4437" s="77"/>
    </row>
    <row r="4438" spans="12:13">
      <c r="L4438" s="78">
        <f t="shared" si="68"/>
        <v>43.799999999999855</v>
      </c>
      <c r="M4438" s="77"/>
    </row>
    <row r="4439" spans="12:13">
      <c r="L4439" s="78">
        <f t="shared" si="68"/>
        <v>43.809999999999853</v>
      </c>
      <c r="M4439" s="77"/>
    </row>
    <row r="4440" spans="12:13">
      <c r="L4440" s="78">
        <f t="shared" si="68"/>
        <v>43.819999999999851</v>
      </c>
      <c r="M4440" s="77"/>
    </row>
    <row r="4441" spans="12:13">
      <c r="L4441" s="78">
        <f t="shared" si="68"/>
        <v>43.829999999999849</v>
      </c>
      <c r="M4441" s="77"/>
    </row>
    <row r="4442" spans="12:13">
      <c r="L4442" s="78">
        <f t="shared" si="68"/>
        <v>43.839999999999847</v>
      </c>
      <c r="M4442" s="77"/>
    </row>
    <row r="4443" spans="12:13">
      <c r="L4443" s="78">
        <f t="shared" si="68"/>
        <v>43.849999999999845</v>
      </c>
      <c r="M4443" s="77"/>
    </row>
    <row r="4444" spans="12:13">
      <c r="L4444" s="78">
        <f t="shared" si="68"/>
        <v>43.859999999999843</v>
      </c>
      <c r="M4444" s="77"/>
    </row>
    <row r="4445" spans="12:13">
      <c r="L4445" s="78">
        <f t="shared" si="68"/>
        <v>43.869999999999841</v>
      </c>
      <c r="M4445" s="77"/>
    </row>
    <row r="4446" spans="12:13">
      <c r="L4446" s="78">
        <f t="shared" si="68"/>
        <v>43.879999999999839</v>
      </c>
      <c r="M4446" s="77"/>
    </row>
    <row r="4447" spans="12:13">
      <c r="L4447" s="78">
        <f t="shared" si="68"/>
        <v>43.889999999999837</v>
      </c>
      <c r="M4447" s="77"/>
    </row>
    <row r="4448" spans="12:13">
      <c r="L4448" s="78">
        <f t="shared" si="68"/>
        <v>43.899999999999835</v>
      </c>
      <c r="M4448" s="77"/>
    </row>
    <row r="4449" spans="12:13">
      <c r="L4449" s="78">
        <f t="shared" si="68"/>
        <v>43.909999999999833</v>
      </c>
      <c r="M4449" s="77"/>
    </row>
    <row r="4450" spans="12:13">
      <c r="L4450" s="78">
        <f t="shared" si="68"/>
        <v>43.919999999999831</v>
      </c>
      <c r="M4450" s="77"/>
    </row>
    <row r="4451" spans="12:13">
      <c r="L4451" s="78">
        <f t="shared" si="68"/>
        <v>43.929999999999829</v>
      </c>
      <c r="M4451" s="77"/>
    </row>
    <row r="4452" spans="12:13">
      <c r="L4452" s="78">
        <f t="shared" si="68"/>
        <v>43.939999999999827</v>
      </c>
      <c r="M4452" s="77"/>
    </row>
    <row r="4453" spans="12:13">
      <c r="L4453" s="78">
        <f t="shared" si="68"/>
        <v>43.949999999999825</v>
      </c>
      <c r="M4453" s="77"/>
    </row>
    <row r="4454" spans="12:13">
      <c r="L4454" s="78">
        <f t="shared" si="68"/>
        <v>43.959999999999823</v>
      </c>
      <c r="M4454" s="77"/>
    </row>
    <row r="4455" spans="12:13">
      <c r="L4455" s="78">
        <f t="shared" si="68"/>
        <v>43.969999999999821</v>
      </c>
      <c r="M4455" s="77"/>
    </row>
    <row r="4456" spans="12:13">
      <c r="L4456" s="78">
        <f t="shared" si="68"/>
        <v>43.979999999999819</v>
      </c>
      <c r="M4456" s="77"/>
    </row>
    <row r="4457" spans="12:13">
      <c r="L4457" s="78">
        <f t="shared" si="68"/>
        <v>43.989999999999817</v>
      </c>
      <c r="M4457" s="77"/>
    </row>
    <row r="4458" spans="12:13">
      <c r="L4458" s="78">
        <f t="shared" si="68"/>
        <v>43.999999999999815</v>
      </c>
      <c r="M4458" s="77"/>
    </row>
    <row r="4459" spans="12:13">
      <c r="L4459" s="78">
        <f t="shared" si="68"/>
        <v>44.009999999999813</v>
      </c>
      <c r="M4459" s="77"/>
    </row>
    <row r="4460" spans="12:13">
      <c r="L4460" s="78">
        <f t="shared" si="68"/>
        <v>44.019999999999811</v>
      </c>
      <c r="M4460" s="77"/>
    </row>
    <row r="4461" spans="12:13">
      <c r="L4461" s="78">
        <f t="shared" si="68"/>
        <v>44.029999999999809</v>
      </c>
      <c r="M4461" s="77"/>
    </row>
    <row r="4462" spans="12:13">
      <c r="L4462" s="78">
        <f t="shared" si="68"/>
        <v>44.039999999999807</v>
      </c>
      <c r="M4462" s="77"/>
    </row>
    <row r="4463" spans="12:13">
      <c r="L4463" s="78">
        <f t="shared" si="68"/>
        <v>44.049999999999805</v>
      </c>
      <c r="M4463" s="77"/>
    </row>
    <row r="4464" spans="12:13">
      <c r="L4464" s="78">
        <f t="shared" si="68"/>
        <v>44.059999999999803</v>
      </c>
      <c r="M4464" s="77"/>
    </row>
    <row r="4465" spans="12:13">
      <c r="L4465" s="78">
        <f t="shared" si="68"/>
        <v>44.069999999999801</v>
      </c>
      <c r="M4465" s="77"/>
    </row>
    <row r="4466" spans="12:13">
      <c r="L4466" s="78">
        <f t="shared" si="68"/>
        <v>44.079999999999799</v>
      </c>
      <c r="M4466" s="77"/>
    </row>
    <row r="4467" spans="12:13">
      <c r="L4467" s="78">
        <f t="shared" si="68"/>
        <v>44.089999999999797</v>
      </c>
      <c r="M4467" s="77"/>
    </row>
    <row r="4468" spans="12:13">
      <c r="L4468" s="78">
        <f t="shared" si="68"/>
        <v>44.099999999999795</v>
      </c>
      <c r="M4468" s="77"/>
    </row>
    <row r="4469" spans="12:13">
      <c r="L4469" s="78">
        <f t="shared" si="68"/>
        <v>44.109999999999793</v>
      </c>
      <c r="M4469" s="77"/>
    </row>
    <row r="4470" spans="12:13">
      <c r="L4470" s="78">
        <f t="shared" si="68"/>
        <v>44.119999999999791</v>
      </c>
      <c r="M4470" s="77"/>
    </row>
    <row r="4471" spans="12:13">
      <c r="L4471" s="78">
        <f t="shared" si="68"/>
        <v>44.129999999999789</v>
      </c>
      <c r="M4471" s="77"/>
    </row>
    <row r="4472" spans="12:13">
      <c r="L4472" s="78">
        <f t="shared" si="68"/>
        <v>44.139999999999787</v>
      </c>
      <c r="M4472" s="77"/>
    </row>
    <row r="4473" spans="12:13">
      <c r="L4473" s="78">
        <f t="shared" si="68"/>
        <v>44.149999999999785</v>
      </c>
      <c r="M4473" s="77"/>
    </row>
    <row r="4474" spans="12:13">
      <c r="L4474" s="78">
        <f t="shared" si="68"/>
        <v>44.159999999999783</v>
      </c>
      <c r="M4474" s="77"/>
    </row>
    <row r="4475" spans="12:13">
      <c r="L4475" s="78">
        <f t="shared" si="68"/>
        <v>44.169999999999781</v>
      </c>
      <c r="M4475" s="77"/>
    </row>
    <row r="4476" spans="12:13">
      <c r="L4476" s="78">
        <f t="shared" ref="L4476:L4539" si="69">+L4475+0.01</f>
        <v>44.179999999999779</v>
      </c>
      <c r="M4476" s="77"/>
    </row>
    <row r="4477" spans="12:13">
      <c r="L4477" s="78">
        <f t="shared" si="69"/>
        <v>44.189999999999777</v>
      </c>
      <c r="M4477" s="77"/>
    </row>
    <row r="4478" spans="12:13">
      <c r="L4478" s="78">
        <f t="shared" si="69"/>
        <v>44.199999999999775</v>
      </c>
      <c r="M4478" s="77"/>
    </row>
    <row r="4479" spans="12:13">
      <c r="L4479" s="78">
        <f t="shared" si="69"/>
        <v>44.209999999999773</v>
      </c>
      <c r="M4479" s="77"/>
    </row>
    <row r="4480" spans="12:13">
      <c r="L4480" s="78">
        <f t="shared" si="69"/>
        <v>44.219999999999771</v>
      </c>
      <c r="M4480" s="77"/>
    </row>
    <row r="4481" spans="12:13">
      <c r="L4481" s="78">
        <f t="shared" si="69"/>
        <v>44.229999999999769</v>
      </c>
      <c r="M4481" s="77"/>
    </row>
    <row r="4482" spans="12:13">
      <c r="L4482" s="78">
        <f t="shared" si="69"/>
        <v>44.239999999999768</v>
      </c>
      <c r="M4482" s="77"/>
    </row>
    <row r="4483" spans="12:13">
      <c r="L4483" s="78">
        <f t="shared" si="69"/>
        <v>44.249999999999766</v>
      </c>
      <c r="M4483" s="77"/>
    </row>
    <row r="4484" spans="12:13">
      <c r="L4484" s="78">
        <f t="shared" si="69"/>
        <v>44.259999999999764</v>
      </c>
      <c r="M4484" s="77"/>
    </row>
    <row r="4485" spans="12:13">
      <c r="L4485" s="78">
        <f t="shared" si="69"/>
        <v>44.269999999999762</v>
      </c>
      <c r="M4485" s="77"/>
    </row>
    <row r="4486" spans="12:13">
      <c r="L4486" s="78">
        <f t="shared" si="69"/>
        <v>44.27999999999976</v>
      </c>
      <c r="M4486" s="77"/>
    </row>
    <row r="4487" spans="12:13">
      <c r="L4487" s="78">
        <f t="shared" si="69"/>
        <v>44.289999999999758</v>
      </c>
      <c r="M4487" s="77"/>
    </row>
    <row r="4488" spans="12:13">
      <c r="L4488" s="78">
        <f t="shared" si="69"/>
        <v>44.299999999999756</v>
      </c>
      <c r="M4488" s="77"/>
    </row>
    <row r="4489" spans="12:13">
      <c r="L4489" s="78">
        <f t="shared" si="69"/>
        <v>44.309999999999754</v>
      </c>
      <c r="M4489" s="77"/>
    </row>
    <row r="4490" spans="12:13">
      <c r="L4490" s="78">
        <f t="shared" si="69"/>
        <v>44.319999999999752</v>
      </c>
      <c r="M4490" s="77"/>
    </row>
    <row r="4491" spans="12:13">
      <c r="L4491" s="78">
        <f t="shared" si="69"/>
        <v>44.32999999999975</v>
      </c>
      <c r="M4491" s="77"/>
    </row>
    <row r="4492" spans="12:13">
      <c r="L4492" s="78">
        <f t="shared" si="69"/>
        <v>44.339999999999748</v>
      </c>
      <c r="M4492" s="77"/>
    </row>
    <row r="4493" spans="12:13">
      <c r="L4493" s="78">
        <f t="shared" si="69"/>
        <v>44.349999999999746</v>
      </c>
      <c r="M4493" s="77"/>
    </row>
    <row r="4494" spans="12:13">
      <c r="L4494" s="78">
        <f t="shared" si="69"/>
        <v>44.359999999999744</v>
      </c>
      <c r="M4494" s="77"/>
    </row>
    <row r="4495" spans="12:13">
      <c r="L4495" s="78">
        <f t="shared" si="69"/>
        <v>44.369999999999742</v>
      </c>
      <c r="M4495" s="77"/>
    </row>
    <row r="4496" spans="12:13">
      <c r="L4496" s="78">
        <f t="shared" si="69"/>
        <v>44.37999999999974</v>
      </c>
      <c r="M4496" s="77"/>
    </row>
    <row r="4497" spans="12:13">
      <c r="L4497" s="78">
        <f t="shared" si="69"/>
        <v>44.389999999999738</v>
      </c>
      <c r="M4497" s="77"/>
    </row>
    <row r="4498" spans="12:13">
      <c r="L4498" s="78">
        <f t="shared" si="69"/>
        <v>44.399999999999736</v>
      </c>
      <c r="M4498" s="77"/>
    </row>
    <row r="4499" spans="12:13">
      <c r="L4499" s="78">
        <f t="shared" si="69"/>
        <v>44.409999999999734</v>
      </c>
      <c r="M4499" s="77"/>
    </row>
    <row r="4500" spans="12:13">
      <c r="L4500" s="78">
        <f t="shared" si="69"/>
        <v>44.419999999999732</v>
      </c>
      <c r="M4500" s="77"/>
    </row>
    <row r="4501" spans="12:13">
      <c r="L4501" s="78">
        <f t="shared" si="69"/>
        <v>44.42999999999973</v>
      </c>
      <c r="M4501" s="77"/>
    </row>
    <row r="4502" spans="12:13">
      <c r="L4502" s="78">
        <f t="shared" si="69"/>
        <v>44.439999999999728</v>
      </c>
      <c r="M4502" s="77"/>
    </row>
    <row r="4503" spans="12:13">
      <c r="L4503" s="78">
        <f t="shared" si="69"/>
        <v>44.449999999999726</v>
      </c>
      <c r="M4503" s="77"/>
    </row>
    <row r="4504" spans="12:13">
      <c r="L4504" s="78">
        <f t="shared" si="69"/>
        <v>44.459999999999724</v>
      </c>
      <c r="M4504" s="77"/>
    </row>
    <row r="4505" spans="12:13">
      <c r="L4505" s="78">
        <f t="shared" si="69"/>
        <v>44.469999999999722</v>
      </c>
      <c r="M4505" s="77"/>
    </row>
    <row r="4506" spans="12:13">
      <c r="L4506" s="78">
        <f t="shared" si="69"/>
        <v>44.47999999999972</v>
      </c>
      <c r="M4506" s="77"/>
    </row>
    <row r="4507" spans="12:13">
      <c r="L4507" s="78">
        <f t="shared" si="69"/>
        <v>44.489999999999718</v>
      </c>
      <c r="M4507" s="77"/>
    </row>
    <row r="4508" spans="12:13">
      <c r="L4508" s="78">
        <f t="shared" si="69"/>
        <v>44.499999999999716</v>
      </c>
      <c r="M4508" s="77"/>
    </row>
    <row r="4509" spans="12:13">
      <c r="L4509" s="78">
        <f t="shared" si="69"/>
        <v>44.509999999999714</v>
      </c>
      <c r="M4509" s="77"/>
    </row>
    <row r="4510" spans="12:13">
      <c r="L4510" s="78">
        <f t="shared" si="69"/>
        <v>44.519999999999712</v>
      </c>
      <c r="M4510" s="77"/>
    </row>
    <row r="4511" spans="12:13">
      <c r="L4511" s="78">
        <f t="shared" si="69"/>
        <v>44.52999999999971</v>
      </c>
      <c r="M4511" s="77"/>
    </row>
    <row r="4512" spans="12:13">
      <c r="L4512" s="78">
        <f t="shared" si="69"/>
        <v>44.539999999999708</v>
      </c>
      <c r="M4512" s="77"/>
    </row>
    <row r="4513" spans="12:13">
      <c r="L4513" s="78">
        <f t="shared" si="69"/>
        <v>44.549999999999706</v>
      </c>
      <c r="M4513" s="77"/>
    </row>
    <row r="4514" spans="12:13">
      <c r="L4514" s="78">
        <f t="shared" si="69"/>
        <v>44.559999999999704</v>
      </c>
      <c r="M4514" s="77"/>
    </row>
    <row r="4515" spans="12:13">
      <c r="L4515" s="78">
        <f t="shared" si="69"/>
        <v>44.569999999999702</v>
      </c>
      <c r="M4515" s="77"/>
    </row>
    <row r="4516" spans="12:13">
      <c r="L4516" s="78">
        <f t="shared" si="69"/>
        <v>44.5799999999997</v>
      </c>
      <c r="M4516" s="77"/>
    </row>
    <row r="4517" spans="12:13">
      <c r="L4517" s="78">
        <f t="shared" si="69"/>
        <v>44.589999999999698</v>
      </c>
      <c r="M4517" s="77"/>
    </row>
    <row r="4518" spans="12:13">
      <c r="L4518" s="78">
        <f t="shared" si="69"/>
        <v>44.599999999999696</v>
      </c>
      <c r="M4518" s="77"/>
    </row>
    <row r="4519" spans="12:13">
      <c r="L4519" s="78">
        <f t="shared" si="69"/>
        <v>44.609999999999694</v>
      </c>
      <c r="M4519" s="77"/>
    </row>
    <row r="4520" spans="12:13">
      <c r="L4520" s="78">
        <f t="shared" si="69"/>
        <v>44.619999999999692</v>
      </c>
      <c r="M4520" s="77"/>
    </row>
    <row r="4521" spans="12:13">
      <c r="L4521" s="78">
        <f t="shared" si="69"/>
        <v>44.62999999999969</v>
      </c>
      <c r="M4521" s="77"/>
    </row>
    <row r="4522" spans="12:13">
      <c r="L4522" s="78">
        <f t="shared" si="69"/>
        <v>44.639999999999688</v>
      </c>
      <c r="M4522" s="77"/>
    </row>
    <row r="4523" spans="12:13">
      <c r="L4523" s="78">
        <f t="shared" si="69"/>
        <v>44.649999999999686</v>
      </c>
      <c r="M4523" s="77"/>
    </row>
    <row r="4524" spans="12:13">
      <c r="L4524" s="78">
        <f t="shared" si="69"/>
        <v>44.659999999999684</v>
      </c>
      <c r="M4524" s="77"/>
    </row>
    <row r="4525" spans="12:13">
      <c r="L4525" s="78">
        <f t="shared" si="69"/>
        <v>44.669999999999682</v>
      </c>
      <c r="M4525" s="77"/>
    </row>
    <row r="4526" spans="12:13">
      <c r="L4526" s="78">
        <f t="shared" si="69"/>
        <v>44.67999999999968</v>
      </c>
      <c r="M4526" s="77"/>
    </row>
    <row r="4527" spans="12:13">
      <c r="L4527" s="78">
        <f t="shared" si="69"/>
        <v>44.689999999999678</v>
      </c>
      <c r="M4527" s="77"/>
    </row>
    <row r="4528" spans="12:13">
      <c r="L4528" s="78">
        <f t="shared" si="69"/>
        <v>44.699999999999676</v>
      </c>
      <c r="M4528" s="77"/>
    </row>
    <row r="4529" spans="12:13">
      <c r="L4529" s="78">
        <f t="shared" si="69"/>
        <v>44.709999999999674</v>
      </c>
      <c r="M4529" s="77"/>
    </row>
    <row r="4530" spans="12:13">
      <c r="L4530" s="78">
        <f t="shared" si="69"/>
        <v>44.719999999999672</v>
      </c>
      <c r="M4530" s="77"/>
    </row>
    <row r="4531" spans="12:13">
      <c r="L4531" s="78">
        <f t="shared" si="69"/>
        <v>44.72999999999967</v>
      </c>
      <c r="M4531" s="77"/>
    </row>
    <row r="4532" spans="12:13">
      <c r="L4532" s="78">
        <f t="shared" si="69"/>
        <v>44.739999999999668</v>
      </c>
      <c r="M4532" s="77"/>
    </row>
    <row r="4533" spans="12:13">
      <c r="L4533" s="78">
        <f t="shared" si="69"/>
        <v>44.749999999999666</v>
      </c>
      <c r="M4533" s="77"/>
    </row>
    <row r="4534" spans="12:13">
      <c r="L4534" s="78">
        <f t="shared" si="69"/>
        <v>44.759999999999664</v>
      </c>
      <c r="M4534" s="77"/>
    </row>
    <row r="4535" spans="12:13">
      <c r="L4535" s="78">
        <f t="shared" si="69"/>
        <v>44.769999999999662</v>
      </c>
      <c r="M4535" s="77"/>
    </row>
    <row r="4536" spans="12:13">
      <c r="L4536" s="78">
        <f t="shared" si="69"/>
        <v>44.77999999999966</v>
      </c>
      <c r="M4536" s="77"/>
    </row>
    <row r="4537" spans="12:13">
      <c r="L4537" s="78">
        <f t="shared" si="69"/>
        <v>44.789999999999658</v>
      </c>
      <c r="M4537" s="77"/>
    </row>
    <row r="4538" spans="12:13">
      <c r="L4538" s="78">
        <f t="shared" si="69"/>
        <v>44.799999999999656</v>
      </c>
      <c r="M4538" s="77"/>
    </row>
    <row r="4539" spans="12:13">
      <c r="L4539" s="78">
        <f t="shared" si="69"/>
        <v>44.809999999999654</v>
      </c>
      <c r="M4539" s="77"/>
    </row>
    <row r="4540" spans="12:13">
      <c r="L4540" s="78">
        <f t="shared" ref="L4540:L4603" si="70">+L4539+0.01</f>
        <v>44.819999999999652</v>
      </c>
      <c r="M4540" s="77"/>
    </row>
    <row r="4541" spans="12:13">
      <c r="L4541" s="78">
        <f t="shared" si="70"/>
        <v>44.82999999999965</v>
      </c>
      <c r="M4541" s="77"/>
    </row>
    <row r="4542" spans="12:13">
      <c r="L4542" s="78">
        <f t="shared" si="70"/>
        <v>44.839999999999648</v>
      </c>
      <c r="M4542" s="77"/>
    </row>
    <row r="4543" spans="12:13">
      <c r="L4543" s="78">
        <f t="shared" si="70"/>
        <v>44.849999999999646</v>
      </c>
      <c r="M4543" s="77"/>
    </row>
    <row r="4544" spans="12:13">
      <c r="L4544" s="78">
        <f t="shared" si="70"/>
        <v>44.859999999999644</v>
      </c>
      <c r="M4544" s="77"/>
    </row>
    <row r="4545" spans="12:13">
      <c r="L4545" s="78">
        <f t="shared" si="70"/>
        <v>44.869999999999642</v>
      </c>
      <c r="M4545" s="77"/>
    </row>
    <row r="4546" spans="12:13">
      <c r="L4546" s="78">
        <f t="shared" si="70"/>
        <v>44.87999999999964</v>
      </c>
      <c r="M4546" s="77"/>
    </row>
    <row r="4547" spans="12:13">
      <c r="L4547" s="78">
        <f t="shared" si="70"/>
        <v>44.889999999999638</v>
      </c>
      <c r="M4547" s="77"/>
    </row>
    <row r="4548" spans="12:13">
      <c r="L4548" s="78">
        <f t="shared" si="70"/>
        <v>44.899999999999636</v>
      </c>
      <c r="M4548" s="77"/>
    </row>
    <row r="4549" spans="12:13">
      <c r="L4549" s="78">
        <f t="shared" si="70"/>
        <v>44.909999999999634</v>
      </c>
      <c r="M4549" s="77"/>
    </row>
    <row r="4550" spans="12:13">
      <c r="L4550" s="78">
        <f t="shared" si="70"/>
        <v>44.919999999999632</v>
      </c>
      <c r="M4550" s="77"/>
    </row>
    <row r="4551" spans="12:13">
      <c r="L4551" s="78">
        <f t="shared" si="70"/>
        <v>44.92999999999963</v>
      </c>
      <c r="M4551" s="77"/>
    </row>
    <row r="4552" spans="12:13">
      <c r="L4552" s="78">
        <f t="shared" si="70"/>
        <v>44.939999999999628</v>
      </c>
      <c r="M4552" s="77"/>
    </row>
    <row r="4553" spans="12:13">
      <c r="L4553" s="78">
        <f t="shared" si="70"/>
        <v>44.949999999999626</v>
      </c>
      <c r="M4553" s="77"/>
    </row>
    <row r="4554" spans="12:13">
      <c r="L4554" s="78">
        <f t="shared" si="70"/>
        <v>44.959999999999624</v>
      </c>
      <c r="M4554" s="77"/>
    </row>
    <row r="4555" spans="12:13">
      <c r="L4555" s="78">
        <f t="shared" si="70"/>
        <v>44.969999999999622</v>
      </c>
      <c r="M4555" s="77"/>
    </row>
    <row r="4556" spans="12:13">
      <c r="L4556" s="78">
        <f t="shared" si="70"/>
        <v>44.97999999999962</v>
      </c>
      <c r="M4556" s="77"/>
    </row>
    <row r="4557" spans="12:13">
      <c r="L4557" s="78">
        <f t="shared" si="70"/>
        <v>44.989999999999618</v>
      </c>
      <c r="M4557" s="77"/>
    </row>
    <row r="4558" spans="12:13">
      <c r="L4558" s="78">
        <f t="shared" si="70"/>
        <v>44.999999999999616</v>
      </c>
      <c r="M4558" s="77"/>
    </row>
    <row r="4559" spans="12:13">
      <c r="L4559" s="78">
        <f t="shared" si="70"/>
        <v>45.009999999999614</v>
      </c>
      <c r="M4559" s="77"/>
    </row>
    <row r="4560" spans="12:13">
      <c r="L4560" s="78">
        <f t="shared" si="70"/>
        <v>45.019999999999612</v>
      </c>
      <c r="M4560" s="77"/>
    </row>
    <row r="4561" spans="12:13">
      <c r="L4561" s="78">
        <f t="shared" si="70"/>
        <v>45.02999999999961</v>
      </c>
      <c r="M4561" s="77"/>
    </row>
    <row r="4562" spans="12:13">
      <c r="L4562" s="78">
        <f t="shared" si="70"/>
        <v>45.039999999999608</v>
      </c>
      <c r="M4562" s="77"/>
    </row>
    <row r="4563" spans="12:13">
      <c r="L4563" s="78">
        <f t="shared" si="70"/>
        <v>45.049999999999606</v>
      </c>
      <c r="M4563" s="77"/>
    </row>
    <row r="4564" spans="12:13">
      <c r="L4564" s="78">
        <f t="shared" si="70"/>
        <v>45.059999999999604</v>
      </c>
      <c r="M4564" s="77"/>
    </row>
    <row r="4565" spans="12:13">
      <c r="L4565" s="78">
        <f t="shared" si="70"/>
        <v>45.069999999999602</v>
      </c>
      <c r="M4565" s="77"/>
    </row>
    <row r="4566" spans="12:13">
      <c r="L4566" s="78">
        <f t="shared" si="70"/>
        <v>45.0799999999996</v>
      </c>
      <c r="M4566" s="77"/>
    </row>
    <row r="4567" spans="12:13">
      <c r="L4567" s="78">
        <f t="shared" si="70"/>
        <v>45.089999999999598</v>
      </c>
      <c r="M4567" s="77"/>
    </row>
    <row r="4568" spans="12:13">
      <c r="L4568" s="78">
        <f t="shared" si="70"/>
        <v>45.099999999999596</v>
      </c>
      <c r="M4568" s="77"/>
    </row>
    <row r="4569" spans="12:13">
      <c r="L4569" s="78">
        <f t="shared" si="70"/>
        <v>45.109999999999594</v>
      </c>
      <c r="M4569" s="77"/>
    </row>
    <row r="4570" spans="12:13">
      <c r="L4570" s="78">
        <f t="shared" si="70"/>
        <v>45.119999999999592</v>
      </c>
      <c r="M4570" s="77"/>
    </row>
    <row r="4571" spans="12:13">
      <c r="L4571" s="78">
        <f t="shared" si="70"/>
        <v>45.12999999999959</v>
      </c>
      <c r="M4571" s="77"/>
    </row>
    <row r="4572" spans="12:13">
      <c r="L4572" s="78">
        <f t="shared" si="70"/>
        <v>45.139999999999588</v>
      </c>
      <c r="M4572" s="77"/>
    </row>
    <row r="4573" spans="12:13">
      <c r="L4573" s="78">
        <f t="shared" si="70"/>
        <v>45.149999999999586</v>
      </c>
      <c r="M4573" s="77"/>
    </row>
    <row r="4574" spans="12:13">
      <c r="L4574" s="78">
        <f t="shared" si="70"/>
        <v>45.159999999999584</v>
      </c>
      <c r="M4574" s="77"/>
    </row>
    <row r="4575" spans="12:13">
      <c r="L4575" s="78">
        <f t="shared" si="70"/>
        <v>45.169999999999582</v>
      </c>
      <c r="M4575" s="77"/>
    </row>
    <row r="4576" spans="12:13">
      <c r="L4576" s="78">
        <f t="shared" si="70"/>
        <v>45.17999999999958</v>
      </c>
      <c r="M4576" s="77"/>
    </row>
    <row r="4577" spans="12:13">
      <c r="L4577" s="78">
        <f t="shared" si="70"/>
        <v>45.189999999999579</v>
      </c>
      <c r="M4577" s="77"/>
    </row>
    <row r="4578" spans="12:13">
      <c r="L4578" s="78">
        <f t="shared" si="70"/>
        <v>45.199999999999577</v>
      </c>
      <c r="M4578" s="77"/>
    </row>
    <row r="4579" spans="12:13">
      <c r="L4579" s="78">
        <f t="shared" si="70"/>
        <v>45.209999999999575</v>
      </c>
      <c r="M4579" s="77"/>
    </row>
    <row r="4580" spans="12:13">
      <c r="L4580" s="78">
        <f t="shared" si="70"/>
        <v>45.219999999999573</v>
      </c>
      <c r="M4580" s="77"/>
    </row>
    <row r="4581" spans="12:13">
      <c r="L4581" s="78">
        <f t="shared" si="70"/>
        <v>45.229999999999571</v>
      </c>
      <c r="M4581" s="77"/>
    </row>
    <row r="4582" spans="12:13">
      <c r="L4582" s="78">
        <f t="shared" si="70"/>
        <v>45.239999999999569</v>
      </c>
      <c r="M4582" s="77"/>
    </row>
    <row r="4583" spans="12:13">
      <c r="L4583" s="78">
        <f t="shared" si="70"/>
        <v>45.249999999999567</v>
      </c>
      <c r="M4583" s="77"/>
    </row>
    <row r="4584" spans="12:13">
      <c r="L4584" s="78">
        <f t="shared" si="70"/>
        <v>45.259999999999565</v>
      </c>
      <c r="M4584" s="77"/>
    </row>
    <row r="4585" spans="12:13">
      <c r="L4585" s="78">
        <f t="shared" si="70"/>
        <v>45.269999999999563</v>
      </c>
      <c r="M4585" s="77"/>
    </row>
    <row r="4586" spans="12:13">
      <c r="L4586" s="78">
        <f t="shared" si="70"/>
        <v>45.279999999999561</v>
      </c>
      <c r="M4586" s="77"/>
    </row>
    <row r="4587" spans="12:13">
      <c r="L4587" s="78">
        <f t="shared" si="70"/>
        <v>45.289999999999559</v>
      </c>
      <c r="M4587" s="77"/>
    </row>
    <row r="4588" spans="12:13">
      <c r="L4588" s="78">
        <f t="shared" si="70"/>
        <v>45.299999999999557</v>
      </c>
      <c r="M4588" s="77"/>
    </row>
    <row r="4589" spans="12:13">
      <c r="L4589" s="78">
        <f t="shared" si="70"/>
        <v>45.309999999999555</v>
      </c>
      <c r="M4589" s="77"/>
    </row>
    <row r="4590" spans="12:13">
      <c r="L4590" s="78">
        <f t="shared" si="70"/>
        <v>45.319999999999553</v>
      </c>
      <c r="M4590" s="77"/>
    </row>
    <row r="4591" spans="12:13">
      <c r="L4591" s="78">
        <f t="shared" si="70"/>
        <v>45.329999999999551</v>
      </c>
      <c r="M4591" s="77"/>
    </row>
    <row r="4592" spans="12:13">
      <c r="L4592" s="78">
        <f t="shared" si="70"/>
        <v>45.339999999999549</v>
      </c>
      <c r="M4592" s="77"/>
    </row>
    <row r="4593" spans="12:13">
      <c r="L4593" s="78">
        <f t="shared" si="70"/>
        <v>45.349999999999547</v>
      </c>
      <c r="M4593" s="77"/>
    </row>
    <row r="4594" spans="12:13">
      <c r="L4594" s="78">
        <f t="shared" si="70"/>
        <v>45.359999999999545</v>
      </c>
      <c r="M4594" s="77"/>
    </row>
    <row r="4595" spans="12:13">
      <c r="L4595" s="78">
        <f t="shared" si="70"/>
        <v>45.369999999999543</v>
      </c>
      <c r="M4595" s="77"/>
    </row>
    <row r="4596" spans="12:13">
      <c r="L4596" s="78">
        <f t="shared" si="70"/>
        <v>45.379999999999541</v>
      </c>
      <c r="M4596" s="77"/>
    </row>
    <row r="4597" spans="12:13">
      <c r="L4597" s="78">
        <f t="shared" si="70"/>
        <v>45.389999999999539</v>
      </c>
      <c r="M4597" s="77"/>
    </row>
    <row r="4598" spans="12:13">
      <c r="L4598" s="78">
        <f t="shared" si="70"/>
        <v>45.399999999999537</v>
      </c>
      <c r="M4598" s="77"/>
    </row>
    <row r="4599" spans="12:13">
      <c r="L4599" s="78">
        <f t="shared" si="70"/>
        <v>45.409999999999535</v>
      </c>
      <c r="M4599" s="77"/>
    </row>
    <row r="4600" spans="12:13">
      <c r="L4600" s="78">
        <f t="shared" si="70"/>
        <v>45.419999999999533</v>
      </c>
      <c r="M4600" s="77"/>
    </row>
    <row r="4601" spans="12:13">
      <c r="L4601" s="78">
        <f t="shared" si="70"/>
        <v>45.429999999999531</v>
      </c>
      <c r="M4601" s="77"/>
    </row>
    <row r="4602" spans="12:13">
      <c r="L4602" s="78">
        <f t="shared" si="70"/>
        <v>45.439999999999529</v>
      </c>
      <c r="M4602" s="77"/>
    </row>
    <row r="4603" spans="12:13">
      <c r="L4603" s="78">
        <f t="shared" si="70"/>
        <v>45.449999999999527</v>
      </c>
      <c r="M4603" s="77"/>
    </row>
    <row r="4604" spans="12:13">
      <c r="L4604" s="78">
        <f t="shared" ref="L4604:L4667" si="71">+L4603+0.01</f>
        <v>45.459999999999525</v>
      </c>
      <c r="M4604" s="77"/>
    </row>
    <row r="4605" spans="12:13">
      <c r="L4605" s="78">
        <f t="shared" si="71"/>
        <v>45.469999999999523</v>
      </c>
      <c r="M4605" s="77"/>
    </row>
    <row r="4606" spans="12:13">
      <c r="L4606" s="78">
        <f t="shared" si="71"/>
        <v>45.479999999999521</v>
      </c>
      <c r="M4606" s="77"/>
    </row>
    <row r="4607" spans="12:13">
      <c r="L4607" s="78">
        <f t="shared" si="71"/>
        <v>45.489999999999519</v>
      </c>
      <c r="M4607" s="77"/>
    </row>
    <row r="4608" spans="12:13">
      <c r="L4608" s="78">
        <f t="shared" si="71"/>
        <v>45.499999999999517</v>
      </c>
      <c r="M4608" s="77"/>
    </row>
    <row r="4609" spans="12:13">
      <c r="L4609" s="78">
        <f t="shared" si="71"/>
        <v>45.509999999999515</v>
      </c>
      <c r="M4609" s="77"/>
    </row>
    <row r="4610" spans="12:13">
      <c r="L4610" s="78">
        <f t="shared" si="71"/>
        <v>45.519999999999513</v>
      </c>
      <c r="M4610" s="77"/>
    </row>
    <row r="4611" spans="12:13">
      <c r="L4611" s="78">
        <f t="shared" si="71"/>
        <v>45.529999999999511</v>
      </c>
      <c r="M4611" s="77"/>
    </row>
    <row r="4612" spans="12:13">
      <c r="L4612" s="78">
        <f t="shared" si="71"/>
        <v>45.539999999999509</v>
      </c>
      <c r="M4612" s="77"/>
    </row>
    <row r="4613" spans="12:13">
      <c r="L4613" s="78">
        <f t="shared" si="71"/>
        <v>45.549999999999507</v>
      </c>
      <c r="M4613" s="77"/>
    </row>
    <row r="4614" spans="12:13">
      <c r="L4614" s="78">
        <f t="shared" si="71"/>
        <v>45.559999999999505</v>
      </c>
      <c r="M4614" s="77"/>
    </row>
    <row r="4615" spans="12:13">
      <c r="L4615" s="78">
        <f t="shared" si="71"/>
        <v>45.569999999999503</v>
      </c>
      <c r="M4615" s="77"/>
    </row>
    <row r="4616" spans="12:13">
      <c r="L4616" s="78">
        <f t="shared" si="71"/>
        <v>45.579999999999501</v>
      </c>
      <c r="M4616" s="77"/>
    </row>
    <row r="4617" spans="12:13">
      <c r="L4617" s="78">
        <f t="shared" si="71"/>
        <v>45.589999999999499</v>
      </c>
      <c r="M4617" s="77"/>
    </row>
    <row r="4618" spans="12:13">
      <c r="L4618" s="78">
        <f t="shared" si="71"/>
        <v>45.599999999999497</v>
      </c>
      <c r="M4618" s="77"/>
    </row>
    <row r="4619" spans="12:13">
      <c r="L4619" s="78">
        <f t="shared" si="71"/>
        <v>45.609999999999495</v>
      </c>
      <c r="M4619" s="77"/>
    </row>
    <row r="4620" spans="12:13">
      <c r="L4620" s="78">
        <f t="shared" si="71"/>
        <v>45.619999999999493</v>
      </c>
      <c r="M4620" s="77"/>
    </row>
    <row r="4621" spans="12:13">
      <c r="L4621" s="78">
        <f t="shared" si="71"/>
        <v>45.629999999999491</v>
      </c>
      <c r="M4621" s="77"/>
    </row>
    <row r="4622" spans="12:13">
      <c r="L4622" s="78">
        <f t="shared" si="71"/>
        <v>45.639999999999489</v>
      </c>
      <c r="M4622" s="77"/>
    </row>
    <row r="4623" spans="12:13">
      <c r="L4623" s="78">
        <f t="shared" si="71"/>
        <v>45.649999999999487</v>
      </c>
      <c r="M4623" s="77"/>
    </row>
    <row r="4624" spans="12:13">
      <c r="L4624" s="78">
        <f t="shared" si="71"/>
        <v>45.659999999999485</v>
      </c>
      <c r="M4624" s="77"/>
    </row>
    <row r="4625" spans="12:13">
      <c r="L4625" s="78">
        <f t="shared" si="71"/>
        <v>45.669999999999483</v>
      </c>
      <c r="M4625" s="77"/>
    </row>
    <row r="4626" spans="12:13">
      <c r="L4626" s="78">
        <f t="shared" si="71"/>
        <v>45.679999999999481</v>
      </c>
      <c r="M4626" s="77"/>
    </row>
    <row r="4627" spans="12:13">
      <c r="L4627" s="78">
        <f t="shared" si="71"/>
        <v>45.689999999999479</v>
      </c>
      <c r="M4627" s="77"/>
    </row>
    <row r="4628" spans="12:13">
      <c r="L4628" s="78">
        <f t="shared" si="71"/>
        <v>45.699999999999477</v>
      </c>
      <c r="M4628" s="77"/>
    </row>
    <row r="4629" spans="12:13">
      <c r="L4629" s="78">
        <f t="shared" si="71"/>
        <v>45.709999999999475</v>
      </c>
      <c r="M4629" s="77"/>
    </row>
    <row r="4630" spans="12:13">
      <c r="L4630" s="78">
        <f t="shared" si="71"/>
        <v>45.719999999999473</v>
      </c>
      <c r="M4630" s="77"/>
    </row>
    <row r="4631" spans="12:13">
      <c r="L4631" s="78">
        <f t="shared" si="71"/>
        <v>45.729999999999471</v>
      </c>
      <c r="M4631" s="77"/>
    </row>
    <row r="4632" spans="12:13">
      <c r="L4632" s="78">
        <f t="shared" si="71"/>
        <v>45.739999999999469</v>
      </c>
      <c r="M4632" s="77"/>
    </row>
    <row r="4633" spans="12:13">
      <c r="L4633" s="78">
        <f t="shared" si="71"/>
        <v>45.749999999999467</v>
      </c>
      <c r="M4633" s="77"/>
    </row>
    <row r="4634" spans="12:13">
      <c r="L4634" s="78">
        <f t="shared" si="71"/>
        <v>45.759999999999465</v>
      </c>
      <c r="M4634" s="77"/>
    </row>
    <row r="4635" spans="12:13">
      <c r="L4635" s="78">
        <f t="shared" si="71"/>
        <v>45.769999999999463</v>
      </c>
      <c r="M4635" s="77"/>
    </row>
    <row r="4636" spans="12:13">
      <c r="L4636" s="78">
        <f t="shared" si="71"/>
        <v>45.779999999999461</v>
      </c>
      <c r="M4636" s="77"/>
    </row>
    <row r="4637" spans="12:13">
      <c r="L4637" s="78">
        <f t="shared" si="71"/>
        <v>45.789999999999459</v>
      </c>
      <c r="M4637" s="77"/>
    </row>
    <row r="4638" spans="12:13">
      <c r="L4638" s="78">
        <f t="shared" si="71"/>
        <v>45.799999999999457</v>
      </c>
      <c r="M4638" s="77"/>
    </row>
    <row r="4639" spans="12:13">
      <c r="L4639" s="78">
        <f t="shared" si="71"/>
        <v>45.809999999999455</v>
      </c>
      <c r="M4639" s="77"/>
    </row>
    <row r="4640" spans="12:13">
      <c r="L4640" s="78">
        <f t="shared" si="71"/>
        <v>45.819999999999453</v>
      </c>
      <c r="M4640" s="77"/>
    </row>
    <row r="4641" spans="12:13">
      <c r="L4641" s="78">
        <f t="shared" si="71"/>
        <v>45.829999999999451</v>
      </c>
      <c r="M4641" s="77"/>
    </row>
    <row r="4642" spans="12:13">
      <c r="L4642" s="78">
        <f t="shared" si="71"/>
        <v>45.839999999999449</v>
      </c>
      <c r="M4642" s="77"/>
    </row>
    <row r="4643" spans="12:13">
      <c r="L4643" s="78">
        <f t="shared" si="71"/>
        <v>45.849999999999447</v>
      </c>
      <c r="M4643" s="77"/>
    </row>
    <row r="4644" spans="12:13">
      <c r="L4644" s="78">
        <f t="shared" si="71"/>
        <v>45.859999999999445</v>
      </c>
      <c r="M4644" s="77"/>
    </row>
    <row r="4645" spans="12:13">
      <c r="L4645" s="78">
        <f t="shared" si="71"/>
        <v>45.869999999999443</v>
      </c>
      <c r="M4645" s="77"/>
    </row>
    <row r="4646" spans="12:13">
      <c r="L4646" s="78">
        <f t="shared" si="71"/>
        <v>45.879999999999441</v>
      </c>
      <c r="M4646" s="77"/>
    </row>
    <row r="4647" spans="12:13">
      <c r="L4647" s="78">
        <f t="shared" si="71"/>
        <v>45.889999999999439</v>
      </c>
      <c r="M4647" s="77"/>
    </row>
    <row r="4648" spans="12:13">
      <c r="L4648" s="78">
        <f t="shared" si="71"/>
        <v>45.899999999999437</v>
      </c>
      <c r="M4648" s="77"/>
    </row>
    <row r="4649" spans="12:13">
      <c r="L4649" s="78">
        <f t="shared" si="71"/>
        <v>45.909999999999435</v>
      </c>
      <c r="M4649" s="77"/>
    </row>
    <row r="4650" spans="12:13">
      <c r="L4650" s="78">
        <f t="shared" si="71"/>
        <v>45.919999999999433</v>
      </c>
      <c r="M4650" s="77"/>
    </row>
    <row r="4651" spans="12:13">
      <c r="L4651" s="78">
        <f t="shared" si="71"/>
        <v>45.929999999999431</v>
      </c>
      <c r="M4651" s="77"/>
    </row>
    <row r="4652" spans="12:13">
      <c r="L4652" s="78">
        <f t="shared" si="71"/>
        <v>45.939999999999429</v>
      </c>
      <c r="M4652" s="77"/>
    </row>
    <row r="4653" spans="12:13">
      <c r="L4653" s="78">
        <f t="shared" si="71"/>
        <v>45.949999999999427</v>
      </c>
      <c r="M4653" s="77"/>
    </row>
    <row r="4654" spans="12:13">
      <c r="L4654" s="78">
        <f t="shared" si="71"/>
        <v>45.959999999999425</v>
      </c>
      <c r="M4654" s="77"/>
    </row>
    <row r="4655" spans="12:13">
      <c r="L4655" s="78">
        <f t="shared" si="71"/>
        <v>45.969999999999423</v>
      </c>
      <c r="M4655" s="77"/>
    </row>
    <row r="4656" spans="12:13">
      <c r="L4656" s="78">
        <f t="shared" si="71"/>
        <v>45.979999999999421</v>
      </c>
      <c r="M4656" s="77"/>
    </row>
    <row r="4657" spans="12:13">
      <c r="L4657" s="78">
        <f t="shared" si="71"/>
        <v>45.989999999999419</v>
      </c>
      <c r="M4657" s="77"/>
    </row>
    <row r="4658" spans="12:13">
      <c r="L4658" s="78">
        <f t="shared" si="71"/>
        <v>45.999999999999417</v>
      </c>
      <c r="M4658" s="77"/>
    </row>
    <row r="4659" spans="12:13">
      <c r="L4659" s="78">
        <f t="shared" si="71"/>
        <v>46.009999999999415</v>
      </c>
      <c r="M4659" s="77"/>
    </row>
    <row r="4660" spans="12:13">
      <c r="L4660" s="78">
        <f t="shared" si="71"/>
        <v>46.019999999999413</v>
      </c>
      <c r="M4660" s="77"/>
    </row>
    <row r="4661" spans="12:13">
      <c r="L4661" s="78">
        <f t="shared" si="71"/>
        <v>46.029999999999411</v>
      </c>
      <c r="M4661" s="77"/>
    </row>
    <row r="4662" spans="12:13">
      <c r="L4662" s="78">
        <f t="shared" si="71"/>
        <v>46.039999999999409</v>
      </c>
      <c r="M4662" s="77"/>
    </row>
    <row r="4663" spans="12:13">
      <c r="L4663" s="78">
        <f t="shared" si="71"/>
        <v>46.049999999999407</v>
      </c>
      <c r="M4663" s="77"/>
    </row>
    <row r="4664" spans="12:13">
      <c r="L4664" s="78">
        <f t="shared" si="71"/>
        <v>46.059999999999405</v>
      </c>
      <c r="M4664" s="77"/>
    </row>
    <row r="4665" spans="12:13">
      <c r="L4665" s="78">
        <f t="shared" si="71"/>
        <v>46.069999999999403</v>
      </c>
      <c r="M4665" s="77"/>
    </row>
    <row r="4666" spans="12:13">
      <c r="L4666" s="78">
        <f t="shared" si="71"/>
        <v>46.079999999999401</v>
      </c>
      <c r="M4666" s="77"/>
    </row>
    <row r="4667" spans="12:13">
      <c r="L4667" s="78">
        <f t="shared" si="71"/>
        <v>46.089999999999399</v>
      </c>
      <c r="M4667" s="77"/>
    </row>
    <row r="4668" spans="12:13">
      <c r="L4668" s="78">
        <f t="shared" ref="L4668:L4731" si="72">+L4667+0.01</f>
        <v>46.099999999999397</v>
      </c>
      <c r="M4668" s="77"/>
    </row>
    <row r="4669" spans="12:13">
      <c r="L4669" s="78">
        <f t="shared" si="72"/>
        <v>46.109999999999395</v>
      </c>
      <c r="M4669" s="77"/>
    </row>
    <row r="4670" spans="12:13">
      <c r="L4670" s="78">
        <f t="shared" si="72"/>
        <v>46.119999999999393</v>
      </c>
      <c r="M4670" s="77"/>
    </row>
    <row r="4671" spans="12:13">
      <c r="L4671" s="78">
        <f t="shared" si="72"/>
        <v>46.129999999999391</v>
      </c>
      <c r="M4671" s="77"/>
    </row>
    <row r="4672" spans="12:13">
      <c r="L4672" s="78">
        <f t="shared" si="72"/>
        <v>46.13999999999939</v>
      </c>
      <c r="M4672" s="77"/>
    </row>
    <row r="4673" spans="12:13">
      <c r="L4673" s="78">
        <f t="shared" si="72"/>
        <v>46.149999999999388</v>
      </c>
      <c r="M4673" s="77"/>
    </row>
    <row r="4674" spans="12:13">
      <c r="L4674" s="78">
        <f t="shared" si="72"/>
        <v>46.159999999999386</v>
      </c>
      <c r="M4674" s="77"/>
    </row>
    <row r="4675" spans="12:13">
      <c r="L4675" s="78">
        <f t="shared" si="72"/>
        <v>46.169999999999384</v>
      </c>
      <c r="M4675" s="77"/>
    </row>
    <row r="4676" spans="12:13">
      <c r="L4676" s="78">
        <f t="shared" si="72"/>
        <v>46.179999999999382</v>
      </c>
      <c r="M4676" s="77"/>
    </row>
    <row r="4677" spans="12:13">
      <c r="L4677" s="78">
        <f t="shared" si="72"/>
        <v>46.18999999999938</v>
      </c>
      <c r="M4677" s="77"/>
    </row>
    <row r="4678" spans="12:13">
      <c r="L4678" s="78">
        <f t="shared" si="72"/>
        <v>46.199999999999378</v>
      </c>
      <c r="M4678" s="77"/>
    </row>
    <row r="4679" spans="12:13">
      <c r="L4679" s="78">
        <f t="shared" si="72"/>
        <v>46.209999999999376</v>
      </c>
      <c r="M4679" s="77"/>
    </row>
    <row r="4680" spans="12:13">
      <c r="L4680" s="78">
        <f t="shared" si="72"/>
        <v>46.219999999999374</v>
      </c>
      <c r="M4680" s="77"/>
    </row>
    <row r="4681" spans="12:13">
      <c r="L4681" s="78">
        <f t="shared" si="72"/>
        <v>46.229999999999372</v>
      </c>
      <c r="M4681" s="77"/>
    </row>
    <row r="4682" spans="12:13">
      <c r="L4682" s="78">
        <f t="shared" si="72"/>
        <v>46.23999999999937</v>
      </c>
      <c r="M4682" s="77"/>
    </row>
    <row r="4683" spans="12:13">
      <c r="L4683" s="78">
        <f t="shared" si="72"/>
        <v>46.249999999999368</v>
      </c>
      <c r="M4683" s="77"/>
    </row>
    <row r="4684" spans="12:13">
      <c r="L4684" s="78">
        <f t="shared" si="72"/>
        <v>46.259999999999366</v>
      </c>
      <c r="M4684" s="77"/>
    </row>
    <row r="4685" spans="12:13">
      <c r="L4685" s="78">
        <f t="shared" si="72"/>
        <v>46.269999999999364</v>
      </c>
      <c r="M4685" s="77"/>
    </row>
    <row r="4686" spans="12:13">
      <c r="L4686" s="78">
        <f t="shared" si="72"/>
        <v>46.279999999999362</v>
      </c>
      <c r="M4686" s="77"/>
    </row>
    <row r="4687" spans="12:13">
      <c r="L4687" s="78">
        <f t="shared" si="72"/>
        <v>46.28999999999936</v>
      </c>
      <c r="M4687" s="77"/>
    </row>
    <row r="4688" spans="12:13">
      <c r="L4688" s="78">
        <f t="shared" si="72"/>
        <v>46.299999999999358</v>
      </c>
      <c r="M4688" s="77"/>
    </row>
    <row r="4689" spans="12:13">
      <c r="L4689" s="78">
        <f t="shared" si="72"/>
        <v>46.309999999999356</v>
      </c>
      <c r="M4689" s="77"/>
    </row>
    <row r="4690" spans="12:13">
      <c r="L4690" s="78">
        <f t="shared" si="72"/>
        <v>46.319999999999354</v>
      </c>
      <c r="M4690" s="77"/>
    </row>
    <row r="4691" spans="12:13">
      <c r="L4691" s="78">
        <f t="shared" si="72"/>
        <v>46.329999999999352</v>
      </c>
      <c r="M4691" s="77"/>
    </row>
    <row r="4692" spans="12:13">
      <c r="L4692" s="78">
        <f t="shared" si="72"/>
        <v>46.33999999999935</v>
      </c>
      <c r="M4692" s="77"/>
    </row>
    <row r="4693" spans="12:13">
      <c r="L4693" s="78">
        <f t="shared" si="72"/>
        <v>46.349999999999348</v>
      </c>
      <c r="M4693" s="77"/>
    </row>
    <row r="4694" spans="12:13">
      <c r="L4694" s="78">
        <f t="shared" si="72"/>
        <v>46.359999999999346</v>
      </c>
      <c r="M4694" s="77"/>
    </row>
    <row r="4695" spans="12:13">
      <c r="L4695" s="78">
        <f t="shared" si="72"/>
        <v>46.369999999999344</v>
      </c>
      <c r="M4695" s="77"/>
    </row>
    <row r="4696" spans="12:13">
      <c r="L4696" s="78">
        <f t="shared" si="72"/>
        <v>46.379999999999342</v>
      </c>
      <c r="M4696" s="77"/>
    </row>
    <row r="4697" spans="12:13">
      <c r="L4697" s="78">
        <f t="shared" si="72"/>
        <v>46.38999999999934</v>
      </c>
      <c r="M4697" s="77"/>
    </row>
    <row r="4698" spans="12:13">
      <c r="L4698" s="78">
        <f t="shared" si="72"/>
        <v>46.399999999999338</v>
      </c>
      <c r="M4698" s="77"/>
    </row>
    <row r="4699" spans="12:13">
      <c r="L4699" s="78">
        <f t="shared" si="72"/>
        <v>46.409999999999336</v>
      </c>
      <c r="M4699" s="77"/>
    </row>
    <row r="4700" spans="12:13">
      <c r="L4700" s="78">
        <f t="shared" si="72"/>
        <v>46.419999999999334</v>
      </c>
      <c r="M4700" s="77"/>
    </row>
    <row r="4701" spans="12:13">
      <c r="L4701" s="78">
        <f t="shared" si="72"/>
        <v>46.429999999999332</v>
      </c>
      <c r="M4701" s="77"/>
    </row>
    <row r="4702" spans="12:13">
      <c r="L4702" s="78">
        <f t="shared" si="72"/>
        <v>46.43999999999933</v>
      </c>
      <c r="M4702" s="77"/>
    </row>
    <row r="4703" spans="12:13">
      <c r="L4703" s="78">
        <f t="shared" si="72"/>
        <v>46.449999999999328</v>
      </c>
      <c r="M4703" s="77"/>
    </row>
    <row r="4704" spans="12:13">
      <c r="L4704" s="78">
        <f t="shared" si="72"/>
        <v>46.459999999999326</v>
      </c>
      <c r="M4704" s="77"/>
    </row>
    <row r="4705" spans="12:13">
      <c r="L4705" s="78">
        <f t="shared" si="72"/>
        <v>46.469999999999324</v>
      </c>
      <c r="M4705" s="77"/>
    </row>
    <row r="4706" spans="12:13">
      <c r="L4706" s="78">
        <f t="shared" si="72"/>
        <v>46.479999999999322</v>
      </c>
      <c r="M4706" s="77"/>
    </row>
    <row r="4707" spans="12:13">
      <c r="L4707" s="78">
        <f t="shared" si="72"/>
        <v>46.48999999999932</v>
      </c>
      <c r="M4707" s="77"/>
    </row>
    <row r="4708" spans="12:13">
      <c r="L4708" s="78">
        <f t="shared" si="72"/>
        <v>46.499999999999318</v>
      </c>
      <c r="M4708" s="77"/>
    </row>
    <row r="4709" spans="12:13">
      <c r="L4709" s="78">
        <f t="shared" si="72"/>
        <v>46.509999999999316</v>
      </c>
      <c r="M4709" s="77"/>
    </row>
    <row r="4710" spans="12:13">
      <c r="L4710" s="78">
        <f t="shared" si="72"/>
        <v>46.519999999999314</v>
      </c>
      <c r="M4710" s="77"/>
    </row>
    <row r="4711" spans="12:13">
      <c r="L4711" s="78">
        <f t="shared" si="72"/>
        <v>46.529999999999312</v>
      </c>
      <c r="M4711" s="77"/>
    </row>
    <row r="4712" spans="12:13">
      <c r="L4712" s="78">
        <f t="shared" si="72"/>
        <v>46.53999999999931</v>
      </c>
      <c r="M4712" s="77"/>
    </row>
    <row r="4713" spans="12:13">
      <c r="L4713" s="78">
        <f t="shared" si="72"/>
        <v>46.549999999999308</v>
      </c>
      <c r="M4713" s="77"/>
    </row>
    <row r="4714" spans="12:13">
      <c r="L4714" s="78">
        <f t="shared" si="72"/>
        <v>46.559999999999306</v>
      </c>
      <c r="M4714" s="77"/>
    </row>
    <row r="4715" spans="12:13">
      <c r="L4715" s="78">
        <f t="shared" si="72"/>
        <v>46.569999999999304</v>
      </c>
      <c r="M4715" s="77"/>
    </row>
    <row r="4716" spans="12:13">
      <c r="L4716" s="78">
        <f t="shared" si="72"/>
        <v>46.579999999999302</v>
      </c>
      <c r="M4716" s="77"/>
    </row>
    <row r="4717" spans="12:13">
      <c r="L4717" s="78">
        <f t="shared" si="72"/>
        <v>46.5899999999993</v>
      </c>
      <c r="M4717" s="77"/>
    </row>
    <row r="4718" spans="12:13">
      <c r="L4718" s="78">
        <f t="shared" si="72"/>
        <v>46.599999999999298</v>
      </c>
      <c r="M4718" s="77"/>
    </row>
    <row r="4719" spans="12:13">
      <c r="L4719" s="78">
        <f t="shared" si="72"/>
        <v>46.609999999999296</v>
      </c>
      <c r="M4719" s="77"/>
    </row>
    <row r="4720" spans="12:13">
      <c r="L4720" s="78">
        <f t="shared" si="72"/>
        <v>46.619999999999294</v>
      </c>
      <c r="M4720" s="77"/>
    </row>
    <row r="4721" spans="12:13">
      <c r="L4721" s="78">
        <f t="shared" si="72"/>
        <v>46.629999999999292</v>
      </c>
      <c r="M4721" s="77"/>
    </row>
    <row r="4722" spans="12:13">
      <c r="L4722" s="78">
        <f t="shared" si="72"/>
        <v>46.63999999999929</v>
      </c>
      <c r="M4722" s="77"/>
    </row>
    <row r="4723" spans="12:13">
      <c r="L4723" s="78">
        <f t="shared" si="72"/>
        <v>46.649999999999288</v>
      </c>
      <c r="M4723" s="77"/>
    </row>
    <row r="4724" spans="12:13">
      <c r="L4724" s="78">
        <f t="shared" si="72"/>
        <v>46.659999999999286</v>
      </c>
      <c r="M4724" s="77"/>
    </row>
    <row r="4725" spans="12:13">
      <c r="L4725" s="78">
        <f t="shared" si="72"/>
        <v>46.669999999999284</v>
      </c>
      <c r="M4725" s="77"/>
    </row>
    <row r="4726" spans="12:13">
      <c r="L4726" s="78">
        <f t="shared" si="72"/>
        <v>46.679999999999282</v>
      </c>
      <c r="M4726" s="77"/>
    </row>
    <row r="4727" spans="12:13">
      <c r="L4727" s="78">
        <f t="shared" si="72"/>
        <v>46.68999999999928</v>
      </c>
      <c r="M4727" s="77"/>
    </row>
    <row r="4728" spans="12:13">
      <c r="L4728" s="78">
        <f t="shared" si="72"/>
        <v>46.699999999999278</v>
      </c>
      <c r="M4728" s="77"/>
    </row>
    <row r="4729" spans="12:13">
      <c r="L4729" s="78">
        <f t="shared" si="72"/>
        <v>46.709999999999276</v>
      </c>
      <c r="M4729" s="77"/>
    </row>
    <row r="4730" spans="12:13">
      <c r="L4730" s="78">
        <f t="shared" si="72"/>
        <v>46.719999999999274</v>
      </c>
      <c r="M4730" s="77"/>
    </row>
    <row r="4731" spans="12:13">
      <c r="L4731" s="78">
        <f t="shared" si="72"/>
        <v>46.729999999999272</v>
      </c>
      <c r="M4731" s="77"/>
    </row>
    <row r="4732" spans="12:13">
      <c r="L4732" s="78">
        <f t="shared" ref="L4732:L4795" si="73">+L4731+0.01</f>
        <v>46.73999999999927</v>
      </c>
      <c r="M4732" s="77"/>
    </row>
    <row r="4733" spans="12:13">
      <c r="L4733" s="78">
        <f t="shared" si="73"/>
        <v>46.749999999999268</v>
      </c>
      <c r="M4733" s="77"/>
    </row>
    <row r="4734" spans="12:13">
      <c r="L4734" s="78">
        <f t="shared" si="73"/>
        <v>46.759999999999266</v>
      </c>
      <c r="M4734" s="77"/>
    </row>
    <row r="4735" spans="12:13">
      <c r="L4735" s="78">
        <f t="shared" si="73"/>
        <v>46.769999999999264</v>
      </c>
      <c r="M4735" s="77"/>
    </row>
    <row r="4736" spans="12:13">
      <c r="L4736" s="78">
        <f t="shared" si="73"/>
        <v>46.779999999999262</v>
      </c>
      <c r="M4736" s="77"/>
    </row>
    <row r="4737" spans="12:13">
      <c r="L4737" s="78">
        <f t="shared" si="73"/>
        <v>46.78999999999926</v>
      </c>
      <c r="M4737" s="77"/>
    </row>
    <row r="4738" spans="12:13">
      <c r="L4738" s="78">
        <f t="shared" si="73"/>
        <v>46.799999999999258</v>
      </c>
      <c r="M4738" s="77"/>
    </row>
    <row r="4739" spans="12:13">
      <c r="L4739" s="78">
        <f t="shared" si="73"/>
        <v>46.809999999999256</v>
      </c>
      <c r="M4739" s="77"/>
    </row>
    <row r="4740" spans="12:13">
      <c r="L4740" s="78">
        <f t="shared" si="73"/>
        <v>46.819999999999254</v>
      </c>
      <c r="M4740" s="77"/>
    </row>
    <row r="4741" spans="12:13">
      <c r="L4741" s="78">
        <f t="shared" si="73"/>
        <v>46.829999999999252</v>
      </c>
      <c r="M4741" s="77"/>
    </row>
    <row r="4742" spans="12:13">
      <c r="L4742" s="78">
        <f t="shared" si="73"/>
        <v>46.83999999999925</v>
      </c>
      <c r="M4742" s="77"/>
    </row>
    <row r="4743" spans="12:13">
      <c r="L4743" s="78">
        <f t="shared" si="73"/>
        <v>46.849999999999248</v>
      </c>
      <c r="M4743" s="77"/>
    </row>
    <row r="4744" spans="12:13">
      <c r="L4744" s="78">
        <f t="shared" si="73"/>
        <v>46.859999999999246</v>
      </c>
      <c r="M4744" s="77"/>
    </row>
    <row r="4745" spans="12:13">
      <c r="L4745" s="78">
        <f t="shared" si="73"/>
        <v>46.869999999999244</v>
      </c>
      <c r="M4745" s="77"/>
    </row>
    <row r="4746" spans="12:13">
      <c r="L4746" s="78">
        <f t="shared" si="73"/>
        <v>46.879999999999242</v>
      </c>
      <c r="M4746" s="77"/>
    </row>
    <row r="4747" spans="12:13">
      <c r="L4747" s="78">
        <f t="shared" si="73"/>
        <v>46.88999999999924</v>
      </c>
      <c r="M4747" s="77"/>
    </row>
    <row r="4748" spans="12:13">
      <c r="L4748" s="78">
        <f t="shared" si="73"/>
        <v>46.899999999999238</v>
      </c>
      <c r="M4748" s="77"/>
    </row>
    <row r="4749" spans="12:13">
      <c r="L4749" s="78">
        <f t="shared" si="73"/>
        <v>46.909999999999236</v>
      </c>
      <c r="M4749" s="77"/>
    </row>
    <row r="4750" spans="12:13">
      <c r="L4750" s="78">
        <f t="shared" si="73"/>
        <v>46.919999999999234</v>
      </c>
      <c r="M4750" s="77"/>
    </row>
    <row r="4751" spans="12:13">
      <c r="L4751" s="78">
        <f t="shared" si="73"/>
        <v>46.929999999999232</v>
      </c>
      <c r="M4751" s="77"/>
    </row>
    <row r="4752" spans="12:13">
      <c r="L4752" s="78">
        <f t="shared" si="73"/>
        <v>46.93999999999923</v>
      </c>
      <c r="M4752" s="77"/>
    </row>
    <row r="4753" spans="12:13">
      <c r="L4753" s="78">
        <f t="shared" si="73"/>
        <v>46.949999999999228</v>
      </c>
      <c r="M4753" s="77"/>
    </row>
    <row r="4754" spans="12:13">
      <c r="L4754" s="78">
        <f t="shared" si="73"/>
        <v>46.959999999999226</v>
      </c>
      <c r="M4754" s="77"/>
    </row>
    <row r="4755" spans="12:13">
      <c r="L4755" s="78">
        <f t="shared" si="73"/>
        <v>46.969999999999224</v>
      </c>
      <c r="M4755" s="77"/>
    </row>
    <row r="4756" spans="12:13">
      <c r="L4756" s="78">
        <f t="shared" si="73"/>
        <v>46.979999999999222</v>
      </c>
      <c r="M4756" s="77"/>
    </row>
    <row r="4757" spans="12:13">
      <c r="L4757" s="78">
        <f t="shared" si="73"/>
        <v>46.98999999999922</v>
      </c>
      <c r="M4757" s="77"/>
    </row>
    <row r="4758" spans="12:13">
      <c r="L4758" s="78">
        <f t="shared" si="73"/>
        <v>46.999999999999218</v>
      </c>
      <c r="M4758" s="77"/>
    </row>
    <row r="4759" spans="12:13">
      <c r="L4759" s="78">
        <f t="shared" si="73"/>
        <v>47.009999999999216</v>
      </c>
      <c r="M4759" s="77"/>
    </row>
    <row r="4760" spans="12:13">
      <c r="L4760" s="78">
        <f t="shared" si="73"/>
        <v>47.019999999999214</v>
      </c>
      <c r="M4760" s="77"/>
    </row>
    <row r="4761" spans="12:13">
      <c r="L4761" s="78">
        <f t="shared" si="73"/>
        <v>47.029999999999212</v>
      </c>
      <c r="M4761" s="77"/>
    </row>
    <row r="4762" spans="12:13">
      <c r="L4762" s="78">
        <f t="shared" si="73"/>
        <v>47.03999999999921</v>
      </c>
      <c r="M4762" s="77"/>
    </row>
    <row r="4763" spans="12:13">
      <c r="L4763" s="78">
        <f t="shared" si="73"/>
        <v>47.049999999999208</v>
      </c>
      <c r="M4763" s="77"/>
    </row>
    <row r="4764" spans="12:13">
      <c r="L4764" s="78">
        <f t="shared" si="73"/>
        <v>47.059999999999206</v>
      </c>
      <c r="M4764" s="77"/>
    </row>
    <row r="4765" spans="12:13">
      <c r="L4765" s="78">
        <f t="shared" si="73"/>
        <v>47.069999999999204</v>
      </c>
      <c r="M4765" s="77"/>
    </row>
    <row r="4766" spans="12:13">
      <c r="L4766" s="78">
        <f t="shared" si="73"/>
        <v>47.079999999999202</v>
      </c>
      <c r="M4766" s="77"/>
    </row>
    <row r="4767" spans="12:13">
      <c r="L4767" s="78">
        <f t="shared" si="73"/>
        <v>47.0899999999992</v>
      </c>
      <c r="M4767" s="77"/>
    </row>
    <row r="4768" spans="12:13">
      <c r="L4768" s="78">
        <f t="shared" si="73"/>
        <v>47.099999999999199</v>
      </c>
      <c r="M4768" s="77"/>
    </row>
    <row r="4769" spans="12:13">
      <c r="L4769" s="78">
        <f t="shared" si="73"/>
        <v>47.109999999999197</v>
      </c>
      <c r="M4769" s="77"/>
    </row>
    <row r="4770" spans="12:13">
      <c r="L4770" s="78">
        <f t="shared" si="73"/>
        <v>47.119999999999195</v>
      </c>
      <c r="M4770" s="77"/>
    </row>
    <row r="4771" spans="12:13">
      <c r="L4771" s="78">
        <f t="shared" si="73"/>
        <v>47.129999999999193</v>
      </c>
      <c r="M4771" s="77"/>
    </row>
    <row r="4772" spans="12:13">
      <c r="L4772" s="78">
        <f t="shared" si="73"/>
        <v>47.139999999999191</v>
      </c>
      <c r="M4772" s="77"/>
    </row>
    <row r="4773" spans="12:13">
      <c r="L4773" s="78">
        <f t="shared" si="73"/>
        <v>47.149999999999189</v>
      </c>
      <c r="M4773" s="77"/>
    </row>
    <row r="4774" spans="12:13">
      <c r="L4774" s="78">
        <f t="shared" si="73"/>
        <v>47.159999999999187</v>
      </c>
      <c r="M4774" s="77"/>
    </row>
    <row r="4775" spans="12:13">
      <c r="L4775" s="78">
        <f t="shared" si="73"/>
        <v>47.169999999999185</v>
      </c>
      <c r="M4775" s="77"/>
    </row>
    <row r="4776" spans="12:13">
      <c r="L4776" s="78">
        <f t="shared" si="73"/>
        <v>47.179999999999183</v>
      </c>
      <c r="M4776" s="77"/>
    </row>
    <row r="4777" spans="12:13">
      <c r="L4777" s="78">
        <f t="shared" si="73"/>
        <v>47.189999999999181</v>
      </c>
      <c r="M4777" s="77"/>
    </row>
    <row r="4778" spans="12:13">
      <c r="L4778" s="78">
        <f t="shared" si="73"/>
        <v>47.199999999999179</v>
      </c>
      <c r="M4778" s="77"/>
    </row>
    <row r="4779" spans="12:13">
      <c r="L4779" s="78">
        <f t="shared" si="73"/>
        <v>47.209999999999177</v>
      </c>
      <c r="M4779" s="77"/>
    </row>
    <row r="4780" spans="12:13">
      <c r="L4780" s="78">
        <f t="shared" si="73"/>
        <v>47.219999999999175</v>
      </c>
      <c r="M4780" s="77"/>
    </row>
    <row r="4781" spans="12:13">
      <c r="L4781" s="78">
        <f t="shared" si="73"/>
        <v>47.229999999999173</v>
      </c>
      <c r="M4781" s="77"/>
    </row>
    <row r="4782" spans="12:13">
      <c r="L4782" s="78">
        <f t="shared" si="73"/>
        <v>47.239999999999171</v>
      </c>
      <c r="M4782" s="77"/>
    </row>
    <row r="4783" spans="12:13">
      <c r="L4783" s="78">
        <f t="shared" si="73"/>
        <v>47.249999999999169</v>
      </c>
      <c r="M4783" s="77"/>
    </row>
    <row r="4784" spans="12:13">
      <c r="L4784" s="78">
        <f t="shared" si="73"/>
        <v>47.259999999999167</v>
      </c>
      <c r="M4784" s="77"/>
    </row>
    <row r="4785" spans="12:13">
      <c r="L4785" s="78">
        <f t="shared" si="73"/>
        <v>47.269999999999165</v>
      </c>
      <c r="M4785" s="77"/>
    </row>
    <row r="4786" spans="12:13">
      <c r="L4786" s="78">
        <f t="shared" si="73"/>
        <v>47.279999999999163</v>
      </c>
      <c r="M4786" s="77"/>
    </row>
    <row r="4787" spans="12:13">
      <c r="L4787" s="78">
        <f t="shared" si="73"/>
        <v>47.289999999999161</v>
      </c>
      <c r="M4787" s="77"/>
    </row>
    <row r="4788" spans="12:13">
      <c r="L4788" s="78">
        <f t="shared" si="73"/>
        <v>47.299999999999159</v>
      </c>
      <c r="M4788" s="77"/>
    </row>
    <row r="4789" spans="12:13">
      <c r="L4789" s="78">
        <f t="shared" si="73"/>
        <v>47.309999999999157</v>
      </c>
      <c r="M4789" s="77"/>
    </row>
    <row r="4790" spans="12:13">
      <c r="L4790" s="78">
        <f t="shared" si="73"/>
        <v>47.319999999999155</v>
      </c>
      <c r="M4790" s="77"/>
    </row>
    <row r="4791" spans="12:13">
      <c r="L4791" s="78">
        <f t="shared" si="73"/>
        <v>47.329999999999153</v>
      </c>
      <c r="M4791" s="77"/>
    </row>
    <row r="4792" spans="12:13">
      <c r="L4792" s="78">
        <f t="shared" si="73"/>
        <v>47.339999999999151</v>
      </c>
      <c r="M4792" s="77"/>
    </row>
    <row r="4793" spans="12:13">
      <c r="L4793" s="78">
        <f t="shared" si="73"/>
        <v>47.349999999999149</v>
      </c>
      <c r="M4793" s="77"/>
    </row>
    <row r="4794" spans="12:13">
      <c r="L4794" s="78">
        <f t="shared" si="73"/>
        <v>47.359999999999147</v>
      </c>
      <c r="M4794" s="77"/>
    </row>
    <row r="4795" spans="12:13">
      <c r="L4795" s="78">
        <f t="shared" si="73"/>
        <v>47.369999999999145</v>
      </c>
      <c r="M4795" s="77"/>
    </row>
    <row r="4796" spans="12:13">
      <c r="L4796" s="78">
        <f t="shared" ref="L4796:L4859" si="74">+L4795+0.01</f>
        <v>47.379999999999143</v>
      </c>
      <c r="M4796" s="77"/>
    </row>
    <row r="4797" spans="12:13">
      <c r="L4797" s="78">
        <f t="shared" si="74"/>
        <v>47.389999999999141</v>
      </c>
      <c r="M4797" s="77"/>
    </row>
    <row r="4798" spans="12:13">
      <c r="L4798" s="78">
        <f t="shared" si="74"/>
        <v>47.399999999999139</v>
      </c>
      <c r="M4798" s="77"/>
    </row>
    <row r="4799" spans="12:13">
      <c r="L4799" s="78">
        <f t="shared" si="74"/>
        <v>47.409999999999137</v>
      </c>
      <c r="M4799" s="77"/>
    </row>
    <row r="4800" spans="12:13">
      <c r="L4800" s="78">
        <f t="shared" si="74"/>
        <v>47.419999999999135</v>
      </c>
      <c r="M4800" s="77"/>
    </row>
    <row r="4801" spans="12:13">
      <c r="L4801" s="78">
        <f t="shared" si="74"/>
        <v>47.429999999999133</v>
      </c>
      <c r="M4801" s="77"/>
    </row>
    <row r="4802" spans="12:13">
      <c r="L4802" s="78">
        <f t="shared" si="74"/>
        <v>47.439999999999131</v>
      </c>
      <c r="M4802" s="77"/>
    </row>
    <row r="4803" spans="12:13">
      <c r="L4803" s="78">
        <f t="shared" si="74"/>
        <v>47.449999999999129</v>
      </c>
      <c r="M4803" s="77"/>
    </row>
    <row r="4804" spans="12:13">
      <c r="L4804" s="78">
        <f t="shared" si="74"/>
        <v>47.459999999999127</v>
      </c>
      <c r="M4804" s="77"/>
    </row>
    <row r="4805" spans="12:13">
      <c r="L4805" s="78">
        <f t="shared" si="74"/>
        <v>47.469999999999125</v>
      </c>
      <c r="M4805" s="77"/>
    </row>
    <row r="4806" spans="12:13">
      <c r="L4806" s="78">
        <f t="shared" si="74"/>
        <v>47.479999999999123</v>
      </c>
      <c r="M4806" s="77"/>
    </row>
    <row r="4807" spans="12:13">
      <c r="L4807" s="78">
        <f t="shared" si="74"/>
        <v>47.489999999999121</v>
      </c>
      <c r="M4807" s="77"/>
    </row>
    <row r="4808" spans="12:13">
      <c r="L4808" s="78">
        <f t="shared" si="74"/>
        <v>47.499999999999119</v>
      </c>
      <c r="M4808" s="77"/>
    </row>
    <row r="4809" spans="12:13">
      <c r="L4809" s="78">
        <f t="shared" si="74"/>
        <v>47.509999999999117</v>
      </c>
      <c r="M4809" s="77"/>
    </row>
    <row r="4810" spans="12:13">
      <c r="L4810" s="78">
        <f t="shared" si="74"/>
        <v>47.519999999999115</v>
      </c>
      <c r="M4810" s="77"/>
    </row>
    <row r="4811" spans="12:13">
      <c r="L4811" s="78">
        <f t="shared" si="74"/>
        <v>47.529999999999113</v>
      </c>
      <c r="M4811" s="77"/>
    </row>
    <row r="4812" spans="12:13">
      <c r="L4812" s="78">
        <f t="shared" si="74"/>
        <v>47.539999999999111</v>
      </c>
      <c r="M4812" s="77"/>
    </row>
    <row r="4813" spans="12:13">
      <c r="L4813" s="78">
        <f t="shared" si="74"/>
        <v>47.549999999999109</v>
      </c>
      <c r="M4813" s="77"/>
    </row>
    <row r="4814" spans="12:13">
      <c r="L4814" s="78">
        <f t="shared" si="74"/>
        <v>47.559999999999107</v>
      </c>
      <c r="M4814" s="77"/>
    </row>
    <row r="4815" spans="12:13">
      <c r="L4815" s="78">
        <f t="shared" si="74"/>
        <v>47.569999999999105</v>
      </c>
      <c r="M4815" s="77"/>
    </row>
    <row r="4816" spans="12:13">
      <c r="L4816" s="78">
        <f t="shared" si="74"/>
        <v>47.579999999999103</v>
      </c>
      <c r="M4816" s="77"/>
    </row>
    <row r="4817" spans="12:13">
      <c r="L4817" s="78">
        <f t="shared" si="74"/>
        <v>47.589999999999101</v>
      </c>
      <c r="M4817" s="77"/>
    </row>
    <row r="4818" spans="12:13">
      <c r="L4818" s="78">
        <f t="shared" si="74"/>
        <v>47.599999999999099</v>
      </c>
      <c r="M4818" s="77"/>
    </row>
    <row r="4819" spans="12:13">
      <c r="L4819" s="78">
        <f t="shared" si="74"/>
        <v>47.609999999999097</v>
      </c>
      <c r="M4819" s="77"/>
    </row>
    <row r="4820" spans="12:13">
      <c r="L4820" s="78">
        <f t="shared" si="74"/>
        <v>47.619999999999095</v>
      </c>
      <c r="M4820" s="77"/>
    </row>
    <row r="4821" spans="12:13">
      <c r="L4821" s="78">
        <f t="shared" si="74"/>
        <v>47.629999999999093</v>
      </c>
      <c r="M4821" s="77"/>
    </row>
    <row r="4822" spans="12:13">
      <c r="L4822" s="78">
        <f t="shared" si="74"/>
        <v>47.639999999999091</v>
      </c>
      <c r="M4822" s="77"/>
    </row>
    <row r="4823" spans="12:13">
      <c r="L4823" s="78">
        <f t="shared" si="74"/>
        <v>47.649999999999089</v>
      </c>
      <c r="M4823" s="77"/>
    </row>
    <row r="4824" spans="12:13">
      <c r="L4824" s="78">
        <f t="shared" si="74"/>
        <v>47.659999999999087</v>
      </c>
      <c r="M4824" s="77"/>
    </row>
    <row r="4825" spans="12:13">
      <c r="L4825" s="78">
        <f t="shared" si="74"/>
        <v>47.669999999999085</v>
      </c>
      <c r="M4825" s="77"/>
    </row>
    <row r="4826" spans="12:13">
      <c r="L4826" s="78">
        <f t="shared" si="74"/>
        <v>47.679999999999083</v>
      </c>
      <c r="M4826" s="77"/>
    </row>
    <row r="4827" spans="12:13">
      <c r="L4827" s="78">
        <f t="shared" si="74"/>
        <v>47.689999999999081</v>
      </c>
      <c r="M4827" s="77"/>
    </row>
    <row r="4828" spans="12:13">
      <c r="L4828" s="78">
        <f t="shared" si="74"/>
        <v>47.699999999999079</v>
      </c>
      <c r="M4828" s="77"/>
    </row>
    <row r="4829" spans="12:13">
      <c r="L4829" s="78">
        <f t="shared" si="74"/>
        <v>47.709999999999077</v>
      </c>
      <c r="M4829" s="77"/>
    </row>
    <row r="4830" spans="12:13">
      <c r="L4830" s="78">
        <f t="shared" si="74"/>
        <v>47.719999999999075</v>
      </c>
      <c r="M4830" s="77"/>
    </row>
    <row r="4831" spans="12:13">
      <c r="L4831" s="78">
        <f t="shared" si="74"/>
        <v>47.729999999999073</v>
      </c>
      <c r="M4831" s="77"/>
    </row>
    <row r="4832" spans="12:13">
      <c r="L4832" s="78">
        <f t="shared" si="74"/>
        <v>47.739999999999071</v>
      </c>
      <c r="M4832" s="77"/>
    </row>
    <row r="4833" spans="12:13">
      <c r="L4833" s="78">
        <f t="shared" si="74"/>
        <v>47.749999999999069</v>
      </c>
      <c r="M4833" s="77"/>
    </row>
    <row r="4834" spans="12:13">
      <c r="L4834" s="78">
        <f t="shared" si="74"/>
        <v>47.759999999999067</v>
      </c>
      <c r="M4834" s="77"/>
    </row>
    <row r="4835" spans="12:13">
      <c r="L4835" s="78">
        <f t="shared" si="74"/>
        <v>47.769999999999065</v>
      </c>
      <c r="M4835" s="77"/>
    </row>
    <row r="4836" spans="12:13">
      <c r="L4836" s="78">
        <f t="shared" si="74"/>
        <v>47.779999999999063</v>
      </c>
      <c r="M4836" s="77"/>
    </row>
    <row r="4837" spans="12:13">
      <c r="L4837" s="78">
        <f t="shared" si="74"/>
        <v>47.789999999999061</v>
      </c>
      <c r="M4837" s="77"/>
    </row>
    <row r="4838" spans="12:13">
      <c r="L4838" s="78">
        <f t="shared" si="74"/>
        <v>47.799999999999059</v>
      </c>
      <c r="M4838" s="77"/>
    </row>
    <row r="4839" spans="12:13">
      <c r="L4839" s="78">
        <f t="shared" si="74"/>
        <v>47.809999999999057</v>
      </c>
      <c r="M4839" s="77"/>
    </row>
    <row r="4840" spans="12:13">
      <c r="L4840" s="78">
        <f t="shared" si="74"/>
        <v>47.819999999999055</v>
      </c>
      <c r="M4840" s="77"/>
    </row>
    <row r="4841" spans="12:13">
      <c r="L4841" s="78">
        <f t="shared" si="74"/>
        <v>47.829999999999053</v>
      </c>
      <c r="M4841" s="77"/>
    </row>
    <row r="4842" spans="12:13">
      <c r="L4842" s="78">
        <f t="shared" si="74"/>
        <v>47.839999999999051</v>
      </c>
      <c r="M4842" s="77"/>
    </row>
    <row r="4843" spans="12:13">
      <c r="L4843" s="78">
        <f t="shared" si="74"/>
        <v>47.849999999999049</v>
      </c>
      <c r="M4843" s="77"/>
    </row>
    <row r="4844" spans="12:13">
      <c r="L4844" s="78">
        <f t="shared" si="74"/>
        <v>47.859999999999047</v>
      </c>
      <c r="M4844" s="77"/>
    </row>
    <row r="4845" spans="12:13">
      <c r="L4845" s="78">
        <f t="shared" si="74"/>
        <v>47.869999999999045</v>
      </c>
      <c r="M4845" s="77"/>
    </row>
    <row r="4846" spans="12:13">
      <c r="L4846" s="78">
        <f t="shared" si="74"/>
        <v>47.879999999999043</v>
      </c>
      <c r="M4846" s="77"/>
    </row>
    <row r="4847" spans="12:13">
      <c r="L4847" s="78">
        <f t="shared" si="74"/>
        <v>47.889999999999041</v>
      </c>
      <c r="M4847" s="77"/>
    </row>
    <row r="4848" spans="12:13">
      <c r="L4848" s="78">
        <f t="shared" si="74"/>
        <v>47.899999999999039</v>
      </c>
      <c r="M4848" s="77"/>
    </row>
    <row r="4849" spans="12:13">
      <c r="L4849" s="78">
        <f t="shared" si="74"/>
        <v>47.909999999999037</v>
      </c>
      <c r="M4849" s="77"/>
    </row>
    <row r="4850" spans="12:13">
      <c r="L4850" s="78">
        <f t="shared" si="74"/>
        <v>47.919999999999035</v>
      </c>
      <c r="M4850" s="77"/>
    </row>
    <row r="4851" spans="12:13">
      <c r="L4851" s="78">
        <f t="shared" si="74"/>
        <v>47.929999999999033</v>
      </c>
      <c r="M4851" s="77"/>
    </row>
    <row r="4852" spans="12:13">
      <c r="L4852" s="78">
        <f t="shared" si="74"/>
        <v>47.939999999999031</v>
      </c>
      <c r="M4852" s="77"/>
    </row>
    <row r="4853" spans="12:13">
      <c r="L4853" s="78">
        <f t="shared" si="74"/>
        <v>47.949999999999029</v>
      </c>
      <c r="M4853" s="77"/>
    </row>
    <row r="4854" spans="12:13">
      <c r="L4854" s="78">
        <f t="shared" si="74"/>
        <v>47.959999999999027</v>
      </c>
      <c r="M4854" s="77"/>
    </row>
    <row r="4855" spans="12:13">
      <c r="L4855" s="78">
        <f t="shared" si="74"/>
        <v>47.969999999999025</v>
      </c>
      <c r="M4855" s="77"/>
    </row>
    <row r="4856" spans="12:13">
      <c r="L4856" s="78">
        <f t="shared" si="74"/>
        <v>47.979999999999023</v>
      </c>
      <c r="M4856" s="77"/>
    </row>
    <row r="4857" spans="12:13">
      <c r="L4857" s="78">
        <f t="shared" si="74"/>
        <v>47.989999999999021</v>
      </c>
      <c r="M4857" s="77"/>
    </row>
    <row r="4858" spans="12:13">
      <c r="L4858" s="78">
        <f t="shared" si="74"/>
        <v>47.999999999999019</v>
      </c>
      <c r="M4858" s="77"/>
    </row>
    <row r="4859" spans="12:13">
      <c r="L4859" s="78">
        <f t="shared" si="74"/>
        <v>48.009999999999017</v>
      </c>
      <c r="M4859" s="77"/>
    </row>
    <row r="4860" spans="12:13">
      <c r="L4860" s="78">
        <f t="shared" ref="L4860:L4923" si="75">+L4859+0.01</f>
        <v>48.019999999999015</v>
      </c>
      <c r="M4860" s="77"/>
    </row>
    <row r="4861" spans="12:13">
      <c r="L4861" s="78">
        <f t="shared" si="75"/>
        <v>48.029999999999013</v>
      </c>
      <c r="M4861" s="77"/>
    </row>
    <row r="4862" spans="12:13">
      <c r="L4862" s="78">
        <f t="shared" si="75"/>
        <v>48.039999999999011</v>
      </c>
      <c r="M4862" s="77"/>
    </row>
    <row r="4863" spans="12:13">
      <c r="L4863" s="78">
        <f t="shared" si="75"/>
        <v>48.04999999999901</v>
      </c>
      <c r="M4863" s="77"/>
    </row>
    <row r="4864" spans="12:13">
      <c r="L4864" s="78">
        <f t="shared" si="75"/>
        <v>48.059999999999008</v>
      </c>
      <c r="M4864" s="77"/>
    </row>
    <row r="4865" spans="12:13">
      <c r="L4865" s="78">
        <f t="shared" si="75"/>
        <v>48.069999999999006</v>
      </c>
      <c r="M4865" s="77"/>
    </row>
    <row r="4866" spans="12:13">
      <c r="L4866" s="78">
        <f t="shared" si="75"/>
        <v>48.079999999999004</v>
      </c>
      <c r="M4866" s="77"/>
    </row>
    <row r="4867" spans="12:13">
      <c r="L4867" s="78">
        <f t="shared" si="75"/>
        <v>48.089999999999002</v>
      </c>
      <c r="M4867" s="77"/>
    </row>
    <row r="4868" spans="12:13">
      <c r="L4868" s="78">
        <f t="shared" si="75"/>
        <v>48.099999999999</v>
      </c>
      <c r="M4868" s="77"/>
    </row>
    <row r="4869" spans="12:13">
      <c r="L4869" s="78">
        <f t="shared" si="75"/>
        <v>48.109999999998998</v>
      </c>
      <c r="M4869" s="77"/>
    </row>
    <row r="4870" spans="12:13">
      <c r="L4870" s="78">
        <f t="shared" si="75"/>
        <v>48.119999999998996</v>
      </c>
      <c r="M4870" s="77"/>
    </row>
    <row r="4871" spans="12:13">
      <c r="L4871" s="78">
        <f t="shared" si="75"/>
        <v>48.129999999998994</v>
      </c>
      <c r="M4871" s="77"/>
    </row>
    <row r="4872" spans="12:13">
      <c r="L4872" s="78">
        <f t="shared" si="75"/>
        <v>48.139999999998992</v>
      </c>
      <c r="M4872" s="77"/>
    </row>
    <row r="4873" spans="12:13">
      <c r="L4873" s="78">
        <f t="shared" si="75"/>
        <v>48.14999999999899</v>
      </c>
      <c r="M4873" s="77"/>
    </row>
    <row r="4874" spans="12:13">
      <c r="L4874" s="78">
        <f t="shared" si="75"/>
        <v>48.159999999998988</v>
      </c>
      <c r="M4874" s="77"/>
    </row>
    <row r="4875" spans="12:13">
      <c r="L4875" s="78">
        <f t="shared" si="75"/>
        <v>48.169999999998986</v>
      </c>
      <c r="M4875" s="77"/>
    </row>
    <row r="4876" spans="12:13">
      <c r="L4876" s="78">
        <f t="shared" si="75"/>
        <v>48.179999999998984</v>
      </c>
      <c r="M4876" s="77"/>
    </row>
    <row r="4877" spans="12:13">
      <c r="L4877" s="78">
        <f t="shared" si="75"/>
        <v>48.189999999998982</v>
      </c>
      <c r="M4877" s="77"/>
    </row>
    <row r="4878" spans="12:13">
      <c r="L4878" s="78">
        <f t="shared" si="75"/>
        <v>48.19999999999898</v>
      </c>
      <c r="M4878" s="77"/>
    </row>
    <row r="4879" spans="12:13">
      <c r="L4879" s="78">
        <f t="shared" si="75"/>
        <v>48.209999999998978</v>
      </c>
      <c r="M4879" s="77"/>
    </row>
    <row r="4880" spans="12:13">
      <c r="L4880" s="78">
        <f t="shared" si="75"/>
        <v>48.219999999998976</v>
      </c>
      <c r="M4880" s="77"/>
    </row>
    <row r="4881" spans="12:13">
      <c r="L4881" s="78">
        <f t="shared" si="75"/>
        <v>48.229999999998974</v>
      </c>
      <c r="M4881" s="77"/>
    </row>
    <row r="4882" spans="12:13">
      <c r="L4882" s="78">
        <f t="shared" si="75"/>
        <v>48.239999999998972</v>
      </c>
      <c r="M4882" s="77"/>
    </row>
    <row r="4883" spans="12:13">
      <c r="L4883" s="78">
        <f t="shared" si="75"/>
        <v>48.24999999999897</v>
      </c>
      <c r="M4883" s="77"/>
    </row>
    <row r="4884" spans="12:13">
      <c r="L4884" s="78">
        <f t="shared" si="75"/>
        <v>48.259999999998968</v>
      </c>
      <c r="M4884" s="77"/>
    </row>
    <row r="4885" spans="12:13">
      <c r="L4885" s="78">
        <f t="shared" si="75"/>
        <v>48.269999999998966</v>
      </c>
      <c r="M4885" s="77"/>
    </row>
    <row r="4886" spans="12:13">
      <c r="L4886" s="78">
        <f t="shared" si="75"/>
        <v>48.279999999998964</v>
      </c>
      <c r="M4886" s="77"/>
    </row>
    <row r="4887" spans="12:13">
      <c r="L4887" s="78">
        <f t="shared" si="75"/>
        <v>48.289999999998962</v>
      </c>
      <c r="M4887" s="77"/>
    </row>
    <row r="4888" spans="12:13">
      <c r="L4888" s="78">
        <f t="shared" si="75"/>
        <v>48.29999999999896</v>
      </c>
      <c r="M4888" s="77"/>
    </row>
    <row r="4889" spans="12:13">
      <c r="L4889" s="78">
        <f t="shared" si="75"/>
        <v>48.309999999998958</v>
      </c>
      <c r="M4889" s="77"/>
    </row>
    <row r="4890" spans="12:13">
      <c r="L4890" s="78">
        <f t="shared" si="75"/>
        <v>48.319999999998956</v>
      </c>
      <c r="M4890" s="77"/>
    </row>
    <row r="4891" spans="12:13">
      <c r="L4891" s="78">
        <f t="shared" si="75"/>
        <v>48.329999999998954</v>
      </c>
      <c r="M4891" s="77"/>
    </row>
    <row r="4892" spans="12:13">
      <c r="L4892" s="78">
        <f t="shared" si="75"/>
        <v>48.339999999998952</v>
      </c>
      <c r="M4892" s="77"/>
    </row>
    <row r="4893" spans="12:13">
      <c r="L4893" s="78">
        <f t="shared" si="75"/>
        <v>48.34999999999895</v>
      </c>
      <c r="M4893" s="77"/>
    </row>
    <row r="4894" spans="12:13">
      <c r="L4894" s="78">
        <f t="shared" si="75"/>
        <v>48.359999999998948</v>
      </c>
      <c r="M4894" s="77"/>
    </row>
    <row r="4895" spans="12:13">
      <c r="L4895" s="78">
        <f t="shared" si="75"/>
        <v>48.369999999998946</v>
      </c>
      <c r="M4895" s="77"/>
    </row>
    <row r="4896" spans="12:13">
      <c r="L4896" s="78">
        <f t="shared" si="75"/>
        <v>48.379999999998944</v>
      </c>
      <c r="M4896" s="77"/>
    </row>
    <row r="4897" spans="12:13">
      <c r="L4897" s="78">
        <f t="shared" si="75"/>
        <v>48.389999999998942</v>
      </c>
      <c r="M4897" s="77"/>
    </row>
    <row r="4898" spans="12:13">
      <c r="L4898" s="78">
        <f t="shared" si="75"/>
        <v>48.39999999999894</v>
      </c>
      <c r="M4898" s="77"/>
    </row>
    <row r="4899" spans="12:13">
      <c r="L4899" s="78">
        <f t="shared" si="75"/>
        <v>48.409999999998938</v>
      </c>
      <c r="M4899" s="77"/>
    </row>
    <row r="4900" spans="12:13">
      <c r="L4900" s="78">
        <f t="shared" si="75"/>
        <v>48.419999999998936</v>
      </c>
      <c r="M4900" s="77"/>
    </row>
    <row r="4901" spans="12:13">
      <c r="L4901" s="78">
        <f t="shared" si="75"/>
        <v>48.429999999998934</v>
      </c>
      <c r="M4901" s="77"/>
    </row>
    <row r="4902" spans="12:13">
      <c r="L4902" s="78">
        <f t="shared" si="75"/>
        <v>48.439999999998932</v>
      </c>
      <c r="M4902" s="77"/>
    </row>
    <row r="4903" spans="12:13">
      <c r="L4903" s="78">
        <f t="shared" si="75"/>
        <v>48.44999999999893</v>
      </c>
      <c r="M4903" s="77"/>
    </row>
    <row r="4904" spans="12:13">
      <c r="L4904" s="78">
        <f t="shared" si="75"/>
        <v>48.459999999998928</v>
      </c>
      <c r="M4904" s="77"/>
    </row>
    <row r="4905" spans="12:13">
      <c r="L4905" s="78">
        <f t="shared" si="75"/>
        <v>48.469999999998926</v>
      </c>
      <c r="M4905" s="77"/>
    </row>
    <row r="4906" spans="12:13">
      <c r="L4906" s="78">
        <f t="shared" si="75"/>
        <v>48.479999999998924</v>
      </c>
      <c r="M4906" s="77"/>
    </row>
    <row r="4907" spans="12:13">
      <c r="L4907" s="78">
        <f t="shared" si="75"/>
        <v>48.489999999998922</v>
      </c>
      <c r="M4907" s="77"/>
    </row>
    <row r="4908" spans="12:13">
      <c r="L4908" s="78">
        <f t="shared" si="75"/>
        <v>48.49999999999892</v>
      </c>
      <c r="M4908" s="77"/>
    </row>
    <row r="4909" spans="12:13">
      <c r="L4909" s="78">
        <f t="shared" si="75"/>
        <v>48.509999999998918</v>
      </c>
      <c r="M4909" s="77"/>
    </row>
    <row r="4910" spans="12:13">
      <c r="L4910" s="78">
        <f t="shared" si="75"/>
        <v>48.519999999998916</v>
      </c>
      <c r="M4910" s="77"/>
    </row>
    <row r="4911" spans="12:13">
      <c r="L4911" s="78">
        <f t="shared" si="75"/>
        <v>48.529999999998914</v>
      </c>
      <c r="M4911" s="77"/>
    </row>
    <row r="4912" spans="12:13">
      <c r="L4912" s="78">
        <f t="shared" si="75"/>
        <v>48.539999999998912</v>
      </c>
      <c r="M4912" s="77"/>
    </row>
    <row r="4913" spans="12:13">
      <c r="L4913" s="78">
        <f t="shared" si="75"/>
        <v>48.54999999999891</v>
      </c>
      <c r="M4913" s="77"/>
    </row>
    <row r="4914" spans="12:13">
      <c r="L4914" s="78">
        <f t="shared" si="75"/>
        <v>48.559999999998908</v>
      </c>
      <c r="M4914" s="77"/>
    </row>
    <row r="4915" spans="12:13">
      <c r="L4915" s="78">
        <f t="shared" si="75"/>
        <v>48.569999999998906</v>
      </c>
      <c r="M4915" s="77"/>
    </row>
    <row r="4916" spans="12:13">
      <c r="L4916" s="78">
        <f t="shared" si="75"/>
        <v>48.579999999998904</v>
      </c>
      <c r="M4916" s="77"/>
    </row>
    <row r="4917" spans="12:13">
      <c r="L4917" s="78">
        <f t="shared" si="75"/>
        <v>48.589999999998902</v>
      </c>
      <c r="M4917" s="77"/>
    </row>
    <row r="4918" spans="12:13">
      <c r="L4918" s="78">
        <f t="shared" si="75"/>
        <v>48.5999999999989</v>
      </c>
      <c r="M4918" s="77"/>
    </row>
    <row r="4919" spans="12:13">
      <c r="L4919" s="78">
        <f t="shared" si="75"/>
        <v>48.609999999998898</v>
      </c>
      <c r="M4919" s="77"/>
    </row>
    <row r="4920" spans="12:13">
      <c r="L4920" s="78">
        <f t="shared" si="75"/>
        <v>48.619999999998896</v>
      </c>
      <c r="M4920" s="77"/>
    </row>
    <row r="4921" spans="12:13">
      <c r="L4921" s="78">
        <f t="shared" si="75"/>
        <v>48.629999999998894</v>
      </c>
      <c r="M4921" s="77"/>
    </row>
    <row r="4922" spans="12:13">
      <c r="L4922" s="78">
        <f t="shared" si="75"/>
        <v>48.639999999998892</v>
      </c>
      <c r="M4922" s="77"/>
    </row>
    <row r="4923" spans="12:13">
      <c r="L4923" s="78">
        <f t="shared" si="75"/>
        <v>48.64999999999889</v>
      </c>
      <c r="M4923" s="77"/>
    </row>
    <row r="4924" spans="12:13">
      <c r="L4924" s="78">
        <f t="shared" ref="L4924:L4987" si="76">+L4923+0.01</f>
        <v>48.659999999998888</v>
      </c>
      <c r="M4924" s="77"/>
    </row>
    <row r="4925" spans="12:13">
      <c r="L4925" s="78">
        <f t="shared" si="76"/>
        <v>48.669999999998886</v>
      </c>
      <c r="M4925" s="77"/>
    </row>
    <row r="4926" spans="12:13">
      <c r="L4926" s="78">
        <f t="shared" si="76"/>
        <v>48.679999999998884</v>
      </c>
      <c r="M4926" s="77"/>
    </row>
    <row r="4927" spans="12:13">
      <c r="L4927" s="78">
        <f t="shared" si="76"/>
        <v>48.689999999998882</v>
      </c>
      <c r="M4927" s="77"/>
    </row>
    <row r="4928" spans="12:13">
      <c r="L4928" s="78">
        <f t="shared" si="76"/>
        <v>48.69999999999888</v>
      </c>
      <c r="M4928" s="77"/>
    </row>
    <row r="4929" spans="12:13">
      <c r="L4929" s="78">
        <f t="shared" si="76"/>
        <v>48.709999999998878</v>
      </c>
      <c r="M4929" s="77"/>
    </row>
    <row r="4930" spans="12:13">
      <c r="L4930" s="78">
        <f t="shared" si="76"/>
        <v>48.719999999998876</v>
      </c>
      <c r="M4930" s="77"/>
    </row>
    <row r="4931" spans="12:13">
      <c r="L4931" s="78">
        <f t="shared" si="76"/>
        <v>48.729999999998874</v>
      </c>
      <c r="M4931" s="77"/>
    </row>
    <row r="4932" spans="12:13">
      <c r="L4932" s="78">
        <f t="shared" si="76"/>
        <v>48.739999999998872</v>
      </c>
      <c r="M4932" s="77"/>
    </row>
    <row r="4933" spans="12:13">
      <c r="L4933" s="78">
        <f t="shared" si="76"/>
        <v>48.74999999999887</v>
      </c>
      <c r="M4933" s="77"/>
    </row>
    <row r="4934" spans="12:13">
      <c r="L4934" s="78">
        <f t="shared" si="76"/>
        <v>48.759999999998868</v>
      </c>
      <c r="M4934" s="77"/>
    </row>
    <row r="4935" spans="12:13">
      <c r="L4935" s="78">
        <f t="shared" si="76"/>
        <v>48.769999999998866</v>
      </c>
      <c r="M4935" s="77"/>
    </row>
    <row r="4936" spans="12:13">
      <c r="L4936" s="78">
        <f t="shared" si="76"/>
        <v>48.779999999998864</v>
      </c>
      <c r="M4936" s="77"/>
    </row>
    <row r="4937" spans="12:13">
      <c r="L4937" s="78">
        <f t="shared" si="76"/>
        <v>48.789999999998862</v>
      </c>
      <c r="M4937" s="77"/>
    </row>
    <row r="4938" spans="12:13">
      <c r="L4938" s="78">
        <f t="shared" si="76"/>
        <v>48.79999999999886</v>
      </c>
      <c r="M4938" s="77"/>
    </row>
    <row r="4939" spans="12:13">
      <c r="L4939" s="78">
        <f t="shared" si="76"/>
        <v>48.809999999998858</v>
      </c>
      <c r="M4939" s="77"/>
    </row>
    <row r="4940" spans="12:13">
      <c r="L4940" s="78">
        <f t="shared" si="76"/>
        <v>48.819999999998856</v>
      </c>
      <c r="M4940" s="77"/>
    </row>
    <row r="4941" spans="12:13">
      <c r="L4941" s="78">
        <f t="shared" si="76"/>
        <v>48.829999999998854</v>
      </c>
      <c r="M4941" s="77"/>
    </row>
    <row r="4942" spans="12:13">
      <c r="L4942" s="78">
        <f t="shared" si="76"/>
        <v>48.839999999998852</v>
      </c>
      <c r="M4942" s="77"/>
    </row>
    <row r="4943" spans="12:13">
      <c r="L4943" s="78">
        <f t="shared" si="76"/>
        <v>48.84999999999885</v>
      </c>
      <c r="M4943" s="77"/>
    </row>
    <row r="4944" spans="12:13">
      <c r="L4944" s="78">
        <f t="shared" si="76"/>
        <v>48.859999999998848</v>
      </c>
      <c r="M4944" s="77"/>
    </row>
    <row r="4945" spans="12:13">
      <c r="L4945" s="78">
        <f t="shared" si="76"/>
        <v>48.869999999998846</v>
      </c>
      <c r="M4945" s="77"/>
    </row>
    <row r="4946" spans="12:13">
      <c r="L4946" s="78">
        <f t="shared" si="76"/>
        <v>48.879999999998844</v>
      </c>
      <c r="M4946" s="77"/>
    </row>
    <row r="4947" spans="12:13">
      <c r="L4947" s="78">
        <f t="shared" si="76"/>
        <v>48.889999999998842</v>
      </c>
      <c r="M4947" s="77"/>
    </row>
    <row r="4948" spans="12:13">
      <c r="L4948" s="78">
        <f t="shared" si="76"/>
        <v>48.89999999999884</v>
      </c>
      <c r="M4948" s="77"/>
    </row>
    <row r="4949" spans="12:13">
      <c r="L4949" s="78">
        <f t="shared" si="76"/>
        <v>48.909999999998838</v>
      </c>
      <c r="M4949" s="77"/>
    </row>
    <row r="4950" spans="12:13">
      <c r="L4950" s="78">
        <f t="shared" si="76"/>
        <v>48.919999999998836</v>
      </c>
      <c r="M4950" s="77"/>
    </row>
    <row r="4951" spans="12:13">
      <c r="L4951" s="78">
        <f t="shared" si="76"/>
        <v>48.929999999998834</v>
      </c>
      <c r="M4951" s="77"/>
    </row>
    <row r="4952" spans="12:13">
      <c r="L4952" s="78">
        <f t="shared" si="76"/>
        <v>48.939999999998832</v>
      </c>
      <c r="M4952" s="77"/>
    </row>
    <row r="4953" spans="12:13">
      <c r="L4953" s="78">
        <f t="shared" si="76"/>
        <v>48.94999999999883</v>
      </c>
      <c r="M4953" s="77"/>
    </row>
    <row r="4954" spans="12:13">
      <c r="L4954" s="78">
        <f t="shared" si="76"/>
        <v>48.959999999998828</v>
      </c>
      <c r="M4954" s="77"/>
    </row>
    <row r="4955" spans="12:13">
      <c r="L4955" s="78">
        <f t="shared" si="76"/>
        <v>48.969999999998826</v>
      </c>
      <c r="M4955" s="77"/>
    </row>
    <row r="4956" spans="12:13">
      <c r="L4956" s="78">
        <f t="shared" si="76"/>
        <v>48.979999999998824</v>
      </c>
      <c r="M4956" s="77"/>
    </row>
    <row r="4957" spans="12:13">
      <c r="L4957" s="78">
        <f t="shared" si="76"/>
        <v>48.989999999998822</v>
      </c>
      <c r="M4957" s="77"/>
    </row>
    <row r="4958" spans="12:13">
      <c r="L4958" s="78">
        <f t="shared" si="76"/>
        <v>48.99999999999882</v>
      </c>
      <c r="M4958" s="77"/>
    </row>
    <row r="4959" spans="12:13">
      <c r="L4959" s="78">
        <f t="shared" si="76"/>
        <v>49.009999999998819</v>
      </c>
      <c r="M4959" s="77"/>
    </row>
    <row r="4960" spans="12:13">
      <c r="L4960" s="78">
        <f t="shared" si="76"/>
        <v>49.019999999998817</v>
      </c>
      <c r="M4960" s="77"/>
    </row>
    <row r="4961" spans="12:13">
      <c r="L4961" s="78">
        <f t="shared" si="76"/>
        <v>49.029999999998815</v>
      </c>
      <c r="M4961" s="77"/>
    </row>
    <row r="4962" spans="12:13">
      <c r="L4962" s="78">
        <f t="shared" si="76"/>
        <v>49.039999999998813</v>
      </c>
      <c r="M4962" s="77"/>
    </row>
    <row r="4963" spans="12:13">
      <c r="L4963" s="78">
        <f t="shared" si="76"/>
        <v>49.049999999998811</v>
      </c>
      <c r="M4963" s="77"/>
    </row>
    <row r="4964" spans="12:13">
      <c r="L4964" s="78">
        <f t="shared" si="76"/>
        <v>49.059999999998809</v>
      </c>
      <c r="M4964" s="77"/>
    </row>
    <row r="4965" spans="12:13">
      <c r="L4965" s="78">
        <f t="shared" si="76"/>
        <v>49.069999999998807</v>
      </c>
      <c r="M4965" s="77"/>
    </row>
    <row r="4966" spans="12:13">
      <c r="L4966" s="78">
        <f t="shared" si="76"/>
        <v>49.079999999998805</v>
      </c>
      <c r="M4966" s="77"/>
    </row>
    <row r="4967" spans="12:13">
      <c r="L4967" s="78">
        <f t="shared" si="76"/>
        <v>49.089999999998803</v>
      </c>
      <c r="M4967" s="77"/>
    </row>
    <row r="4968" spans="12:13">
      <c r="L4968" s="78">
        <f t="shared" si="76"/>
        <v>49.099999999998801</v>
      </c>
      <c r="M4968" s="77"/>
    </row>
    <row r="4969" spans="12:13">
      <c r="L4969" s="78">
        <f t="shared" si="76"/>
        <v>49.109999999998799</v>
      </c>
      <c r="M4969" s="77"/>
    </row>
    <row r="4970" spans="12:13">
      <c r="L4970" s="78">
        <f t="shared" si="76"/>
        <v>49.119999999998797</v>
      </c>
      <c r="M4970" s="77"/>
    </row>
    <row r="4971" spans="12:13">
      <c r="L4971" s="78">
        <f t="shared" si="76"/>
        <v>49.129999999998795</v>
      </c>
      <c r="M4971" s="77"/>
    </row>
    <row r="4972" spans="12:13">
      <c r="L4972" s="78">
        <f t="shared" si="76"/>
        <v>49.139999999998793</v>
      </c>
      <c r="M4972" s="77"/>
    </row>
    <row r="4973" spans="12:13">
      <c r="L4973" s="78">
        <f t="shared" si="76"/>
        <v>49.149999999998791</v>
      </c>
      <c r="M4973" s="77"/>
    </row>
    <row r="4974" spans="12:13">
      <c r="L4974" s="78">
        <f t="shared" si="76"/>
        <v>49.159999999998789</v>
      </c>
      <c r="M4974" s="77"/>
    </row>
    <row r="4975" spans="12:13">
      <c r="L4975" s="78">
        <f t="shared" si="76"/>
        <v>49.169999999998787</v>
      </c>
      <c r="M4975" s="77"/>
    </row>
    <row r="4976" spans="12:13">
      <c r="L4976" s="78">
        <f t="shared" si="76"/>
        <v>49.179999999998785</v>
      </c>
      <c r="M4976" s="77"/>
    </row>
    <row r="4977" spans="12:13">
      <c r="L4977" s="78">
        <f t="shared" si="76"/>
        <v>49.189999999998783</v>
      </c>
      <c r="M4977" s="77"/>
    </row>
    <row r="4978" spans="12:13">
      <c r="L4978" s="78">
        <f t="shared" si="76"/>
        <v>49.199999999998781</v>
      </c>
      <c r="M4978" s="77"/>
    </row>
    <row r="4979" spans="12:13">
      <c r="L4979" s="78">
        <f t="shared" si="76"/>
        <v>49.209999999998779</v>
      </c>
      <c r="M4979" s="77"/>
    </row>
    <row r="4980" spans="12:13">
      <c r="L4980" s="78">
        <f t="shared" si="76"/>
        <v>49.219999999998777</v>
      </c>
      <c r="M4980" s="77"/>
    </row>
    <row r="4981" spans="12:13">
      <c r="L4981" s="78">
        <f t="shared" si="76"/>
        <v>49.229999999998775</v>
      </c>
      <c r="M4981" s="77"/>
    </row>
    <row r="4982" spans="12:13">
      <c r="L4982" s="78">
        <f t="shared" si="76"/>
        <v>49.239999999998773</v>
      </c>
      <c r="M4982" s="77"/>
    </row>
    <row r="4983" spans="12:13">
      <c r="L4983" s="78">
        <f t="shared" si="76"/>
        <v>49.249999999998771</v>
      </c>
      <c r="M4983" s="77"/>
    </row>
    <row r="4984" spans="12:13">
      <c r="L4984" s="78">
        <f t="shared" si="76"/>
        <v>49.259999999998769</v>
      </c>
      <c r="M4984" s="77"/>
    </row>
    <row r="4985" spans="12:13">
      <c r="L4985" s="78">
        <f t="shared" si="76"/>
        <v>49.269999999998767</v>
      </c>
      <c r="M4985" s="77"/>
    </row>
    <row r="4986" spans="12:13">
      <c r="L4986" s="78">
        <f t="shared" si="76"/>
        <v>49.279999999998765</v>
      </c>
      <c r="M4986" s="77"/>
    </row>
    <row r="4987" spans="12:13">
      <c r="L4987" s="78">
        <f t="shared" si="76"/>
        <v>49.289999999998763</v>
      </c>
      <c r="M4987" s="77"/>
    </row>
    <row r="4988" spans="12:13">
      <c r="L4988" s="78">
        <f t="shared" ref="L4988:L5051" si="77">+L4987+0.01</f>
        <v>49.299999999998761</v>
      </c>
      <c r="M4988" s="77"/>
    </row>
    <row r="4989" spans="12:13">
      <c r="L4989" s="78">
        <f t="shared" si="77"/>
        <v>49.309999999998759</v>
      </c>
      <c r="M4989" s="77"/>
    </row>
    <row r="4990" spans="12:13">
      <c r="L4990" s="78">
        <f t="shared" si="77"/>
        <v>49.319999999998757</v>
      </c>
      <c r="M4990" s="77"/>
    </row>
    <row r="4991" spans="12:13">
      <c r="L4991" s="78">
        <f t="shared" si="77"/>
        <v>49.329999999998755</v>
      </c>
      <c r="M4991" s="77"/>
    </row>
    <row r="4992" spans="12:13">
      <c r="L4992" s="78">
        <f t="shared" si="77"/>
        <v>49.339999999998753</v>
      </c>
      <c r="M4992" s="77"/>
    </row>
    <row r="4993" spans="12:13">
      <c r="L4993" s="78">
        <f t="shared" si="77"/>
        <v>49.349999999998751</v>
      </c>
      <c r="M4993" s="77"/>
    </row>
    <row r="4994" spans="12:13">
      <c r="L4994" s="78">
        <f t="shared" si="77"/>
        <v>49.359999999998749</v>
      </c>
      <c r="M4994" s="77"/>
    </row>
    <row r="4995" spans="12:13">
      <c r="L4995" s="78">
        <f t="shared" si="77"/>
        <v>49.369999999998747</v>
      </c>
      <c r="M4995" s="77"/>
    </row>
    <row r="4996" spans="12:13">
      <c r="L4996" s="78">
        <f t="shared" si="77"/>
        <v>49.379999999998745</v>
      </c>
      <c r="M4996" s="77"/>
    </row>
    <row r="4997" spans="12:13">
      <c r="L4997" s="78">
        <f t="shared" si="77"/>
        <v>49.389999999998743</v>
      </c>
      <c r="M4997" s="77"/>
    </row>
    <row r="4998" spans="12:13">
      <c r="L4998" s="78">
        <f t="shared" si="77"/>
        <v>49.399999999998741</v>
      </c>
      <c r="M4998" s="77"/>
    </row>
    <row r="4999" spans="12:13">
      <c r="L4999" s="78">
        <f t="shared" si="77"/>
        <v>49.409999999998739</v>
      </c>
      <c r="M4999" s="77"/>
    </row>
    <row r="5000" spans="12:13">
      <c r="L5000" s="78">
        <f t="shared" si="77"/>
        <v>49.419999999998737</v>
      </c>
      <c r="M5000" s="77"/>
    </row>
    <row r="5001" spans="12:13">
      <c r="L5001" s="78">
        <f t="shared" si="77"/>
        <v>49.429999999998735</v>
      </c>
      <c r="M5001" s="77"/>
    </row>
    <row r="5002" spans="12:13">
      <c r="L5002" s="78">
        <f t="shared" si="77"/>
        <v>49.439999999998733</v>
      </c>
      <c r="M5002" s="77"/>
    </row>
    <row r="5003" spans="12:13">
      <c r="L5003" s="78">
        <f t="shared" si="77"/>
        <v>49.449999999998731</v>
      </c>
      <c r="M5003" s="77"/>
    </row>
    <row r="5004" spans="12:13">
      <c r="L5004" s="78">
        <f t="shared" si="77"/>
        <v>49.459999999998729</v>
      </c>
      <c r="M5004" s="77"/>
    </row>
    <row r="5005" spans="12:13">
      <c r="L5005" s="78">
        <f t="shared" si="77"/>
        <v>49.469999999998727</v>
      </c>
      <c r="M5005" s="77"/>
    </row>
    <row r="5006" spans="12:13">
      <c r="L5006" s="78">
        <f t="shared" si="77"/>
        <v>49.479999999998725</v>
      </c>
      <c r="M5006" s="77"/>
    </row>
    <row r="5007" spans="12:13">
      <c r="L5007" s="78">
        <f t="shared" si="77"/>
        <v>49.489999999998723</v>
      </c>
      <c r="M5007" s="77"/>
    </row>
    <row r="5008" spans="12:13">
      <c r="L5008" s="78">
        <f t="shared" si="77"/>
        <v>49.499999999998721</v>
      </c>
      <c r="M5008" s="77"/>
    </row>
    <row r="5009" spans="12:13">
      <c r="L5009" s="78">
        <f t="shared" si="77"/>
        <v>49.509999999998719</v>
      </c>
      <c r="M5009" s="77"/>
    </row>
    <row r="5010" spans="12:13">
      <c r="L5010" s="78">
        <f t="shared" si="77"/>
        <v>49.519999999998717</v>
      </c>
      <c r="M5010" s="77"/>
    </row>
    <row r="5011" spans="12:13">
      <c r="L5011" s="78">
        <f t="shared" si="77"/>
        <v>49.529999999998715</v>
      </c>
      <c r="M5011" s="77"/>
    </row>
    <row r="5012" spans="12:13">
      <c r="L5012" s="78">
        <f t="shared" si="77"/>
        <v>49.539999999998713</v>
      </c>
      <c r="M5012" s="77"/>
    </row>
    <row r="5013" spans="12:13">
      <c r="L5013" s="78">
        <f t="shared" si="77"/>
        <v>49.549999999998711</v>
      </c>
      <c r="M5013" s="77"/>
    </row>
    <row r="5014" spans="12:13">
      <c r="L5014" s="78">
        <f t="shared" si="77"/>
        <v>49.559999999998709</v>
      </c>
      <c r="M5014" s="77"/>
    </row>
    <row r="5015" spans="12:13">
      <c r="L5015" s="78">
        <f t="shared" si="77"/>
        <v>49.569999999998707</v>
      </c>
      <c r="M5015" s="77"/>
    </row>
    <row r="5016" spans="12:13">
      <c r="L5016" s="78">
        <f t="shared" si="77"/>
        <v>49.579999999998705</v>
      </c>
      <c r="M5016" s="77"/>
    </row>
    <row r="5017" spans="12:13">
      <c r="L5017" s="78">
        <f t="shared" si="77"/>
        <v>49.589999999998703</v>
      </c>
      <c r="M5017" s="77"/>
    </row>
    <row r="5018" spans="12:13">
      <c r="L5018" s="78">
        <f t="shared" si="77"/>
        <v>49.599999999998701</v>
      </c>
      <c r="M5018" s="77"/>
    </row>
    <row r="5019" spans="12:13">
      <c r="L5019" s="78">
        <f t="shared" si="77"/>
        <v>49.609999999998699</v>
      </c>
      <c r="M5019" s="77"/>
    </row>
    <row r="5020" spans="12:13">
      <c r="L5020" s="78">
        <f t="shared" si="77"/>
        <v>49.619999999998697</v>
      </c>
      <c r="M5020" s="77"/>
    </row>
    <row r="5021" spans="12:13">
      <c r="L5021" s="78">
        <f t="shared" si="77"/>
        <v>49.629999999998695</v>
      </c>
      <c r="M5021" s="77"/>
    </row>
    <row r="5022" spans="12:13">
      <c r="L5022" s="78">
        <f t="shared" si="77"/>
        <v>49.639999999998693</v>
      </c>
      <c r="M5022" s="77"/>
    </row>
    <row r="5023" spans="12:13">
      <c r="L5023" s="78">
        <f t="shared" si="77"/>
        <v>49.649999999998691</v>
      </c>
      <c r="M5023" s="77"/>
    </row>
    <row r="5024" spans="12:13">
      <c r="L5024" s="78">
        <f t="shared" si="77"/>
        <v>49.659999999998689</v>
      </c>
      <c r="M5024" s="77"/>
    </row>
    <row r="5025" spans="12:13">
      <c r="L5025" s="78">
        <f t="shared" si="77"/>
        <v>49.669999999998687</v>
      </c>
      <c r="M5025" s="77"/>
    </row>
    <row r="5026" spans="12:13">
      <c r="L5026" s="78">
        <f t="shared" si="77"/>
        <v>49.679999999998685</v>
      </c>
      <c r="M5026" s="77"/>
    </row>
    <row r="5027" spans="12:13">
      <c r="L5027" s="78">
        <f t="shared" si="77"/>
        <v>49.689999999998683</v>
      </c>
      <c r="M5027" s="77"/>
    </row>
    <row r="5028" spans="12:13">
      <c r="L5028" s="78">
        <f t="shared" si="77"/>
        <v>49.699999999998681</v>
      </c>
      <c r="M5028" s="77"/>
    </row>
    <row r="5029" spans="12:13">
      <c r="L5029" s="78">
        <f t="shared" si="77"/>
        <v>49.709999999998679</v>
      </c>
      <c r="M5029" s="77"/>
    </row>
    <row r="5030" spans="12:13">
      <c r="L5030" s="78">
        <f t="shared" si="77"/>
        <v>49.719999999998677</v>
      </c>
      <c r="M5030" s="77"/>
    </row>
    <row r="5031" spans="12:13">
      <c r="L5031" s="78">
        <f t="shared" si="77"/>
        <v>49.729999999998675</v>
      </c>
      <c r="M5031" s="77"/>
    </row>
    <row r="5032" spans="12:13">
      <c r="L5032" s="78">
        <f t="shared" si="77"/>
        <v>49.739999999998673</v>
      </c>
      <c r="M5032" s="77"/>
    </row>
    <row r="5033" spans="12:13">
      <c r="L5033" s="78">
        <f t="shared" si="77"/>
        <v>49.749999999998671</v>
      </c>
      <c r="M5033" s="77"/>
    </row>
    <row r="5034" spans="12:13">
      <c r="L5034" s="78">
        <f t="shared" si="77"/>
        <v>49.759999999998669</v>
      </c>
      <c r="M5034" s="77"/>
    </row>
    <row r="5035" spans="12:13">
      <c r="L5035" s="78">
        <f t="shared" si="77"/>
        <v>49.769999999998667</v>
      </c>
      <c r="M5035" s="77"/>
    </row>
    <row r="5036" spans="12:13">
      <c r="L5036" s="78">
        <f t="shared" si="77"/>
        <v>49.779999999998665</v>
      </c>
      <c r="M5036" s="77"/>
    </row>
    <row r="5037" spans="12:13">
      <c r="L5037" s="78">
        <f t="shared" si="77"/>
        <v>49.789999999998663</v>
      </c>
      <c r="M5037" s="77"/>
    </row>
    <row r="5038" spans="12:13">
      <c r="L5038" s="78">
        <f t="shared" si="77"/>
        <v>49.799999999998661</v>
      </c>
      <c r="M5038" s="77"/>
    </row>
    <row r="5039" spans="12:13">
      <c r="L5039" s="78">
        <f t="shared" si="77"/>
        <v>49.809999999998659</v>
      </c>
      <c r="M5039" s="77"/>
    </row>
    <row r="5040" spans="12:13">
      <c r="L5040" s="78">
        <f t="shared" si="77"/>
        <v>49.819999999998657</v>
      </c>
      <c r="M5040" s="77"/>
    </row>
    <row r="5041" spans="12:13">
      <c r="L5041" s="78">
        <f t="shared" si="77"/>
        <v>49.829999999998655</v>
      </c>
      <c r="M5041" s="77"/>
    </row>
    <row r="5042" spans="12:13">
      <c r="L5042" s="78">
        <f t="shared" si="77"/>
        <v>49.839999999998653</v>
      </c>
      <c r="M5042" s="77"/>
    </row>
    <row r="5043" spans="12:13">
      <c r="L5043" s="78">
        <f t="shared" si="77"/>
        <v>49.849999999998651</v>
      </c>
      <c r="M5043" s="77"/>
    </row>
    <row r="5044" spans="12:13">
      <c r="L5044" s="78">
        <f t="shared" si="77"/>
        <v>49.859999999998649</v>
      </c>
      <c r="M5044" s="77"/>
    </row>
    <row r="5045" spans="12:13">
      <c r="L5045" s="78">
        <f t="shared" si="77"/>
        <v>49.869999999998647</v>
      </c>
      <c r="M5045" s="77"/>
    </row>
    <row r="5046" spans="12:13">
      <c r="L5046" s="78">
        <f t="shared" si="77"/>
        <v>49.879999999998645</v>
      </c>
      <c r="M5046" s="77"/>
    </row>
    <row r="5047" spans="12:13">
      <c r="L5047" s="78">
        <f t="shared" si="77"/>
        <v>49.889999999998643</v>
      </c>
      <c r="M5047" s="77"/>
    </row>
    <row r="5048" spans="12:13">
      <c r="L5048" s="78">
        <f t="shared" si="77"/>
        <v>49.899999999998641</v>
      </c>
      <c r="M5048" s="77"/>
    </row>
    <row r="5049" spans="12:13">
      <c r="L5049" s="78">
        <f t="shared" si="77"/>
        <v>49.909999999998639</v>
      </c>
      <c r="M5049" s="77"/>
    </row>
    <row r="5050" spans="12:13">
      <c r="L5050" s="78">
        <f t="shared" si="77"/>
        <v>49.919999999998637</v>
      </c>
      <c r="M5050" s="77"/>
    </row>
    <row r="5051" spans="12:13">
      <c r="L5051" s="78">
        <f t="shared" si="77"/>
        <v>49.929999999998635</v>
      </c>
      <c r="M5051" s="77"/>
    </row>
    <row r="5052" spans="12:13">
      <c r="L5052" s="78">
        <f t="shared" ref="L5052:L5115" si="78">+L5051+0.01</f>
        <v>49.939999999998633</v>
      </c>
      <c r="M5052" s="77"/>
    </row>
    <row r="5053" spans="12:13">
      <c r="L5053" s="78">
        <f t="shared" si="78"/>
        <v>49.949999999998631</v>
      </c>
      <c r="M5053" s="77"/>
    </row>
    <row r="5054" spans="12:13">
      <c r="L5054" s="78">
        <f t="shared" si="78"/>
        <v>49.95999999999863</v>
      </c>
      <c r="M5054" s="77"/>
    </row>
    <row r="5055" spans="12:13">
      <c r="L5055" s="78">
        <f t="shared" si="78"/>
        <v>49.969999999998628</v>
      </c>
      <c r="M5055" s="77"/>
    </row>
    <row r="5056" spans="12:13">
      <c r="L5056" s="78">
        <f t="shared" si="78"/>
        <v>49.979999999998626</v>
      </c>
      <c r="M5056" s="77"/>
    </row>
    <row r="5057" spans="12:13">
      <c r="L5057" s="78">
        <f t="shared" si="78"/>
        <v>49.989999999998624</v>
      </c>
      <c r="M5057" s="77"/>
    </row>
    <row r="5058" spans="12:13">
      <c r="L5058" s="78">
        <f t="shared" si="78"/>
        <v>49.999999999998622</v>
      </c>
      <c r="M5058" s="77"/>
    </row>
    <row r="5059" spans="12:13">
      <c r="L5059" s="78">
        <f t="shared" si="78"/>
        <v>50.00999999999862</v>
      </c>
      <c r="M5059" s="77"/>
    </row>
    <row r="5060" spans="12:13">
      <c r="L5060" s="78">
        <f t="shared" si="78"/>
        <v>50.019999999998618</v>
      </c>
      <c r="M5060" s="77"/>
    </row>
    <row r="5061" spans="12:13">
      <c r="L5061" s="78">
        <f t="shared" si="78"/>
        <v>50.029999999998616</v>
      </c>
      <c r="M5061" s="77"/>
    </row>
    <row r="5062" spans="12:13">
      <c r="L5062" s="78">
        <f t="shared" si="78"/>
        <v>50.039999999998614</v>
      </c>
      <c r="M5062" s="77"/>
    </row>
    <row r="5063" spans="12:13">
      <c r="L5063" s="78">
        <f t="shared" si="78"/>
        <v>50.049999999998612</v>
      </c>
      <c r="M5063" s="77"/>
    </row>
    <row r="5064" spans="12:13">
      <c r="L5064" s="78">
        <f t="shared" si="78"/>
        <v>50.05999999999861</v>
      </c>
      <c r="M5064" s="77"/>
    </row>
    <row r="5065" spans="12:13">
      <c r="L5065" s="78">
        <f t="shared" si="78"/>
        <v>50.069999999998608</v>
      </c>
      <c r="M5065" s="77"/>
    </row>
    <row r="5066" spans="12:13">
      <c r="L5066" s="78">
        <f t="shared" si="78"/>
        <v>50.079999999998606</v>
      </c>
      <c r="M5066" s="77"/>
    </row>
    <row r="5067" spans="12:13">
      <c r="L5067" s="78">
        <f t="shared" si="78"/>
        <v>50.089999999998604</v>
      </c>
      <c r="M5067" s="77"/>
    </row>
    <row r="5068" spans="12:13">
      <c r="L5068" s="78">
        <f t="shared" si="78"/>
        <v>50.099999999998602</v>
      </c>
      <c r="M5068" s="77"/>
    </row>
    <row r="5069" spans="12:13">
      <c r="L5069" s="78">
        <f t="shared" si="78"/>
        <v>50.1099999999986</v>
      </c>
      <c r="M5069" s="77"/>
    </row>
    <row r="5070" spans="12:13">
      <c r="L5070" s="78">
        <f t="shared" si="78"/>
        <v>50.119999999998598</v>
      </c>
      <c r="M5070" s="77"/>
    </row>
    <row r="5071" spans="12:13">
      <c r="L5071" s="78">
        <f t="shared" si="78"/>
        <v>50.129999999998596</v>
      </c>
      <c r="M5071" s="77"/>
    </row>
    <row r="5072" spans="12:13">
      <c r="L5072" s="78">
        <f t="shared" si="78"/>
        <v>50.139999999998594</v>
      </c>
      <c r="M5072" s="77"/>
    </row>
    <row r="5073" spans="12:13">
      <c r="L5073" s="78">
        <f t="shared" si="78"/>
        <v>50.149999999998592</v>
      </c>
      <c r="M5073" s="77"/>
    </row>
    <row r="5074" spans="12:13">
      <c r="L5074" s="78">
        <f t="shared" si="78"/>
        <v>50.15999999999859</v>
      </c>
      <c r="M5074" s="77"/>
    </row>
    <row r="5075" spans="12:13">
      <c r="L5075" s="78">
        <f t="shared" si="78"/>
        <v>50.169999999998588</v>
      </c>
      <c r="M5075" s="77"/>
    </row>
    <row r="5076" spans="12:13">
      <c r="L5076" s="78">
        <f t="shared" si="78"/>
        <v>50.179999999998586</v>
      </c>
      <c r="M5076" s="77"/>
    </row>
    <row r="5077" spans="12:13">
      <c r="L5077" s="78">
        <f t="shared" si="78"/>
        <v>50.189999999998584</v>
      </c>
      <c r="M5077" s="77"/>
    </row>
    <row r="5078" spans="12:13">
      <c r="L5078" s="78">
        <f t="shared" si="78"/>
        <v>50.199999999998582</v>
      </c>
      <c r="M5078" s="77"/>
    </row>
    <row r="5079" spans="12:13">
      <c r="L5079" s="78">
        <f t="shared" si="78"/>
        <v>50.20999999999858</v>
      </c>
      <c r="M5079" s="77"/>
    </row>
    <row r="5080" spans="12:13">
      <c r="L5080" s="78">
        <f t="shared" si="78"/>
        <v>50.219999999998578</v>
      </c>
      <c r="M5080" s="77"/>
    </row>
    <row r="5081" spans="12:13">
      <c r="L5081" s="78">
        <f t="shared" si="78"/>
        <v>50.229999999998576</v>
      </c>
      <c r="M5081" s="77"/>
    </row>
    <row r="5082" spans="12:13">
      <c r="L5082" s="78">
        <f t="shared" si="78"/>
        <v>50.239999999998574</v>
      </c>
      <c r="M5082" s="77"/>
    </row>
    <row r="5083" spans="12:13">
      <c r="L5083" s="78">
        <f t="shared" si="78"/>
        <v>50.249999999998572</v>
      </c>
      <c r="M5083" s="77"/>
    </row>
    <row r="5084" spans="12:13">
      <c r="L5084" s="78">
        <f t="shared" si="78"/>
        <v>50.25999999999857</v>
      </c>
      <c r="M5084" s="77"/>
    </row>
    <row r="5085" spans="12:13">
      <c r="L5085" s="78">
        <f t="shared" si="78"/>
        <v>50.269999999998568</v>
      </c>
      <c r="M5085" s="77"/>
    </row>
    <row r="5086" spans="12:13">
      <c r="L5086" s="78">
        <f t="shared" si="78"/>
        <v>50.279999999998566</v>
      </c>
      <c r="M5086" s="77"/>
    </row>
    <row r="5087" spans="12:13">
      <c r="L5087" s="78">
        <f t="shared" si="78"/>
        <v>50.289999999998564</v>
      </c>
      <c r="M5087" s="77"/>
    </row>
    <row r="5088" spans="12:13">
      <c r="L5088" s="78">
        <f t="shared" si="78"/>
        <v>50.299999999998562</v>
      </c>
      <c r="M5088" s="77"/>
    </row>
    <row r="5089" spans="12:13">
      <c r="L5089" s="78">
        <f t="shared" si="78"/>
        <v>50.30999999999856</v>
      </c>
      <c r="M5089" s="77"/>
    </row>
    <row r="5090" spans="12:13">
      <c r="L5090" s="78">
        <f t="shared" si="78"/>
        <v>50.319999999998558</v>
      </c>
      <c r="M5090" s="77"/>
    </row>
    <row r="5091" spans="12:13">
      <c r="L5091" s="78">
        <f t="shared" si="78"/>
        <v>50.329999999998556</v>
      </c>
      <c r="M5091" s="77"/>
    </row>
    <row r="5092" spans="12:13">
      <c r="L5092" s="78">
        <f t="shared" si="78"/>
        <v>50.339999999998554</v>
      </c>
      <c r="M5092" s="77"/>
    </row>
    <row r="5093" spans="12:13">
      <c r="L5093" s="78">
        <f t="shared" si="78"/>
        <v>50.349999999998552</v>
      </c>
      <c r="M5093" s="77"/>
    </row>
    <row r="5094" spans="12:13">
      <c r="L5094" s="78">
        <f t="shared" si="78"/>
        <v>50.35999999999855</v>
      </c>
      <c r="M5094" s="77"/>
    </row>
    <row r="5095" spans="12:13">
      <c r="L5095" s="78">
        <f t="shared" si="78"/>
        <v>50.369999999998548</v>
      </c>
      <c r="M5095" s="77"/>
    </row>
    <row r="5096" spans="12:13">
      <c r="L5096" s="78">
        <f t="shared" si="78"/>
        <v>50.379999999998546</v>
      </c>
      <c r="M5096" s="77"/>
    </row>
    <row r="5097" spans="12:13">
      <c r="L5097" s="78">
        <f t="shared" si="78"/>
        <v>50.389999999998544</v>
      </c>
      <c r="M5097" s="77"/>
    </row>
    <row r="5098" spans="12:13">
      <c r="L5098" s="78">
        <f t="shared" si="78"/>
        <v>50.399999999998542</v>
      </c>
      <c r="M5098" s="77"/>
    </row>
    <row r="5099" spans="12:13">
      <c r="L5099" s="78">
        <f t="shared" si="78"/>
        <v>50.40999999999854</v>
      </c>
      <c r="M5099" s="77"/>
    </row>
    <row r="5100" spans="12:13">
      <c r="L5100" s="78">
        <f t="shared" si="78"/>
        <v>50.419999999998538</v>
      </c>
      <c r="M5100" s="77"/>
    </row>
    <row r="5101" spans="12:13">
      <c r="L5101" s="78">
        <f t="shared" si="78"/>
        <v>50.429999999998536</v>
      </c>
      <c r="M5101" s="77"/>
    </row>
    <row r="5102" spans="12:13">
      <c r="L5102" s="78">
        <f t="shared" si="78"/>
        <v>50.439999999998534</v>
      </c>
      <c r="M5102" s="77"/>
    </row>
    <row r="5103" spans="12:13">
      <c r="L5103" s="78">
        <f t="shared" si="78"/>
        <v>50.449999999998532</v>
      </c>
      <c r="M5103" s="77"/>
    </row>
    <row r="5104" spans="12:13">
      <c r="L5104" s="78">
        <f t="shared" si="78"/>
        <v>50.45999999999853</v>
      </c>
      <c r="M5104" s="77"/>
    </row>
    <row r="5105" spans="12:13">
      <c r="L5105" s="78">
        <f t="shared" si="78"/>
        <v>50.469999999998528</v>
      </c>
      <c r="M5105" s="77"/>
    </row>
    <row r="5106" spans="12:13">
      <c r="L5106" s="78">
        <f t="shared" si="78"/>
        <v>50.479999999998526</v>
      </c>
      <c r="M5106" s="77"/>
    </row>
    <row r="5107" spans="12:13">
      <c r="L5107" s="78">
        <f t="shared" si="78"/>
        <v>50.489999999998524</v>
      </c>
      <c r="M5107" s="77"/>
    </row>
    <row r="5108" spans="12:13">
      <c r="L5108" s="78">
        <f t="shared" si="78"/>
        <v>50.499999999998522</v>
      </c>
      <c r="M5108" s="77"/>
    </row>
    <row r="5109" spans="12:13">
      <c r="L5109" s="78">
        <f t="shared" si="78"/>
        <v>50.50999999999852</v>
      </c>
      <c r="M5109" s="77"/>
    </row>
    <row r="5110" spans="12:13">
      <c r="L5110" s="78">
        <f t="shared" si="78"/>
        <v>50.519999999998518</v>
      </c>
      <c r="M5110" s="77"/>
    </row>
    <row r="5111" spans="12:13">
      <c r="L5111" s="78">
        <f t="shared" si="78"/>
        <v>50.529999999998516</v>
      </c>
      <c r="M5111" s="77"/>
    </row>
    <row r="5112" spans="12:13">
      <c r="L5112" s="78">
        <f t="shared" si="78"/>
        <v>50.539999999998514</v>
      </c>
      <c r="M5112" s="77"/>
    </row>
    <row r="5113" spans="12:13">
      <c r="L5113" s="78">
        <f t="shared" si="78"/>
        <v>50.549999999998512</v>
      </c>
      <c r="M5113" s="77"/>
    </row>
    <row r="5114" spans="12:13">
      <c r="L5114" s="78">
        <f t="shared" si="78"/>
        <v>50.55999999999851</v>
      </c>
      <c r="M5114" s="77"/>
    </row>
    <row r="5115" spans="12:13">
      <c r="L5115" s="78">
        <f t="shared" si="78"/>
        <v>50.569999999998508</v>
      </c>
      <c r="M5115" s="77"/>
    </row>
    <row r="5116" spans="12:13">
      <c r="L5116" s="78">
        <f t="shared" ref="L5116:L5179" si="79">+L5115+0.01</f>
        <v>50.579999999998506</v>
      </c>
      <c r="M5116" s="77"/>
    </row>
    <row r="5117" spans="12:13">
      <c r="L5117" s="78">
        <f t="shared" si="79"/>
        <v>50.589999999998504</v>
      </c>
      <c r="M5117" s="77"/>
    </row>
    <row r="5118" spans="12:13">
      <c r="L5118" s="78">
        <f t="shared" si="79"/>
        <v>50.599999999998502</v>
      </c>
      <c r="M5118" s="77"/>
    </row>
    <row r="5119" spans="12:13">
      <c r="L5119" s="78">
        <f t="shared" si="79"/>
        <v>50.6099999999985</v>
      </c>
      <c r="M5119" s="77"/>
    </row>
    <row r="5120" spans="12:13">
      <c r="L5120" s="78">
        <f t="shared" si="79"/>
        <v>50.619999999998498</v>
      </c>
      <c r="M5120" s="77"/>
    </row>
    <row r="5121" spans="12:13">
      <c r="L5121" s="78">
        <f t="shared" si="79"/>
        <v>50.629999999998496</v>
      </c>
      <c r="M5121" s="77"/>
    </row>
    <row r="5122" spans="12:13">
      <c r="L5122" s="78">
        <f t="shared" si="79"/>
        <v>50.639999999998494</v>
      </c>
      <c r="M5122" s="77"/>
    </row>
    <row r="5123" spans="12:13">
      <c r="L5123" s="78">
        <f t="shared" si="79"/>
        <v>50.649999999998492</v>
      </c>
      <c r="M5123" s="77"/>
    </row>
    <row r="5124" spans="12:13">
      <c r="L5124" s="78">
        <f t="shared" si="79"/>
        <v>50.65999999999849</v>
      </c>
      <c r="M5124" s="77"/>
    </row>
    <row r="5125" spans="12:13">
      <c r="L5125" s="78">
        <f t="shared" si="79"/>
        <v>50.669999999998488</v>
      </c>
      <c r="M5125" s="77"/>
    </row>
    <row r="5126" spans="12:13">
      <c r="L5126" s="78">
        <f t="shared" si="79"/>
        <v>50.679999999998486</v>
      </c>
      <c r="M5126" s="77"/>
    </row>
    <row r="5127" spans="12:13">
      <c r="L5127" s="78">
        <f t="shared" si="79"/>
        <v>50.689999999998484</v>
      </c>
      <c r="M5127" s="77"/>
    </row>
    <row r="5128" spans="12:13">
      <c r="L5128" s="78">
        <f t="shared" si="79"/>
        <v>50.699999999998482</v>
      </c>
      <c r="M5128" s="77"/>
    </row>
    <row r="5129" spans="12:13">
      <c r="L5129" s="78">
        <f t="shared" si="79"/>
        <v>50.70999999999848</v>
      </c>
      <c r="M5129" s="77"/>
    </row>
    <row r="5130" spans="12:13">
      <c r="L5130" s="78">
        <f t="shared" si="79"/>
        <v>50.719999999998478</v>
      </c>
      <c r="M5130" s="77"/>
    </row>
    <row r="5131" spans="12:13">
      <c r="L5131" s="78">
        <f t="shared" si="79"/>
        <v>50.729999999998476</v>
      </c>
      <c r="M5131" s="77"/>
    </row>
    <row r="5132" spans="12:13">
      <c r="L5132" s="78">
        <f t="shared" si="79"/>
        <v>50.739999999998474</v>
      </c>
      <c r="M5132" s="77"/>
    </row>
    <row r="5133" spans="12:13">
      <c r="L5133" s="78">
        <f t="shared" si="79"/>
        <v>50.749999999998472</v>
      </c>
      <c r="M5133" s="77"/>
    </row>
    <row r="5134" spans="12:13">
      <c r="L5134" s="78">
        <f t="shared" si="79"/>
        <v>50.75999999999847</v>
      </c>
      <c r="M5134" s="77"/>
    </row>
    <row r="5135" spans="12:13">
      <c r="L5135" s="78">
        <f t="shared" si="79"/>
        <v>50.769999999998468</v>
      </c>
      <c r="M5135" s="77"/>
    </row>
    <row r="5136" spans="12:13">
      <c r="L5136" s="78">
        <f t="shared" si="79"/>
        <v>50.779999999998466</v>
      </c>
      <c r="M5136" s="77"/>
    </row>
    <row r="5137" spans="12:13">
      <c r="L5137" s="78">
        <f t="shared" si="79"/>
        <v>50.789999999998464</v>
      </c>
      <c r="M5137" s="77"/>
    </row>
    <row r="5138" spans="12:13">
      <c r="L5138" s="78">
        <f t="shared" si="79"/>
        <v>50.799999999998462</v>
      </c>
      <c r="M5138" s="77"/>
    </row>
    <row r="5139" spans="12:13">
      <c r="L5139" s="78">
        <f t="shared" si="79"/>
        <v>50.80999999999846</v>
      </c>
      <c r="M5139" s="77"/>
    </row>
    <row r="5140" spans="12:13">
      <c r="L5140" s="78">
        <f t="shared" si="79"/>
        <v>50.819999999998458</v>
      </c>
      <c r="M5140" s="77"/>
    </row>
    <row r="5141" spans="12:13">
      <c r="L5141" s="78">
        <f t="shared" si="79"/>
        <v>50.829999999998456</v>
      </c>
      <c r="M5141" s="77"/>
    </row>
    <row r="5142" spans="12:13">
      <c r="L5142" s="78">
        <f t="shared" si="79"/>
        <v>50.839999999998454</v>
      </c>
      <c r="M5142" s="77"/>
    </row>
    <row r="5143" spans="12:13">
      <c r="L5143" s="78">
        <f t="shared" si="79"/>
        <v>50.849999999998452</v>
      </c>
      <c r="M5143" s="77"/>
    </row>
    <row r="5144" spans="12:13">
      <c r="L5144" s="78">
        <f t="shared" si="79"/>
        <v>50.85999999999845</v>
      </c>
      <c r="M5144" s="77"/>
    </row>
    <row r="5145" spans="12:13">
      <c r="L5145" s="78">
        <f t="shared" si="79"/>
        <v>50.869999999998448</v>
      </c>
      <c r="M5145" s="77"/>
    </row>
    <row r="5146" spans="12:13">
      <c r="L5146" s="78">
        <f t="shared" si="79"/>
        <v>50.879999999998446</v>
      </c>
      <c r="M5146" s="77"/>
    </row>
    <row r="5147" spans="12:13">
      <c r="L5147" s="78">
        <f t="shared" si="79"/>
        <v>50.889999999998444</v>
      </c>
      <c r="M5147" s="77"/>
    </row>
    <row r="5148" spans="12:13">
      <c r="L5148" s="78">
        <f t="shared" si="79"/>
        <v>50.899999999998442</v>
      </c>
      <c r="M5148" s="77"/>
    </row>
    <row r="5149" spans="12:13">
      <c r="L5149" s="78">
        <f t="shared" si="79"/>
        <v>50.909999999998441</v>
      </c>
      <c r="M5149" s="77"/>
    </row>
    <row r="5150" spans="12:13">
      <c r="L5150" s="78">
        <f t="shared" si="79"/>
        <v>50.919999999998439</v>
      </c>
      <c r="M5150" s="77"/>
    </row>
    <row r="5151" spans="12:13">
      <c r="L5151" s="78">
        <f t="shared" si="79"/>
        <v>50.929999999998437</v>
      </c>
      <c r="M5151" s="77"/>
    </row>
    <row r="5152" spans="12:13">
      <c r="L5152" s="78">
        <f t="shared" si="79"/>
        <v>50.939999999998435</v>
      </c>
      <c r="M5152" s="77"/>
    </row>
    <row r="5153" spans="12:13">
      <c r="L5153" s="78">
        <f t="shared" si="79"/>
        <v>50.949999999998433</v>
      </c>
      <c r="M5153" s="77"/>
    </row>
    <row r="5154" spans="12:13">
      <c r="L5154" s="78">
        <f t="shared" si="79"/>
        <v>50.959999999998431</v>
      </c>
      <c r="M5154" s="77"/>
    </row>
    <row r="5155" spans="12:13">
      <c r="L5155" s="78">
        <f t="shared" si="79"/>
        <v>50.969999999998429</v>
      </c>
      <c r="M5155" s="77"/>
    </row>
    <row r="5156" spans="12:13">
      <c r="L5156" s="78">
        <f t="shared" si="79"/>
        <v>50.979999999998427</v>
      </c>
      <c r="M5156" s="77"/>
    </row>
    <row r="5157" spans="12:13">
      <c r="L5157" s="78">
        <f t="shared" si="79"/>
        <v>50.989999999998425</v>
      </c>
      <c r="M5157" s="77"/>
    </row>
    <row r="5158" spans="12:13">
      <c r="L5158" s="78">
        <f t="shared" si="79"/>
        <v>50.999999999998423</v>
      </c>
      <c r="M5158" s="77"/>
    </row>
    <row r="5159" spans="12:13">
      <c r="L5159" s="78">
        <f t="shared" si="79"/>
        <v>51.009999999998421</v>
      </c>
      <c r="M5159" s="77"/>
    </row>
    <row r="5160" spans="12:13">
      <c r="L5160" s="78">
        <f t="shared" si="79"/>
        <v>51.019999999998419</v>
      </c>
      <c r="M5160" s="77"/>
    </row>
    <row r="5161" spans="12:13">
      <c r="L5161" s="78">
        <f t="shared" si="79"/>
        <v>51.029999999998417</v>
      </c>
      <c r="M5161" s="77"/>
    </row>
    <row r="5162" spans="12:13">
      <c r="L5162" s="78">
        <f t="shared" si="79"/>
        <v>51.039999999998415</v>
      </c>
      <c r="M5162" s="77"/>
    </row>
    <row r="5163" spans="12:13">
      <c r="L5163" s="78">
        <f t="shared" si="79"/>
        <v>51.049999999998413</v>
      </c>
      <c r="M5163" s="77"/>
    </row>
    <row r="5164" spans="12:13">
      <c r="L5164" s="78">
        <f t="shared" si="79"/>
        <v>51.059999999998411</v>
      </c>
      <c r="M5164" s="77"/>
    </row>
    <row r="5165" spans="12:13">
      <c r="L5165" s="78">
        <f t="shared" si="79"/>
        <v>51.069999999998409</v>
      </c>
      <c r="M5165" s="77"/>
    </row>
    <row r="5166" spans="12:13">
      <c r="L5166" s="78">
        <f t="shared" si="79"/>
        <v>51.079999999998407</v>
      </c>
      <c r="M5166" s="77"/>
    </row>
    <row r="5167" spans="12:13">
      <c r="L5167" s="78">
        <f t="shared" si="79"/>
        <v>51.089999999998405</v>
      </c>
      <c r="M5167" s="77"/>
    </row>
    <row r="5168" spans="12:13">
      <c r="L5168" s="78">
        <f t="shared" si="79"/>
        <v>51.099999999998403</v>
      </c>
      <c r="M5168" s="77"/>
    </row>
    <row r="5169" spans="12:13">
      <c r="L5169" s="78">
        <f t="shared" si="79"/>
        <v>51.109999999998401</v>
      </c>
      <c r="M5169" s="77"/>
    </row>
    <row r="5170" spans="12:13">
      <c r="L5170" s="78">
        <f t="shared" si="79"/>
        <v>51.119999999998399</v>
      </c>
      <c r="M5170" s="77"/>
    </row>
    <row r="5171" spans="12:13">
      <c r="L5171" s="78">
        <f t="shared" si="79"/>
        <v>51.129999999998397</v>
      </c>
      <c r="M5171" s="77"/>
    </row>
    <row r="5172" spans="12:13">
      <c r="L5172" s="78">
        <f t="shared" si="79"/>
        <v>51.139999999998395</v>
      </c>
      <c r="M5172" s="77"/>
    </row>
    <row r="5173" spans="12:13">
      <c r="L5173" s="78">
        <f t="shared" si="79"/>
        <v>51.149999999998393</v>
      </c>
      <c r="M5173" s="77"/>
    </row>
    <row r="5174" spans="12:13">
      <c r="L5174" s="78">
        <f t="shared" si="79"/>
        <v>51.159999999998391</v>
      </c>
      <c r="M5174" s="77"/>
    </row>
    <row r="5175" spans="12:13">
      <c r="L5175" s="78">
        <f t="shared" si="79"/>
        <v>51.169999999998389</v>
      </c>
      <c r="M5175" s="77"/>
    </row>
    <row r="5176" spans="12:13">
      <c r="L5176" s="78">
        <f t="shared" si="79"/>
        <v>51.179999999998387</v>
      </c>
      <c r="M5176" s="77"/>
    </row>
    <row r="5177" spans="12:13">
      <c r="L5177" s="78">
        <f t="shared" si="79"/>
        <v>51.189999999998385</v>
      </c>
      <c r="M5177" s="77"/>
    </row>
    <row r="5178" spans="12:13">
      <c r="L5178" s="78">
        <f t="shared" si="79"/>
        <v>51.199999999998383</v>
      </c>
      <c r="M5178" s="77"/>
    </row>
    <row r="5179" spans="12:13">
      <c r="L5179" s="78">
        <f t="shared" si="79"/>
        <v>51.209999999998381</v>
      </c>
      <c r="M5179" s="77"/>
    </row>
    <row r="5180" spans="12:13">
      <c r="L5180" s="78">
        <f t="shared" ref="L5180:L5243" si="80">+L5179+0.01</f>
        <v>51.219999999998379</v>
      </c>
      <c r="M5180" s="77"/>
    </row>
    <row r="5181" spans="12:13">
      <c r="L5181" s="78">
        <f t="shared" si="80"/>
        <v>51.229999999998377</v>
      </c>
      <c r="M5181" s="77"/>
    </row>
    <row r="5182" spans="12:13">
      <c r="L5182" s="78">
        <f t="shared" si="80"/>
        <v>51.239999999998375</v>
      </c>
      <c r="M5182" s="77"/>
    </row>
    <row r="5183" spans="12:13">
      <c r="L5183" s="78">
        <f t="shared" si="80"/>
        <v>51.249999999998373</v>
      </c>
      <c r="M5183" s="77"/>
    </row>
    <row r="5184" spans="12:13">
      <c r="L5184" s="78">
        <f t="shared" si="80"/>
        <v>51.259999999998371</v>
      </c>
      <c r="M5184" s="77"/>
    </row>
    <row r="5185" spans="12:13">
      <c r="L5185" s="78">
        <f t="shared" si="80"/>
        <v>51.269999999998369</v>
      </c>
      <c r="M5185" s="77"/>
    </row>
    <row r="5186" spans="12:13">
      <c r="L5186" s="78">
        <f t="shared" si="80"/>
        <v>51.279999999998367</v>
      </c>
      <c r="M5186" s="77"/>
    </row>
    <row r="5187" spans="12:13">
      <c r="L5187" s="78">
        <f t="shared" si="80"/>
        <v>51.289999999998365</v>
      </c>
      <c r="M5187" s="77"/>
    </row>
    <row r="5188" spans="12:13">
      <c r="L5188" s="78">
        <f t="shared" si="80"/>
        <v>51.299999999998363</v>
      </c>
      <c r="M5188" s="77"/>
    </row>
    <row r="5189" spans="12:13">
      <c r="L5189" s="78">
        <f t="shared" si="80"/>
        <v>51.309999999998361</v>
      </c>
      <c r="M5189" s="77"/>
    </row>
    <row r="5190" spans="12:13">
      <c r="L5190" s="78">
        <f t="shared" si="80"/>
        <v>51.319999999998359</v>
      </c>
      <c r="M5190" s="77"/>
    </row>
    <row r="5191" spans="12:13">
      <c r="L5191" s="78">
        <f t="shared" si="80"/>
        <v>51.329999999998357</v>
      </c>
      <c r="M5191" s="77"/>
    </row>
    <row r="5192" spans="12:13">
      <c r="L5192" s="78">
        <f t="shared" si="80"/>
        <v>51.339999999998355</v>
      </c>
      <c r="M5192" s="77"/>
    </row>
    <row r="5193" spans="12:13">
      <c r="L5193" s="78">
        <f t="shared" si="80"/>
        <v>51.349999999998353</v>
      </c>
      <c r="M5193" s="77"/>
    </row>
    <row r="5194" spans="12:13">
      <c r="L5194" s="78">
        <f t="shared" si="80"/>
        <v>51.359999999998351</v>
      </c>
      <c r="M5194" s="77"/>
    </row>
    <row r="5195" spans="12:13">
      <c r="L5195" s="78">
        <f t="shared" si="80"/>
        <v>51.369999999998349</v>
      </c>
      <c r="M5195" s="77"/>
    </row>
    <row r="5196" spans="12:13">
      <c r="L5196" s="78">
        <f t="shared" si="80"/>
        <v>51.379999999998347</v>
      </c>
      <c r="M5196" s="77"/>
    </row>
    <row r="5197" spans="12:13">
      <c r="L5197" s="78">
        <f t="shared" si="80"/>
        <v>51.389999999998345</v>
      </c>
      <c r="M5197" s="77"/>
    </row>
    <row r="5198" spans="12:13">
      <c r="L5198" s="78">
        <f t="shared" si="80"/>
        <v>51.399999999998343</v>
      </c>
      <c r="M5198" s="77"/>
    </row>
    <row r="5199" spans="12:13">
      <c r="L5199" s="78">
        <f t="shared" si="80"/>
        <v>51.409999999998341</v>
      </c>
      <c r="M5199" s="77"/>
    </row>
    <row r="5200" spans="12:13">
      <c r="L5200" s="78">
        <f t="shared" si="80"/>
        <v>51.419999999998339</v>
      </c>
      <c r="M5200" s="77"/>
    </row>
    <row r="5201" spans="12:13">
      <c r="L5201" s="78">
        <f t="shared" si="80"/>
        <v>51.429999999998337</v>
      </c>
      <c r="M5201" s="77"/>
    </row>
    <row r="5202" spans="12:13">
      <c r="L5202" s="78">
        <f t="shared" si="80"/>
        <v>51.439999999998335</v>
      </c>
      <c r="M5202" s="77"/>
    </row>
    <row r="5203" spans="12:13">
      <c r="L5203" s="78">
        <f t="shared" si="80"/>
        <v>51.449999999998333</v>
      </c>
      <c r="M5203" s="77"/>
    </row>
    <row r="5204" spans="12:13">
      <c r="L5204" s="78">
        <f t="shared" si="80"/>
        <v>51.459999999998331</v>
      </c>
      <c r="M5204" s="77"/>
    </row>
    <row r="5205" spans="12:13">
      <c r="L5205" s="78">
        <f t="shared" si="80"/>
        <v>51.469999999998329</v>
      </c>
      <c r="M5205" s="77"/>
    </row>
    <row r="5206" spans="12:13">
      <c r="L5206" s="78">
        <f t="shared" si="80"/>
        <v>51.479999999998327</v>
      </c>
      <c r="M5206" s="77"/>
    </row>
    <row r="5207" spans="12:13">
      <c r="L5207" s="78">
        <f t="shared" si="80"/>
        <v>51.489999999998325</v>
      </c>
      <c r="M5207" s="77"/>
    </row>
    <row r="5208" spans="12:13">
      <c r="L5208" s="78">
        <f t="shared" si="80"/>
        <v>51.499999999998323</v>
      </c>
      <c r="M5208" s="77"/>
    </row>
    <row r="5209" spans="12:13">
      <c r="L5209" s="78">
        <f t="shared" si="80"/>
        <v>51.509999999998321</v>
      </c>
      <c r="M5209" s="77"/>
    </row>
    <row r="5210" spans="12:13">
      <c r="L5210" s="78">
        <f t="shared" si="80"/>
        <v>51.519999999998319</v>
      </c>
      <c r="M5210" s="77"/>
    </row>
    <row r="5211" spans="12:13">
      <c r="L5211" s="78">
        <f t="shared" si="80"/>
        <v>51.529999999998317</v>
      </c>
      <c r="M5211" s="77"/>
    </row>
    <row r="5212" spans="12:13">
      <c r="L5212" s="78">
        <f t="shared" si="80"/>
        <v>51.539999999998315</v>
      </c>
      <c r="M5212" s="77"/>
    </row>
    <row r="5213" spans="12:13">
      <c r="L5213" s="78">
        <f t="shared" si="80"/>
        <v>51.549999999998313</v>
      </c>
      <c r="M5213" s="77"/>
    </row>
    <row r="5214" spans="12:13">
      <c r="L5214" s="78">
        <f t="shared" si="80"/>
        <v>51.559999999998311</v>
      </c>
      <c r="M5214" s="77"/>
    </row>
    <row r="5215" spans="12:13">
      <c r="L5215" s="78">
        <f t="shared" si="80"/>
        <v>51.569999999998309</v>
      </c>
      <c r="M5215" s="77"/>
    </row>
    <row r="5216" spans="12:13">
      <c r="L5216" s="78">
        <f t="shared" si="80"/>
        <v>51.579999999998307</v>
      </c>
      <c r="M5216" s="77"/>
    </row>
    <row r="5217" spans="12:13">
      <c r="L5217" s="78">
        <f t="shared" si="80"/>
        <v>51.589999999998305</v>
      </c>
      <c r="M5217" s="77"/>
    </row>
    <row r="5218" spans="12:13">
      <c r="L5218" s="78">
        <f t="shared" si="80"/>
        <v>51.599999999998303</v>
      </c>
      <c r="M5218" s="77"/>
    </row>
    <row r="5219" spans="12:13">
      <c r="L5219" s="78">
        <f t="shared" si="80"/>
        <v>51.609999999998301</v>
      </c>
      <c r="M5219" s="77"/>
    </row>
    <row r="5220" spans="12:13">
      <c r="L5220" s="78">
        <f t="shared" si="80"/>
        <v>51.619999999998299</v>
      </c>
      <c r="M5220" s="77"/>
    </row>
    <row r="5221" spans="12:13">
      <c r="L5221" s="78">
        <f t="shared" si="80"/>
        <v>51.629999999998297</v>
      </c>
      <c r="M5221" s="77"/>
    </row>
    <row r="5222" spans="12:13">
      <c r="L5222" s="78">
        <f t="shared" si="80"/>
        <v>51.639999999998295</v>
      </c>
      <c r="M5222" s="77"/>
    </row>
    <row r="5223" spans="12:13">
      <c r="L5223" s="78">
        <f t="shared" si="80"/>
        <v>51.649999999998293</v>
      </c>
      <c r="M5223" s="77"/>
    </row>
    <row r="5224" spans="12:13">
      <c r="L5224" s="78">
        <f t="shared" si="80"/>
        <v>51.659999999998291</v>
      </c>
      <c r="M5224" s="77"/>
    </row>
    <row r="5225" spans="12:13">
      <c r="L5225" s="78">
        <f t="shared" si="80"/>
        <v>51.669999999998289</v>
      </c>
      <c r="M5225" s="77"/>
    </row>
    <row r="5226" spans="12:13">
      <c r="L5226" s="78">
        <f t="shared" si="80"/>
        <v>51.679999999998287</v>
      </c>
      <c r="M5226" s="77"/>
    </row>
    <row r="5227" spans="12:13">
      <c r="L5227" s="78">
        <f t="shared" si="80"/>
        <v>51.689999999998285</v>
      </c>
      <c r="M5227" s="77"/>
    </row>
    <row r="5228" spans="12:13">
      <c r="L5228" s="78">
        <f t="shared" si="80"/>
        <v>51.699999999998283</v>
      </c>
      <c r="M5228" s="77"/>
    </row>
    <row r="5229" spans="12:13">
      <c r="L5229" s="78">
        <f t="shared" si="80"/>
        <v>51.709999999998281</v>
      </c>
      <c r="M5229" s="77"/>
    </row>
    <row r="5230" spans="12:13">
      <c r="L5230" s="78">
        <f t="shared" si="80"/>
        <v>51.719999999998279</v>
      </c>
      <c r="M5230" s="77"/>
    </row>
    <row r="5231" spans="12:13">
      <c r="L5231" s="78">
        <f t="shared" si="80"/>
        <v>51.729999999998277</v>
      </c>
      <c r="M5231" s="77"/>
    </row>
    <row r="5232" spans="12:13">
      <c r="L5232" s="78">
        <f t="shared" si="80"/>
        <v>51.739999999998275</v>
      </c>
      <c r="M5232" s="77"/>
    </row>
    <row r="5233" spans="12:13">
      <c r="L5233" s="78">
        <f t="shared" si="80"/>
        <v>51.749999999998273</v>
      </c>
      <c r="M5233" s="77"/>
    </row>
    <row r="5234" spans="12:13">
      <c r="L5234" s="78">
        <f t="shared" si="80"/>
        <v>51.759999999998271</v>
      </c>
      <c r="M5234" s="77"/>
    </row>
    <row r="5235" spans="12:13">
      <c r="L5235" s="78">
        <f t="shared" si="80"/>
        <v>51.769999999998269</v>
      </c>
      <c r="M5235" s="77"/>
    </row>
    <row r="5236" spans="12:13">
      <c r="L5236" s="78">
        <f t="shared" si="80"/>
        <v>51.779999999998267</v>
      </c>
      <c r="M5236" s="77"/>
    </row>
    <row r="5237" spans="12:13">
      <c r="L5237" s="78">
        <f t="shared" si="80"/>
        <v>51.789999999998265</v>
      </c>
      <c r="M5237" s="77"/>
    </row>
    <row r="5238" spans="12:13">
      <c r="L5238" s="78">
        <f t="shared" si="80"/>
        <v>51.799999999998263</v>
      </c>
      <c r="M5238" s="77"/>
    </row>
    <row r="5239" spans="12:13">
      <c r="L5239" s="78">
        <f t="shared" si="80"/>
        <v>51.809999999998261</v>
      </c>
      <c r="M5239" s="77"/>
    </row>
    <row r="5240" spans="12:13">
      <c r="L5240" s="78">
        <f t="shared" si="80"/>
        <v>51.819999999998259</v>
      </c>
      <c r="M5240" s="77"/>
    </row>
    <row r="5241" spans="12:13">
      <c r="L5241" s="78">
        <f t="shared" si="80"/>
        <v>51.829999999998257</v>
      </c>
      <c r="M5241" s="77"/>
    </row>
    <row r="5242" spans="12:13">
      <c r="L5242" s="78">
        <f t="shared" si="80"/>
        <v>51.839999999998255</v>
      </c>
      <c r="M5242" s="77"/>
    </row>
    <row r="5243" spans="12:13">
      <c r="L5243" s="78">
        <f t="shared" si="80"/>
        <v>51.849999999998253</v>
      </c>
      <c r="M5243" s="77"/>
    </row>
    <row r="5244" spans="12:13">
      <c r="L5244" s="78">
        <f t="shared" ref="L5244:L5307" si="81">+L5243+0.01</f>
        <v>51.859999999998251</v>
      </c>
      <c r="M5244" s="77"/>
    </row>
    <row r="5245" spans="12:13">
      <c r="L5245" s="78">
        <f t="shared" si="81"/>
        <v>51.86999999999825</v>
      </c>
      <c r="M5245" s="77"/>
    </row>
    <row r="5246" spans="12:13">
      <c r="L5246" s="78">
        <f t="shared" si="81"/>
        <v>51.879999999998248</v>
      </c>
      <c r="M5246" s="77"/>
    </row>
    <row r="5247" spans="12:13">
      <c r="L5247" s="78">
        <f t="shared" si="81"/>
        <v>51.889999999998246</v>
      </c>
      <c r="M5247" s="77"/>
    </row>
    <row r="5248" spans="12:13">
      <c r="L5248" s="78">
        <f t="shared" si="81"/>
        <v>51.899999999998244</v>
      </c>
      <c r="M5248" s="77"/>
    </row>
    <row r="5249" spans="12:13">
      <c r="L5249" s="78">
        <f t="shared" si="81"/>
        <v>51.909999999998242</v>
      </c>
      <c r="M5249" s="77"/>
    </row>
    <row r="5250" spans="12:13">
      <c r="L5250" s="78">
        <f t="shared" si="81"/>
        <v>51.91999999999824</v>
      </c>
      <c r="M5250" s="77"/>
    </row>
    <row r="5251" spans="12:13">
      <c r="L5251" s="78">
        <f t="shared" si="81"/>
        <v>51.929999999998238</v>
      </c>
      <c r="M5251" s="77"/>
    </row>
    <row r="5252" spans="12:13">
      <c r="L5252" s="78">
        <f t="shared" si="81"/>
        <v>51.939999999998236</v>
      </c>
      <c r="M5252" s="77"/>
    </row>
    <row r="5253" spans="12:13">
      <c r="L5253" s="78">
        <f t="shared" si="81"/>
        <v>51.949999999998234</v>
      </c>
      <c r="M5253" s="77"/>
    </row>
    <row r="5254" spans="12:13">
      <c r="L5254" s="78">
        <f t="shared" si="81"/>
        <v>51.959999999998232</v>
      </c>
      <c r="M5254" s="77"/>
    </row>
    <row r="5255" spans="12:13">
      <c r="L5255" s="78">
        <f t="shared" si="81"/>
        <v>51.96999999999823</v>
      </c>
      <c r="M5255" s="77"/>
    </row>
    <row r="5256" spans="12:13">
      <c r="L5256" s="78">
        <f t="shared" si="81"/>
        <v>51.979999999998228</v>
      </c>
      <c r="M5256" s="77"/>
    </row>
    <row r="5257" spans="12:13">
      <c r="L5257" s="78">
        <f t="shared" si="81"/>
        <v>51.989999999998226</v>
      </c>
      <c r="M5257" s="77"/>
    </row>
    <row r="5258" spans="12:13">
      <c r="L5258" s="78">
        <f t="shared" si="81"/>
        <v>51.999999999998224</v>
      </c>
      <c r="M5258" s="77"/>
    </row>
    <row r="5259" spans="12:13">
      <c r="L5259" s="78">
        <f t="shared" si="81"/>
        <v>52.009999999998222</v>
      </c>
      <c r="M5259" s="77"/>
    </row>
    <row r="5260" spans="12:13">
      <c r="L5260" s="78">
        <f t="shared" si="81"/>
        <v>52.01999999999822</v>
      </c>
      <c r="M5260" s="77"/>
    </row>
    <row r="5261" spans="12:13">
      <c r="L5261" s="78">
        <f t="shared" si="81"/>
        <v>52.029999999998218</v>
      </c>
      <c r="M5261" s="77"/>
    </row>
    <row r="5262" spans="12:13">
      <c r="L5262" s="78">
        <f t="shared" si="81"/>
        <v>52.039999999998216</v>
      </c>
      <c r="M5262" s="77"/>
    </row>
    <row r="5263" spans="12:13">
      <c r="L5263" s="78">
        <f t="shared" si="81"/>
        <v>52.049999999998214</v>
      </c>
      <c r="M5263" s="77"/>
    </row>
    <row r="5264" spans="12:13">
      <c r="L5264" s="78">
        <f t="shared" si="81"/>
        <v>52.059999999998212</v>
      </c>
      <c r="M5264" s="77"/>
    </row>
    <row r="5265" spans="12:13">
      <c r="L5265" s="78">
        <f t="shared" si="81"/>
        <v>52.06999999999821</v>
      </c>
      <c r="M5265" s="77"/>
    </row>
    <row r="5266" spans="12:13">
      <c r="L5266" s="78">
        <f t="shared" si="81"/>
        <v>52.079999999998208</v>
      </c>
      <c r="M5266" s="77"/>
    </row>
    <row r="5267" spans="12:13">
      <c r="L5267" s="78">
        <f t="shared" si="81"/>
        <v>52.089999999998206</v>
      </c>
      <c r="M5267" s="77"/>
    </row>
    <row r="5268" spans="12:13">
      <c r="L5268" s="78">
        <f t="shared" si="81"/>
        <v>52.099999999998204</v>
      </c>
      <c r="M5268" s="77"/>
    </row>
    <row r="5269" spans="12:13">
      <c r="L5269" s="78">
        <f t="shared" si="81"/>
        <v>52.109999999998202</v>
      </c>
      <c r="M5269" s="77"/>
    </row>
    <row r="5270" spans="12:13">
      <c r="L5270" s="78">
        <f t="shared" si="81"/>
        <v>52.1199999999982</v>
      </c>
      <c r="M5270" s="77"/>
    </row>
    <row r="5271" spans="12:13">
      <c r="L5271" s="78">
        <f t="shared" si="81"/>
        <v>52.129999999998198</v>
      </c>
      <c r="M5271" s="77"/>
    </row>
    <row r="5272" spans="12:13">
      <c r="L5272" s="78">
        <f t="shared" si="81"/>
        <v>52.139999999998196</v>
      </c>
      <c r="M5272" s="77"/>
    </row>
    <row r="5273" spans="12:13">
      <c r="L5273" s="78">
        <f t="shared" si="81"/>
        <v>52.149999999998194</v>
      </c>
      <c r="M5273" s="77"/>
    </row>
    <row r="5274" spans="12:13">
      <c r="L5274" s="78">
        <f t="shared" si="81"/>
        <v>52.159999999998192</v>
      </c>
      <c r="M5274" s="77"/>
    </row>
    <row r="5275" spans="12:13">
      <c r="L5275" s="78">
        <f t="shared" si="81"/>
        <v>52.16999999999819</v>
      </c>
      <c r="M5275" s="77"/>
    </row>
    <row r="5276" spans="12:13">
      <c r="L5276" s="78">
        <f t="shared" si="81"/>
        <v>52.179999999998188</v>
      </c>
      <c r="M5276" s="77"/>
    </row>
    <row r="5277" spans="12:13">
      <c r="L5277" s="78">
        <f t="shared" si="81"/>
        <v>52.189999999998186</v>
      </c>
      <c r="M5277" s="77"/>
    </row>
    <row r="5278" spans="12:13">
      <c r="L5278" s="78">
        <f t="shared" si="81"/>
        <v>52.199999999998184</v>
      </c>
      <c r="M5278" s="77"/>
    </row>
    <row r="5279" spans="12:13">
      <c r="L5279" s="78">
        <f t="shared" si="81"/>
        <v>52.209999999998182</v>
      </c>
      <c r="M5279" s="77"/>
    </row>
    <row r="5280" spans="12:13">
      <c r="L5280" s="78">
        <f t="shared" si="81"/>
        <v>52.21999999999818</v>
      </c>
      <c r="M5280" s="77"/>
    </row>
    <row r="5281" spans="12:13">
      <c r="L5281" s="78">
        <f t="shared" si="81"/>
        <v>52.229999999998178</v>
      </c>
      <c r="M5281" s="77"/>
    </row>
    <row r="5282" spans="12:13">
      <c r="L5282" s="78">
        <f t="shared" si="81"/>
        <v>52.239999999998176</v>
      </c>
      <c r="M5282" s="77"/>
    </row>
    <row r="5283" spans="12:13">
      <c r="L5283" s="78">
        <f t="shared" si="81"/>
        <v>52.249999999998174</v>
      </c>
      <c r="M5283" s="77"/>
    </row>
    <row r="5284" spans="12:13">
      <c r="L5284" s="78">
        <f t="shared" si="81"/>
        <v>52.259999999998172</v>
      </c>
      <c r="M5284" s="77"/>
    </row>
    <row r="5285" spans="12:13">
      <c r="L5285" s="78">
        <f t="shared" si="81"/>
        <v>52.26999999999817</v>
      </c>
      <c r="M5285" s="77"/>
    </row>
    <row r="5286" spans="12:13">
      <c r="L5286" s="78">
        <f t="shared" si="81"/>
        <v>52.279999999998168</v>
      </c>
      <c r="M5286" s="77"/>
    </row>
    <row r="5287" spans="12:13">
      <c r="L5287" s="78">
        <f t="shared" si="81"/>
        <v>52.289999999998166</v>
      </c>
      <c r="M5287" s="77"/>
    </row>
    <row r="5288" spans="12:13">
      <c r="L5288" s="78">
        <f t="shared" si="81"/>
        <v>52.299999999998164</v>
      </c>
      <c r="M5288" s="77"/>
    </row>
    <row r="5289" spans="12:13">
      <c r="L5289" s="78">
        <f t="shared" si="81"/>
        <v>52.309999999998162</v>
      </c>
      <c r="M5289" s="77"/>
    </row>
    <row r="5290" spans="12:13">
      <c r="L5290" s="78">
        <f t="shared" si="81"/>
        <v>52.31999999999816</v>
      </c>
      <c r="M5290" s="77"/>
    </row>
    <row r="5291" spans="12:13">
      <c r="L5291" s="78">
        <f t="shared" si="81"/>
        <v>52.329999999998158</v>
      </c>
      <c r="M5291" s="77"/>
    </row>
    <row r="5292" spans="12:13">
      <c r="L5292" s="78">
        <f t="shared" si="81"/>
        <v>52.339999999998156</v>
      </c>
      <c r="M5292" s="77"/>
    </row>
    <row r="5293" spans="12:13">
      <c r="L5293" s="78">
        <f t="shared" si="81"/>
        <v>52.349999999998154</v>
      </c>
      <c r="M5293" s="77"/>
    </row>
    <row r="5294" spans="12:13">
      <c r="L5294" s="78">
        <f t="shared" si="81"/>
        <v>52.359999999998152</v>
      </c>
      <c r="M5294" s="77"/>
    </row>
    <row r="5295" spans="12:13">
      <c r="L5295" s="78">
        <f t="shared" si="81"/>
        <v>52.36999999999815</v>
      </c>
      <c r="M5295" s="77"/>
    </row>
    <row r="5296" spans="12:13">
      <c r="L5296" s="78">
        <f t="shared" si="81"/>
        <v>52.379999999998148</v>
      </c>
      <c r="M5296" s="77"/>
    </row>
    <row r="5297" spans="12:13">
      <c r="L5297" s="78">
        <f t="shared" si="81"/>
        <v>52.389999999998146</v>
      </c>
      <c r="M5297" s="77"/>
    </row>
    <row r="5298" spans="12:13">
      <c r="L5298" s="78">
        <f t="shared" si="81"/>
        <v>52.399999999998144</v>
      </c>
      <c r="M5298" s="77"/>
    </row>
    <row r="5299" spans="12:13">
      <c r="L5299" s="78">
        <f t="shared" si="81"/>
        <v>52.409999999998142</v>
      </c>
      <c r="M5299" s="77"/>
    </row>
    <row r="5300" spans="12:13">
      <c r="L5300" s="78">
        <f t="shared" si="81"/>
        <v>52.41999999999814</v>
      </c>
      <c r="M5300" s="77"/>
    </row>
    <row r="5301" spans="12:13">
      <c r="L5301" s="78">
        <f t="shared" si="81"/>
        <v>52.429999999998138</v>
      </c>
      <c r="M5301" s="77"/>
    </row>
    <row r="5302" spans="12:13">
      <c r="L5302" s="78">
        <f t="shared" si="81"/>
        <v>52.439999999998136</v>
      </c>
      <c r="M5302" s="77"/>
    </row>
    <row r="5303" spans="12:13">
      <c r="L5303" s="78">
        <f t="shared" si="81"/>
        <v>52.449999999998134</v>
      </c>
      <c r="M5303" s="77"/>
    </row>
    <row r="5304" spans="12:13">
      <c r="L5304" s="78">
        <f t="shared" si="81"/>
        <v>52.459999999998132</v>
      </c>
      <c r="M5304" s="77"/>
    </row>
    <row r="5305" spans="12:13">
      <c r="L5305" s="78">
        <f t="shared" si="81"/>
        <v>52.46999999999813</v>
      </c>
      <c r="M5305" s="77"/>
    </row>
    <row r="5306" spans="12:13">
      <c r="L5306" s="78">
        <f t="shared" si="81"/>
        <v>52.479999999998128</v>
      </c>
      <c r="M5306" s="77"/>
    </row>
    <row r="5307" spans="12:13">
      <c r="L5307" s="78">
        <f t="shared" si="81"/>
        <v>52.489999999998126</v>
      </c>
      <c r="M5307" s="77"/>
    </row>
    <row r="5308" spans="12:13">
      <c r="L5308" s="78">
        <f t="shared" ref="L5308:L5371" si="82">+L5307+0.01</f>
        <v>52.499999999998124</v>
      </c>
      <c r="M5308" s="77"/>
    </row>
    <row r="5309" spans="12:13">
      <c r="L5309" s="78">
        <f t="shared" si="82"/>
        <v>52.509999999998122</v>
      </c>
      <c r="M5309" s="77"/>
    </row>
    <row r="5310" spans="12:13">
      <c r="L5310" s="78">
        <f t="shared" si="82"/>
        <v>52.51999999999812</v>
      </c>
      <c r="M5310" s="77"/>
    </row>
    <row r="5311" spans="12:13">
      <c r="L5311" s="78">
        <f t="shared" si="82"/>
        <v>52.529999999998118</v>
      </c>
      <c r="M5311" s="77"/>
    </row>
    <row r="5312" spans="12:13">
      <c r="L5312" s="78">
        <f t="shared" si="82"/>
        <v>52.539999999998116</v>
      </c>
      <c r="M5312" s="77"/>
    </row>
    <row r="5313" spans="12:13">
      <c r="L5313" s="78">
        <f t="shared" si="82"/>
        <v>52.549999999998114</v>
      </c>
      <c r="M5313" s="77"/>
    </row>
    <row r="5314" spans="12:13">
      <c r="L5314" s="78">
        <f t="shared" si="82"/>
        <v>52.559999999998112</v>
      </c>
      <c r="M5314" s="77"/>
    </row>
    <row r="5315" spans="12:13">
      <c r="L5315" s="78">
        <f t="shared" si="82"/>
        <v>52.56999999999811</v>
      </c>
      <c r="M5315" s="77"/>
    </row>
    <row r="5316" spans="12:13">
      <c r="L5316" s="78">
        <f t="shared" si="82"/>
        <v>52.579999999998108</v>
      </c>
      <c r="M5316" s="77"/>
    </row>
    <row r="5317" spans="12:13">
      <c r="L5317" s="78">
        <f t="shared" si="82"/>
        <v>52.589999999998106</v>
      </c>
      <c r="M5317" s="77"/>
    </row>
    <row r="5318" spans="12:13">
      <c r="L5318" s="78">
        <f t="shared" si="82"/>
        <v>52.599999999998104</v>
      </c>
      <c r="M5318" s="77"/>
    </row>
    <row r="5319" spans="12:13">
      <c r="L5319" s="78">
        <f t="shared" si="82"/>
        <v>52.609999999998102</v>
      </c>
      <c r="M5319" s="77"/>
    </row>
    <row r="5320" spans="12:13">
      <c r="L5320" s="78">
        <f t="shared" si="82"/>
        <v>52.6199999999981</v>
      </c>
      <c r="M5320" s="77"/>
    </row>
    <row r="5321" spans="12:13">
      <c r="L5321" s="78">
        <f t="shared" si="82"/>
        <v>52.629999999998098</v>
      </c>
      <c r="M5321" s="77"/>
    </row>
    <row r="5322" spans="12:13">
      <c r="L5322" s="78">
        <f t="shared" si="82"/>
        <v>52.639999999998096</v>
      </c>
      <c r="M5322" s="77"/>
    </row>
    <row r="5323" spans="12:13">
      <c r="L5323" s="78">
        <f t="shared" si="82"/>
        <v>52.649999999998094</v>
      </c>
      <c r="M5323" s="77"/>
    </row>
    <row r="5324" spans="12:13">
      <c r="L5324" s="78">
        <f t="shared" si="82"/>
        <v>52.659999999998092</v>
      </c>
      <c r="M5324" s="77"/>
    </row>
    <row r="5325" spans="12:13">
      <c r="L5325" s="78">
        <f t="shared" si="82"/>
        <v>52.66999999999809</v>
      </c>
      <c r="M5325" s="77"/>
    </row>
    <row r="5326" spans="12:13">
      <c r="L5326" s="78">
        <f t="shared" si="82"/>
        <v>52.679999999998088</v>
      </c>
      <c r="M5326" s="77"/>
    </row>
    <row r="5327" spans="12:13">
      <c r="L5327" s="78">
        <f t="shared" si="82"/>
        <v>52.689999999998086</v>
      </c>
      <c r="M5327" s="77"/>
    </row>
    <row r="5328" spans="12:13">
      <c r="L5328" s="78">
        <f t="shared" si="82"/>
        <v>52.699999999998084</v>
      </c>
      <c r="M5328" s="77"/>
    </row>
    <row r="5329" spans="12:13">
      <c r="L5329" s="78">
        <f t="shared" si="82"/>
        <v>52.709999999998082</v>
      </c>
      <c r="M5329" s="77"/>
    </row>
    <row r="5330" spans="12:13">
      <c r="L5330" s="78">
        <f t="shared" si="82"/>
        <v>52.71999999999808</v>
      </c>
      <c r="M5330" s="77"/>
    </row>
    <row r="5331" spans="12:13">
      <c r="L5331" s="78">
        <f t="shared" si="82"/>
        <v>52.729999999998078</v>
      </c>
      <c r="M5331" s="77"/>
    </row>
    <row r="5332" spans="12:13">
      <c r="L5332" s="78">
        <f t="shared" si="82"/>
        <v>52.739999999998076</v>
      </c>
      <c r="M5332" s="77"/>
    </row>
    <row r="5333" spans="12:13">
      <c r="L5333" s="78">
        <f t="shared" si="82"/>
        <v>52.749999999998074</v>
      </c>
      <c r="M5333" s="77"/>
    </row>
    <row r="5334" spans="12:13">
      <c r="L5334" s="78">
        <f t="shared" si="82"/>
        <v>52.759999999998072</v>
      </c>
      <c r="M5334" s="77"/>
    </row>
    <row r="5335" spans="12:13">
      <c r="L5335" s="78">
        <f t="shared" si="82"/>
        <v>52.76999999999807</v>
      </c>
      <c r="M5335" s="77"/>
    </row>
    <row r="5336" spans="12:13">
      <c r="L5336" s="78">
        <f t="shared" si="82"/>
        <v>52.779999999998068</v>
      </c>
      <c r="M5336" s="77"/>
    </row>
    <row r="5337" spans="12:13">
      <c r="L5337" s="78">
        <f t="shared" si="82"/>
        <v>52.789999999998066</v>
      </c>
      <c r="M5337" s="77"/>
    </row>
    <row r="5338" spans="12:13">
      <c r="L5338" s="78">
        <f t="shared" si="82"/>
        <v>52.799999999998064</v>
      </c>
      <c r="M5338" s="77"/>
    </row>
    <row r="5339" spans="12:13">
      <c r="L5339" s="78">
        <f t="shared" si="82"/>
        <v>52.809999999998062</v>
      </c>
      <c r="M5339" s="77"/>
    </row>
    <row r="5340" spans="12:13">
      <c r="L5340" s="78">
        <f t="shared" si="82"/>
        <v>52.819999999998061</v>
      </c>
      <c r="M5340" s="77"/>
    </row>
    <row r="5341" spans="12:13">
      <c r="L5341" s="78">
        <f t="shared" si="82"/>
        <v>52.829999999998059</v>
      </c>
      <c r="M5341" s="77"/>
    </row>
    <row r="5342" spans="12:13">
      <c r="L5342" s="78">
        <f t="shared" si="82"/>
        <v>52.839999999998057</v>
      </c>
      <c r="M5342" s="77"/>
    </row>
    <row r="5343" spans="12:13">
      <c r="L5343" s="78">
        <f t="shared" si="82"/>
        <v>52.849999999998055</v>
      </c>
      <c r="M5343" s="77"/>
    </row>
    <row r="5344" spans="12:13">
      <c r="L5344" s="78">
        <f t="shared" si="82"/>
        <v>52.859999999998053</v>
      </c>
      <c r="M5344" s="77"/>
    </row>
    <row r="5345" spans="12:13">
      <c r="L5345" s="78">
        <f t="shared" si="82"/>
        <v>52.869999999998051</v>
      </c>
      <c r="M5345" s="77"/>
    </row>
    <row r="5346" spans="12:13">
      <c r="L5346" s="78">
        <f t="shared" si="82"/>
        <v>52.879999999998049</v>
      </c>
      <c r="M5346" s="77"/>
    </row>
    <row r="5347" spans="12:13">
      <c r="L5347" s="78">
        <f t="shared" si="82"/>
        <v>52.889999999998047</v>
      </c>
      <c r="M5347" s="77"/>
    </row>
    <row r="5348" spans="12:13">
      <c r="L5348" s="78">
        <f t="shared" si="82"/>
        <v>52.899999999998045</v>
      </c>
      <c r="M5348" s="77"/>
    </row>
    <row r="5349" spans="12:13">
      <c r="L5349" s="78">
        <f t="shared" si="82"/>
        <v>52.909999999998043</v>
      </c>
      <c r="M5349" s="77"/>
    </row>
    <row r="5350" spans="12:13">
      <c r="L5350" s="78">
        <f t="shared" si="82"/>
        <v>52.919999999998041</v>
      </c>
      <c r="M5350" s="77"/>
    </row>
    <row r="5351" spans="12:13">
      <c r="L5351" s="78">
        <f t="shared" si="82"/>
        <v>52.929999999998039</v>
      </c>
      <c r="M5351" s="77"/>
    </row>
    <row r="5352" spans="12:13">
      <c r="L5352" s="78">
        <f t="shared" si="82"/>
        <v>52.939999999998037</v>
      </c>
      <c r="M5352" s="77"/>
    </row>
    <row r="5353" spans="12:13">
      <c r="L5353" s="78">
        <f t="shared" si="82"/>
        <v>52.949999999998035</v>
      </c>
      <c r="M5353" s="77"/>
    </row>
    <row r="5354" spans="12:13">
      <c r="L5354" s="78">
        <f t="shared" si="82"/>
        <v>52.959999999998033</v>
      </c>
      <c r="M5354" s="77"/>
    </row>
    <row r="5355" spans="12:13">
      <c r="L5355" s="78">
        <f t="shared" si="82"/>
        <v>52.969999999998031</v>
      </c>
      <c r="M5355" s="77"/>
    </row>
    <row r="5356" spans="12:13">
      <c r="L5356" s="78">
        <f t="shared" si="82"/>
        <v>52.979999999998029</v>
      </c>
      <c r="M5356" s="77"/>
    </row>
    <row r="5357" spans="12:13">
      <c r="L5357" s="78">
        <f t="shared" si="82"/>
        <v>52.989999999998027</v>
      </c>
      <c r="M5357" s="77"/>
    </row>
    <row r="5358" spans="12:13">
      <c r="L5358" s="78">
        <f t="shared" si="82"/>
        <v>52.999999999998025</v>
      </c>
      <c r="M5358" s="77"/>
    </row>
    <row r="5359" spans="12:13">
      <c r="L5359" s="78">
        <f t="shared" si="82"/>
        <v>53.009999999998023</v>
      </c>
      <c r="M5359" s="77"/>
    </row>
    <row r="5360" spans="12:13">
      <c r="L5360" s="78">
        <f t="shared" si="82"/>
        <v>53.019999999998021</v>
      </c>
      <c r="M5360" s="77"/>
    </row>
    <row r="5361" spans="12:13">
      <c r="L5361" s="78">
        <f t="shared" si="82"/>
        <v>53.029999999998019</v>
      </c>
      <c r="M5361" s="77"/>
    </row>
    <row r="5362" spans="12:13">
      <c r="L5362" s="78">
        <f t="shared" si="82"/>
        <v>53.039999999998017</v>
      </c>
      <c r="M5362" s="77"/>
    </row>
    <row r="5363" spans="12:13">
      <c r="L5363" s="78">
        <f t="shared" si="82"/>
        <v>53.049999999998015</v>
      </c>
      <c r="M5363" s="77"/>
    </row>
    <row r="5364" spans="12:13">
      <c r="L5364" s="78">
        <f t="shared" si="82"/>
        <v>53.059999999998013</v>
      </c>
      <c r="M5364" s="77"/>
    </row>
    <row r="5365" spans="12:13">
      <c r="L5365" s="78">
        <f t="shared" si="82"/>
        <v>53.069999999998011</v>
      </c>
      <c r="M5365" s="77"/>
    </row>
    <row r="5366" spans="12:13">
      <c r="L5366" s="78">
        <f t="shared" si="82"/>
        <v>53.079999999998009</v>
      </c>
      <c r="M5366" s="77"/>
    </row>
    <row r="5367" spans="12:13">
      <c r="L5367" s="78">
        <f t="shared" si="82"/>
        <v>53.089999999998007</v>
      </c>
      <c r="M5367" s="77"/>
    </row>
    <row r="5368" spans="12:13">
      <c r="L5368" s="78">
        <f t="shared" si="82"/>
        <v>53.099999999998005</v>
      </c>
      <c r="M5368" s="77"/>
    </row>
    <row r="5369" spans="12:13">
      <c r="L5369" s="78">
        <f t="shared" si="82"/>
        <v>53.109999999998003</v>
      </c>
      <c r="M5369" s="77"/>
    </row>
    <row r="5370" spans="12:13">
      <c r="L5370" s="78">
        <f t="shared" si="82"/>
        <v>53.119999999998001</v>
      </c>
      <c r="M5370" s="77"/>
    </row>
    <row r="5371" spans="12:13">
      <c r="L5371" s="78">
        <f t="shared" si="82"/>
        <v>53.129999999997999</v>
      </c>
      <c r="M5371" s="77"/>
    </row>
    <row r="5372" spans="12:13">
      <c r="L5372" s="78">
        <f t="shared" ref="L5372:L5435" si="83">+L5371+0.01</f>
        <v>53.139999999997997</v>
      </c>
      <c r="M5372" s="77"/>
    </row>
    <row r="5373" spans="12:13">
      <c r="L5373" s="78">
        <f t="shared" si="83"/>
        <v>53.149999999997995</v>
      </c>
      <c r="M5373" s="77"/>
    </row>
    <row r="5374" spans="12:13">
      <c r="L5374" s="78">
        <f t="shared" si="83"/>
        <v>53.159999999997993</v>
      </c>
      <c r="M5374" s="77"/>
    </row>
    <row r="5375" spans="12:13">
      <c r="L5375" s="78">
        <f t="shared" si="83"/>
        <v>53.169999999997991</v>
      </c>
      <c r="M5375" s="77"/>
    </row>
    <row r="5376" spans="12:13">
      <c r="L5376" s="78">
        <f t="shared" si="83"/>
        <v>53.179999999997989</v>
      </c>
      <c r="M5376" s="77"/>
    </row>
    <row r="5377" spans="12:13">
      <c r="L5377" s="78">
        <f t="shared" si="83"/>
        <v>53.189999999997987</v>
      </c>
      <c r="M5377" s="77"/>
    </row>
    <row r="5378" spans="12:13">
      <c r="L5378" s="78">
        <f t="shared" si="83"/>
        <v>53.199999999997985</v>
      </c>
      <c r="M5378" s="77"/>
    </row>
    <row r="5379" spans="12:13">
      <c r="L5379" s="78">
        <f t="shared" si="83"/>
        <v>53.209999999997983</v>
      </c>
      <c r="M5379" s="77"/>
    </row>
    <row r="5380" spans="12:13">
      <c r="L5380" s="78">
        <f t="shared" si="83"/>
        <v>53.219999999997981</v>
      </c>
      <c r="M5380" s="77"/>
    </row>
    <row r="5381" spans="12:13">
      <c r="L5381" s="78">
        <f t="shared" si="83"/>
        <v>53.229999999997979</v>
      </c>
      <c r="M5381" s="77"/>
    </row>
    <row r="5382" spans="12:13">
      <c r="L5382" s="78">
        <f t="shared" si="83"/>
        <v>53.239999999997977</v>
      </c>
      <c r="M5382" s="77"/>
    </row>
    <row r="5383" spans="12:13">
      <c r="L5383" s="78">
        <f t="shared" si="83"/>
        <v>53.249999999997975</v>
      </c>
      <c r="M5383" s="77"/>
    </row>
    <row r="5384" spans="12:13">
      <c r="L5384" s="78">
        <f t="shared" si="83"/>
        <v>53.259999999997973</v>
      </c>
      <c r="M5384" s="77"/>
    </row>
    <row r="5385" spans="12:13">
      <c r="L5385" s="78">
        <f t="shared" si="83"/>
        <v>53.269999999997971</v>
      </c>
      <c r="M5385" s="77"/>
    </row>
    <row r="5386" spans="12:13">
      <c r="L5386" s="78">
        <f t="shared" si="83"/>
        <v>53.279999999997969</v>
      </c>
      <c r="M5386" s="77"/>
    </row>
    <row r="5387" spans="12:13">
      <c r="L5387" s="78">
        <f t="shared" si="83"/>
        <v>53.289999999997967</v>
      </c>
      <c r="M5387" s="77"/>
    </row>
    <row r="5388" spans="12:13">
      <c r="L5388" s="78">
        <f t="shared" si="83"/>
        <v>53.299999999997965</v>
      </c>
      <c r="M5388" s="77"/>
    </row>
    <row r="5389" spans="12:13">
      <c r="L5389" s="78">
        <f t="shared" si="83"/>
        <v>53.309999999997963</v>
      </c>
      <c r="M5389" s="77"/>
    </row>
    <row r="5390" spans="12:13">
      <c r="L5390" s="78">
        <f t="shared" si="83"/>
        <v>53.319999999997961</v>
      </c>
      <c r="M5390" s="77"/>
    </row>
    <row r="5391" spans="12:13">
      <c r="L5391" s="78">
        <f t="shared" si="83"/>
        <v>53.329999999997959</v>
      </c>
      <c r="M5391" s="77"/>
    </row>
    <row r="5392" spans="12:13">
      <c r="L5392" s="78">
        <f t="shared" si="83"/>
        <v>53.339999999997957</v>
      </c>
      <c r="M5392" s="77"/>
    </row>
    <row r="5393" spans="12:13">
      <c r="L5393" s="78">
        <f t="shared" si="83"/>
        <v>53.349999999997955</v>
      </c>
      <c r="M5393" s="77"/>
    </row>
    <row r="5394" spans="12:13">
      <c r="L5394" s="78">
        <f t="shared" si="83"/>
        <v>53.359999999997953</v>
      </c>
      <c r="M5394" s="77"/>
    </row>
    <row r="5395" spans="12:13">
      <c r="L5395" s="78">
        <f t="shared" si="83"/>
        <v>53.369999999997951</v>
      </c>
      <c r="M5395" s="77"/>
    </row>
    <row r="5396" spans="12:13">
      <c r="L5396" s="78">
        <f t="shared" si="83"/>
        <v>53.379999999997949</v>
      </c>
      <c r="M5396" s="77"/>
    </row>
    <row r="5397" spans="12:13">
      <c r="L5397" s="78">
        <f t="shared" si="83"/>
        <v>53.389999999997947</v>
      </c>
      <c r="M5397" s="77"/>
    </row>
    <row r="5398" spans="12:13">
      <c r="L5398" s="78">
        <f t="shared" si="83"/>
        <v>53.399999999997945</v>
      </c>
      <c r="M5398" s="77"/>
    </row>
    <row r="5399" spans="12:13">
      <c r="L5399" s="78">
        <f t="shared" si="83"/>
        <v>53.409999999997943</v>
      </c>
      <c r="M5399" s="77"/>
    </row>
    <row r="5400" spans="12:13">
      <c r="L5400" s="78">
        <f t="shared" si="83"/>
        <v>53.419999999997941</v>
      </c>
      <c r="M5400" s="77"/>
    </row>
    <row r="5401" spans="12:13">
      <c r="L5401" s="78">
        <f t="shared" si="83"/>
        <v>53.429999999997939</v>
      </c>
      <c r="M5401" s="77"/>
    </row>
    <row r="5402" spans="12:13">
      <c r="L5402" s="78">
        <f t="shared" si="83"/>
        <v>53.439999999997937</v>
      </c>
      <c r="M5402" s="77"/>
    </row>
    <row r="5403" spans="12:13">
      <c r="L5403" s="78">
        <f t="shared" si="83"/>
        <v>53.449999999997935</v>
      </c>
      <c r="M5403" s="77"/>
    </row>
    <row r="5404" spans="12:13">
      <c r="L5404" s="78">
        <f t="shared" si="83"/>
        <v>53.459999999997933</v>
      </c>
      <c r="M5404" s="77"/>
    </row>
    <row r="5405" spans="12:13">
      <c r="L5405" s="78">
        <f t="shared" si="83"/>
        <v>53.469999999997931</v>
      </c>
      <c r="M5405" s="77"/>
    </row>
    <row r="5406" spans="12:13">
      <c r="L5406" s="78">
        <f t="shared" si="83"/>
        <v>53.479999999997929</v>
      </c>
      <c r="M5406" s="77"/>
    </row>
    <row r="5407" spans="12:13">
      <c r="L5407" s="78">
        <f t="shared" si="83"/>
        <v>53.489999999997927</v>
      </c>
      <c r="M5407" s="77"/>
    </row>
    <row r="5408" spans="12:13">
      <c r="L5408" s="78">
        <f t="shared" si="83"/>
        <v>53.499999999997925</v>
      </c>
      <c r="M5408" s="77"/>
    </row>
    <row r="5409" spans="12:13">
      <c r="L5409" s="78">
        <f t="shared" si="83"/>
        <v>53.509999999997923</v>
      </c>
      <c r="M5409" s="77"/>
    </row>
    <row r="5410" spans="12:13">
      <c r="L5410" s="78">
        <f t="shared" si="83"/>
        <v>53.519999999997921</v>
      </c>
      <c r="M5410" s="77"/>
    </row>
    <row r="5411" spans="12:13">
      <c r="L5411" s="78">
        <f t="shared" si="83"/>
        <v>53.529999999997919</v>
      </c>
      <c r="M5411" s="77"/>
    </row>
    <row r="5412" spans="12:13">
      <c r="L5412" s="78">
        <f t="shared" si="83"/>
        <v>53.539999999997917</v>
      </c>
      <c r="M5412" s="77"/>
    </row>
    <row r="5413" spans="12:13">
      <c r="L5413" s="78">
        <f t="shared" si="83"/>
        <v>53.549999999997915</v>
      </c>
      <c r="M5413" s="77"/>
    </row>
    <row r="5414" spans="12:13">
      <c r="L5414" s="78">
        <f t="shared" si="83"/>
        <v>53.559999999997913</v>
      </c>
      <c r="M5414" s="77"/>
    </row>
    <row r="5415" spans="12:13">
      <c r="L5415" s="78">
        <f t="shared" si="83"/>
        <v>53.569999999997911</v>
      </c>
      <c r="M5415" s="77"/>
    </row>
    <row r="5416" spans="12:13">
      <c r="L5416" s="78">
        <f t="shared" si="83"/>
        <v>53.579999999997909</v>
      </c>
      <c r="M5416" s="77"/>
    </row>
    <row r="5417" spans="12:13">
      <c r="L5417" s="78">
        <f t="shared" si="83"/>
        <v>53.589999999997907</v>
      </c>
      <c r="M5417" s="77"/>
    </row>
    <row r="5418" spans="12:13">
      <c r="L5418" s="78">
        <f t="shared" si="83"/>
        <v>53.599999999997905</v>
      </c>
      <c r="M5418" s="77"/>
    </row>
    <row r="5419" spans="12:13">
      <c r="L5419" s="78">
        <f t="shared" si="83"/>
        <v>53.609999999997903</v>
      </c>
      <c r="M5419" s="77"/>
    </row>
    <row r="5420" spans="12:13">
      <c r="L5420" s="78">
        <f t="shared" si="83"/>
        <v>53.619999999997901</v>
      </c>
      <c r="M5420" s="77"/>
    </row>
    <row r="5421" spans="12:13">
      <c r="L5421" s="78">
        <f t="shared" si="83"/>
        <v>53.629999999997899</v>
      </c>
      <c r="M5421" s="77"/>
    </row>
    <row r="5422" spans="12:13">
      <c r="L5422" s="78">
        <f t="shared" si="83"/>
        <v>53.639999999997897</v>
      </c>
      <c r="M5422" s="77"/>
    </row>
    <row r="5423" spans="12:13">
      <c r="L5423" s="78">
        <f t="shared" si="83"/>
        <v>53.649999999997895</v>
      </c>
      <c r="M5423" s="77"/>
    </row>
    <row r="5424" spans="12:13">
      <c r="L5424" s="78">
        <f t="shared" si="83"/>
        <v>53.659999999997893</v>
      </c>
      <c r="M5424" s="77"/>
    </row>
    <row r="5425" spans="12:13">
      <c r="L5425" s="78">
        <f t="shared" si="83"/>
        <v>53.669999999997891</v>
      </c>
      <c r="M5425" s="77"/>
    </row>
    <row r="5426" spans="12:13">
      <c r="L5426" s="78">
        <f t="shared" si="83"/>
        <v>53.679999999997889</v>
      </c>
      <c r="M5426" s="77"/>
    </row>
    <row r="5427" spans="12:13">
      <c r="L5427" s="78">
        <f t="shared" si="83"/>
        <v>53.689999999997887</v>
      </c>
      <c r="M5427" s="77"/>
    </row>
    <row r="5428" spans="12:13">
      <c r="L5428" s="78">
        <f t="shared" si="83"/>
        <v>53.699999999997885</v>
      </c>
      <c r="M5428" s="77"/>
    </row>
    <row r="5429" spans="12:13">
      <c r="L5429" s="78">
        <f t="shared" si="83"/>
        <v>53.709999999997883</v>
      </c>
      <c r="M5429" s="77"/>
    </row>
    <row r="5430" spans="12:13">
      <c r="L5430" s="78">
        <f t="shared" si="83"/>
        <v>53.719999999997881</v>
      </c>
      <c r="M5430" s="77"/>
    </row>
    <row r="5431" spans="12:13">
      <c r="L5431" s="78">
        <f t="shared" si="83"/>
        <v>53.729999999997879</v>
      </c>
      <c r="M5431" s="77"/>
    </row>
    <row r="5432" spans="12:13">
      <c r="L5432" s="78">
        <f t="shared" si="83"/>
        <v>53.739999999997877</v>
      </c>
      <c r="M5432" s="77"/>
    </row>
    <row r="5433" spans="12:13">
      <c r="L5433" s="78">
        <f t="shared" si="83"/>
        <v>53.749999999997875</v>
      </c>
      <c r="M5433" s="77"/>
    </row>
    <row r="5434" spans="12:13">
      <c r="L5434" s="78">
        <f t="shared" si="83"/>
        <v>53.759999999997873</v>
      </c>
      <c r="M5434" s="77"/>
    </row>
    <row r="5435" spans="12:13">
      <c r="L5435" s="78">
        <f t="shared" si="83"/>
        <v>53.769999999997871</v>
      </c>
      <c r="M5435" s="77"/>
    </row>
    <row r="5436" spans="12:13">
      <c r="L5436" s="78">
        <f t="shared" ref="L5436:L5499" si="84">+L5435+0.01</f>
        <v>53.77999999999787</v>
      </c>
      <c r="M5436" s="77"/>
    </row>
    <row r="5437" spans="12:13">
      <c r="L5437" s="78">
        <f t="shared" si="84"/>
        <v>53.789999999997868</v>
      </c>
      <c r="M5437" s="77"/>
    </row>
    <row r="5438" spans="12:13">
      <c r="L5438" s="78">
        <f t="shared" si="84"/>
        <v>53.799999999997866</v>
      </c>
      <c r="M5438" s="77"/>
    </row>
    <row r="5439" spans="12:13">
      <c r="L5439" s="78">
        <f t="shared" si="84"/>
        <v>53.809999999997864</v>
      </c>
      <c r="M5439" s="77"/>
    </row>
    <row r="5440" spans="12:13">
      <c r="L5440" s="78">
        <f t="shared" si="84"/>
        <v>53.819999999997862</v>
      </c>
      <c r="M5440" s="77"/>
    </row>
    <row r="5441" spans="12:13">
      <c r="L5441" s="78">
        <f t="shared" si="84"/>
        <v>53.82999999999786</v>
      </c>
      <c r="M5441" s="77"/>
    </row>
    <row r="5442" spans="12:13">
      <c r="L5442" s="78">
        <f t="shared" si="84"/>
        <v>53.839999999997858</v>
      </c>
      <c r="M5442" s="77"/>
    </row>
    <row r="5443" spans="12:13">
      <c r="L5443" s="78">
        <f t="shared" si="84"/>
        <v>53.849999999997856</v>
      </c>
      <c r="M5443" s="77"/>
    </row>
    <row r="5444" spans="12:13">
      <c r="L5444" s="78">
        <f t="shared" si="84"/>
        <v>53.859999999997854</v>
      </c>
      <c r="M5444" s="77"/>
    </row>
    <row r="5445" spans="12:13">
      <c r="L5445" s="78">
        <f t="shared" si="84"/>
        <v>53.869999999997852</v>
      </c>
      <c r="M5445" s="77"/>
    </row>
    <row r="5446" spans="12:13">
      <c r="L5446" s="78">
        <f t="shared" si="84"/>
        <v>53.87999999999785</v>
      </c>
      <c r="M5446" s="77"/>
    </row>
    <row r="5447" spans="12:13">
      <c r="L5447" s="78">
        <f t="shared" si="84"/>
        <v>53.889999999997848</v>
      </c>
      <c r="M5447" s="77"/>
    </row>
    <row r="5448" spans="12:13">
      <c r="L5448" s="78">
        <f t="shared" si="84"/>
        <v>53.899999999997846</v>
      </c>
      <c r="M5448" s="77"/>
    </row>
    <row r="5449" spans="12:13">
      <c r="L5449" s="78">
        <f t="shared" si="84"/>
        <v>53.909999999997844</v>
      </c>
      <c r="M5449" s="77"/>
    </row>
    <row r="5450" spans="12:13">
      <c r="L5450" s="78">
        <f t="shared" si="84"/>
        <v>53.919999999997842</v>
      </c>
      <c r="M5450" s="77"/>
    </row>
    <row r="5451" spans="12:13">
      <c r="L5451" s="78">
        <f t="shared" si="84"/>
        <v>53.92999999999784</v>
      </c>
      <c r="M5451" s="77"/>
    </row>
    <row r="5452" spans="12:13">
      <c r="L5452" s="78">
        <f t="shared" si="84"/>
        <v>53.939999999997838</v>
      </c>
      <c r="M5452" s="77"/>
    </row>
    <row r="5453" spans="12:13">
      <c r="L5453" s="78">
        <f t="shared" si="84"/>
        <v>53.949999999997836</v>
      </c>
      <c r="M5453" s="77"/>
    </row>
    <row r="5454" spans="12:13">
      <c r="L5454" s="78">
        <f t="shared" si="84"/>
        <v>53.959999999997834</v>
      </c>
      <c r="M5454" s="77"/>
    </row>
    <row r="5455" spans="12:13">
      <c r="L5455" s="78">
        <f t="shared" si="84"/>
        <v>53.969999999997832</v>
      </c>
      <c r="M5455" s="77"/>
    </row>
    <row r="5456" spans="12:13">
      <c r="L5456" s="78">
        <f t="shared" si="84"/>
        <v>53.97999999999783</v>
      </c>
      <c r="M5456" s="77"/>
    </row>
    <row r="5457" spans="12:13">
      <c r="L5457" s="78">
        <f t="shared" si="84"/>
        <v>53.989999999997828</v>
      </c>
      <c r="M5457" s="77"/>
    </row>
    <row r="5458" spans="12:13">
      <c r="L5458" s="78">
        <f t="shared" si="84"/>
        <v>53.999999999997826</v>
      </c>
      <c r="M5458" s="77"/>
    </row>
    <row r="5459" spans="12:13">
      <c r="L5459" s="78">
        <f t="shared" si="84"/>
        <v>54.009999999997824</v>
      </c>
      <c r="M5459" s="77"/>
    </row>
    <row r="5460" spans="12:13">
      <c r="L5460" s="78">
        <f t="shared" si="84"/>
        <v>54.019999999997822</v>
      </c>
      <c r="M5460" s="77"/>
    </row>
    <row r="5461" spans="12:13">
      <c r="L5461" s="78">
        <f t="shared" si="84"/>
        <v>54.02999999999782</v>
      </c>
      <c r="M5461" s="77"/>
    </row>
    <row r="5462" spans="12:13">
      <c r="L5462" s="78">
        <f t="shared" si="84"/>
        <v>54.039999999997818</v>
      </c>
      <c r="M5462" s="77"/>
    </row>
    <row r="5463" spans="12:13">
      <c r="L5463" s="78">
        <f t="shared" si="84"/>
        <v>54.049999999997816</v>
      </c>
      <c r="M5463" s="77"/>
    </row>
    <row r="5464" spans="12:13">
      <c r="L5464" s="78">
        <f t="shared" si="84"/>
        <v>54.059999999997814</v>
      </c>
      <c r="M5464" s="77"/>
    </row>
    <row r="5465" spans="12:13">
      <c r="L5465" s="78">
        <f t="shared" si="84"/>
        <v>54.069999999997812</v>
      </c>
      <c r="M5465" s="77"/>
    </row>
    <row r="5466" spans="12:13">
      <c r="L5466" s="78">
        <f t="shared" si="84"/>
        <v>54.07999999999781</v>
      </c>
      <c r="M5466" s="77"/>
    </row>
    <row r="5467" spans="12:13">
      <c r="L5467" s="78">
        <f t="shared" si="84"/>
        <v>54.089999999997808</v>
      </c>
      <c r="M5467" s="77"/>
    </row>
    <row r="5468" spans="12:13">
      <c r="L5468" s="78">
        <f t="shared" si="84"/>
        <v>54.099999999997806</v>
      </c>
      <c r="M5468" s="77"/>
    </row>
    <row r="5469" spans="12:13">
      <c r="L5469" s="78">
        <f t="shared" si="84"/>
        <v>54.109999999997804</v>
      </c>
      <c r="M5469" s="77"/>
    </row>
    <row r="5470" spans="12:13">
      <c r="L5470" s="78">
        <f t="shared" si="84"/>
        <v>54.119999999997802</v>
      </c>
      <c r="M5470" s="77"/>
    </row>
    <row r="5471" spans="12:13">
      <c r="L5471" s="78">
        <f t="shared" si="84"/>
        <v>54.1299999999978</v>
      </c>
      <c r="M5471" s="77"/>
    </row>
    <row r="5472" spans="12:13">
      <c r="L5472" s="78">
        <f t="shared" si="84"/>
        <v>54.139999999997798</v>
      </c>
      <c r="M5472" s="77"/>
    </row>
    <row r="5473" spans="12:13">
      <c r="L5473" s="78">
        <f t="shared" si="84"/>
        <v>54.149999999997796</v>
      </c>
      <c r="M5473" s="77"/>
    </row>
    <row r="5474" spans="12:13">
      <c r="L5474" s="78">
        <f t="shared" si="84"/>
        <v>54.159999999997794</v>
      </c>
      <c r="M5474" s="77"/>
    </row>
    <row r="5475" spans="12:13">
      <c r="L5475" s="78">
        <f t="shared" si="84"/>
        <v>54.169999999997792</v>
      </c>
      <c r="M5475" s="77"/>
    </row>
    <row r="5476" spans="12:13">
      <c r="L5476" s="78">
        <f t="shared" si="84"/>
        <v>54.17999999999779</v>
      </c>
      <c r="M5476" s="77"/>
    </row>
    <row r="5477" spans="12:13">
      <c r="L5477" s="78">
        <f t="shared" si="84"/>
        <v>54.189999999997788</v>
      </c>
      <c r="M5477" s="77"/>
    </row>
    <row r="5478" spans="12:13">
      <c r="L5478" s="78">
        <f t="shared" si="84"/>
        <v>54.199999999997786</v>
      </c>
      <c r="M5478" s="77"/>
    </row>
    <row r="5479" spans="12:13">
      <c r="L5479" s="78">
        <f t="shared" si="84"/>
        <v>54.209999999997784</v>
      </c>
      <c r="M5479" s="77"/>
    </row>
    <row r="5480" spans="12:13">
      <c r="L5480" s="78">
        <f t="shared" si="84"/>
        <v>54.219999999997782</v>
      </c>
      <c r="M5480" s="77"/>
    </row>
    <row r="5481" spans="12:13">
      <c r="L5481" s="78">
        <f t="shared" si="84"/>
        <v>54.22999999999778</v>
      </c>
      <c r="M5481" s="77"/>
    </row>
    <row r="5482" spans="12:13">
      <c r="L5482" s="78">
        <f t="shared" si="84"/>
        <v>54.239999999997778</v>
      </c>
      <c r="M5482" s="77"/>
    </row>
    <row r="5483" spans="12:13">
      <c r="L5483" s="78">
        <f t="shared" si="84"/>
        <v>54.249999999997776</v>
      </c>
      <c r="M5483" s="77"/>
    </row>
    <row r="5484" spans="12:13">
      <c r="L5484" s="78">
        <f t="shared" si="84"/>
        <v>54.259999999997774</v>
      </c>
      <c r="M5484" s="77"/>
    </row>
    <row r="5485" spans="12:13">
      <c r="L5485" s="78">
        <f t="shared" si="84"/>
        <v>54.269999999997772</v>
      </c>
      <c r="M5485" s="77"/>
    </row>
    <row r="5486" spans="12:13">
      <c r="L5486" s="78">
        <f t="shared" si="84"/>
        <v>54.27999999999777</v>
      </c>
      <c r="M5486" s="77"/>
    </row>
    <row r="5487" spans="12:13">
      <c r="L5487" s="78">
        <f t="shared" si="84"/>
        <v>54.289999999997768</v>
      </c>
      <c r="M5487" s="77"/>
    </row>
    <row r="5488" spans="12:13">
      <c r="L5488" s="78">
        <f t="shared" si="84"/>
        <v>54.299999999997766</v>
      </c>
      <c r="M5488" s="77"/>
    </row>
    <row r="5489" spans="12:13">
      <c r="L5489" s="78">
        <f t="shared" si="84"/>
        <v>54.309999999997764</v>
      </c>
      <c r="M5489" s="77"/>
    </row>
    <row r="5490" spans="12:13">
      <c r="L5490" s="78">
        <f t="shared" si="84"/>
        <v>54.319999999997762</v>
      </c>
      <c r="M5490" s="77"/>
    </row>
    <row r="5491" spans="12:13">
      <c r="L5491" s="78">
        <f t="shared" si="84"/>
        <v>54.32999999999776</v>
      </c>
      <c r="M5491" s="77"/>
    </row>
    <row r="5492" spans="12:13">
      <c r="L5492" s="78">
        <f t="shared" si="84"/>
        <v>54.339999999997758</v>
      </c>
      <c r="M5492" s="77"/>
    </row>
    <row r="5493" spans="12:13">
      <c r="L5493" s="78">
        <f t="shared" si="84"/>
        <v>54.349999999997756</v>
      </c>
      <c r="M5493" s="77"/>
    </row>
    <row r="5494" spans="12:13">
      <c r="L5494" s="78">
        <f t="shared" si="84"/>
        <v>54.359999999997754</v>
      </c>
      <c r="M5494" s="77"/>
    </row>
    <row r="5495" spans="12:13">
      <c r="L5495" s="78">
        <f t="shared" si="84"/>
        <v>54.369999999997752</v>
      </c>
      <c r="M5495" s="77"/>
    </row>
    <row r="5496" spans="12:13">
      <c r="L5496" s="78">
        <f t="shared" si="84"/>
        <v>54.37999999999775</v>
      </c>
      <c r="M5496" s="77"/>
    </row>
    <row r="5497" spans="12:13">
      <c r="L5497" s="78">
        <f t="shared" si="84"/>
        <v>54.389999999997748</v>
      </c>
      <c r="M5497" s="77"/>
    </row>
    <row r="5498" spans="12:13">
      <c r="L5498" s="78">
        <f t="shared" si="84"/>
        <v>54.399999999997746</v>
      </c>
      <c r="M5498" s="77"/>
    </row>
    <row r="5499" spans="12:13">
      <c r="L5499" s="78">
        <f t="shared" si="84"/>
        <v>54.409999999997744</v>
      </c>
      <c r="M5499" s="77"/>
    </row>
    <row r="5500" spans="12:13">
      <c r="L5500" s="78">
        <f t="shared" ref="L5500:L5563" si="85">+L5499+0.01</f>
        <v>54.419999999997742</v>
      </c>
      <c r="M5500" s="77"/>
    </row>
    <row r="5501" spans="12:13">
      <c r="L5501" s="78">
        <f t="shared" si="85"/>
        <v>54.42999999999774</v>
      </c>
      <c r="M5501" s="77"/>
    </row>
    <row r="5502" spans="12:13">
      <c r="L5502" s="78">
        <f t="shared" si="85"/>
        <v>54.439999999997738</v>
      </c>
      <c r="M5502" s="77"/>
    </row>
    <row r="5503" spans="12:13">
      <c r="L5503" s="78">
        <f t="shared" si="85"/>
        <v>54.449999999997736</v>
      </c>
      <c r="M5503" s="77"/>
    </row>
    <row r="5504" spans="12:13">
      <c r="L5504" s="78">
        <f t="shared" si="85"/>
        <v>54.459999999997734</v>
      </c>
      <c r="M5504" s="77"/>
    </row>
    <row r="5505" spans="12:13">
      <c r="L5505" s="78">
        <f t="shared" si="85"/>
        <v>54.469999999997732</v>
      </c>
      <c r="M5505" s="77"/>
    </row>
    <row r="5506" spans="12:13">
      <c r="L5506" s="78">
        <f t="shared" si="85"/>
        <v>54.47999999999773</v>
      </c>
      <c r="M5506" s="77"/>
    </row>
    <row r="5507" spans="12:13">
      <c r="L5507" s="78">
        <f t="shared" si="85"/>
        <v>54.489999999997728</v>
      </c>
      <c r="M5507" s="77"/>
    </row>
    <row r="5508" spans="12:13">
      <c r="L5508" s="78">
        <f t="shared" si="85"/>
        <v>54.499999999997726</v>
      </c>
      <c r="M5508" s="77"/>
    </row>
    <row r="5509" spans="12:13">
      <c r="L5509" s="78">
        <f t="shared" si="85"/>
        <v>54.509999999997724</v>
      </c>
      <c r="M5509" s="77"/>
    </row>
    <row r="5510" spans="12:13">
      <c r="L5510" s="78">
        <f t="shared" si="85"/>
        <v>54.519999999997722</v>
      </c>
      <c r="M5510" s="77"/>
    </row>
    <row r="5511" spans="12:13">
      <c r="L5511" s="78">
        <f t="shared" si="85"/>
        <v>54.52999999999772</v>
      </c>
      <c r="M5511" s="77"/>
    </row>
    <row r="5512" spans="12:13">
      <c r="L5512" s="78">
        <f t="shared" si="85"/>
        <v>54.539999999997718</v>
      </c>
      <c r="M5512" s="77"/>
    </row>
    <row r="5513" spans="12:13">
      <c r="L5513" s="78">
        <f t="shared" si="85"/>
        <v>54.549999999997716</v>
      </c>
      <c r="M5513" s="77"/>
    </row>
    <row r="5514" spans="12:13">
      <c r="L5514" s="78">
        <f t="shared" si="85"/>
        <v>54.559999999997714</v>
      </c>
      <c r="M5514" s="77"/>
    </row>
    <row r="5515" spans="12:13">
      <c r="L5515" s="78">
        <f t="shared" si="85"/>
        <v>54.569999999997712</v>
      </c>
      <c r="M5515" s="77"/>
    </row>
    <row r="5516" spans="12:13">
      <c r="L5516" s="78">
        <f t="shared" si="85"/>
        <v>54.57999999999771</v>
      </c>
      <c r="M5516" s="77"/>
    </row>
    <row r="5517" spans="12:13">
      <c r="L5517" s="78">
        <f t="shared" si="85"/>
        <v>54.589999999997708</v>
      </c>
      <c r="M5517" s="77"/>
    </row>
    <row r="5518" spans="12:13">
      <c r="L5518" s="78">
        <f t="shared" si="85"/>
        <v>54.599999999997706</v>
      </c>
      <c r="M5518" s="77"/>
    </row>
    <row r="5519" spans="12:13">
      <c r="L5519" s="78">
        <f t="shared" si="85"/>
        <v>54.609999999997704</v>
      </c>
      <c r="M5519" s="77"/>
    </row>
    <row r="5520" spans="12:13">
      <c r="L5520" s="78">
        <f t="shared" si="85"/>
        <v>54.619999999997702</v>
      </c>
      <c r="M5520" s="77"/>
    </row>
    <row r="5521" spans="12:13">
      <c r="L5521" s="78">
        <f t="shared" si="85"/>
        <v>54.6299999999977</v>
      </c>
      <c r="M5521" s="77"/>
    </row>
    <row r="5522" spans="12:13">
      <c r="L5522" s="78">
        <f t="shared" si="85"/>
        <v>54.639999999997698</v>
      </c>
      <c r="M5522" s="77"/>
    </row>
    <row r="5523" spans="12:13">
      <c r="L5523" s="78">
        <f t="shared" si="85"/>
        <v>54.649999999997696</v>
      </c>
      <c r="M5523" s="77"/>
    </row>
    <row r="5524" spans="12:13">
      <c r="L5524" s="78">
        <f t="shared" si="85"/>
        <v>54.659999999997694</v>
      </c>
      <c r="M5524" s="77"/>
    </row>
    <row r="5525" spans="12:13">
      <c r="L5525" s="78">
        <f t="shared" si="85"/>
        <v>54.669999999997692</v>
      </c>
      <c r="M5525" s="77"/>
    </row>
    <row r="5526" spans="12:13">
      <c r="L5526" s="78">
        <f t="shared" si="85"/>
        <v>54.67999999999769</v>
      </c>
      <c r="M5526" s="77"/>
    </row>
    <row r="5527" spans="12:13">
      <c r="L5527" s="78">
        <f t="shared" si="85"/>
        <v>54.689999999997688</v>
      </c>
      <c r="M5527" s="77"/>
    </row>
    <row r="5528" spans="12:13">
      <c r="L5528" s="78">
        <f t="shared" si="85"/>
        <v>54.699999999997686</v>
      </c>
      <c r="M5528" s="77"/>
    </row>
    <row r="5529" spans="12:13">
      <c r="L5529" s="78">
        <f t="shared" si="85"/>
        <v>54.709999999997684</v>
      </c>
      <c r="M5529" s="77"/>
    </row>
    <row r="5530" spans="12:13">
      <c r="L5530" s="78">
        <f t="shared" si="85"/>
        <v>54.719999999997682</v>
      </c>
      <c r="M5530" s="77"/>
    </row>
    <row r="5531" spans="12:13">
      <c r="L5531" s="78">
        <f t="shared" si="85"/>
        <v>54.729999999997681</v>
      </c>
      <c r="M5531" s="77"/>
    </row>
    <row r="5532" spans="12:13">
      <c r="L5532" s="78">
        <f t="shared" si="85"/>
        <v>54.739999999997679</v>
      </c>
      <c r="M5532" s="77"/>
    </row>
    <row r="5533" spans="12:13">
      <c r="L5533" s="78">
        <f t="shared" si="85"/>
        <v>54.749999999997677</v>
      </c>
      <c r="M5533" s="77"/>
    </row>
    <row r="5534" spans="12:13">
      <c r="L5534" s="78">
        <f t="shared" si="85"/>
        <v>54.759999999997675</v>
      </c>
      <c r="M5534" s="77"/>
    </row>
    <row r="5535" spans="12:13">
      <c r="L5535" s="78">
        <f t="shared" si="85"/>
        <v>54.769999999997673</v>
      </c>
      <c r="M5535" s="77"/>
    </row>
    <row r="5536" spans="12:13">
      <c r="L5536" s="78">
        <f t="shared" si="85"/>
        <v>54.779999999997671</v>
      </c>
      <c r="M5536" s="77"/>
    </row>
    <row r="5537" spans="12:13">
      <c r="L5537" s="78">
        <f t="shared" si="85"/>
        <v>54.789999999997669</v>
      </c>
      <c r="M5537" s="77"/>
    </row>
    <row r="5538" spans="12:13">
      <c r="L5538" s="78">
        <f t="shared" si="85"/>
        <v>54.799999999997667</v>
      </c>
      <c r="M5538" s="77"/>
    </row>
    <row r="5539" spans="12:13">
      <c r="L5539" s="78">
        <f t="shared" si="85"/>
        <v>54.809999999997665</v>
      </c>
      <c r="M5539" s="77"/>
    </row>
    <row r="5540" spans="12:13">
      <c r="L5540" s="78">
        <f t="shared" si="85"/>
        <v>54.819999999997663</v>
      </c>
      <c r="M5540" s="77"/>
    </row>
    <row r="5541" spans="12:13">
      <c r="L5541" s="78">
        <f t="shared" si="85"/>
        <v>54.829999999997661</v>
      </c>
      <c r="M5541" s="77"/>
    </row>
    <row r="5542" spans="12:13">
      <c r="L5542" s="78">
        <f t="shared" si="85"/>
        <v>54.839999999997659</v>
      </c>
      <c r="M5542" s="77"/>
    </row>
    <row r="5543" spans="12:13">
      <c r="L5543" s="78">
        <f t="shared" si="85"/>
        <v>54.849999999997657</v>
      </c>
      <c r="M5543" s="77"/>
    </row>
    <row r="5544" spans="12:13">
      <c r="L5544" s="78">
        <f t="shared" si="85"/>
        <v>54.859999999997655</v>
      </c>
      <c r="M5544" s="77"/>
    </row>
    <row r="5545" spans="12:13">
      <c r="L5545" s="78">
        <f t="shared" si="85"/>
        <v>54.869999999997653</v>
      </c>
      <c r="M5545" s="77"/>
    </row>
    <row r="5546" spans="12:13">
      <c r="L5546" s="78">
        <f t="shared" si="85"/>
        <v>54.879999999997651</v>
      </c>
      <c r="M5546" s="77"/>
    </row>
    <row r="5547" spans="12:13">
      <c r="L5547" s="78">
        <f t="shared" si="85"/>
        <v>54.889999999997649</v>
      </c>
      <c r="M5547" s="77"/>
    </row>
    <row r="5548" spans="12:13">
      <c r="L5548" s="78">
        <f t="shared" si="85"/>
        <v>54.899999999997647</v>
      </c>
      <c r="M5548" s="77"/>
    </row>
    <row r="5549" spans="12:13">
      <c r="L5549" s="78">
        <f t="shared" si="85"/>
        <v>54.909999999997645</v>
      </c>
      <c r="M5549" s="77"/>
    </row>
    <row r="5550" spans="12:13">
      <c r="L5550" s="78">
        <f t="shared" si="85"/>
        <v>54.919999999997643</v>
      </c>
      <c r="M5550" s="77"/>
    </row>
    <row r="5551" spans="12:13">
      <c r="L5551" s="78">
        <f t="shared" si="85"/>
        <v>54.929999999997641</v>
      </c>
      <c r="M5551" s="77"/>
    </row>
    <row r="5552" spans="12:13">
      <c r="L5552" s="78">
        <f t="shared" si="85"/>
        <v>54.939999999997639</v>
      </c>
      <c r="M5552" s="77"/>
    </row>
    <row r="5553" spans="12:13">
      <c r="L5553" s="78">
        <f t="shared" si="85"/>
        <v>54.949999999997637</v>
      </c>
      <c r="M5553" s="77"/>
    </row>
    <row r="5554" spans="12:13">
      <c r="L5554" s="78">
        <f t="shared" si="85"/>
        <v>54.959999999997635</v>
      </c>
      <c r="M5554" s="77"/>
    </row>
    <row r="5555" spans="12:13">
      <c r="L5555" s="78">
        <f t="shared" si="85"/>
        <v>54.969999999997633</v>
      </c>
      <c r="M5555" s="77"/>
    </row>
    <row r="5556" spans="12:13">
      <c r="L5556" s="78">
        <f t="shared" si="85"/>
        <v>54.979999999997631</v>
      </c>
      <c r="M5556" s="77"/>
    </row>
    <row r="5557" spans="12:13">
      <c r="L5557" s="78">
        <f t="shared" si="85"/>
        <v>54.989999999997629</v>
      </c>
      <c r="M5557" s="77"/>
    </row>
    <row r="5558" spans="12:13">
      <c r="L5558" s="78">
        <f t="shared" si="85"/>
        <v>54.999999999997627</v>
      </c>
      <c r="M5558" s="77"/>
    </row>
    <row r="5559" spans="12:13">
      <c r="L5559" s="78">
        <f t="shared" si="85"/>
        <v>55.009999999997625</v>
      </c>
      <c r="M5559" s="77"/>
    </row>
    <row r="5560" spans="12:13">
      <c r="L5560" s="78">
        <f t="shared" si="85"/>
        <v>55.019999999997623</v>
      </c>
      <c r="M5560" s="77"/>
    </row>
    <row r="5561" spans="12:13">
      <c r="L5561" s="78">
        <f t="shared" si="85"/>
        <v>55.029999999997621</v>
      </c>
      <c r="M5561" s="77"/>
    </row>
    <row r="5562" spans="12:13">
      <c r="L5562" s="78">
        <f t="shared" si="85"/>
        <v>55.039999999997619</v>
      </c>
      <c r="M5562" s="77"/>
    </row>
    <row r="5563" spans="12:13">
      <c r="L5563" s="78">
        <f t="shared" si="85"/>
        <v>55.049999999997617</v>
      </c>
      <c r="M5563" s="77"/>
    </row>
    <row r="5564" spans="12:13">
      <c r="L5564" s="78">
        <f t="shared" ref="L5564:L5627" si="86">+L5563+0.01</f>
        <v>55.059999999997615</v>
      </c>
      <c r="M5564" s="77"/>
    </row>
    <row r="5565" spans="12:13">
      <c r="L5565" s="78">
        <f t="shared" si="86"/>
        <v>55.069999999997613</v>
      </c>
      <c r="M5565" s="77"/>
    </row>
    <row r="5566" spans="12:13">
      <c r="L5566" s="78">
        <f t="shared" si="86"/>
        <v>55.079999999997611</v>
      </c>
      <c r="M5566" s="77"/>
    </row>
    <row r="5567" spans="12:13">
      <c r="L5567" s="78">
        <f t="shared" si="86"/>
        <v>55.089999999997609</v>
      </c>
      <c r="M5567" s="77"/>
    </row>
    <row r="5568" spans="12:13">
      <c r="L5568" s="78">
        <f t="shared" si="86"/>
        <v>55.099999999997607</v>
      </c>
      <c r="M5568" s="77"/>
    </row>
    <row r="5569" spans="12:13">
      <c r="L5569" s="78">
        <f t="shared" si="86"/>
        <v>55.109999999997605</v>
      </c>
      <c r="M5569" s="77"/>
    </row>
    <row r="5570" spans="12:13">
      <c r="L5570" s="78">
        <f t="shared" si="86"/>
        <v>55.119999999997603</v>
      </c>
      <c r="M5570" s="77"/>
    </row>
    <row r="5571" spans="12:13">
      <c r="L5571" s="78">
        <f t="shared" si="86"/>
        <v>55.129999999997601</v>
      </c>
      <c r="M5571" s="77"/>
    </row>
    <row r="5572" spans="12:13">
      <c r="L5572" s="78">
        <f t="shared" si="86"/>
        <v>55.139999999997599</v>
      </c>
      <c r="M5572" s="77"/>
    </row>
    <row r="5573" spans="12:13">
      <c r="L5573" s="78">
        <f t="shared" si="86"/>
        <v>55.149999999997597</v>
      </c>
      <c r="M5573" s="77"/>
    </row>
    <row r="5574" spans="12:13">
      <c r="L5574" s="78">
        <f t="shared" si="86"/>
        <v>55.159999999997595</v>
      </c>
      <c r="M5574" s="77"/>
    </row>
    <row r="5575" spans="12:13">
      <c r="L5575" s="78">
        <f t="shared" si="86"/>
        <v>55.169999999997593</v>
      </c>
      <c r="M5575" s="77"/>
    </row>
    <row r="5576" spans="12:13">
      <c r="L5576" s="78">
        <f t="shared" si="86"/>
        <v>55.179999999997591</v>
      </c>
      <c r="M5576" s="77"/>
    </row>
    <row r="5577" spans="12:13">
      <c r="L5577" s="78">
        <f t="shared" si="86"/>
        <v>55.189999999997589</v>
      </c>
      <c r="M5577" s="77"/>
    </row>
    <row r="5578" spans="12:13">
      <c r="L5578" s="78">
        <f t="shared" si="86"/>
        <v>55.199999999997587</v>
      </c>
      <c r="M5578" s="77"/>
    </row>
    <row r="5579" spans="12:13">
      <c r="L5579" s="78">
        <f t="shared" si="86"/>
        <v>55.209999999997585</v>
      </c>
      <c r="M5579" s="77"/>
    </row>
    <row r="5580" spans="12:13">
      <c r="L5580" s="78">
        <f t="shared" si="86"/>
        <v>55.219999999997583</v>
      </c>
      <c r="M5580" s="77"/>
    </row>
    <row r="5581" spans="12:13">
      <c r="L5581" s="78">
        <f t="shared" si="86"/>
        <v>55.229999999997581</v>
      </c>
      <c r="M5581" s="77"/>
    </row>
    <row r="5582" spans="12:13">
      <c r="L5582" s="78">
        <f t="shared" si="86"/>
        <v>55.239999999997579</v>
      </c>
      <c r="M5582" s="77"/>
    </row>
    <row r="5583" spans="12:13">
      <c r="L5583" s="78">
        <f t="shared" si="86"/>
        <v>55.249999999997577</v>
      </c>
      <c r="M5583" s="77"/>
    </row>
    <row r="5584" spans="12:13">
      <c r="L5584" s="78">
        <f t="shared" si="86"/>
        <v>55.259999999997575</v>
      </c>
      <c r="M5584" s="77"/>
    </row>
    <row r="5585" spans="12:13">
      <c r="L5585" s="78">
        <f t="shared" si="86"/>
        <v>55.269999999997573</v>
      </c>
      <c r="M5585" s="77"/>
    </row>
    <row r="5586" spans="12:13">
      <c r="L5586" s="78">
        <f t="shared" si="86"/>
        <v>55.279999999997571</v>
      </c>
      <c r="M5586" s="77"/>
    </row>
    <row r="5587" spans="12:13">
      <c r="L5587" s="78">
        <f t="shared" si="86"/>
        <v>55.289999999997569</v>
      </c>
      <c r="M5587" s="77"/>
    </row>
    <row r="5588" spans="12:13">
      <c r="L5588" s="78">
        <f t="shared" si="86"/>
        <v>55.299999999997567</v>
      </c>
      <c r="M5588" s="77"/>
    </row>
    <row r="5589" spans="12:13">
      <c r="L5589" s="78">
        <f t="shared" si="86"/>
        <v>55.309999999997565</v>
      </c>
      <c r="M5589" s="77"/>
    </row>
    <row r="5590" spans="12:13">
      <c r="L5590" s="78">
        <f t="shared" si="86"/>
        <v>55.319999999997563</v>
      </c>
      <c r="M5590" s="77"/>
    </row>
    <row r="5591" spans="12:13">
      <c r="L5591" s="78">
        <f t="shared" si="86"/>
        <v>55.329999999997561</v>
      </c>
      <c r="M5591" s="77"/>
    </row>
    <row r="5592" spans="12:13">
      <c r="L5592" s="78">
        <f t="shared" si="86"/>
        <v>55.339999999997559</v>
      </c>
      <c r="M5592" s="77"/>
    </row>
    <row r="5593" spans="12:13">
      <c r="L5593" s="78">
        <f t="shared" si="86"/>
        <v>55.349999999997557</v>
      </c>
      <c r="M5593" s="77"/>
    </row>
    <row r="5594" spans="12:13">
      <c r="L5594" s="78">
        <f t="shared" si="86"/>
        <v>55.359999999997555</v>
      </c>
      <c r="M5594" s="77"/>
    </row>
    <row r="5595" spans="12:13">
      <c r="L5595" s="78">
        <f t="shared" si="86"/>
        <v>55.369999999997553</v>
      </c>
      <c r="M5595" s="77"/>
    </row>
    <row r="5596" spans="12:13">
      <c r="L5596" s="78">
        <f t="shared" si="86"/>
        <v>55.379999999997551</v>
      </c>
      <c r="M5596" s="77"/>
    </row>
    <row r="5597" spans="12:13">
      <c r="L5597" s="78">
        <f t="shared" si="86"/>
        <v>55.389999999997549</v>
      </c>
      <c r="M5597" s="77"/>
    </row>
    <row r="5598" spans="12:13">
      <c r="L5598" s="78">
        <f t="shared" si="86"/>
        <v>55.399999999997547</v>
      </c>
      <c r="M5598" s="77"/>
    </row>
    <row r="5599" spans="12:13">
      <c r="L5599" s="78">
        <f t="shared" si="86"/>
        <v>55.409999999997545</v>
      </c>
      <c r="M5599" s="77"/>
    </row>
    <row r="5600" spans="12:13">
      <c r="L5600" s="78">
        <f t="shared" si="86"/>
        <v>55.419999999997543</v>
      </c>
      <c r="M5600" s="77"/>
    </row>
    <row r="5601" spans="12:13">
      <c r="L5601" s="78">
        <f t="shared" si="86"/>
        <v>55.429999999997541</v>
      </c>
      <c r="M5601" s="77"/>
    </row>
    <row r="5602" spans="12:13">
      <c r="L5602" s="78">
        <f t="shared" si="86"/>
        <v>55.439999999997539</v>
      </c>
      <c r="M5602" s="77"/>
    </row>
    <row r="5603" spans="12:13">
      <c r="L5603" s="78">
        <f t="shared" si="86"/>
        <v>55.449999999997537</v>
      </c>
      <c r="M5603" s="77"/>
    </row>
    <row r="5604" spans="12:13">
      <c r="L5604" s="78">
        <f t="shared" si="86"/>
        <v>55.459999999997535</v>
      </c>
      <c r="M5604" s="77"/>
    </row>
    <row r="5605" spans="12:13">
      <c r="L5605" s="78">
        <f t="shared" si="86"/>
        <v>55.469999999997533</v>
      </c>
      <c r="M5605" s="77"/>
    </row>
    <row r="5606" spans="12:13">
      <c r="L5606" s="78">
        <f t="shared" si="86"/>
        <v>55.479999999997531</v>
      </c>
      <c r="M5606" s="77"/>
    </row>
    <row r="5607" spans="12:13">
      <c r="L5607" s="78">
        <f t="shared" si="86"/>
        <v>55.489999999997529</v>
      </c>
      <c r="M5607" s="77"/>
    </row>
    <row r="5608" spans="12:13">
      <c r="L5608" s="78">
        <f t="shared" si="86"/>
        <v>55.499999999997527</v>
      </c>
      <c r="M5608" s="77"/>
    </row>
    <row r="5609" spans="12:13">
      <c r="L5609" s="78">
        <f t="shared" si="86"/>
        <v>55.509999999997525</v>
      </c>
      <c r="M5609" s="77"/>
    </row>
    <row r="5610" spans="12:13">
      <c r="L5610" s="78">
        <f t="shared" si="86"/>
        <v>55.519999999997523</v>
      </c>
      <c r="M5610" s="77"/>
    </row>
    <row r="5611" spans="12:13">
      <c r="L5611" s="78">
        <f t="shared" si="86"/>
        <v>55.529999999997521</v>
      </c>
      <c r="M5611" s="77"/>
    </row>
    <row r="5612" spans="12:13">
      <c r="L5612" s="78">
        <f t="shared" si="86"/>
        <v>55.539999999997519</v>
      </c>
      <c r="M5612" s="77"/>
    </row>
    <row r="5613" spans="12:13">
      <c r="L5613" s="78">
        <f t="shared" si="86"/>
        <v>55.549999999997517</v>
      </c>
      <c r="M5613" s="77"/>
    </row>
    <row r="5614" spans="12:13">
      <c r="L5614" s="78">
        <f t="shared" si="86"/>
        <v>55.559999999997515</v>
      </c>
      <c r="M5614" s="77"/>
    </row>
    <row r="5615" spans="12:13">
      <c r="L5615" s="78">
        <f t="shared" si="86"/>
        <v>55.569999999997513</v>
      </c>
      <c r="M5615" s="77"/>
    </row>
    <row r="5616" spans="12:13">
      <c r="L5616" s="78">
        <f t="shared" si="86"/>
        <v>55.579999999997511</v>
      </c>
      <c r="M5616" s="77"/>
    </row>
    <row r="5617" spans="12:13">
      <c r="L5617" s="78">
        <f t="shared" si="86"/>
        <v>55.589999999997509</v>
      </c>
      <c r="M5617" s="77"/>
    </row>
    <row r="5618" spans="12:13">
      <c r="L5618" s="78">
        <f t="shared" si="86"/>
        <v>55.599999999997507</v>
      </c>
      <c r="M5618" s="77"/>
    </row>
    <row r="5619" spans="12:13">
      <c r="L5619" s="78">
        <f t="shared" si="86"/>
        <v>55.609999999997505</v>
      </c>
      <c r="M5619" s="77"/>
    </row>
    <row r="5620" spans="12:13">
      <c r="L5620" s="78">
        <f t="shared" si="86"/>
        <v>55.619999999997503</v>
      </c>
      <c r="M5620" s="77"/>
    </row>
    <row r="5621" spans="12:13">
      <c r="L5621" s="78">
        <f t="shared" si="86"/>
        <v>55.629999999997501</v>
      </c>
      <c r="M5621" s="77"/>
    </row>
    <row r="5622" spans="12:13">
      <c r="L5622" s="78">
        <f t="shared" si="86"/>
        <v>55.639999999997499</v>
      </c>
      <c r="M5622" s="77"/>
    </row>
    <row r="5623" spans="12:13">
      <c r="L5623" s="78">
        <f t="shared" si="86"/>
        <v>55.649999999997497</v>
      </c>
      <c r="M5623" s="77"/>
    </row>
    <row r="5624" spans="12:13">
      <c r="L5624" s="78">
        <f t="shared" si="86"/>
        <v>55.659999999997495</v>
      </c>
      <c r="M5624" s="77"/>
    </row>
    <row r="5625" spans="12:13">
      <c r="L5625" s="78">
        <f t="shared" si="86"/>
        <v>55.669999999997493</v>
      </c>
      <c r="M5625" s="77"/>
    </row>
    <row r="5626" spans="12:13">
      <c r="L5626" s="78">
        <f t="shared" si="86"/>
        <v>55.679999999997491</v>
      </c>
      <c r="M5626" s="77"/>
    </row>
    <row r="5627" spans="12:13">
      <c r="L5627" s="78">
        <f t="shared" si="86"/>
        <v>55.68999999999749</v>
      </c>
      <c r="M5627" s="77"/>
    </row>
    <row r="5628" spans="12:13">
      <c r="L5628" s="78">
        <f t="shared" ref="L5628:L5691" si="87">+L5627+0.01</f>
        <v>55.699999999997488</v>
      </c>
      <c r="M5628" s="77"/>
    </row>
    <row r="5629" spans="12:13">
      <c r="L5629" s="78">
        <f t="shared" si="87"/>
        <v>55.709999999997486</v>
      </c>
      <c r="M5629" s="77"/>
    </row>
    <row r="5630" spans="12:13">
      <c r="L5630" s="78">
        <f t="shared" si="87"/>
        <v>55.719999999997484</v>
      </c>
      <c r="M5630" s="77"/>
    </row>
    <row r="5631" spans="12:13">
      <c r="L5631" s="78">
        <f t="shared" si="87"/>
        <v>55.729999999997482</v>
      </c>
      <c r="M5631" s="77"/>
    </row>
    <row r="5632" spans="12:13">
      <c r="L5632" s="78">
        <f t="shared" si="87"/>
        <v>55.73999999999748</v>
      </c>
      <c r="M5632" s="77"/>
    </row>
    <row r="5633" spans="12:13">
      <c r="L5633" s="78">
        <f t="shared" si="87"/>
        <v>55.749999999997478</v>
      </c>
      <c r="M5633" s="77"/>
    </row>
    <row r="5634" spans="12:13">
      <c r="L5634" s="78">
        <f t="shared" si="87"/>
        <v>55.759999999997476</v>
      </c>
      <c r="M5634" s="77"/>
    </row>
    <row r="5635" spans="12:13">
      <c r="L5635" s="78">
        <f t="shared" si="87"/>
        <v>55.769999999997474</v>
      </c>
      <c r="M5635" s="77"/>
    </row>
    <row r="5636" spans="12:13">
      <c r="L5636" s="78">
        <f t="shared" si="87"/>
        <v>55.779999999997472</v>
      </c>
      <c r="M5636" s="77"/>
    </row>
    <row r="5637" spans="12:13">
      <c r="L5637" s="78">
        <f t="shared" si="87"/>
        <v>55.78999999999747</v>
      </c>
      <c r="M5637" s="77"/>
    </row>
    <row r="5638" spans="12:13">
      <c r="L5638" s="78">
        <f t="shared" si="87"/>
        <v>55.799999999997468</v>
      </c>
      <c r="M5638" s="77"/>
    </row>
    <row r="5639" spans="12:13">
      <c r="L5639" s="78">
        <f t="shared" si="87"/>
        <v>55.809999999997466</v>
      </c>
      <c r="M5639" s="77"/>
    </row>
    <row r="5640" spans="12:13">
      <c r="L5640" s="78">
        <f t="shared" si="87"/>
        <v>55.819999999997464</v>
      </c>
      <c r="M5640" s="77"/>
    </row>
    <row r="5641" spans="12:13">
      <c r="L5641" s="78">
        <f t="shared" si="87"/>
        <v>55.829999999997462</v>
      </c>
      <c r="M5641" s="77"/>
    </row>
    <row r="5642" spans="12:13">
      <c r="L5642" s="78">
        <f t="shared" si="87"/>
        <v>55.83999999999746</v>
      </c>
      <c r="M5642" s="77"/>
    </row>
    <row r="5643" spans="12:13">
      <c r="L5643" s="78">
        <f t="shared" si="87"/>
        <v>55.849999999997458</v>
      </c>
      <c r="M5643" s="77"/>
    </row>
    <row r="5644" spans="12:13">
      <c r="L5644" s="78">
        <f t="shared" si="87"/>
        <v>55.859999999997456</v>
      </c>
      <c r="M5644" s="77"/>
    </row>
    <row r="5645" spans="12:13">
      <c r="L5645" s="78">
        <f t="shared" si="87"/>
        <v>55.869999999997454</v>
      </c>
      <c r="M5645" s="77"/>
    </row>
    <row r="5646" spans="12:13">
      <c r="L5646" s="78">
        <f t="shared" si="87"/>
        <v>55.879999999997452</v>
      </c>
      <c r="M5646" s="77"/>
    </row>
    <row r="5647" spans="12:13">
      <c r="L5647" s="78">
        <f t="shared" si="87"/>
        <v>55.88999999999745</v>
      </c>
      <c r="M5647" s="77"/>
    </row>
    <row r="5648" spans="12:13">
      <c r="L5648" s="78">
        <f t="shared" si="87"/>
        <v>55.899999999997448</v>
      </c>
      <c r="M5648" s="77"/>
    </row>
    <row r="5649" spans="12:13">
      <c r="L5649" s="78">
        <f t="shared" si="87"/>
        <v>55.909999999997446</v>
      </c>
      <c r="M5649" s="77"/>
    </row>
    <row r="5650" spans="12:13">
      <c r="L5650" s="78">
        <f t="shared" si="87"/>
        <v>55.919999999997444</v>
      </c>
      <c r="M5650" s="77"/>
    </row>
    <row r="5651" spans="12:13">
      <c r="L5651" s="78">
        <f t="shared" si="87"/>
        <v>55.929999999997442</v>
      </c>
      <c r="M5651" s="77"/>
    </row>
    <row r="5652" spans="12:13">
      <c r="L5652" s="78">
        <f t="shared" si="87"/>
        <v>55.93999999999744</v>
      </c>
      <c r="M5652" s="77"/>
    </row>
    <row r="5653" spans="12:13">
      <c r="L5653" s="78">
        <f t="shared" si="87"/>
        <v>55.949999999997438</v>
      </c>
      <c r="M5653" s="77"/>
    </row>
    <row r="5654" spans="12:13">
      <c r="L5654" s="78">
        <f t="shared" si="87"/>
        <v>55.959999999997436</v>
      </c>
      <c r="M5654" s="77"/>
    </row>
    <row r="5655" spans="12:13">
      <c r="L5655" s="78">
        <f t="shared" si="87"/>
        <v>55.969999999997434</v>
      </c>
      <c r="M5655" s="77"/>
    </row>
    <row r="5656" spans="12:13">
      <c r="L5656" s="78">
        <f t="shared" si="87"/>
        <v>55.979999999997432</v>
      </c>
      <c r="M5656" s="77"/>
    </row>
    <row r="5657" spans="12:13">
      <c r="L5657" s="78">
        <f t="shared" si="87"/>
        <v>55.98999999999743</v>
      </c>
      <c r="M5657" s="77"/>
    </row>
    <row r="5658" spans="12:13">
      <c r="L5658" s="78">
        <f t="shared" si="87"/>
        <v>55.999999999997428</v>
      </c>
      <c r="M5658" s="77"/>
    </row>
    <row r="5659" spans="12:13">
      <c r="L5659" s="78">
        <f t="shared" si="87"/>
        <v>56.009999999997426</v>
      </c>
      <c r="M5659" s="77"/>
    </row>
    <row r="5660" spans="12:13">
      <c r="L5660" s="78">
        <f t="shared" si="87"/>
        <v>56.019999999997424</v>
      </c>
      <c r="M5660" s="77"/>
    </row>
    <row r="5661" spans="12:13">
      <c r="L5661" s="78">
        <f t="shared" si="87"/>
        <v>56.029999999997422</v>
      </c>
      <c r="M5661" s="77"/>
    </row>
    <row r="5662" spans="12:13">
      <c r="L5662" s="78">
        <f t="shared" si="87"/>
        <v>56.03999999999742</v>
      </c>
      <c r="M5662" s="77"/>
    </row>
    <row r="5663" spans="12:13">
      <c r="L5663" s="78">
        <f t="shared" si="87"/>
        <v>56.049999999997418</v>
      </c>
      <c r="M5663" s="77"/>
    </row>
    <row r="5664" spans="12:13">
      <c r="L5664" s="78">
        <f t="shared" si="87"/>
        <v>56.059999999997416</v>
      </c>
      <c r="M5664" s="77"/>
    </row>
    <row r="5665" spans="12:13">
      <c r="L5665" s="78">
        <f t="shared" si="87"/>
        <v>56.069999999997414</v>
      </c>
      <c r="M5665" s="77"/>
    </row>
    <row r="5666" spans="12:13">
      <c r="L5666" s="78">
        <f t="shared" si="87"/>
        <v>56.079999999997412</v>
      </c>
      <c r="M5666" s="77"/>
    </row>
    <row r="5667" spans="12:13">
      <c r="L5667" s="78">
        <f t="shared" si="87"/>
        <v>56.08999999999741</v>
      </c>
      <c r="M5667" s="77"/>
    </row>
    <row r="5668" spans="12:13">
      <c r="L5668" s="78">
        <f t="shared" si="87"/>
        <v>56.099999999997408</v>
      </c>
      <c r="M5668" s="77"/>
    </row>
    <row r="5669" spans="12:13">
      <c r="L5669" s="78">
        <f t="shared" si="87"/>
        <v>56.109999999997406</v>
      </c>
      <c r="M5669" s="77"/>
    </row>
    <row r="5670" spans="12:13">
      <c r="L5670" s="78">
        <f t="shared" si="87"/>
        <v>56.119999999997404</v>
      </c>
      <c r="M5670" s="77"/>
    </row>
    <row r="5671" spans="12:13">
      <c r="L5671" s="78">
        <f t="shared" si="87"/>
        <v>56.129999999997402</v>
      </c>
      <c r="M5671" s="77"/>
    </row>
    <row r="5672" spans="12:13">
      <c r="L5672" s="78">
        <f t="shared" si="87"/>
        <v>56.1399999999974</v>
      </c>
      <c r="M5672" s="77"/>
    </row>
    <row r="5673" spans="12:13">
      <c r="L5673" s="78">
        <f t="shared" si="87"/>
        <v>56.149999999997398</v>
      </c>
      <c r="M5673" s="77"/>
    </row>
    <row r="5674" spans="12:13">
      <c r="L5674" s="78">
        <f t="shared" si="87"/>
        <v>56.159999999997396</v>
      </c>
      <c r="M5674" s="77"/>
    </row>
    <row r="5675" spans="12:13">
      <c r="L5675" s="78">
        <f t="shared" si="87"/>
        <v>56.169999999997394</v>
      </c>
      <c r="M5675" s="77"/>
    </row>
    <row r="5676" spans="12:13">
      <c r="L5676" s="78">
        <f t="shared" si="87"/>
        <v>56.179999999997392</v>
      </c>
      <c r="M5676" s="77"/>
    </row>
    <row r="5677" spans="12:13">
      <c r="L5677" s="78">
        <f t="shared" si="87"/>
        <v>56.18999999999739</v>
      </c>
      <c r="M5677" s="77"/>
    </row>
    <row r="5678" spans="12:13">
      <c r="L5678" s="78">
        <f t="shared" si="87"/>
        <v>56.199999999997388</v>
      </c>
      <c r="M5678" s="77"/>
    </row>
    <row r="5679" spans="12:13">
      <c r="L5679" s="78">
        <f t="shared" si="87"/>
        <v>56.209999999997386</v>
      </c>
      <c r="M5679" s="77"/>
    </row>
    <row r="5680" spans="12:13">
      <c r="L5680" s="78">
        <f t="shared" si="87"/>
        <v>56.219999999997384</v>
      </c>
      <c r="M5680" s="77"/>
    </row>
    <row r="5681" spans="12:13">
      <c r="L5681" s="78">
        <f t="shared" si="87"/>
        <v>56.229999999997382</v>
      </c>
      <c r="M5681" s="77"/>
    </row>
    <row r="5682" spans="12:13">
      <c r="L5682" s="78">
        <f t="shared" si="87"/>
        <v>56.23999999999738</v>
      </c>
      <c r="M5682" s="77"/>
    </row>
    <row r="5683" spans="12:13">
      <c r="L5683" s="78">
        <f t="shared" si="87"/>
        <v>56.249999999997378</v>
      </c>
      <c r="M5683" s="77"/>
    </row>
    <row r="5684" spans="12:13">
      <c r="L5684" s="78">
        <f t="shared" si="87"/>
        <v>56.259999999997376</v>
      </c>
      <c r="M5684" s="77"/>
    </row>
    <row r="5685" spans="12:13">
      <c r="L5685" s="78">
        <f t="shared" si="87"/>
        <v>56.269999999997374</v>
      </c>
      <c r="M5685" s="77"/>
    </row>
    <row r="5686" spans="12:13">
      <c r="L5686" s="78">
        <f t="shared" si="87"/>
        <v>56.279999999997372</v>
      </c>
      <c r="M5686" s="77"/>
    </row>
    <row r="5687" spans="12:13">
      <c r="L5687" s="78">
        <f t="shared" si="87"/>
        <v>56.28999999999737</v>
      </c>
      <c r="M5687" s="77"/>
    </row>
    <row r="5688" spans="12:13">
      <c r="L5688" s="78">
        <f t="shared" si="87"/>
        <v>56.299999999997368</v>
      </c>
      <c r="M5688" s="77"/>
    </row>
    <row r="5689" spans="12:13">
      <c r="L5689" s="78">
        <f t="shared" si="87"/>
        <v>56.309999999997366</v>
      </c>
      <c r="M5689" s="77"/>
    </row>
    <row r="5690" spans="12:13">
      <c r="L5690" s="78">
        <f t="shared" si="87"/>
        <v>56.319999999997364</v>
      </c>
      <c r="M5690" s="77"/>
    </row>
    <row r="5691" spans="12:13">
      <c r="L5691" s="78">
        <f t="shared" si="87"/>
        <v>56.329999999997362</v>
      </c>
      <c r="M5691" s="77"/>
    </row>
    <row r="5692" spans="12:13">
      <c r="L5692" s="78">
        <f t="shared" ref="L5692:L5755" si="88">+L5691+0.01</f>
        <v>56.33999999999736</v>
      </c>
      <c r="M5692" s="77"/>
    </row>
    <row r="5693" spans="12:13">
      <c r="L5693" s="78">
        <f t="shared" si="88"/>
        <v>56.349999999997358</v>
      </c>
      <c r="M5693" s="77"/>
    </row>
    <row r="5694" spans="12:13">
      <c r="L5694" s="78">
        <f t="shared" si="88"/>
        <v>56.359999999997356</v>
      </c>
      <c r="M5694" s="77"/>
    </row>
    <row r="5695" spans="12:13">
      <c r="L5695" s="78">
        <f t="shared" si="88"/>
        <v>56.369999999997354</v>
      </c>
      <c r="M5695" s="77"/>
    </row>
    <row r="5696" spans="12:13">
      <c r="L5696" s="78">
        <f t="shared" si="88"/>
        <v>56.379999999997352</v>
      </c>
      <c r="M5696" s="77"/>
    </row>
    <row r="5697" spans="12:13">
      <c r="L5697" s="78">
        <f t="shared" si="88"/>
        <v>56.38999999999735</v>
      </c>
      <c r="M5697" s="77"/>
    </row>
    <row r="5698" spans="12:13">
      <c r="L5698" s="78">
        <f t="shared" si="88"/>
        <v>56.399999999997348</v>
      </c>
      <c r="M5698" s="77"/>
    </row>
    <row r="5699" spans="12:13">
      <c r="L5699" s="78">
        <f t="shared" si="88"/>
        <v>56.409999999997346</v>
      </c>
      <c r="M5699" s="77"/>
    </row>
    <row r="5700" spans="12:13">
      <c r="L5700" s="78">
        <f t="shared" si="88"/>
        <v>56.419999999997344</v>
      </c>
      <c r="M5700" s="77"/>
    </row>
    <row r="5701" spans="12:13">
      <c r="L5701" s="78">
        <f t="shared" si="88"/>
        <v>56.429999999997342</v>
      </c>
      <c r="M5701" s="77"/>
    </row>
    <row r="5702" spans="12:13">
      <c r="L5702" s="78">
        <f t="shared" si="88"/>
        <v>56.43999999999734</v>
      </c>
      <c r="M5702" s="77"/>
    </row>
    <row r="5703" spans="12:13">
      <c r="L5703" s="78">
        <f t="shared" si="88"/>
        <v>56.449999999997338</v>
      </c>
      <c r="M5703" s="77"/>
    </row>
    <row r="5704" spans="12:13">
      <c r="L5704" s="78">
        <f t="shared" si="88"/>
        <v>56.459999999997336</v>
      </c>
      <c r="M5704" s="77"/>
    </row>
    <row r="5705" spans="12:13">
      <c r="L5705" s="78">
        <f t="shared" si="88"/>
        <v>56.469999999997334</v>
      </c>
      <c r="M5705" s="77"/>
    </row>
    <row r="5706" spans="12:13">
      <c r="L5706" s="78">
        <f t="shared" si="88"/>
        <v>56.479999999997332</v>
      </c>
      <c r="M5706" s="77"/>
    </row>
    <row r="5707" spans="12:13">
      <c r="L5707" s="78">
        <f t="shared" si="88"/>
        <v>56.48999999999733</v>
      </c>
      <c r="M5707" s="77"/>
    </row>
    <row r="5708" spans="12:13">
      <c r="L5708" s="78">
        <f t="shared" si="88"/>
        <v>56.499999999997328</v>
      </c>
      <c r="M5708" s="77"/>
    </row>
    <row r="5709" spans="12:13">
      <c r="L5709" s="78">
        <f t="shared" si="88"/>
        <v>56.509999999997326</v>
      </c>
      <c r="M5709" s="77"/>
    </row>
    <row r="5710" spans="12:13">
      <c r="L5710" s="78">
        <f t="shared" si="88"/>
        <v>56.519999999997324</v>
      </c>
      <c r="M5710" s="77"/>
    </row>
    <row r="5711" spans="12:13">
      <c r="L5711" s="78">
        <f t="shared" si="88"/>
        <v>56.529999999997322</v>
      </c>
      <c r="M5711" s="77"/>
    </row>
    <row r="5712" spans="12:13">
      <c r="L5712" s="78">
        <f t="shared" si="88"/>
        <v>56.53999999999732</v>
      </c>
      <c r="M5712" s="77"/>
    </row>
    <row r="5713" spans="12:13">
      <c r="L5713" s="78">
        <f t="shared" si="88"/>
        <v>56.549999999997318</v>
      </c>
      <c r="M5713" s="77"/>
    </row>
    <row r="5714" spans="12:13">
      <c r="L5714" s="78">
        <f t="shared" si="88"/>
        <v>56.559999999997316</v>
      </c>
      <c r="M5714" s="77"/>
    </row>
    <row r="5715" spans="12:13">
      <c r="L5715" s="78">
        <f t="shared" si="88"/>
        <v>56.569999999997314</v>
      </c>
      <c r="M5715" s="77"/>
    </row>
    <row r="5716" spans="12:13">
      <c r="L5716" s="78">
        <f t="shared" si="88"/>
        <v>56.579999999997312</v>
      </c>
      <c r="M5716" s="77"/>
    </row>
    <row r="5717" spans="12:13">
      <c r="L5717" s="78">
        <f t="shared" si="88"/>
        <v>56.58999999999731</v>
      </c>
      <c r="M5717" s="77"/>
    </row>
    <row r="5718" spans="12:13">
      <c r="L5718" s="78">
        <f t="shared" si="88"/>
        <v>56.599999999997308</v>
      </c>
      <c r="M5718" s="77"/>
    </row>
    <row r="5719" spans="12:13">
      <c r="L5719" s="78">
        <f t="shared" si="88"/>
        <v>56.609999999997306</v>
      </c>
      <c r="M5719" s="77"/>
    </row>
    <row r="5720" spans="12:13">
      <c r="L5720" s="78">
        <f t="shared" si="88"/>
        <v>56.619999999997304</v>
      </c>
      <c r="M5720" s="77"/>
    </row>
    <row r="5721" spans="12:13">
      <c r="L5721" s="78">
        <f t="shared" si="88"/>
        <v>56.629999999997302</v>
      </c>
      <c r="M5721" s="77"/>
    </row>
    <row r="5722" spans="12:13">
      <c r="L5722" s="78">
        <f t="shared" si="88"/>
        <v>56.639999999997301</v>
      </c>
      <c r="M5722" s="77"/>
    </row>
    <row r="5723" spans="12:13">
      <c r="L5723" s="78">
        <f t="shared" si="88"/>
        <v>56.649999999997299</v>
      </c>
      <c r="M5723" s="77"/>
    </row>
    <row r="5724" spans="12:13">
      <c r="L5724" s="78">
        <f t="shared" si="88"/>
        <v>56.659999999997297</v>
      </c>
      <c r="M5724" s="77"/>
    </row>
    <row r="5725" spans="12:13">
      <c r="L5725" s="78">
        <f t="shared" si="88"/>
        <v>56.669999999997295</v>
      </c>
      <c r="M5725" s="77"/>
    </row>
    <row r="5726" spans="12:13">
      <c r="L5726" s="78">
        <f t="shared" si="88"/>
        <v>56.679999999997293</v>
      </c>
      <c r="M5726" s="77"/>
    </row>
    <row r="5727" spans="12:13">
      <c r="L5727" s="78">
        <f t="shared" si="88"/>
        <v>56.689999999997291</v>
      </c>
      <c r="M5727" s="77"/>
    </row>
    <row r="5728" spans="12:13">
      <c r="L5728" s="78">
        <f t="shared" si="88"/>
        <v>56.699999999997289</v>
      </c>
      <c r="M5728" s="77"/>
    </row>
    <row r="5729" spans="12:13">
      <c r="L5729" s="78">
        <f t="shared" si="88"/>
        <v>56.709999999997287</v>
      </c>
      <c r="M5729" s="77"/>
    </row>
    <row r="5730" spans="12:13">
      <c r="L5730" s="78">
        <f t="shared" si="88"/>
        <v>56.719999999997285</v>
      </c>
      <c r="M5730" s="77"/>
    </row>
    <row r="5731" spans="12:13">
      <c r="L5731" s="78">
        <f t="shared" si="88"/>
        <v>56.729999999997283</v>
      </c>
      <c r="M5731" s="77"/>
    </row>
    <row r="5732" spans="12:13">
      <c r="L5732" s="78">
        <f t="shared" si="88"/>
        <v>56.739999999997281</v>
      </c>
      <c r="M5732" s="77"/>
    </row>
    <row r="5733" spans="12:13">
      <c r="L5733" s="78">
        <f t="shared" si="88"/>
        <v>56.749999999997279</v>
      </c>
      <c r="M5733" s="77"/>
    </row>
    <row r="5734" spans="12:13">
      <c r="L5734" s="78">
        <f t="shared" si="88"/>
        <v>56.759999999997277</v>
      </c>
      <c r="M5734" s="77"/>
    </row>
    <row r="5735" spans="12:13">
      <c r="L5735" s="78">
        <f t="shared" si="88"/>
        <v>56.769999999997275</v>
      </c>
      <c r="M5735" s="77"/>
    </row>
    <row r="5736" spans="12:13">
      <c r="L5736" s="78">
        <f t="shared" si="88"/>
        <v>56.779999999997273</v>
      </c>
      <c r="M5736" s="77"/>
    </row>
    <row r="5737" spans="12:13">
      <c r="L5737" s="78">
        <f t="shared" si="88"/>
        <v>56.789999999997271</v>
      </c>
      <c r="M5737" s="77"/>
    </row>
    <row r="5738" spans="12:13">
      <c r="L5738" s="78">
        <f t="shared" si="88"/>
        <v>56.799999999997269</v>
      </c>
      <c r="M5738" s="77"/>
    </row>
    <row r="5739" spans="12:13">
      <c r="L5739" s="78">
        <f t="shared" si="88"/>
        <v>56.809999999997267</v>
      </c>
      <c r="M5739" s="77"/>
    </row>
    <row r="5740" spans="12:13">
      <c r="L5740" s="78">
        <f t="shared" si="88"/>
        <v>56.819999999997265</v>
      </c>
      <c r="M5740" s="77"/>
    </row>
    <row r="5741" spans="12:13">
      <c r="L5741" s="78">
        <f t="shared" si="88"/>
        <v>56.829999999997263</v>
      </c>
      <c r="M5741" s="77"/>
    </row>
    <row r="5742" spans="12:13">
      <c r="L5742" s="78">
        <f t="shared" si="88"/>
        <v>56.839999999997261</v>
      </c>
      <c r="M5742" s="77"/>
    </row>
    <row r="5743" spans="12:13">
      <c r="L5743" s="78">
        <f t="shared" si="88"/>
        <v>56.849999999997259</v>
      </c>
      <c r="M5743" s="77"/>
    </row>
    <row r="5744" spans="12:13">
      <c r="L5744" s="78">
        <f t="shared" si="88"/>
        <v>56.859999999997257</v>
      </c>
      <c r="M5744" s="77"/>
    </row>
    <row r="5745" spans="12:13">
      <c r="L5745" s="78">
        <f t="shared" si="88"/>
        <v>56.869999999997255</v>
      </c>
      <c r="M5745" s="77"/>
    </row>
    <row r="5746" spans="12:13">
      <c r="L5746" s="78">
        <f t="shared" si="88"/>
        <v>56.879999999997253</v>
      </c>
      <c r="M5746" s="77"/>
    </row>
    <row r="5747" spans="12:13">
      <c r="L5747" s="78">
        <f t="shared" si="88"/>
        <v>56.889999999997251</v>
      </c>
      <c r="M5747" s="77"/>
    </row>
    <row r="5748" spans="12:13">
      <c r="L5748" s="78">
        <f t="shared" si="88"/>
        <v>56.899999999997249</v>
      </c>
      <c r="M5748" s="77"/>
    </row>
    <row r="5749" spans="12:13">
      <c r="L5749" s="78">
        <f t="shared" si="88"/>
        <v>56.909999999997247</v>
      </c>
      <c r="M5749" s="77"/>
    </row>
    <row r="5750" spans="12:13">
      <c r="L5750" s="78">
        <f t="shared" si="88"/>
        <v>56.919999999997245</v>
      </c>
      <c r="M5750" s="77"/>
    </row>
    <row r="5751" spans="12:13">
      <c r="L5751" s="78">
        <f t="shared" si="88"/>
        <v>56.929999999997243</v>
      </c>
      <c r="M5751" s="77"/>
    </row>
    <row r="5752" spans="12:13">
      <c r="L5752" s="78">
        <f t="shared" si="88"/>
        <v>56.939999999997241</v>
      </c>
      <c r="M5752" s="77"/>
    </row>
    <row r="5753" spans="12:13">
      <c r="L5753" s="78">
        <f t="shared" si="88"/>
        <v>56.949999999997239</v>
      </c>
      <c r="M5753" s="77"/>
    </row>
    <row r="5754" spans="12:13">
      <c r="L5754" s="78">
        <f t="shared" si="88"/>
        <v>56.959999999997237</v>
      </c>
      <c r="M5754" s="77"/>
    </row>
    <row r="5755" spans="12:13">
      <c r="L5755" s="78">
        <f t="shared" si="88"/>
        <v>56.969999999997235</v>
      </c>
      <c r="M5755" s="77"/>
    </row>
    <row r="5756" spans="12:13">
      <c r="L5756" s="78">
        <f t="shared" ref="L5756:L5819" si="89">+L5755+0.01</f>
        <v>56.979999999997233</v>
      </c>
      <c r="M5756" s="77"/>
    </row>
    <row r="5757" spans="12:13">
      <c r="L5757" s="78">
        <f t="shared" si="89"/>
        <v>56.989999999997231</v>
      </c>
      <c r="M5757" s="77"/>
    </row>
    <row r="5758" spans="12:13">
      <c r="L5758" s="78">
        <f t="shared" si="89"/>
        <v>56.999999999997229</v>
      </c>
      <c r="M5758" s="77"/>
    </row>
    <row r="5759" spans="12:13">
      <c r="L5759" s="78">
        <f t="shared" si="89"/>
        <v>57.009999999997227</v>
      </c>
      <c r="M5759" s="77"/>
    </row>
    <row r="5760" spans="12:13">
      <c r="L5760" s="78">
        <f t="shared" si="89"/>
        <v>57.019999999997225</v>
      </c>
      <c r="M5760" s="77"/>
    </row>
    <row r="5761" spans="12:13">
      <c r="L5761" s="78">
        <f t="shared" si="89"/>
        <v>57.029999999997223</v>
      </c>
      <c r="M5761" s="77"/>
    </row>
    <row r="5762" spans="12:13">
      <c r="L5762" s="78">
        <f t="shared" si="89"/>
        <v>57.039999999997221</v>
      </c>
      <c r="M5762" s="77"/>
    </row>
    <row r="5763" spans="12:13">
      <c r="L5763" s="78">
        <f t="shared" si="89"/>
        <v>57.049999999997219</v>
      </c>
      <c r="M5763" s="77"/>
    </row>
    <row r="5764" spans="12:13">
      <c r="L5764" s="78">
        <f t="shared" si="89"/>
        <v>57.059999999997217</v>
      </c>
      <c r="M5764" s="77"/>
    </row>
    <row r="5765" spans="12:13">
      <c r="L5765" s="78">
        <f t="shared" si="89"/>
        <v>57.069999999997215</v>
      </c>
      <c r="M5765" s="77"/>
    </row>
    <row r="5766" spans="12:13">
      <c r="L5766" s="78">
        <f t="shared" si="89"/>
        <v>57.079999999997213</v>
      </c>
      <c r="M5766" s="77"/>
    </row>
    <row r="5767" spans="12:13">
      <c r="L5767" s="78">
        <f t="shared" si="89"/>
        <v>57.089999999997211</v>
      </c>
      <c r="M5767" s="77"/>
    </row>
    <row r="5768" spans="12:13">
      <c r="L5768" s="78">
        <f t="shared" si="89"/>
        <v>57.099999999997209</v>
      </c>
      <c r="M5768" s="77"/>
    </row>
    <row r="5769" spans="12:13">
      <c r="L5769" s="78">
        <f t="shared" si="89"/>
        <v>57.109999999997207</v>
      </c>
      <c r="M5769" s="77"/>
    </row>
    <row r="5770" spans="12:13">
      <c r="L5770" s="78">
        <f t="shared" si="89"/>
        <v>57.119999999997205</v>
      </c>
      <c r="M5770" s="77"/>
    </row>
    <row r="5771" spans="12:13">
      <c r="L5771" s="78">
        <f t="shared" si="89"/>
        <v>57.129999999997203</v>
      </c>
      <c r="M5771" s="77"/>
    </row>
    <row r="5772" spans="12:13">
      <c r="L5772" s="78">
        <f t="shared" si="89"/>
        <v>57.139999999997201</v>
      </c>
      <c r="M5772" s="77"/>
    </row>
    <row r="5773" spans="12:13">
      <c r="L5773" s="78">
        <f t="shared" si="89"/>
        <v>57.149999999997199</v>
      </c>
      <c r="M5773" s="77"/>
    </row>
    <row r="5774" spans="12:13">
      <c r="L5774" s="78">
        <f t="shared" si="89"/>
        <v>57.159999999997197</v>
      </c>
      <c r="M5774" s="77"/>
    </row>
    <row r="5775" spans="12:13">
      <c r="L5775" s="78">
        <f t="shared" si="89"/>
        <v>57.169999999997195</v>
      </c>
      <c r="M5775" s="77"/>
    </row>
    <row r="5776" spans="12:13">
      <c r="L5776" s="78">
        <f t="shared" si="89"/>
        <v>57.179999999997193</v>
      </c>
      <c r="M5776" s="77"/>
    </row>
    <row r="5777" spans="12:13">
      <c r="L5777" s="78">
        <f t="shared" si="89"/>
        <v>57.189999999997191</v>
      </c>
      <c r="M5777" s="77"/>
    </row>
    <row r="5778" spans="12:13">
      <c r="L5778" s="78">
        <f t="shared" si="89"/>
        <v>57.199999999997189</v>
      </c>
      <c r="M5778" s="77"/>
    </row>
    <row r="5779" spans="12:13">
      <c r="L5779" s="78">
        <f t="shared" si="89"/>
        <v>57.209999999997187</v>
      </c>
      <c r="M5779" s="77"/>
    </row>
    <row r="5780" spans="12:13">
      <c r="L5780" s="78">
        <f t="shared" si="89"/>
        <v>57.219999999997185</v>
      </c>
      <c r="M5780" s="77"/>
    </row>
    <row r="5781" spans="12:13">
      <c r="L5781" s="78">
        <f t="shared" si="89"/>
        <v>57.229999999997183</v>
      </c>
      <c r="M5781" s="77"/>
    </row>
    <row r="5782" spans="12:13">
      <c r="L5782" s="78">
        <f t="shared" si="89"/>
        <v>57.239999999997181</v>
      </c>
      <c r="M5782" s="77"/>
    </row>
    <row r="5783" spans="12:13">
      <c r="L5783" s="78">
        <f t="shared" si="89"/>
        <v>57.249999999997179</v>
      </c>
      <c r="M5783" s="77"/>
    </row>
    <row r="5784" spans="12:13">
      <c r="L5784" s="78">
        <f t="shared" si="89"/>
        <v>57.259999999997177</v>
      </c>
      <c r="M5784" s="77"/>
    </row>
    <row r="5785" spans="12:13">
      <c r="L5785" s="78">
        <f t="shared" si="89"/>
        <v>57.269999999997175</v>
      </c>
      <c r="M5785" s="77"/>
    </row>
    <row r="5786" spans="12:13">
      <c r="L5786" s="78">
        <f t="shared" si="89"/>
        <v>57.279999999997173</v>
      </c>
      <c r="M5786" s="77"/>
    </row>
    <row r="5787" spans="12:13">
      <c r="L5787" s="78">
        <f t="shared" si="89"/>
        <v>57.289999999997171</v>
      </c>
      <c r="M5787" s="77"/>
    </row>
    <row r="5788" spans="12:13">
      <c r="L5788" s="78">
        <f t="shared" si="89"/>
        <v>57.299999999997169</v>
      </c>
      <c r="M5788" s="77"/>
    </row>
    <row r="5789" spans="12:13">
      <c r="L5789" s="78">
        <f t="shared" si="89"/>
        <v>57.309999999997167</v>
      </c>
      <c r="M5789" s="77"/>
    </row>
    <row r="5790" spans="12:13">
      <c r="L5790" s="78">
        <f t="shared" si="89"/>
        <v>57.319999999997165</v>
      </c>
      <c r="M5790" s="77"/>
    </row>
    <row r="5791" spans="12:13">
      <c r="L5791" s="78">
        <f t="shared" si="89"/>
        <v>57.329999999997163</v>
      </c>
      <c r="M5791" s="77"/>
    </row>
    <row r="5792" spans="12:13">
      <c r="L5792" s="78">
        <f t="shared" si="89"/>
        <v>57.339999999997161</v>
      </c>
      <c r="M5792" s="77"/>
    </row>
    <row r="5793" spans="12:13">
      <c r="L5793" s="78">
        <f t="shared" si="89"/>
        <v>57.349999999997159</v>
      </c>
      <c r="M5793" s="77"/>
    </row>
    <row r="5794" spans="12:13">
      <c r="L5794" s="78">
        <f t="shared" si="89"/>
        <v>57.359999999997157</v>
      </c>
      <c r="M5794" s="77"/>
    </row>
    <row r="5795" spans="12:13">
      <c r="L5795" s="78">
        <f t="shared" si="89"/>
        <v>57.369999999997155</v>
      </c>
      <c r="M5795" s="77"/>
    </row>
    <row r="5796" spans="12:13">
      <c r="L5796" s="78">
        <f t="shared" si="89"/>
        <v>57.379999999997153</v>
      </c>
      <c r="M5796" s="77"/>
    </row>
    <row r="5797" spans="12:13">
      <c r="L5797" s="78">
        <f t="shared" si="89"/>
        <v>57.389999999997151</v>
      </c>
      <c r="M5797" s="77"/>
    </row>
    <row r="5798" spans="12:13">
      <c r="L5798" s="78">
        <f t="shared" si="89"/>
        <v>57.399999999997149</v>
      </c>
      <c r="M5798" s="77"/>
    </row>
    <row r="5799" spans="12:13">
      <c r="L5799" s="78">
        <f t="shared" si="89"/>
        <v>57.409999999997147</v>
      </c>
      <c r="M5799" s="77"/>
    </row>
    <row r="5800" spans="12:13">
      <c r="L5800" s="78">
        <f t="shared" si="89"/>
        <v>57.419999999997145</v>
      </c>
      <c r="M5800" s="77"/>
    </row>
    <row r="5801" spans="12:13">
      <c r="L5801" s="78">
        <f t="shared" si="89"/>
        <v>57.429999999997143</v>
      </c>
      <c r="M5801" s="77"/>
    </row>
    <row r="5802" spans="12:13">
      <c r="L5802" s="78">
        <f t="shared" si="89"/>
        <v>57.439999999997141</v>
      </c>
      <c r="M5802" s="77"/>
    </row>
    <row r="5803" spans="12:13">
      <c r="L5803" s="78">
        <f t="shared" si="89"/>
        <v>57.449999999997139</v>
      </c>
      <c r="M5803" s="77"/>
    </row>
    <row r="5804" spans="12:13">
      <c r="L5804" s="78">
        <f t="shared" si="89"/>
        <v>57.459999999997137</v>
      </c>
      <c r="M5804" s="77"/>
    </row>
    <row r="5805" spans="12:13">
      <c r="L5805" s="78">
        <f t="shared" si="89"/>
        <v>57.469999999997135</v>
      </c>
      <c r="M5805" s="77"/>
    </row>
    <row r="5806" spans="12:13">
      <c r="L5806" s="78">
        <f t="shared" si="89"/>
        <v>57.479999999997133</v>
      </c>
      <c r="M5806" s="77"/>
    </row>
    <row r="5807" spans="12:13">
      <c r="L5807" s="78">
        <f t="shared" si="89"/>
        <v>57.489999999997131</v>
      </c>
      <c r="M5807" s="77"/>
    </row>
    <row r="5808" spans="12:13">
      <c r="L5808" s="78">
        <f t="shared" si="89"/>
        <v>57.499999999997129</v>
      </c>
      <c r="M5808" s="77"/>
    </row>
    <row r="5809" spans="12:13">
      <c r="L5809" s="78">
        <f t="shared" si="89"/>
        <v>57.509999999997127</v>
      </c>
      <c r="M5809" s="77"/>
    </row>
    <row r="5810" spans="12:13">
      <c r="L5810" s="78">
        <f t="shared" si="89"/>
        <v>57.519999999997125</v>
      </c>
      <c r="M5810" s="77"/>
    </row>
    <row r="5811" spans="12:13">
      <c r="L5811" s="78">
        <f t="shared" si="89"/>
        <v>57.529999999997123</v>
      </c>
      <c r="M5811" s="77"/>
    </row>
    <row r="5812" spans="12:13">
      <c r="L5812" s="78">
        <f t="shared" si="89"/>
        <v>57.539999999997121</v>
      </c>
      <c r="M5812" s="77"/>
    </row>
    <row r="5813" spans="12:13">
      <c r="L5813" s="78">
        <f t="shared" si="89"/>
        <v>57.549999999997119</v>
      </c>
      <c r="M5813" s="77"/>
    </row>
    <row r="5814" spans="12:13">
      <c r="L5814" s="78">
        <f t="shared" si="89"/>
        <v>57.559999999997117</v>
      </c>
      <c r="M5814" s="77"/>
    </row>
    <row r="5815" spans="12:13">
      <c r="L5815" s="78">
        <f t="shared" si="89"/>
        <v>57.569999999997115</v>
      </c>
      <c r="M5815" s="77"/>
    </row>
    <row r="5816" spans="12:13">
      <c r="L5816" s="78">
        <f t="shared" si="89"/>
        <v>57.579999999997113</v>
      </c>
      <c r="M5816" s="77"/>
    </row>
    <row r="5817" spans="12:13">
      <c r="L5817" s="78">
        <f t="shared" si="89"/>
        <v>57.589999999997112</v>
      </c>
      <c r="M5817" s="77"/>
    </row>
    <row r="5818" spans="12:13">
      <c r="L5818" s="78">
        <f t="shared" si="89"/>
        <v>57.59999999999711</v>
      </c>
      <c r="M5818" s="77"/>
    </row>
    <row r="5819" spans="12:13">
      <c r="L5819" s="78">
        <f t="shared" si="89"/>
        <v>57.609999999997108</v>
      </c>
      <c r="M5819" s="77"/>
    </row>
    <row r="5820" spans="12:13">
      <c r="L5820" s="78">
        <f t="shared" ref="L5820:L5883" si="90">+L5819+0.01</f>
        <v>57.619999999997106</v>
      </c>
      <c r="M5820" s="77"/>
    </row>
    <row r="5821" spans="12:13">
      <c r="L5821" s="78">
        <f t="shared" si="90"/>
        <v>57.629999999997104</v>
      </c>
      <c r="M5821" s="77"/>
    </row>
    <row r="5822" spans="12:13">
      <c r="L5822" s="78">
        <f t="shared" si="90"/>
        <v>57.639999999997102</v>
      </c>
      <c r="M5822" s="77"/>
    </row>
    <row r="5823" spans="12:13">
      <c r="L5823" s="78">
        <f t="shared" si="90"/>
        <v>57.6499999999971</v>
      </c>
      <c r="M5823" s="77"/>
    </row>
    <row r="5824" spans="12:13">
      <c r="L5824" s="78">
        <f t="shared" si="90"/>
        <v>57.659999999997098</v>
      </c>
      <c r="M5824" s="77"/>
    </row>
    <row r="5825" spans="12:13">
      <c r="L5825" s="78">
        <f t="shared" si="90"/>
        <v>57.669999999997096</v>
      </c>
      <c r="M5825" s="77"/>
    </row>
    <row r="5826" spans="12:13">
      <c r="L5826" s="78">
        <f t="shared" si="90"/>
        <v>57.679999999997094</v>
      </c>
      <c r="M5826" s="77"/>
    </row>
    <row r="5827" spans="12:13">
      <c r="L5827" s="78">
        <f t="shared" si="90"/>
        <v>57.689999999997092</v>
      </c>
      <c r="M5827" s="77"/>
    </row>
    <row r="5828" spans="12:13">
      <c r="L5828" s="78">
        <f t="shared" si="90"/>
        <v>57.69999999999709</v>
      </c>
      <c r="M5828" s="77"/>
    </row>
    <row r="5829" spans="12:13">
      <c r="L5829" s="78">
        <f t="shared" si="90"/>
        <v>57.709999999997088</v>
      </c>
      <c r="M5829" s="77"/>
    </row>
    <row r="5830" spans="12:13">
      <c r="L5830" s="78">
        <f t="shared" si="90"/>
        <v>57.719999999997086</v>
      </c>
      <c r="M5830" s="77"/>
    </row>
    <row r="5831" spans="12:13">
      <c r="L5831" s="78">
        <f t="shared" si="90"/>
        <v>57.729999999997084</v>
      </c>
      <c r="M5831" s="77"/>
    </row>
    <row r="5832" spans="12:13">
      <c r="L5832" s="78">
        <f t="shared" si="90"/>
        <v>57.739999999997082</v>
      </c>
      <c r="M5832" s="77"/>
    </row>
    <row r="5833" spans="12:13">
      <c r="L5833" s="78">
        <f t="shared" si="90"/>
        <v>57.74999999999708</v>
      </c>
      <c r="M5833" s="77"/>
    </row>
    <row r="5834" spans="12:13">
      <c r="L5834" s="78">
        <f t="shared" si="90"/>
        <v>57.759999999997078</v>
      </c>
      <c r="M5834" s="77"/>
    </row>
    <row r="5835" spans="12:13">
      <c r="L5835" s="78">
        <f t="shared" si="90"/>
        <v>57.769999999997076</v>
      </c>
      <c r="M5835" s="77"/>
    </row>
    <row r="5836" spans="12:13">
      <c r="L5836" s="78">
        <f t="shared" si="90"/>
        <v>57.779999999997074</v>
      </c>
      <c r="M5836" s="77"/>
    </row>
    <row r="5837" spans="12:13">
      <c r="L5837" s="78">
        <f t="shared" si="90"/>
        <v>57.789999999997072</v>
      </c>
      <c r="M5837" s="77"/>
    </row>
    <row r="5838" spans="12:13">
      <c r="L5838" s="78">
        <f t="shared" si="90"/>
        <v>57.79999999999707</v>
      </c>
      <c r="M5838" s="77"/>
    </row>
    <row r="5839" spans="12:13">
      <c r="L5839" s="78">
        <f t="shared" si="90"/>
        <v>57.809999999997068</v>
      </c>
      <c r="M5839" s="77"/>
    </row>
    <row r="5840" spans="12:13">
      <c r="L5840" s="78">
        <f t="shared" si="90"/>
        <v>57.819999999997066</v>
      </c>
      <c r="M5840" s="77"/>
    </row>
    <row r="5841" spans="12:13">
      <c r="L5841" s="78">
        <f t="shared" si="90"/>
        <v>57.829999999997064</v>
      </c>
      <c r="M5841" s="77"/>
    </row>
    <row r="5842" spans="12:13">
      <c r="L5842" s="78">
        <f t="shared" si="90"/>
        <v>57.839999999997062</v>
      </c>
      <c r="M5842" s="77"/>
    </row>
    <row r="5843" spans="12:13">
      <c r="L5843" s="78">
        <f t="shared" si="90"/>
        <v>57.84999999999706</v>
      </c>
      <c r="M5843" s="77"/>
    </row>
    <row r="5844" spans="12:13">
      <c r="L5844" s="78">
        <f t="shared" si="90"/>
        <v>57.859999999997058</v>
      </c>
      <c r="M5844" s="77"/>
    </row>
    <row r="5845" spans="12:13">
      <c r="L5845" s="78">
        <f t="shared" si="90"/>
        <v>57.869999999997056</v>
      </c>
      <c r="M5845" s="77"/>
    </row>
    <row r="5846" spans="12:13">
      <c r="L5846" s="78">
        <f t="shared" si="90"/>
        <v>57.879999999997054</v>
      </c>
      <c r="M5846" s="77"/>
    </row>
    <row r="5847" spans="12:13">
      <c r="L5847" s="78">
        <f t="shared" si="90"/>
        <v>57.889999999997052</v>
      </c>
      <c r="M5847" s="77"/>
    </row>
    <row r="5848" spans="12:13">
      <c r="L5848" s="78">
        <f t="shared" si="90"/>
        <v>57.89999999999705</v>
      </c>
      <c r="M5848" s="77"/>
    </row>
    <row r="5849" spans="12:13">
      <c r="L5849" s="78">
        <f t="shared" si="90"/>
        <v>57.909999999997048</v>
      </c>
      <c r="M5849" s="77"/>
    </row>
    <row r="5850" spans="12:13">
      <c r="L5850" s="78">
        <f t="shared" si="90"/>
        <v>57.919999999997046</v>
      </c>
      <c r="M5850" s="77"/>
    </row>
    <row r="5851" spans="12:13">
      <c r="L5851" s="78">
        <f t="shared" si="90"/>
        <v>57.929999999997044</v>
      </c>
      <c r="M5851" s="77"/>
    </row>
    <row r="5852" spans="12:13">
      <c r="L5852" s="78">
        <f t="shared" si="90"/>
        <v>57.939999999997042</v>
      </c>
      <c r="M5852" s="77"/>
    </row>
    <row r="5853" spans="12:13">
      <c r="L5853" s="78">
        <f t="shared" si="90"/>
        <v>57.94999999999704</v>
      </c>
      <c r="M5853" s="77"/>
    </row>
    <row r="5854" spans="12:13">
      <c r="L5854" s="78">
        <f t="shared" si="90"/>
        <v>57.959999999997038</v>
      </c>
      <c r="M5854" s="77"/>
    </row>
    <row r="5855" spans="12:13">
      <c r="L5855" s="78">
        <f t="shared" si="90"/>
        <v>57.969999999997036</v>
      </c>
      <c r="M5855" s="77"/>
    </row>
    <row r="5856" spans="12:13">
      <c r="L5856" s="78">
        <f t="shared" si="90"/>
        <v>57.979999999997034</v>
      </c>
      <c r="M5856" s="77"/>
    </row>
    <row r="5857" spans="12:13">
      <c r="L5857" s="78">
        <f t="shared" si="90"/>
        <v>57.989999999997032</v>
      </c>
      <c r="M5857" s="77"/>
    </row>
    <row r="5858" spans="12:13">
      <c r="L5858" s="78">
        <f t="shared" si="90"/>
        <v>57.99999999999703</v>
      </c>
      <c r="M5858" s="77"/>
    </row>
    <row r="5859" spans="12:13">
      <c r="L5859" s="78">
        <f t="shared" si="90"/>
        <v>58.009999999997028</v>
      </c>
      <c r="M5859" s="77"/>
    </row>
    <row r="5860" spans="12:13">
      <c r="L5860" s="78">
        <f t="shared" si="90"/>
        <v>58.019999999997026</v>
      </c>
      <c r="M5860" s="77"/>
    </row>
    <row r="5861" spans="12:13">
      <c r="L5861" s="78">
        <f t="shared" si="90"/>
        <v>58.029999999997024</v>
      </c>
      <c r="M5861" s="77"/>
    </row>
    <row r="5862" spans="12:13">
      <c r="L5862" s="78">
        <f t="shared" si="90"/>
        <v>58.039999999997022</v>
      </c>
      <c r="M5862" s="77"/>
    </row>
    <row r="5863" spans="12:13">
      <c r="L5863" s="78">
        <f t="shared" si="90"/>
        <v>58.04999999999702</v>
      </c>
      <c r="M5863" s="77"/>
    </row>
    <row r="5864" spans="12:13">
      <c r="L5864" s="78">
        <f t="shared" si="90"/>
        <v>58.059999999997018</v>
      </c>
      <c r="M5864" s="77"/>
    </row>
    <row r="5865" spans="12:13">
      <c r="L5865" s="78">
        <f t="shared" si="90"/>
        <v>58.069999999997016</v>
      </c>
      <c r="M5865" s="77"/>
    </row>
    <row r="5866" spans="12:13">
      <c r="L5866" s="78">
        <f t="shared" si="90"/>
        <v>58.079999999997014</v>
      </c>
      <c r="M5866" s="77"/>
    </row>
    <row r="5867" spans="12:13">
      <c r="L5867" s="78">
        <f t="shared" si="90"/>
        <v>58.089999999997012</v>
      </c>
      <c r="M5867" s="77"/>
    </row>
    <row r="5868" spans="12:13">
      <c r="L5868" s="78">
        <f t="shared" si="90"/>
        <v>58.09999999999701</v>
      </c>
      <c r="M5868" s="77"/>
    </row>
    <row r="5869" spans="12:13">
      <c r="L5869" s="78">
        <f t="shared" si="90"/>
        <v>58.109999999997008</v>
      </c>
      <c r="M5869" s="77"/>
    </row>
    <row r="5870" spans="12:13">
      <c r="L5870" s="78">
        <f t="shared" si="90"/>
        <v>58.119999999997006</v>
      </c>
      <c r="M5870" s="77"/>
    </row>
    <row r="5871" spans="12:13">
      <c r="L5871" s="78">
        <f t="shared" si="90"/>
        <v>58.129999999997004</v>
      </c>
      <c r="M5871" s="77"/>
    </row>
    <row r="5872" spans="12:13">
      <c r="L5872" s="78">
        <f t="shared" si="90"/>
        <v>58.139999999997002</v>
      </c>
      <c r="M5872" s="77"/>
    </row>
    <row r="5873" spans="12:13">
      <c r="L5873" s="78">
        <f t="shared" si="90"/>
        <v>58.149999999997</v>
      </c>
      <c r="M5873" s="77"/>
    </row>
    <row r="5874" spans="12:13">
      <c r="L5874" s="78">
        <f t="shared" si="90"/>
        <v>58.159999999996998</v>
      </c>
      <c r="M5874" s="77"/>
    </row>
    <row r="5875" spans="12:13">
      <c r="L5875" s="78">
        <f t="shared" si="90"/>
        <v>58.169999999996996</v>
      </c>
      <c r="M5875" s="77"/>
    </row>
    <row r="5876" spans="12:13">
      <c r="L5876" s="78">
        <f t="shared" si="90"/>
        <v>58.179999999996994</v>
      </c>
      <c r="M5876" s="77"/>
    </row>
    <row r="5877" spans="12:13">
      <c r="L5877" s="78">
        <f t="shared" si="90"/>
        <v>58.189999999996992</v>
      </c>
      <c r="M5877" s="77"/>
    </row>
    <row r="5878" spans="12:13">
      <c r="L5878" s="78">
        <f t="shared" si="90"/>
        <v>58.19999999999699</v>
      </c>
      <c r="M5878" s="77"/>
    </row>
    <row r="5879" spans="12:13">
      <c r="L5879" s="78">
        <f t="shared" si="90"/>
        <v>58.209999999996988</v>
      </c>
      <c r="M5879" s="77"/>
    </row>
    <row r="5880" spans="12:13">
      <c r="L5880" s="78">
        <f t="shared" si="90"/>
        <v>58.219999999996986</v>
      </c>
      <c r="M5880" s="77"/>
    </row>
    <row r="5881" spans="12:13">
      <c r="L5881" s="78">
        <f t="shared" si="90"/>
        <v>58.229999999996984</v>
      </c>
      <c r="M5881" s="77"/>
    </row>
    <row r="5882" spans="12:13">
      <c r="L5882" s="78">
        <f t="shared" si="90"/>
        <v>58.239999999996982</v>
      </c>
      <c r="M5882" s="77"/>
    </row>
    <row r="5883" spans="12:13">
      <c r="L5883" s="78">
        <f t="shared" si="90"/>
        <v>58.24999999999698</v>
      </c>
      <c r="M5883" s="77"/>
    </row>
    <row r="5884" spans="12:13">
      <c r="L5884" s="78">
        <f t="shared" ref="L5884:L5947" si="91">+L5883+0.01</f>
        <v>58.259999999996978</v>
      </c>
      <c r="M5884" s="77"/>
    </row>
    <row r="5885" spans="12:13">
      <c r="L5885" s="78">
        <f t="shared" si="91"/>
        <v>58.269999999996976</v>
      </c>
      <c r="M5885" s="77"/>
    </row>
    <row r="5886" spans="12:13">
      <c r="L5886" s="78">
        <f t="shared" si="91"/>
        <v>58.279999999996974</v>
      </c>
      <c r="M5886" s="77"/>
    </row>
    <row r="5887" spans="12:13">
      <c r="L5887" s="78">
        <f t="shared" si="91"/>
        <v>58.289999999996972</v>
      </c>
      <c r="M5887" s="77"/>
    </row>
    <row r="5888" spans="12:13">
      <c r="L5888" s="78">
        <f t="shared" si="91"/>
        <v>58.29999999999697</v>
      </c>
      <c r="M5888" s="77"/>
    </row>
    <row r="5889" spans="12:13">
      <c r="L5889" s="78">
        <f t="shared" si="91"/>
        <v>58.309999999996968</v>
      </c>
      <c r="M5889" s="77"/>
    </row>
    <row r="5890" spans="12:13">
      <c r="L5890" s="78">
        <f t="shared" si="91"/>
        <v>58.319999999996966</v>
      </c>
      <c r="M5890" s="77"/>
    </row>
    <row r="5891" spans="12:13">
      <c r="L5891" s="78">
        <f t="shared" si="91"/>
        <v>58.329999999996964</v>
      </c>
      <c r="M5891" s="77"/>
    </row>
    <row r="5892" spans="12:13">
      <c r="L5892" s="78">
        <f t="shared" si="91"/>
        <v>58.339999999996962</v>
      </c>
      <c r="M5892" s="77"/>
    </row>
    <row r="5893" spans="12:13">
      <c r="L5893" s="78">
        <f t="shared" si="91"/>
        <v>58.34999999999696</v>
      </c>
      <c r="M5893" s="77"/>
    </row>
    <row r="5894" spans="12:13">
      <c r="L5894" s="78">
        <f t="shared" si="91"/>
        <v>58.359999999996958</v>
      </c>
      <c r="M5894" s="77"/>
    </row>
    <row r="5895" spans="12:13">
      <c r="L5895" s="78">
        <f t="shared" si="91"/>
        <v>58.369999999996956</v>
      </c>
      <c r="M5895" s="77"/>
    </row>
    <row r="5896" spans="12:13">
      <c r="L5896" s="78">
        <f t="shared" si="91"/>
        <v>58.379999999996954</v>
      </c>
      <c r="M5896" s="77"/>
    </row>
    <row r="5897" spans="12:13">
      <c r="L5897" s="78">
        <f t="shared" si="91"/>
        <v>58.389999999996952</v>
      </c>
      <c r="M5897" s="77"/>
    </row>
    <row r="5898" spans="12:13">
      <c r="L5898" s="78">
        <f t="shared" si="91"/>
        <v>58.39999999999695</v>
      </c>
      <c r="M5898" s="77"/>
    </row>
    <row r="5899" spans="12:13">
      <c r="L5899" s="78">
        <f t="shared" si="91"/>
        <v>58.409999999996948</v>
      </c>
      <c r="M5899" s="77"/>
    </row>
    <row r="5900" spans="12:13">
      <c r="L5900" s="78">
        <f t="shared" si="91"/>
        <v>58.419999999996946</v>
      </c>
      <c r="M5900" s="77"/>
    </row>
    <row r="5901" spans="12:13">
      <c r="L5901" s="78">
        <f t="shared" si="91"/>
        <v>58.429999999996944</v>
      </c>
      <c r="M5901" s="77"/>
    </row>
    <row r="5902" spans="12:13">
      <c r="L5902" s="78">
        <f t="shared" si="91"/>
        <v>58.439999999996942</v>
      </c>
      <c r="M5902" s="77"/>
    </row>
    <row r="5903" spans="12:13">
      <c r="L5903" s="78">
        <f t="shared" si="91"/>
        <v>58.44999999999694</v>
      </c>
      <c r="M5903" s="77"/>
    </row>
    <row r="5904" spans="12:13">
      <c r="L5904" s="78">
        <f t="shared" si="91"/>
        <v>58.459999999996938</v>
      </c>
      <c r="M5904" s="77"/>
    </row>
    <row r="5905" spans="12:13">
      <c r="L5905" s="78">
        <f t="shared" si="91"/>
        <v>58.469999999996936</v>
      </c>
      <c r="M5905" s="77"/>
    </row>
    <row r="5906" spans="12:13">
      <c r="L5906" s="78">
        <f t="shared" si="91"/>
        <v>58.479999999996934</v>
      </c>
      <c r="M5906" s="77"/>
    </row>
    <row r="5907" spans="12:13">
      <c r="L5907" s="78">
        <f t="shared" si="91"/>
        <v>58.489999999996932</v>
      </c>
      <c r="M5907" s="77"/>
    </row>
    <row r="5908" spans="12:13">
      <c r="L5908" s="78">
        <f t="shared" si="91"/>
        <v>58.49999999999693</v>
      </c>
      <c r="M5908" s="77"/>
    </row>
    <row r="5909" spans="12:13">
      <c r="L5909" s="78">
        <f t="shared" si="91"/>
        <v>58.509999999996928</v>
      </c>
      <c r="M5909" s="77"/>
    </row>
    <row r="5910" spans="12:13">
      <c r="L5910" s="78">
        <f t="shared" si="91"/>
        <v>58.519999999996926</v>
      </c>
      <c r="M5910" s="77"/>
    </row>
    <row r="5911" spans="12:13">
      <c r="L5911" s="78">
        <f t="shared" si="91"/>
        <v>58.529999999996924</v>
      </c>
      <c r="M5911" s="77"/>
    </row>
    <row r="5912" spans="12:13">
      <c r="L5912" s="78">
        <f t="shared" si="91"/>
        <v>58.539999999996922</v>
      </c>
      <c r="M5912" s="77"/>
    </row>
    <row r="5913" spans="12:13">
      <c r="L5913" s="78">
        <f t="shared" si="91"/>
        <v>58.549999999996921</v>
      </c>
      <c r="M5913" s="77"/>
    </row>
    <row r="5914" spans="12:13">
      <c r="L5914" s="78">
        <f t="shared" si="91"/>
        <v>58.559999999996919</v>
      </c>
      <c r="M5914" s="77"/>
    </row>
    <row r="5915" spans="12:13">
      <c r="L5915" s="78">
        <f t="shared" si="91"/>
        <v>58.569999999996917</v>
      </c>
      <c r="M5915" s="77"/>
    </row>
    <row r="5916" spans="12:13">
      <c r="L5916" s="78">
        <f t="shared" si="91"/>
        <v>58.579999999996915</v>
      </c>
      <c r="M5916" s="77"/>
    </row>
    <row r="5917" spans="12:13">
      <c r="L5917" s="78">
        <f t="shared" si="91"/>
        <v>58.589999999996913</v>
      </c>
      <c r="M5917" s="77"/>
    </row>
    <row r="5918" spans="12:13">
      <c r="L5918" s="78">
        <f t="shared" si="91"/>
        <v>58.599999999996911</v>
      </c>
      <c r="M5918" s="77"/>
    </row>
    <row r="5919" spans="12:13">
      <c r="L5919" s="78">
        <f t="shared" si="91"/>
        <v>58.609999999996909</v>
      </c>
      <c r="M5919" s="77"/>
    </row>
    <row r="5920" spans="12:13">
      <c r="L5920" s="78">
        <f t="shared" si="91"/>
        <v>58.619999999996907</v>
      </c>
      <c r="M5920" s="77"/>
    </row>
    <row r="5921" spans="12:13">
      <c r="L5921" s="78">
        <f t="shared" si="91"/>
        <v>58.629999999996905</v>
      </c>
      <c r="M5921" s="77"/>
    </row>
    <row r="5922" spans="12:13">
      <c r="L5922" s="78">
        <f t="shared" si="91"/>
        <v>58.639999999996903</v>
      </c>
      <c r="M5922" s="77"/>
    </row>
    <row r="5923" spans="12:13">
      <c r="L5923" s="78">
        <f t="shared" si="91"/>
        <v>58.649999999996901</v>
      </c>
      <c r="M5923" s="77"/>
    </row>
    <row r="5924" spans="12:13">
      <c r="L5924" s="78">
        <f t="shared" si="91"/>
        <v>58.659999999996899</v>
      </c>
      <c r="M5924" s="77"/>
    </row>
    <row r="5925" spans="12:13">
      <c r="L5925" s="78">
        <f t="shared" si="91"/>
        <v>58.669999999996897</v>
      </c>
      <c r="M5925" s="77"/>
    </row>
    <row r="5926" spans="12:13">
      <c r="L5926" s="78">
        <f t="shared" si="91"/>
        <v>58.679999999996895</v>
      </c>
      <c r="M5926" s="77"/>
    </row>
    <row r="5927" spans="12:13">
      <c r="L5927" s="78">
        <f t="shared" si="91"/>
        <v>58.689999999996893</v>
      </c>
      <c r="M5927" s="77"/>
    </row>
    <row r="5928" spans="12:13">
      <c r="L5928" s="78">
        <f t="shared" si="91"/>
        <v>58.699999999996891</v>
      </c>
      <c r="M5928" s="77"/>
    </row>
    <row r="5929" spans="12:13">
      <c r="L5929" s="78">
        <f t="shared" si="91"/>
        <v>58.709999999996889</v>
      </c>
      <c r="M5929" s="77"/>
    </row>
    <row r="5930" spans="12:13">
      <c r="L5930" s="78">
        <f t="shared" si="91"/>
        <v>58.719999999996887</v>
      </c>
      <c r="M5930" s="77"/>
    </row>
    <row r="5931" spans="12:13">
      <c r="L5931" s="78">
        <f t="shared" si="91"/>
        <v>58.729999999996885</v>
      </c>
      <c r="M5931" s="77"/>
    </row>
    <row r="5932" spans="12:13">
      <c r="L5932" s="78">
        <f t="shared" si="91"/>
        <v>58.739999999996883</v>
      </c>
      <c r="M5932" s="77"/>
    </row>
    <row r="5933" spans="12:13">
      <c r="L5933" s="78">
        <f t="shared" si="91"/>
        <v>58.749999999996881</v>
      </c>
      <c r="M5933" s="77"/>
    </row>
    <row r="5934" spans="12:13">
      <c r="L5934" s="78">
        <f t="shared" si="91"/>
        <v>58.759999999996879</v>
      </c>
      <c r="M5934" s="77"/>
    </row>
    <row r="5935" spans="12:13">
      <c r="L5935" s="78">
        <f t="shared" si="91"/>
        <v>58.769999999996877</v>
      </c>
      <c r="M5935" s="77"/>
    </row>
    <row r="5936" spans="12:13">
      <c r="L5936" s="78">
        <f t="shared" si="91"/>
        <v>58.779999999996875</v>
      </c>
      <c r="M5936" s="77"/>
    </row>
    <row r="5937" spans="12:13">
      <c r="L5937" s="78">
        <f t="shared" si="91"/>
        <v>58.789999999996873</v>
      </c>
      <c r="M5937" s="77"/>
    </row>
    <row r="5938" spans="12:13">
      <c r="L5938" s="78">
        <f t="shared" si="91"/>
        <v>58.799999999996871</v>
      </c>
      <c r="M5938" s="77"/>
    </row>
    <row r="5939" spans="12:13">
      <c r="L5939" s="78">
        <f t="shared" si="91"/>
        <v>58.809999999996869</v>
      </c>
      <c r="M5939" s="77"/>
    </row>
    <row r="5940" spans="12:13">
      <c r="L5940" s="78">
        <f t="shared" si="91"/>
        <v>58.819999999996867</v>
      </c>
      <c r="M5940" s="77"/>
    </row>
    <row r="5941" spans="12:13">
      <c r="L5941" s="78">
        <f t="shared" si="91"/>
        <v>58.829999999996865</v>
      </c>
      <c r="M5941" s="77"/>
    </row>
    <row r="5942" spans="12:13">
      <c r="L5942" s="78">
        <f t="shared" si="91"/>
        <v>58.839999999996863</v>
      </c>
      <c r="M5942" s="77"/>
    </row>
    <row r="5943" spans="12:13">
      <c r="L5943" s="78">
        <f t="shared" si="91"/>
        <v>58.849999999996861</v>
      </c>
      <c r="M5943" s="77"/>
    </row>
    <row r="5944" spans="12:13">
      <c r="L5944" s="78">
        <f t="shared" si="91"/>
        <v>58.859999999996859</v>
      </c>
      <c r="M5944" s="77"/>
    </row>
    <row r="5945" spans="12:13">
      <c r="L5945" s="78">
        <f t="shared" si="91"/>
        <v>58.869999999996857</v>
      </c>
      <c r="M5945" s="77"/>
    </row>
    <row r="5946" spans="12:13">
      <c r="L5946" s="78">
        <f t="shared" si="91"/>
        <v>58.879999999996855</v>
      </c>
      <c r="M5946" s="77"/>
    </row>
    <row r="5947" spans="12:13">
      <c r="L5947" s="78">
        <f t="shared" si="91"/>
        <v>58.889999999996853</v>
      </c>
      <c r="M5947" s="77"/>
    </row>
    <row r="5948" spans="12:13">
      <c r="L5948" s="78">
        <f t="shared" ref="L5948:L6011" si="92">+L5947+0.01</f>
        <v>58.899999999996851</v>
      </c>
      <c r="M5948" s="77"/>
    </row>
    <row r="5949" spans="12:13">
      <c r="L5949" s="78">
        <f t="shared" si="92"/>
        <v>58.909999999996849</v>
      </c>
      <c r="M5949" s="77"/>
    </row>
    <row r="5950" spans="12:13">
      <c r="L5950" s="78">
        <f t="shared" si="92"/>
        <v>58.919999999996847</v>
      </c>
      <c r="M5950" s="77"/>
    </row>
    <row r="5951" spans="12:13">
      <c r="L5951" s="78">
        <f t="shared" si="92"/>
        <v>58.929999999996845</v>
      </c>
      <c r="M5951" s="77"/>
    </row>
    <row r="5952" spans="12:13">
      <c r="L5952" s="78">
        <f t="shared" si="92"/>
        <v>58.939999999996843</v>
      </c>
      <c r="M5952" s="77"/>
    </row>
    <row r="5953" spans="12:13">
      <c r="L5953" s="78">
        <f t="shared" si="92"/>
        <v>58.949999999996841</v>
      </c>
      <c r="M5953" s="77"/>
    </row>
    <row r="5954" spans="12:13">
      <c r="L5954" s="78">
        <f t="shared" si="92"/>
        <v>58.959999999996839</v>
      </c>
      <c r="M5954" s="77"/>
    </row>
    <row r="5955" spans="12:13">
      <c r="L5955" s="78">
        <f t="shared" si="92"/>
        <v>58.969999999996837</v>
      </c>
      <c r="M5955" s="77"/>
    </row>
    <row r="5956" spans="12:13">
      <c r="L5956" s="78">
        <f t="shared" si="92"/>
        <v>58.979999999996835</v>
      </c>
      <c r="M5956" s="77"/>
    </row>
    <row r="5957" spans="12:13">
      <c r="L5957" s="78">
        <f t="shared" si="92"/>
        <v>58.989999999996833</v>
      </c>
      <c r="M5957" s="77"/>
    </row>
    <row r="5958" spans="12:13">
      <c r="L5958" s="78">
        <f t="shared" si="92"/>
        <v>58.999999999996831</v>
      </c>
      <c r="M5958" s="77"/>
    </row>
    <row r="5959" spans="12:13">
      <c r="L5959" s="78">
        <f t="shared" si="92"/>
        <v>59.009999999996829</v>
      </c>
      <c r="M5959" s="77"/>
    </row>
    <row r="5960" spans="12:13">
      <c r="L5960" s="78">
        <f t="shared" si="92"/>
        <v>59.019999999996827</v>
      </c>
      <c r="M5960" s="77"/>
    </row>
    <row r="5961" spans="12:13">
      <c r="L5961" s="78">
        <f t="shared" si="92"/>
        <v>59.029999999996825</v>
      </c>
      <c r="M5961" s="77"/>
    </row>
    <row r="5962" spans="12:13">
      <c r="L5962" s="78">
        <f t="shared" si="92"/>
        <v>59.039999999996823</v>
      </c>
      <c r="M5962" s="77"/>
    </row>
    <row r="5963" spans="12:13">
      <c r="L5963" s="78">
        <f t="shared" si="92"/>
        <v>59.049999999996821</v>
      </c>
      <c r="M5963" s="77"/>
    </row>
    <row r="5964" spans="12:13">
      <c r="L5964" s="78">
        <f t="shared" si="92"/>
        <v>59.059999999996819</v>
      </c>
      <c r="M5964" s="77"/>
    </row>
    <row r="5965" spans="12:13">
      <c r="L5965" s="78">
        <f t="shared" si="92"/>
        <v>59.069999999996817</v>
      </c>
      <c r="M5965" s="77"/>
    </row>
    <row r="5966" spans="12:13">
      <c r="L5966" s="78">
        <f t="shared" si="92"/>
        <v>59.079999999996815</v>
      </c>
      <c r="M5966" s="77"/>
    </row>
    <row r="5967" spans="12:13">
      <c r="L5967" s="78">
        <f t="shared" si="92"/>
        <v>59.089999999996813</v>
      </c>
      <c r="M5967" s="77"/>
    </row>
    <row r="5968" spans="12:13">
      <c r="L5968" s="78">
        <f t="shared" si="92"/>
        <v>59.099999999996811</v>
      </c>
      <c r="M5968" s="77"/>
    </row>
    <row r="5969" spans="12:13">
      <c r="L5969" s="78">
        <f t="shared" si="92"/>
        <v>59.109999999996809</v>
      </c>
      <c r="M5969" s="77"/>
    </row>
    <row r="5970" spans="12:13">
      <c r="L5970" s="78">
        <f t="shared" si="92"/>
        <v>59.119999999996807</v>
      </c>
      <c r="M5970" s="77"/>
    </row>
    <row r="5971" spans="12:13">
      <c r="L5971" s="78">
        <f t="shared" si="92"/>
        <v>59.129999999996805</v>
      </c>
      <c r="M5971" s="77"/>
    </row>
    <row r="5972" spans="12:13">
      <c r="L5972" s="78">
        <f t="shared" si="92"/>
        <v>59.139999999996803</v>
      </c>
      <c r="M5972" s="77"/>
    </row>
    <row r="5973" spans="12:13">
      <c r="L5973" s="78">
        <f t="shared" si="92"/>
        <v>59.149999999996801</v>
      </c>
      <c r="M5973" s="77"/>
    </row>
    <row r="5974" spans="12:13">
      <c r="L5974" s="78">
        <f t="shared" si="92"/>
        <v>59.159999999996799</v>
      </c>
      <c r="M5974" s="77"/>
    </row>
    <row r="5975" spans="12:13">
      <c r="L5975" s="78">
        <f t="shared" si="92"/>
        <v>59.169999999996797</v>
      </c>
      <c r="M5975" s="77"/>
    </row>
    <row r="5976" spans="12:13">
      <c r="L5976" s="78">
        <f t="shared" si="92"/>
        <v>59.179999999996795</v>
      </c>
      <c r="M5976" s="77"/>
    </row>
    <row r="5977" spans="12:13">
      <c r="L5977" s="78">
        <f t="shared" si="92"/>
        <v>59.189999999996793</v>
      </c>
      <c r="M5977" s="77"/>
    </row>
    <row r="5978" spans="12:13">
      <c r="L5978" s="78">
        <f t="shared" si="92"/>
        <v>59.199999999996791</v>
      </c>
      <c r="M5978" s="77"/>
    </row>
    <row r="5979" spans="12:13">
      <c r="L5979" s="78">
        <f t="shared" si="92"/>
        <v>59.209999999996789</v>
      </c>
      <c r="M5979" s="77"/>
    </row>
    <row r="5980" spans="12:13">
      <c r="L5980" s="78">
        <f t="shared" si="92"/>
        <v>59.219999999996787</v>
      </c>
      <c r="M5980" s="77"/>
    </row>
    <row r="5981" spans="12:13">
      <c r="L5981" s="78">
        <f t="shared" si="92"/>
        <v>59.229999999996785</v>
      </c>
      <c r="M5981" s="77"/>
    </row>
    <row r="5982" spans="12:13">
      <c r="L5982" s="78">
        <f t="shared" si="92"/>
        <v>59.239999999996783</v>
      </c>
      <c r="M5982" s="77"/>
    </row>
    <row r="5983" spans="12:13">
      <c r="L5983" s="78">
        <f t="shared" si="92"/>
        <v>59.249999999996781</v>
      </c>
      <c r="M5983" s="77"/>
    </row>
    <row r="5984" spans="12:13">
      <c r="L5984" s="78">
        <f t="shared" si="92"/>
        <v>59.259999999996779</v>
      </c>
      <c r="M5984" s="77"/>
    </row>
    <row r="5985" spans="12:13">
      <c r="L5985" s="78">
        <f t="shared" si="92"/>
        <v>59.269999999996777</v>
      </c>
      <c r="M5985" s="77"/>
    </row>
    <row r="5986" spans="12:13">
      <c r="L5986" s="78">
        <f t="shared" si="92"/>
        <v>59.279999999996775</v>
      </c>
      <c r="M5986" s="77"/>
    </row>
    <row r="5987" spans="12:13">
      <c r="L5987" s="78">
        <f t="shared" si="92"/>
        <v>59.289999999996773</v>
      </c>
      <c r="M5987" s="77"/>
    </row>
    <row r="5988" spans="12:13">
      <c r="L5988" s="78">
        <f t="shared" si="92"/>
        <v>59.299999999996771</v>
      </c>
      <c r="M5988" s="77"/>
    </row>
    <row r="5989" spans="12:13">
      <c r="L5989" s="78">
        <f t="shared" si="92"/>
        <v>59.309999999996769</v>
      </c>
      <c r="M5989" s="77"/>
    </row>
    <row r="5990" spans="12:13">
      <c r="L5990" s="78">
        <f t="shared" si="92"/>
        <v>59.319999999996767</v>
      </c>
      <c r="M5990" s="77"/>
    </row>
    <row r="5991" spans="12:13">
      <c r="L5991" s="78">
        <f t="shared" si="92"/>
        <v>59.329999999996765</v>
      </c>
      <c r="M5991" s="77"/>
    </row>
    <row r="5992" spans="12:13">
      <c r="L5992" s="78">
        <f t="shared" si="92"/>
        <v>59.339999999996763</v>
      </c>
      <c r="M5992" s="77"/>
    </row>
    <row r="5993" spans="12:13">
      <c r="L5993" s="78">
        <f t="shared" si="92"/>
        <v>59.349999999996761</v>
      </c>
      <c r="M5993" s="77"/>
    </row>
    <row r="5994" spans="12:13">
      <c r="L5994" s="78">
        <f t="shared" si="92"/>
        <v>59.359999999996759</v>
      </c>
      <c r="M5994" s="77"/>
    </row>
    <row r="5995" spans="12:13">
      <c r="L5995" s="78">
        <f t="shared" si="92"/>
        <v>59.369999999996757</v>
      </c>
      <c r="M5995" s="77"/>
    </row>
    <row r="5996" spans="12:13">
      <c r="L5996" s="78">
        <f t="shared" si="92"/>
        <v>59.379999999996755</v>
      </c>
      <c r="M5996" s="77"/>
    </row>
    <row r="5997" spans="12:13">
      <c r="L5997" s="78">
        <f t="shared" si="92"/>
        <v>59.389999999996753</v>
      </c>
      <c r="M5997" s="77"/>
    </row>
    <row r="5998" spans="12:13">
      <c r="L5998" s="78">
        <f t="shared" si="92"/>
        <v>59.399999999996751</v>
      </c>
      <c r="M5998" s="77"/>
    </row>
    <row r="5999" spans="12:13">
      <c r="L5999" s="78">
        <f t="shared" si="92"/>
        <v>59.409999999996749</v>
      </c>
      <c r="M5999" s="77"/>
    </row>
    <row r="6000" spans="12:13">
      <c r="L6000" s="78">
        <f t="shared" si="92"/>
        <v>59.419999999996747</v>
      </c>
      <c r="M6000" s="77"/>
    </row>
    <row r="6001" spans="12:13">
      <c r="L6001" s="78">
        <f t="shared" si="92"/>
        <v>59.429999999996745</v>
      </c>
      <c r="M6001" s="77"/>
    </row>
    <row r="6002" spans="12:13">
      <c r="L6002" s="78">
        <f t="shared" si="92"/>
        <v>59.439999999996743</v>
      </c>
      <c r="M6002" s="77"/>
    </row>
    <row r="6003" spans="12:13">
      <c r="L6003" s="78">
        <f t="shared" si="92"/>
        <v>59.449999999996741</v>
      </c>
      <c r="M6003" s="77"/>
    </row>
    <row r="6004" spans="12:13">
      <c r="L6004" s="78">
        <f t="shared" si="92"/>
        <v>59.459999999996739</v>
      </c>
      <c r="M6004" s="77"/>
    </row>
    <row r="6005" spans="12:13">
      <c r="L6005" s="78">
        <f t="shared" si="92"/>
        <v>59.469999999996737</v>
      </c>
      <c r="M6005" s="77"/>
    </row>
    <row r="6006" spans="12:13">
      <c r="L6006" s="78">
        <f t="shared" si="92"/>
        <v>59.479999999996735</v>
      </c>
      <c r="M6006" s="77"/>
    </row>
    <row r="6007" spans="12:13">
      <c r="L6007" s="78">
        <f t="shared" si="92"/>
        <v>59.489999999996733</v>
      </c>
      <c r="M6007" s="77"/>
    </row>
    <row r="6008" spans="12:13">
      <c r="L6008" s="78">
        <f t="shared" si="92"/>
        <v>59.499999999996732</v>
      </c>
      <c r="M6008" s="77"/>
    </row>
    <row r="6009" spans="12:13">
      <c r="L6009" s="78">
        <f t="shared" si="92"/>
        <v>59.50999999999673</v>
      </c>
      <c r="M6009" s="77"/>
    </row>
    <row r="6010" spans="12:13">
      <c r="L6010" s="78">
        <f t="shared" si="92"/>
        <v>59.519999999996728</v>
      </c>
      <c r="M6010" s="77"/>
    </row>
    <row r="6011" spans="12:13">
      <c r="L6011" s="78">
        <f t="shared" si="92"/>
        <v>59.529999999996726</v>
      </c>
      <c r="M6011" s="77"/>
    </row>
    <row r="6012" spans="12:13">
      <c r="L6012" s="78">
        <f t="shared" ref="L6012:L6075" si="93">+L6011+0.01</f>
        <v>59.539999999996724</v>
      </c>
      <c r="M6012" s="77"/>
    </row>
    <row r="6013" spans="12:13">
      <c r="L6013" s="78">
        <f t="shared" si="93"/>
        <v>59.549999999996722</v>
      </c>
      <c r="M6013" s="77"/>
    </row>
    <row r="6014" spans="12:13">
      <c r="L6014" s="78">
        <f t="shared" si="93"/>
        <v>59.55999999999672</v>
      </c>
      <c r="M6014" s="77"/>
    </row>
    <row r="6015" spans="12:13">
      <c r="L6015" s="78">
        <f t="shared" si="93"/>
        <v>59.569999999996718</v>
      </c>
      <c r="M6015" s="77"/>
    </row>
    <row r="6016" spans="12:13">
      <c r="L6016" s="78">
        <f t="shared" si="93"/>
        <v>59.579999999996716</v>
      </c>
      <c r="M6016" s="77"/>
    </row>
    <row r="6017" spans="12:13">
      <c r="L6017" s="78">
        <f t="shared" si="93"/>
        <v>59.589999999996714</v>
      </c>
      <c r="M6017" s="77"/>
    </row>
    <row r="6018" spans="12:13">
      <c r="L6018" s="78">
        <f t="shared" si="93"/>
        <v>59.599999999996712</v>
      </c>
      <c r="M6018" s="77"/>
    </row>
    <row r="6019" spans="12:13">
      <c r="L6019" s="78">
        <f t="shared" si="93"/>
        <v>59.60999999999671</v>
      </c>
      <c r="M6019" s="77"/>
    </row>
    <row r="6020" spans="12:13">
      <c r="L6020" s="78">
        <f t="shared" si="93"/>
        <v>59.619999999996708</v>
      </c>
      <c r="M6020" s="77"/>
    </row>
    <row r="6021" spans="12:13">
      <c r="L6021" s="78">
        <f t="shared" si="93"/>
        <v>59.629999999996706</v>
      </c>
      <c r="M6021" s="77"/>
    </row>
    <row r="6022" spans="12:13">
      <c r="L6022" s="78">
        <f t="shared" si="93"/>
        <v>59.639999999996704</v>
      </c>
      <c r="M6022" s="77"/>
    </row>
    <row r="6023" spans="12:13">
      <c r="L6023" s="78">
        <f t="shared" si="93"/>
        <v>59.649999999996702</v>
      </c>
      <c r="M6023" s="77"/>
    </row>
    <row r="6024" spans="12:13">
      <c r="L6024" s="78">
        <f t="shared" si="93"/>
        <v>59.6599999999967</v>
      </c>
      <c r="M6024" s="77"/>
    </row>
    <row r="6025" spans="12:13">
      <c r="L6025" s="78">
        <f t="shared" si="93"/>
        <v>59.669999999996698</v>
      </c>
      <c r="M6025" s="77"/>
    </row>
    <row r="6026" spans="12:13">
      <c r="L6026" s="78">
        <f t="shared" si="93"/>
        <v>59.679999999996696</v>
      </c>
      <c r="M6026" s="77"/>
    </row>
    <row r="6027" spans="12:13">
      <c r="L6027" s="78">
        <f t="shared" si="93"/>
        <v>59.689999999996694</v>
      </c>
      <c r="M6027" s="77"/>
    </row>
    <row r="6028" spans="12:13">
      <c r="L6028" s="78">
        <f t="shared" si="93"/>
        <v>59.699999999996692</v>
      </c>
      <c r="M6028" s="77"/>
    </row>
    <row r="6029" spans="12:13">
      <c r="L6029" s="78">
        <f t="shared" si="93"/>
        <v>59.70999999999669</v>
      </c>
      <c r="M6029" s="77"/>
    </row>
    <row r="6030" spans="12:13">
      <c r="L6030" s="78">
        <f t="shared" si="93"/>
        <v>59.719999999996688</v>
      </c>
      <c r="M6030" s="77"/>
    </row>
    <row r="6031" spans="12:13">
      <c r="L6031" s="78">
        <f t="shared" si="93"/>
        <v>59.729999999996686</v>
      </c>
      <c r="M6031" s="77"/>
    </row>
    <row r="6032" spans="12:13">
      <c r="L6032" s="78">
        <f t="shared" si="93"/>
        <v>59.739999999996684</v>
      </c>
      <c r="M6032" s="77"/>
    </row>
    <row r="6033" spans="12:13">
      <c r="L6033" s="78">
        <f t="shared" si="93"/>
        <v>59.749999999996682</v>
      </c>
      <c r="M6033" s="77"/>
    </row>
    <row r="6034" spans="12:13">
      <c r="L6034" s="78">
        <f t="shared" si="93"/>
        <v>59.75999999999668</v>
      </c>
      <c r="M6034" s="77"/>
    </row>
    <row r="6035" spans="12:13">
      <c r="L6035" s="78">
        <f t="shared" si="93"/>
        <v>59.769999999996678</v>
      </c>
      <c r="M6035" s="77"/>
    </row>
    <row r="6036" spans="12:13">
      <c r="L6036" s="78">
        <f t="shared" si="93"/>
        <v>59.779999999996676</v>
      </c>
      <c r="M6036" s="77"/>
    </row>
    <row r="6037" spans="12:13">
      <c r="L6037" s="78">
        <f t="shared" si="93"/>
        <v>59.789999999996674</v>
      </c>
      <c r="M6037" s="77"/>
    </row>
    <row r="6038" spans="12:13">
      <c r="L6038" s="78">
        <f t="shared" si="93"/>
        <v>59.799999999996672</v>
      </c>
      <c r="M6038" s="77"/>
    </row>
    <row r="6039" spans="12:13">
      <c r="L6039" s="78">
        <f t="shared" si="93"/>
        <v>59.80999999999667</v>
      </c>
      <c r="M6039" s="77"/>
    </row>
    <row r="6040" spans="12:13">
      <c r="L6040" s="78">
        <f t="shared" si="93"/>
        <v>59.819999999996668</v>
      </c>
      <c r="M6040" s="77"/>
    </row>
    <row r="6041" spans="12:13">
      <c r="L6041" s="78">
        <f t="shared" si="93"/>
        <v>59.829999999996666</v>
      </c>
      <c r="M6041" s="77"/>
    </row>
    <row r="6042" spans="12:13">
      <c r="L6042" s="78">
        <f t="shared" si="93"/>
        <v>59.839999999996664</v>
      </c>
      <c r="M6042" s="77"/>
    </row>
    <row r="6043" spans="12:13">
      <c r="L6043" s="78">
        <f t="shared" si="93"/>
        <v>59.849999999996662</v>
      </c>
      <c r="M6043" s="77"/>
    </row>
    <row r="6044" spans="12:13">
      <c r="L6044" s="78">
        <f t="shared" si="93"/>
        <v>59.85999999999666</v>
      </c>
      <c r="M6044" s="77"/>
    </row>
    <row r="6045" spans="12:13">
      <c r="L6045" s="78">
        <f t="shared" si="93"/>
        <v>59.869999999996658</v>
      </c>
      <c r="M6045" s="77"/>
    </row>
    <row r="6046" spans="12:13">
      <c r="L6046" s="78">
        <f t="shared" si="93"/>
        <v>59.879999999996656</v>
      </c>
      <c r="M6046" s="77"/>
    </row>
    <row r="6047" spans="12:13">
      <c r="L6047" s="78">
        <f t="shared" si="93"/>
        <v>59.889999999996654</v>
      </c>
      <c r="M6047" s="77"/>
    </row>
    <row r="6048" spans="12:13">
      <c r="L6048" s="78">
        <f t="shared" si="93"/>
        <v>59.899999999996652</v>
      </c>
      <c r="M6048" s="77"/>
    </row>
    <row r="6049" spans="12:13">
      <c r="L6049" s="78">
        <f t="shared" si="93"/>
        <v>59.90999999999665</v>
      </c>
      <c r="M6049" s="77"/>
    </row>
    <row r="6050" spans="12:13">
      <c r="L6050" s="78">
        <f t="shared" si="93"/>
        <v>59.919999999996648</v>
      </c>
      <c r="M6050" s="77"/>
    </row>
    <row r="6051" spans="12:13">
      <c r="L6051" s="78">
        <f t="shared" si="93"/>
        <v>59.929999999996646</v>
      </c>
      <c r="M6051" s="77"/>
    </row>
    <row r="6052" spans="12:13">
      <c r="L6052" s="78">
        <f t="shared" si="93"/>
        <v>59.939999999996644</v>
      </c>
      <c r="M6052" s="77"/>
    </row>
    <row r="6053" spans="12:13">
      <c r="L6053" s="78">
        <f t="shared" si="93"/>
        <v>59.949999999996642</v>
      </c>
      <c r="M6053" s="77"/>
    </row>
    <row r="6054" spans="12:13">
      <c r="L6054" s="78">
        <f t="shared" si="93"/>
        <v>59.95999999999664</v>
      </c>
      <c r="M6054" s="77"/>
    </row>
    <row r="6055" spans="12:13">
      <c r="L6055" s="78">
        <f t="shared" si="93"/>
        <v>59.969999999996638</v>
      </c>
      <c r="M6055" s="77"/>
    </row>
    <row r="6056" spans="12:13">
      <c r="L6056" s="78">
        <f t="shared" si="93"/>
        <v>59.979999999996636</v>
      </c>
      <c r="M6056" s="77"/>
    </row>
    <row r="6057" spans="12:13">
      <c r="L6057" s="78">
        <f t="shared" si="93"/>
        <v>59.989999999996634</v>
      </c>
      <c r="M6057" s="77"/>
    </row>
    <row r="6058" spans="12:13">
      <c r="L6058" s="78">
        <f t="shared" si="93"/>
        <v>59.999999999996632</v>
      </c>
      <c r="M6058" s="77"/>
    </row>
    <row r="6059" spans="12:13">
      <c r="L6059" s="78">
        <f t="shared" si="93"/>
        <v>60.00999999999663</v>
      </c>
      <c r="M6059" s="77"/>
    </row>
    <row r="6060" spans="12:13">
      <c r="L6060" s="78">
        <f t="shared" si="93"/>
        <v>60.019999999996628</v>
      </c>
      <c r="M6060" s="77"/>
    </row>
    <row r="6061" spans="12:13">
      <c r="L6061" s="78">
        <f t="shared" si="93"/>
        <v>60.029999999996626</v>
      </c>
      <c r="M6061" s="77"/>
    </row>
    <row r="6062" spans="12:13">
      <c r="L6062" s="78">
        <f t="shared" si="93"/>
        <v>60.039999999996624</v>
      </c>
      <c r="M6062" s="77"/>
    </row>
    <row r="6063" spans="12:13">
      <c r="L6063" s="78">
        <f t="shared" si="93"/>
        <v>60.049999999996622</v>
      </c>
      <c r="M6063" s="77"/>
    </row>
    <row r="6064" spans="12:13">
      <c r="L6064" s="78">
        <f t="shared" si="93"/>
        <v>60.05999999999662</v>
      </c>
      <c r="M6064" s="77"/>
    </row>
    <row r="6065" spans="12:13">
      <c r="L6065" s="78">
        <f t="shared" si="93"/>
        <v>60.069999999996618</v>
      </c>
      <c r="M6065" s="77"/>
    </row>
    <row r="6066" spans="12:13">
      <c r="L6066" s="78">
        <f t="shared" si="93"/>
        <v>60.079999999996616</v>
      </c>
      <c r="M6066" s="77"/>
    </row>
    <row r="6067" spans="12:13">
      <c r="L6067" s="78">
        <f t="shared" si="93"/>
        <v>60.089999999996614</v>
      </c>
      <c r="M6067" s="77"/>
    </row>
    <row r="6068" spans="12:13">
      <c r="L6068" s="78">
        <f t="shared" si="93"/>
        <v>60.099999999996612</v>
      </c>
      <c r="M6068" s="77"/>
    </row>
    <row r="6069" spans="12:13">
      <c r="L6069" s="78">
        <f t="shared" si="93"/>
        <v>60.10999999999661</v>
      </c>
      <c r="M6069" s="77"/>
    </row>
    <row r="6070" spans="12:13">
      <c r="L6070" s="78">
        <f t="shared" si="93"/>
        <v>60.119999999996608</v>
      </c>
      <c r="M6070" s="77"/>
    </row>
    <row r="6071" spans="12:13">
      <c r="L6071" s="78">
        <f t="shared" si="93"/>
        <v>60.129999999996606</v>
      </c>
      <c r="M6071" s="77"/>
    </row>
    <row r="6072" spans="12:13">
      <c r="L6072" s="78">
        <f t="shared" si="93"/>
        <v>60.139999999996604</v>
      </c>
      <c r="M6072" s="77"/>
    </row>
    <row r="6073" spans="12:13">
      <c r="L6073" s="78">
        <f t="shared" si="93"/>
        <v>60.149999999996602</v>
      </c>
      <c r="M6073" s="77"/>
    </row>
    <row r="6074" spans="12:13">
      <c r="L6074" s="78">
        <f t="shared" si="93"/>
        <v>60.1599999999966</v>
      </c>
      <c r="M6074" s="77"/>
    </row>
    <row r="6075" spans="12:13">
      <c r="L6075" s="78">
        <f t="shared" si="93"/>
        <v>60.169999999996598</v>
      </c>
      <c r="M6075" s="77"/>
    </row>
    <row r="6076" spans="12:13">
      <c r="L6076" s="78">
        <f t="shared" ref="L6076:L6139" si="94">+L6075+0.01</f>
        <v>60.179999999996596</v>
      </c>
      <c r="M6076" s="77"/>
    </row>
    <row r="6077" spans="12:13">
      <c r="L6077" s="78">
        <f t="shared" si="94"/>
        <v>60.189999999996594</v>
      </c>
      <c r="M6077" s="77"/>
    </row>
    <row r="6078" spans="12:13">
      <c r="L6078" s="78">
        <f t="shared" si="94"/>
        <v>60.199999999996592</v>
      </c>
      <c r="M6078" s="77"/>
    </row>
    <row r="6079" spans="12:13">
      <c r="L6079" s="78">
        <f t="shared" si="94"/>
        <v>60.20999999999659</v>
      </c>
      <c r="M6079" s="77"/>
    </row>
    <row r="6080" spans="12:13">
      <c r="L6080" s="78">
        <f t="shared" si="94"/>
        <v>60.219999999996588</v>
      </c>
      <c r="M6080" s="77"/>
    </row>
    <row r="6081" spans="12:13">
      <c r="L6081" s="78">
        <f t="shared" si="94"/>
        <v>60.229999999996586</v>
      </c>
      <c r="M6081" s="77"/>
    </row>
    <row r="6082" spans="12:13">
      <c r="L6082" s="78">
        <f t="shared" si="94"/>
        <v>60.239999999996584</v>
      </c>
      <c r="M6082" s="77"/>
    </row>
    <row r="6083" spans="12:13">
      <c r="L6083" s="78">
        <f t="shared" si="94"/>
        <v>60.249999999996582</v>
      </c>
      <c r="M6083" s="77"/>
    </row>
    <row r="6084" spans="12:13">
      <c r="L6084" s="78">
        <f t="shared" si="94"/>
        <v>60.25999999999658</v>
      </c>
      <c r="M6084" s="77"/>
    </row>
    <row r="6085" spans="12:13">
      <c r="L6085" s="78">
        <f t="shared" si="94"/>
        <v>60.269999999996578</v>
      </c>
      <c r="M6085" s="77"/>
    </row>
    <row r="6086" spans="12:13">
      <c r="L6086" s="78">
        <f t="shared" si="94"/>
        <v>60.279999999996576</v>
      </c>
      <c r="M6086" s="77"/>
    </row>
    <row r="6087" spans="12:13">
      <c r="L6087" s="78">
        <f t="shared" si="94"/>
        <v>60.289999999996574</v>
      </c>
      <c r="M6087" s="77"/>
    </row>
    <row r="6088" spans="12:13">
      <c r="L6088" s="78">
        <f t="shared" si="94"/>
        <v>60.299999999996572</v>
      </c>
      <c r="M6088" s="77"/>
    </row>
    <row r="6089" spans="12:13">
      <c r="L6089" s="78">
        <f t="shared" si="94"/>
        <v>60.30999999999657</v>
      </c>
      <c r="M6089" s="77"/>
    </row>
    <row r="6090" spans="12:13">
      <c r="L6090" s="78">
        <f t="shared" si="94"/>
        <v>60.319999999996568</v>
      </c>
      <c r="M6090" s="77"/>
    </row>
    <row r="6091" spans="12:13">
      <c r="L6091" s="78">
        <f t="shared" si="94"/>
        <v>60.329999999996566</v>
      </c>
      <c r="M6091" s="77"/>
    </row>
    <row r="6092" spans="12:13">
      <c r="L6092" s="78">
        <f t="shared" si="94"/>
        <v>60.339999999996564</v>
      </c>
      <c r="M6092" s="77"/>
    </row>
    <row r="6093" spans="12:13">
      <c r="L6093" s="78">
        <f t="shared" si="94"/>
        <v>60.349999999996562</v>
      </c>
      <c r="M6093" s="77"/>
    </row>
    <row r="6094" spans="12:13">
      <c r="L6094" s="78">
        <f t="shared" si="94"/>
        <v>60.35999999999656</v>
      </c>
      <c r="M6094" s="77"/>
    </row>
    <row r="6095" spans="12:13">
      <c r="L6095" s="78">
        <f t="shared" si="94"/>
        <v>60.369999999996558</v>
      </c>
      <c r="M6095" s="77"/>
    </row>
    <row r="6096" spans="12:13">
      <c r="L6096" s="78">
        <f t="shared" si="94"/>
        <v>60.379999999996556</v>
      </c>
      <c r="M6096" s="77"/>
    </row>
    <row r="6097" spans="12:13">
      <c r="L6097" s="78">
        <f t="shared" si="94"/>
        <v>60.389999999996554</v>
      </c>
      <c r="M6097" s="77"/>
    </row>
    <row r="6098" spans="12:13">
      <c r="L6098" s="78">
        <f t="shared" si="94"/>
        <v>60.399999999996552</v>
      </c>
      <c r="M6098" s="77"/>
    </row>
    <row r="6099" spans="12:13">
      <c r="L6099" s="78">
        <f t="shared" si="94"/>
        <v>60.40999999999655</v>
      </c>
      <c r="M6099" s="77"/>
    </row>
    <row r="6100" spans="12:13">
      <c r="L6100" s="78">
        <f t="shared" si="94"/>
        <v>60.419999999996548</v>
      </c>
      <c r="M6100" s="77"/>
    </row>
    <row r="6101" spans="12:13">
      <c r="L6101" s="78">
        <f t="shared" si="94"/>
        <v>60.429999999996546</v>
      </c>
      <c r="M6101" s="77"/>
    </row>
    <row r="6102" spans="12:13">
      <c r="L6102" s="78">
        <f t="shared" si="94"/>
        <v>60.439999999996544</v>
      </c>
      <c r="M6102" s="77"/>
    </row>
    <row r="6103" spans="12:13">
      <c r="L6103" s="78">
        <f t="shared" si="94"/>
        <v>60.449999999996542</v>
      </c>
      <c r="M6103" s="77"/>
    </row>
    <row r="6104" spans="12:13">
      <c r="L6104" s="78">
        <f t="shared" si="94"/>
        <v>60.459999999996541</v>
      </c>
      <c r="M6104" s="77"/>
    </row>
    <row r="6105" spans="12:13">
      <c r="L6105" s="78">
        <f t="shared" si="94"/>
        <v>60.469999999996539</v>
      </c>
      <c r="M6105" s="77"/>
    </row>
    <row r="6106" spans="12:13">
      <c r="L6106" s="78">
        <f t="shared" si="94"/>
        <v>60.479999999996537</v>
      </c>
      <c r="M6106" s="77"/>
    </row>
    <row r="6107" spans="12:13">
      <c r="L6107" s="78">
        <f t="shared" si="94"/>
        <v>60.489999999996535</v>
      </c>
      <c r="M6107" s="77"/>
    </row>
    <row r="6108" spans="12:13">
      <c r="L6108" s="78">
        <f t="shared" si="94"/>
        <v>60.499999999996533</v>
      </c>
      <c r="M6108" s="77"/>
    </row>
    <row r="6109" spans="12:13">
      <c r="L6109" s="78">
        <f t="shared" si="94"/>
        <v>60.509999999996531</v>
      </c>
      <c r="M6109" s="77"/>
    </row>
    <row r="6110" spans="12:13">
      <c r="L6110" s="78">
        <f t="shared" si="94"/>
        <v>60.519999999996529</v>
      </c>
      <c r="M6110" s="77"/>
    </row>
    <row r="6111" spans="12:13">
      <c r="L6111" s="78">
        <f t="shared" si="94"/>
        <v>60.529999999996527</v>
      </c>
      <c r="M6111" s="77"/>
    </row>
    <row r="6112" spans="12:13">
      <c r="L6112" s="78">
        <f t="shared" si="94"/>
        <v>60.539999999996525</v>
      </c>
      <c r="M6112" s="77"/>
    </row>
    <row r="6113" spans="12:13">
      <c r="L6113" s="78">
        <f t="shared" si="94"/>
        <v>60.549999999996523</v>
      </c>
      <c r="M6113" s="77"/>
    </row>
    <row r="6114" spans="12:13">
      <c r="L6114" s="78">
        <f t="shared" si="94"/>
        <v>60.559999999996521</v>
      </c>
      <c r="M6114" s="77"/>
    </row>
    <row r="6115" spans="12:13">
      <c r="L6115" s="78">
        <f t="shared" si="94"/>
        <v>60.569999999996519</v>
      </c>
      <c r="M6115" s="77"/>
    </row>
    <row r="6116" spans="12:13">
      <c r="L6116" s="78">
        <f t="shared" si="94"/>
        <v>60.579999999996517</v>
      </c>
      <c r="M6116" s="77"/>
    </row>
    <row r="6117" spans="12:13">
      <c r="L6117" s="78">
        <f t="shared" si="94"/>
        <v>60.589999999996515</v>
      </c>
      <c r="M6117" s="77"/>
    </row>
    <row r="6118" spans="12:13">
      <c r="L6118" s="78">
        <f t="shared" si="94"/>
        <v>60.599999999996513</v>
      </c>
      <c r="M6118" s="77"/>
    </row>
    <row r="6119" spans="12:13">
      <c r="L6119" s="78">
        <f t="shared" si="94"/>
        <v>60.609999999996511</v>
      </c>
      <c r="M6119" s="77"/>
    </row>
    <row r="6120" spans="12:13">
      <c r="L6120" s="78">
        <f t="shared" si="94"/>
        <v>60.619999999996509</v>
      </c>
      <c r="M6120" s="77"/>
    </row>
    <row r="6121" spans="12:13">
      <c r="L6121" s="78">
        <f t="shared" si="94"/>
        <v>60.629999999996507</v>
      </c>
      <c r="M6121" s="77"/>
    </row>
    <row r="6122" spans="12:13">
      <c r="L6122" s="78">
        <f t="shared" si="94"/>
        <v>60.639999999996505</v>
      </c>
      <c r="M6122" s="77"/>
    </row>
    <row r="6123" spans="12:13">
      <c r="L6123" s="78">
        <f t="shared" si="94"/>
        <v>60.649999999996503</v>
      </c>
      <c r="M6123" s="77"/>
    </row>
    <row r="6124" spans="12:13">
      <c r="L6124" s="78">
        <f t="shared" si="94"/>
        <v>60.659999999996501</v>
      </c>
      <c r="M6124" s="77"/>
    </row>
    <row r="6125" spans="12:13">
      <c r="L6125" s="78">
        <f t="shared" si="94"/>
        <v>60.669999999996499</v>
      </c>
      <c r="M6125" s="77"/>
    </row>
    <row r="6126" spans="12:13">
      <c r="L6126" s="78">
        <f t="shared" si="94"/>
        <v>60.679999999996497</v>
      </c>
      <c r="M6126" s="77"/>
    </row>
    <row r="6127" spans="12:13">
      <c r="L6127" s="78">
        <f t="shared" si="94"/>
        <v>60.689999999996495</v>
      </c>
      <c r="M6127" s="77"/>
    </row>
    <row r="6128" spans="12:13">
      <c r="L6128" s="78">
        <f t="shared" si="94"/>
        <v>60.699999999996493</v>
      </c>
      <c r="M6128" s="77"/>
    </row>
    <row r="6129" spans="12:13">
      <c r="L6129" s="78">
        <f t="shared" si="94"/>
        <v>60.709999999996491</v>
      </c>
      <c r="M6129" s="77"/>
    </row>
    <row r="6130" spans="12:13">
      <c r="L6130" s="78">
        <f t="shared" si="94"/>
        <v>60.719999999996489</v>
      </c>
      <c r="M6130" s="77"/>
    </row>
    <row r="6131" spans="12:13">
      <c r="L6131" s="78">
        <f t="shared" si="94"/>
        <v>60.729999999996487</v>
      </c>
      <c r="M6131" s="77"/>
    </row>
    <row r="6132" spans="12:13">
      <c r="L6132" s="78">
        <f t="shared" si="94"/>
        <v>60.739999999996485</v>
      </c>
      <c r="M6132" s="77"/>
    </row>
    <row r="6133" spans="12:13">
      <c r="L6133" s="78">
        <f t="shared" si="94"/>
        <v>60.749999999996483</v>
      </c>
      <c r="M6133" s="77"/>
    </row>
    <row r="6134" spans="12:13">
      <c r="L6134" s="78">
        <f t="shared" si="94"/>
        <v>60.759999999996481</v>
      </c>
      <c r="M6134" s="77"/>
    </row>
    <row r="6135" spans="12:13">
      <c r="L6135" s="78">
        <f t="shared" si="94"/>
        <v>60.769999999996479</v>
      </c>
      <c r="M6135" s="77"/>
    </row>
    <row r="6136" spans="12:13">
      <c r="L6136" s="78">
        <f t="shared" si="94"/>
        <v>60.779999999996477</v>
      </c>
      <c r="M6136" s="77"/>
    </row>
    <row r="6137" spans="12:13">
      <c r="L6137" s="78">
        <f t="shared" si="94"/>
        <v>60.789999999996475</v>
      </c>
      <c r="M6137" s="77"/>
    </row>
    <row r="6138" spans="12:13">
      <c r="L6138" s="78">
        <f t="shared" si="94"/>
        <v>60.799999999996473</v>
      </c>
      <c r="M6138" s="77"/>
    </row>
    <row r="6139" spans="12:13">
      <c r="L6139" s="78">
        <f t="shared" si="94"/>
        <v>60.809999999996471</v>
      </c>
      <c r="M6139" s="77"/>
    </row>
    <row r="6140" spans="12:13">
      <c r="L6140" s="78">
        <f t="shared" ref="L6140:L6203" si="95">+L6139+0.01</f>
        <v>60.819999999996469</v>
      </c>
      <c r="M6140" s="77"/>
    </row>
    <row r="6141" spans="12:13">
      <c r="L6141" s="78">
        <f t="shared" si="95"/>
        <v>60.829999999996467</v>
      </c>
      <c r="M6141" s="77"/>
    </row>
    <row r="6142" spans="12:13">
      <c r="L6142" s="78">
        <f t="shared" si="95"/>
        <v>60.839999999996465</v>
      </c>
      <c r="M6142" s="77"/>
    </row>
    <row r="6143" spans="12:13">
      <c r="L6143" s="78">
        <f t="shared" si="95"/>
        <v>60.849999999996463</v>
      </c>
      <c r="M6143" s="77"/>
    </row>
    <row r="6144" spans="12:13">
      <c r="L6144" s="78">
        <f t="shared" si="95"/>
        <v>60.859999999996461</v>
      </c>
      <c r="M6144" s="77"/>
    </row>
    <row r="6145" spans="12:13">
      <c r="L6145" s="78">
        <f t="shared" si="95"/>
        <v>60.869999999996459</v>
      </c>
      <c r="M6145" s="77"/>
    </row>
    <row r="6146" spans="12:13">
      <c r="L6146" s="78">
        <f t="shared" si="95"/>
        <v>60.879999999996457</v>
      </c>
      <c r="M6146" s="77"/>
    </row>
    <row r="6147" spans="12:13">
      <c r="L6147" s="78">
        <f t="shared" si="95"/>
        <v>60.889999999996455</v>
      </c>
      <c r="M6147" s="77"/>
    </row>
    <row r="6148" spans="12:13">
      <c r="L6148" s="78">
        <f t="shared" si="95"/>
        <v>60.899999999996453</v>
      </c>
      <c r="M6148" s="77"/>
    </row>
    <row r="6149" spans="12:13">
      <c r="L6149" s="78">
        <f t="shared" si="95"/>
        <v>60.909999999996451</v>
      </c>
      <c r="M6149" s="77"/>
    </row>
    <row r="6150" spans="12:13">
      <c r="L6150" s="78">
        <f t="shared" si="95"/>
        <v>60.919999999996449</v>
      </c>
      <c r="M6150" s="77"/>
    </row>
    <row r="6151" spans="12:13">
      <c r="L6151" s="78">
        <f t="shared" si="95"/>
        <v>60.929999999996447</v>
      </c>
      <c r="M6151" s="77"/>
    </row>
    <row r="6152" spans="12:13">
      <c r="L6152" s="78">
        <f t="shared" si="95"/>
        <v>60.939999999996445</v>
      </c>
      <c r="M6152" s="77"/>
    </row>
    <row r="6153" spans="12:13">
      <c r="L6153" s="78">
        <f t="shared" si="95"/>
        <v>60.949999999996443</v>
      </c>
      <c r="M6153" s="77"/>
    </row>
    <row r="6154" spans="12:13">
      <c r="L6154" s="78">
        <f t="shared" si="95"/>
        <v>60.959999999996441</v>
      </c>
      <c r="M6154" s="77"/>
    </row>
    <row r="6155" spans="12:13">
      <c r="L6155" s="78">
        <f t="shared" si="95"/>
        <v>60.969999999996439</v>
      </c>
      <c r="M6155" s="77"/>
    </row>
    <row r="6156" spans="12:13">
      <c r="L6156" s="78">
        <f t="shared" si="95"/>
        <v>60.979999999996437</v>
      </c>
      <c r="M6156" s="77"/>
    </row>
    <row r="6157" spans="12:13">
      <c r="L6157" s="78">
        <f t="shared" si="95"/>
        <v>60.989999999996435</v>
      </c>
      <c r="M6157" s="77"/>
    </row>
    <row r="6158" spans="12:13">
      <c r="L6158" s="78">
        <f t="shared" si="95"/>
        <v>60.999999999996433</v>
      </c>
      <c r="M6158" s="77"/>
    </row>
    <row r="6159" spans="12:13">
      <c r="L6159" s="78">
        <f t="shared" si="95"/>
        <v>61.009999999996431</v>
      </c>
      <c r="M6159" s="77"/>
    </row>
    <row r="6160" spans="12:13">
      <c r="L6160" s="78">
        <f t="shared" si="95"/>
        <v>61.019999999996429</v>
      </c>
      <c r="M6160" s="77"/>
    </row>
    <row r="6161" spans="12:13">
      <c r="L6161" s="78">
        <f t="shared" si="95"/>
        <v>61.029999999996427</v>
      </c>
      <c r="M6161" s="77"/>
    </row>
    <row r="6162" spans="12:13">
      <c r="L6162" s="78">
        <f t="shared" si="95"/>
        <v>61.039999999996425</v>
      </c>
      <c r="M6162" s="77"/>
    </row>
    <row r="6163" spans="12:13">
      <c r="L6163" s="78">
        <f t="shared" si="95"/>
        <v>61.049999999996423</v>
      </c>
      <c r="M6163" s="77"/>
    </row>
    <row r="6164" spans="12:13">
      <c r="L6164" s="78">
        <f t="shared" si="95"/>
        <v>61.059999999996421</v>
      </c>
      <c r="M6164" s="77"/>
    </row>
    <row r="6165" spans="12:13">
      <c r="L6165" s="78">
        <f t="shared" si="95"/>
        <v>61.069999999996419</v>
      </c>
      <c r="M6165" s="77"/>
    </row>
    <row r="6166" spans="12:13">
      <c r="L6166" s="78">
        <f t="shared" si="95"/>
        <v>61.079999999996417</v>
      </c>
      <c r="M6166" s="77"/>
    </row>
    <row r="6167" spans="12:13">
      <c r="L6167" s="78">
        <f t="shared" si="95"/>
        <v>61.089999999996415</v>
      </c>
      <c r="M6167" s="77"/>
    </row>
    <row r="6168" spans="12:13">
      <c r="L6168" s="78">
        <f t="shared" si="95"/>
        <v>61.099999999996413</v>
      </c>
      <c r="M6168" s="77"/>
    </row>
    <row r="6169" spans="12:13">
      <c r="L6169" s="78">
        <f t="shared" si="95"/>
        <v>61.109999999996411</v>
      </c>
      <c r="M6169" s="77"/>
    </row>
    <row r="6170" spans="12:13">
      <c r="L6170" s="78">
        <f t="shared" si="95"/>
        <v>61.119999999996409</v>
      </c>
      <c r="M6170" s="77"/>
    </row>
    <row r="6171" spans="12:13">
      <c r="L6171" s="78">
        <f t="shared" si="95"/>
        <v>61.129999999996407</v>
      </c>
      <c r="M6171" s="77"/>
    </row>
    <row r="6172" spans="12:13">
      <c r="L6172" s="78">
        <f t="shared" si="95"/>
        <v>61.139999999996405</v>
      </c>
      <c r="M6172" s="77"/>
    </row>
    <row r="6173" spans="12:13">
      <c r="L6173" s="78">
        <f t="shared" si="95"/>
        <v>61.149999999996403</v>
      </c>
      <c r="M6173" s="77"/>
    </row>
    <row r="6174" spans="12:13">
      <c r="L6174" s="78">
        <f t="shared" si="95"/>
        <v>61.159999999996401</v>
      </c>
      <c r="M6174" s="77"/>
    </row>
    <row r="6175" spans="12:13">
      <c r="L6175" s="78">
        <f t="shared" si="95"/>
        <v>61.169999999996399</v>
      </c>
      <c r="M6175" s="77"/>
    </row>
    <row r="6176" spans="12:13">
      <c r="L6176" s="78">
        <f t="shared" si="95"/>
        <v>61.179999999996397</v>
      </c>
      <c r="M6176" s="77"/>
    </row>
    <row r="6177" spans="12:13">
      <c r="L6177" s="78">
        <f t="shared" si="95"/>
        <v>61.189999999996395</v>
      </c>
      <c r="M6177" s="77"/>
    </row>
    <row r="6178" spans="12:13">
      <c r="L6178" s="78">
        <f t="shared" si="95"/>
        <v>61.199999999996393</v>
      </c>
      <c r="M6178" s="77"/>
    </row>
    <row r="6179" spans="12:13">
      <c r="L6179" s="78">
        <f t="shared" si="95"/>
        <v>61.209999999996391</v>
      </c>
      <c r="M6179" s="77"/>
    </row>
    <row r="6180" spans="12:13">
      <c r="L6180" s="78">
        <f t="shared" si="95"/>
        <v>61.219999999996389</v>
      </c>
      <c r="M6180" s="77"/>
    </row>
    <row r="6181" spans="12:13">
      <c r="L6181" s="78">
        <f t="shared" si="95"/>
        <v>61.229999999996387</v>
      </c>
      <c r="M6181" s="77"/>
    </row>
    <row r="6182" spans="12:13">
      <c r="L6182" s="78">
        <f t="shared" si="95"/>
        <v>61.239999999996385</v>
      </c>
      <c r="M6182" s="77"/>
    </row>
    <row r="6183" spans="12:13">
      <c r="L6183" s="78">
        <f t="shared" si="95"/>
        <v>61.249999999996383</v>
      </c>
      <c r="M6183" s="77"/>
    </row>
    <row r="6184" spans="12:13">
      <c r="L6184" s="78">
        <f t="shared" si="95"/>
        <v>61.259999999996381</v>
      </c>
      <c r="M6184" s="77"/>
    </row>
    <row r="6185" spans="12:13">
      <c r="L6185" s="78">
        <f t="shared" si="95"/>
        <v>61.269999999996379</v>
      </c>
      <c r="M6185" s="77"/>
    </row>
    <row r="6186" spans="12:13">
      <c r="L6186" s="78">
        <f t="shared" si="95"/>
        <v>61.279999999996377</v>
      </c>
      <c r="M6186" s="77"/>
    </row>
    <row r="6187" spans="12:13">
      <c r="L6187" s="78">
        <f t="shared" si="95"/>
        <v>61.289999999996375</v>
      </c>
      <c r="M6187" s="77"/>
    </row>
    <row r="6188" spans="12:13">
      <c r="L6188" s="78">
        <f t="shared" si="95"/>
        <v>61.299999999996373</v>
      </c>
      <c r="M6188" s="77"/>
    </row>
    <row r="6189" spans="12:13">
      <c r="L6189" s="78">
        <f t="shared" si="95"/>
        <v>61.309999999996371</v>
      </c>
      <c r="M6189" s="77"/>
    </row>
    <row r="6190" spans="12:13">
      <c r="L6190" s="78">
        <f t="shared" si="95"/>
        <v>61.319999999996369</v>
      </c>
      <c r="M6190" s="77"/>
    </row>
    <row r="6191" spans="12:13">
      <c r="L6191" s="78">
        <f t="shared" si="95"/>
        <v>61.329999999996367</v>
      </c>
      <c r="M6191" s="77"/>
    </row>
    <row r="6192" spans="12:13">
      <c r="L6192" s="78">
        <f t="shared" si="95"/>
        <v>61.339999999996365</v>
      </c>
      <c r="M6192" s="77"/>
    </row>
    <row r="6193" spans="12:13">
      <c r="L6193" s="78">
        <f t="shared" si="95"/>
        <v>61.349999999996363</v>
      </c>
      <c r="M6193" s="77"/>
    </row>
    <row r="6194" spans="12:13">
      <c r="L6194" s="78">
        <f t="shared" si="95"/>
        <v>61.359999999996361</v>
      </c>
      <c r="M6194" s="77"/>
    </row>
    <row r="6195" spans="12:13">
      <c r="L6195" s="78">
        <f t="shared" si="95"/>
        <v>61.369999999996359</v>
      </c>
      <c r="M6195" s="77"/>
    </row>
    <row r="6196" spans="12:13">
      <c r="L6196" s="78">
        <f t="shared" si="95"/>
        <v>61.379999999996357</v>
      </c>
      <c r="M6196" s="77"/>
    </row>
    <row r="6197" spans="12:13">
      <c r="L6197" s="78">
        <f t="shared" si="95"/>
        <v>61.389999999996355</v>
      </c>
      <c r="M6197" s="77"/>
    </row>
    <row r="6198" spans="12:13">
      <c r="L6198" s="78">
        <f t="shared" si="95"/>
        <v>61.399999999996353</v>
      </c>
      <c r="M6198" s="77"/>
    </row>
    <row r="6199" spans="12:13">
      <c r="L6199" s="78">
        <f t="shared" si="95"/>
        <v>61.409999999996352</v>
      </c>
      <c r="M6199" s="77"/>
    </row>
    <row r="6200" spans="12:13">
      <c r="L6200" s="78">
        <f t="shared" si="95"/>
        <v>61.41999999999635</v>
      </c>
      <c r="M6200" s="77"/>
    </row>
    <row r="6201" spans="12:13">
      <c r="L6201" s="78">
        <f t="shared" si="95"/>
        <v>61.429999999996348</v>
      </c>
      <c r="M6201" s="77"/>
    </row>
    <row r="6202" spans="12:13">
      <c r="L6202" s="78">
        <f t="shared" si="95"/>
        <v>61.439999999996346</v>
      </c>
      <c r="M6202" s="77"/>
    </row>
    <row r="6203" spans="12:13">
      <c r="L6203" s="78">
        <f t="shared" si="95"/>
        <v>61.449999999996344</v>
      </c>
      <c r="M6203" s="77"/>
    </row>
    <row r="6204" spans="12:13">
      <c r="L6204" s="78">
        <f t="shared" ref="L6204:L6267" si="96">+L6203+0.01</f>
        <v>61.459999999996342</v>
      </c>
      <c r="M6204" s="77"/>
    </row>
    <row r="6205" spans="12:13">
      <c r="L6205" s="78">
        <f t="shared" si="96"/>
        <v>61.46999999999634</v>
      </c>
      <c r="M6205" s="77"/>
    </row>
    <row r="6206" spans="12:13">
      <c r="L6206" s="78">
        <f t="shared" si="96"/>
        <v>61.479999999996338</v>
      </c>
      <c r="M6206" s="77"/>
    </row>
    <row r="6207" spans="12:13">
      <c r="L6207" s="78">
        <f t="shared" si="96"/>
        <v>61.489999999996336</v>
      </c>
      <c r="M6207" s="77"/>
    </row>
    <row r="6208" spans="12:13">
      <c r="L6208" s="78">
        <f t="shared" si="96"/>
        <v>61.499999999996334</v>
      </c>
      <c r="M6208" s="77"/>
    </row>
    <row r="6209" spans="12:13">
      <c r="L6209" s="78">
        <f t="shared" si="96"/>
        <v>61.509999999996332</v>
      </c>
      <c r="M6209" s="77"/>
    </row>
    <row r="6210" spans="12:13">
      <c r="L6210" s="78">
        <f t="shared" si="96"/>
        <v>61.51999999999633</v>
      </c>
      <c r="M6210" s="77"/>
    </row>
    <row r="6211" spans="12:13">
      <c r="L6211" s="78">
        <f t="shared" si="96"/>
        <v>61.529999999996328</v>
      </c>
      <c r="M6211" s="77"/>
    </row>
    <row r="6212" spans="12:13">
      <c r="L6212" s="78">
        <f t="shared" si="96"/>
        <v>61.539999999996326</v>
      </c>
      <c r="M6212" s="77"/>
    </row>
    <row r="6213" spans="12:13">
      <c r="L6213" s="78">
        <f t="shared" si="96"/>
        <v>61.549999999996324</v>
      </c>
      <c r="M6213" s="77"/>
    </row>
    <row r="6214" spans="12:13">
      <c r="L6214" s="78">
        <f t="shared" si="96"/>
        <v>61.559999999996322</v>
      </c>
      <c r="M6214" s="77"/>
    </row>
    <row r="6215" spans="12:13">
      <c r="L6215" s="78">
        <f t="shared" si="96"/>
        <v>61.56999999999632</v>
      </c>
      <c r="M6215" s="77"/>
    </row>
    <row r="6216" spans="12:13">
      <c r="L6216" s="78">
        <f t="shared" si="96"/>
        <v>61.579999999996318</v>
      </c>
      <c r="M6216" s="77"/>
    </row>
    <row r="6217" spans="12:13">
      <c r="L6217" s="78">
        <f t="shared" si="96"/>
        <v>61.589999999996316</v>
      </c>
      <c r="M6217" s="77"/>
    </row>
    <row r="6218" spans="12:13">
      <c r="L6218" s="78">
        <f t="shared" si="96"/>
        <v>61.599999999996314</v>
      </c>
      <c r="M6218" s="77"/>
    </row>
    <row r="6219" spans="12:13">
      <c r="L6219" s="78">
        <f t="shared" si="96"/>
        <v>61.609999999996312</v>
      </c>
      <c r="M6219" s="77"/>
    </row>
    <row r="6220" spans="12:13">
      <c r="L6220" s="78">
        <f t="shared" si="96"/>
        <v>61.61999999999631</v>
      </c>
      <c r="M6220" s="77"/>
    </row>
    <row r="6221" spans="12:13">
      <c r="L6221" s="78">
        <f t="shared" si="96"/>
        <v>61.629999999996308</v>
      </c>
      <c r="M6221" s="77"/>
    </row>
    <row r="6222" spans="12:13">
      <c r="L6222" s="78">
        <f t="shared" si="96"/>
        <v>61.639999999996306</v>
      </c>
      <c r="M6222" s="77"/>
    </row>
    <row r="6223" spans="12:13">
      <c r="L6223" s="78">
        <f t="shared" si="96"/>
        <v>61.649999999996304</v>
      </c>
      <c r="M6223" s="77"/>
    </row>
    <row r="6224" spans="12:13">
      <c r="L6224" s="78">
        <f t="shared" si="96"/>
        <v>61.659999999996302</v>
      </c>
      <c r="M6224" s="77"/>
    </row>
    <row r="6225" spans="12:13">
      <c r="L6225" s="78">
        <f t="shared" si="96"/>
        <v>61.6699999999963</v>
      </c>
      <c r="M6225" s="77"/>
    </row>
    <row r="6226" spans="12:13">
      <c r="L6226" s="78">
        <f t="shared" si="96"/>
        <v>61.679999999996298</v>
      </c>
      <c r="M6226" s="77"/>
    </row>
    <row r="6227" spans="12:13">
      <c r="L6227" s="78">
        <f t="shared" si="96"/>
        <v>61.689999999996296</v>
      </c>
      <c r="M6227" s="77"/>
    </row>
    <row r="6228" spans="12:13">
      <c r="L6228" s="78">
        <f t="shared" si="96"/>
        <v>61.699999999996294</v>
      </c>
      <c r="M6228" s="77"/>
    </row>
    <row r="6229" spans="12:13">
      <c r="L6229" s="78">
        <f t="shared" si="96"/>
        <v>61.709999999996292</v>
      </c>
      <c r="M6229" s="77"/>
    </row>
    <row r="6230" spans="12:13">
      <c r="L6230" s="78">
        <f t="shared" si="96"/>
        <v>61.71999999999629</v>
      </c>
      <c r="M6230" s="77"/>
    </row>
    <row r="6231" spans="12:13">
      <c r="L6231" s="78">
        <f t="shared" si="96"/>
        <v>61.729999999996288</v>
      </c>
      <c r="M6231" s="77"/>
    </row>
    <row r="6232" spans="12:13">
      <c r="L6232" s="78">
        <f t="shared" si="96"/>
        <v>61.739999999996286</v>
      </c>
      <c r="M6232" s="77"/>
    </row>
    <row r="6233" spans="12:13">
      <c r="L6233" s="78">
        <f t="shared" si="96"/>
        <v>61.749999999996284</v>
      </c>
      <c r="M6233" s="77"/>
    </row>
    <row r="6234" spans="12:13">
      <c r="L6234" s="78">
        <f t="shared" si="96"/>
        <v>61.759999999996282</v>
      </c>
      <c r="M6234" s="77"/>
    </row>
    <row r="6235" spans="12:13">
      <c r="L6235" s="78">
        <f t="shared" si="96"/>
        <v>61.76999999999628</v>
      </c>
      <c r="M6235" s="77"/>
    </row>
    <row r="6236" spans="12:13">
      <c r="L6236" s="78">
        <f t="shared" si="96"/>
        <v>61.779999999996278</v>
      </c>
      <c r="M6236" s="77"/>
    </row>
    <row r="6237" spans="12:13">
      <c r="L6237" s="78">
        <f t="shared" si="96"/>
        <v>61.789999999996276</v>
      </c>
      <c r="M6237" s="77"/>
    </row>
    <row r="6238" spans="12:13">
      <c r="L6238" s="78">
        <f t="shared" si="96"/>
        <v>61.799999999996274</v>
      </c>
      <c r="M6238" s="77"/>
    </row>
    <row r="6239" spans="12:13">
      <c r="L6239" s="78">
        <f t="shared" si="96"/>
        <v>61.809999999996272</v>
      </c>
      <c r="M6239" s="77"/>
    </row>
    <row r="6240" spans="12:13">
      <c r="L6240" s="78">
        <f t="shared" si="96"/>
        <v>61.81999999999627</v>
      </c>
      <c r="M6240" s="77"/>
    </row>
    <row r="6241" spans="12:13">
      <c r="L6241" s="78">
        <f t="shared" si="96"/>
        <v>61.829999999996268</v>
      </c>
      <c r="M6241" s="77"/>
    </row>
    <row r="6242" spans="12:13">
      <c r="L6242" s="78">
        <f t="shared" si="96"/>
        <v>61.839999999996266</v>
      </c>
      <c r="M6242" s="77"/>
    </row>
    <row r="6243" spans="12:13">
      <c r="L6243" s="78">
        <f t="shared" si="96"/>
        <v>61.849999999996264</v>
      </c>
      <c r="M6243" s="77"/>
    </row>
    <row r="6244" spans="12:13">
      <c r="L6244" s="78">
        <f t="shared" si="96"/>
        <v>61.859999999996262</v>
      </c>
      <c r="M6244" s="77"/>
    </row>
    <row r="6245" spans="12:13">
      <c r="L6245" s="78">
        <f t="shared" si="96"/>
        <v>61.86999999999626</v>
      </c>
      <c r="M6245" s="77"/>
    </row>
    <row r="6246" spans="12:13">
      <c r="L6246" s="78">
        <f t="shared" si="96"/>
        <v>61.879999999996258</v>
      </c>
      <c r="M6246" s="77"/>
    </row>
    <row r="6247" spans="12:13">
      <c r="L6247" s="78">
        <f t="shared" si="96"/>
        <v>61.889999999996256</v>
      </c>
      <c r="M6247" s="77"/>
    </row>
    <row r="6248" spans="12:13">
      <c r="L6248" s="78">
        <f t="shared" si="96"/>
        <v>61.899999999996254</v>
      </c>
      <c r="M6248" s="77"/>
    </row>
    <row r="6249" spans="12:13">
      <c r="L6249" s="78">
        <f t="shared" si="96"/>
        <v>61.909999999996252</v>
      </c>
      <c r="M6249" s="77"/>
    </row>
    <row r="6250" spans="12:13">
      <c r="L6250" s="78">
        <f t="shared" si="96"/>
        <v>61.91999999999625</v>
      </c>
      <c r="M6250" s="77"/>
    </row>
    <row r="6251" spans="12:13">
      <c r="L6251" s="78">
        <f t="shared" si="96"/>
        <v>61.929999999996248</v>
      </c>
      <c r="M6251" s="77"/>
    </row>
    <row r="6252" spans="12:13">
      <c r="L6252" s="78">
        <f t="shared" si="96"/>
        <v>61.939999999996246</v>
      </c>
      <c r="M6252" s="77"/>
    </row>
    <row r="6253" spans="12:13">
      <c r="L6253" s="78">
        <f t="shared" si="96"/>
        <v>61.949999999996244</v>
      </c>
      <c r="M6253" s="77"/>
    </row>
    <row r="6254" spans="12:13">
      <c r="L6254" s="78">
        <f t="shared" si="96"/>
        <v>61.959999999996242</v>
      </c>
      <c r="M6254" s="77"/>
    </row>
    <row r="6255" spans="12:13">
      <c r="L6255" s="78">
        <f t="shared" si="96"/>
        <v>61.96999999999624</v>
      </c>
      <c r="M6255" s="77"/>
    </row>
    <row r="6256" spans="12:13">
      <c r="L6256" s="78">
        <f t="shared" si="96"/>
        <v>61.979999999996238</v>
      </c>
      <c r="M6256" s="77"/>
    </row>
    <row r="6257" spans="12:13">
      <c r="L6257" s="78">
        <f t="shared" si="96"/>
        <v>61.989999999996236</v>
      </c>
      <c r="M6257" s="77"/>
    </row>
    <row r="6258" spans="12:13">
      <c r="L6258" s="78">
        <f t="shared" si="96"/>
        <v>61.999999999996234</v>
      </c>
      <c r="M6258" s="77"/>
    </row>
    <row r="6259" spans="12:13">
      <c r="L6259" s="78">
        <f t="shared" si="96"/>
        <v>62.009999999996232</v>
      </c>
      <c r="M6259" s="77"/>
    </row>
    <row r="6260" spans="12:13">
      <c r="L6260" s="78">
        <f t="shared" si="96"/>
        <v>62.01999999999623</v>
      </c>
      <c r="M6260" s="77"/>
    </row>
    <row r="6261" spans="12:13">
      <c r="L6261" s="78">
        <f t="shared" si="96"/>
        <v>62.029999999996228</v>
      </c>
      <c r="M6261" s="77"/>
    </row>
    <row r="6262" spans="12:13">
      <c r="L6262" s="78">
        <f t="shared" si="96"/>
        <v>62.039999999996226</v>
      </c>
      <c r="M6262" s="77"/>
    </row>
    <row r="6263" spans="12:13">
      <c r="L6263" s="78">
        <f t="shared" si="96"/>
        <v>62.049999999996224</v>
      </c>
      <c r="M6263" s="77"/>
    </row>
    <row r="6264" spans="12:13">
      <c r="L6264" s="78">
        <f t="shared" si="96"/>
        <v>62.059999999996222</v>
      </c>
      <c r="M6264" s="77"/>
    </row>
    <row r="6265" spans="12:13">
      <c r="L6265" s="78">
        <f t="shared" si="96"/>
        <v>62.06999999999622</v>
      </c>
      <c r="M6265" s="77"/>
    </row>
    <row r="6266" spans="12:13">
      <c r="L6266" s="78">
        <f t="shared" si="96"/>
        <v>62.079999999996218</v>
      </c>
      <c r="M6266" s="77"/>
    </row>
    <row r="6267" spans="12:13">
      <c r="L6267" s="78">
        <f t="shared" si="96"/>
        <v>62.089999999996216</v>
      </c>
      <c r="M6267" s="77"/>
    </row>
    <row r="6268" spans="12:13">
      <c r="L6268" s="78">
        <f t="shared" ref="L6268:L6331" si="97">+L6267+0.01</f>
        <v>62.099999999996214</v>
      </c>
      <c r="M6268" s="77"/>
    </row>
    <row r="6269" spans="12:13">
      <c r="L6269" s="78">
        <f t="shared" si="97"/>
        <v>62.109999999996212</v>
      </c>
      <c r="M6269" s="77"/>
    </row>
    <row r="6270" spans="12:13">
      <c r="L6270" s="78">
        <f t="shared" si="97"/>
        <v>62.11999999999621</v>
      </c>
      <c r="M6270" s="77"/>
    </row>
    <row r="6271" spans="12:13">
      <c r="L6271" s="78">
        <f t="shared" si="97"/>
        <v>62.129999999996208</v>
      </c>
      <c r="M6271" s="77"/>
    </row>
    <row r="6272" spans="12:13">
      <c r="L6272" s="78">
        <f t="shared" si="97"/>
        <v>62.139999999996206</v>
      </c>
      <c r="M6272" s="77"/>
    </row>
    <row r="6273" spans="12:13">
      <c r="L6273" s="78">
        <f t="shared" si="97"/>
        <v>62.149999999996204</v>
      </c>
      <c r="M6273" s="77"/>
    </row>
    <row r="6274" spans="12:13">
      <c r="L6274" s="78">
        <f t="shared" si="97"/>
        <v>62.159999999996202</v>
      </c>
      <c r="M6274" s="77"/>
    </row>
    <row r="6275" spans="12:13">
      <c r="L6275" s="78">
        <f t="shared" si="97"/>
        <v>62.1699999999962</v>
      </c>
      <c r="M6275" s="77"/>
    </row>
    <row r="6276" spans="12:13">
      <c r="L6276" s="78">
        <f t="shared" si="97"/>
        <v>62.179999999996198</v>
      </c>
      <c r="M6276" s="77"/>
    </row>
    <row r="6277" spans="12:13">
      <c r="L6277" s="78">
        <f t="shared" si="97"/>
        <v>62.189999999996196</v>
      </c>
      <c r="M6277" s="77"/>
    </row>
    <row r="6278" spans="12:13">
      <c r="L6278" s="78">
        <f t="shared" si="97"/>
        <v>62.199999999996194</v>
      </c>
      <c r="M6278" s="77"/>
    </row>
    <row r="6279" spans="12:13">
      <c r="L6279" s="78">
        <f t="shared" si="97"/>
        <v>62.209999999996192</v>
      </c>
      <c r="M6279" s="77"/>
    </row>
    <row r="6280" spans="12:13">
      <c r="L6280" s="78">
        <f t="shared" si="97"/>
        <v>62.21999999999619</v>
      </c>
      <c r="M6280" s="77"/>
    </row>
    <row r="6281" spans="12:13">
      <c r="L6281" s="78">
        <f t="shared" si="97"/>
        <v>62.229999999996188</v>
      </c>
      <c r="M6281" s="77"/>
    </row>
    <row r="6282" spans="12:13">
      <c r="L6282" s="78">
        <f t="shared" si="97"/>
        <v>62.239999999996186</v>
      </c>
      <c r="M6282" s="77"/>
    </row>
    <row r="6283" spans="12:13">
      <c r="L6283" s="78">
        <f t="shared" si="97"/>
        <v>62.249999999996184</v>
      </c>
      <c r="M6283" s="77"/>
    </row>
    <row r="6284" spans="12:13">
      <c r="L6284" s="78">
        <f t="shared" si="97"/>
        <v>62.259999999996182</v>
      </c>
      <c r="M6284" s="77"/>
    </row>
    <row r="6285" spans="12:13">
      <c r="L6285" s="78">
        <f t="shared" si="97"/>
        <v>62.26999999999618</v>
      </c>
      <c r="M6285" s="77"/>
    </row>
    <row r="6286" spans="12:13">
      <c r="L6286" s="78">
        <f t="shared" si="97"/>
        <v>62.279999999996178</v>
      </c>
      <c r="M6286" s="77"/>
    </row>
    <row r="6287" spans="12:13">
      <c r="L6287" s="78">
        <f t="shared" si="97"/>
        <v>62.289999999996176</v>
      </c>
      <c r="M6287" s="77"/>
    </row>
    <row r="6288" spans="12:13">
      <c r="L6288" s="78">
        <f t="shared" si="97"/>
        <v>62.299999999996174</v>
      </c>
      <c r="M6288" s="77"/>
    </row>
    <row r="6289" spans="12:13">
      <c r="L6289" s="78">
        <f t="shared" si="97"/>
        <v>62.309999999996172</v>
      </c>
      <c r="M6289" s="77"/>
    </row>
    <row r="6290" spans="12:13">
      <c r="L6290" s="78">
        <f t="shared" si="97"/>
        <v>62.31999999999617</v>
      </c>
      <c r="M6290" s="77"/>
    </row>
    <row r="6291" spans="12:13">
      <c r="L6291" s="78">
        <f t="shared" si="97"/>
        <v>62.329999999996168</v>
      </c>
      <c r="M6291" s="77"/>
    </row>
    <row r="6292" spans="12:13">
      <c r="L6292" s="78">
        <f t="shared" si="97"/>
        <v>62.339999999996166</v>
      </c>
      <c r="M6292" s="77"/>
    </row>
    <row r="6293" spans="12:13">
      <c r="L6293" s="78">
        <f t="shared" si="97"/>
        <v>62.349999999996164</v>
      </c>
      <c r="M6293" s="77"/>
    </row>
    <row r="6294" spans="12:13">
      <c r="L6294" s="78">
        <f t="shared" si="97"/>
        <v>62.359999999996163</v>
      </c>
      <c r="M6294" s="77"/>
    </row>
    <row r="6295" spans="12:13">
      <c r="L6295" s="78">
        <f t="shared" si="97"/>
        <v>62.369999999996161</v>
      </c>
      <c r="M6295" s="77"/>
    </row>
    <row r="6296" spans="12:13">
      <c r="L6296" s="78">
        <f t="shared" si="97"/>
        <v>62.379999999996159</v>
      </c>
      <c r="M6296" s="77"/>
    </row>
    <row r="6297" spans="12:13">
      <c r="L6297" s="78">
        <f t="shared" si="97"/>
        <v>62.389999999996157</v>
      </c>
      <c r="M6297" s="77"/>
    </row>
    <row r="6298" spans="12:13">
      <c r="L6298" s="78">
        <f t="shared" si="97"/>
        <v>62.399999999996155</v>
      </c>
      <c r="M6298" s="77"/>
    </row>
    <row r="6299" spans="12:13">
      <c r="L6299" s="78">
        <f t="shared" si="97"/>
        <v>62.409999999996153</v>
      </c>
      <c r="M6299" s="77"/>
    </row>
    <row r="6300" spans="12:13">
      <c r="L6300" s="78">
        <f t="shared" si="97"/>
        <v>62.419999999996151</v>
      </c>
      <c r="M6300" s="77"/>
    </row>
    <row r="6301" spans="12:13">
      <c r="L6301" s="78">
        <f t="shared" si="97"/>
        <v>62.429999999996149</v>
      </c>
      <c r="M6301" s="77"/>
    </row>
    <row r="6302" spans="12:13">
      <c r="L6302" s="78">
        <f t="shared" si="97"/>
        <v>62.439999999996147</v>
      </c>
      <c r="M6302" s="77"/>
    </row>
    <row r="6303" spans="12:13">
      <c r="L6303" s="78">
        <f t="shared" si="97"/>
        <v>62.449999999996145</v>
      </c>
      <c r="M6303" s="77"/>
    </row>
    <row r="6304" spans="12:13">
      <c r="L6304" s="78">
        <f t="shared" si="97"/>
        <v>62.459999999996143</v>
      </c>
      <c r="M6304" s="77"/>
    </row>
    <row r="6305" spans="12:13">
      <c r="L6305" s="78">
        <f t="shared" si="97"/>
        <v>62.469999999996141</v>
      </c>
      <c r="M6305" s="77"/>
    </row>
    <row r="6306" spans="12:13">
      <c r="L6306" s="78">
        <f t="shared" si="97"/>
        <v>62.479999999996139</v>
      </c>
      <c r="M6306" s="77"/>
    </row>
    <row r="6307" spans="12:13">
      <c r="L6307" s="78">
        <f t="shared" si="97"/>
        <v>62.489999999996137</v>
      </c>
      <c r="M6307" s="77"/>
    </row>
    <row r="6308" spans="12:13">
      <c r="L6308" s="78">
        <f t="shared" si="97"/>
        <v>62.499999999996135</v>
      </c>
      <c r="M6308" s="77"/>
    </row>
    <row r="6309" spans="12:13">
      <c r="L6309" s="78">
        <f t="shared" si="97"/>
        <v>62.509999999996133</v>
      </c>
      <c r="M6309" s="77"/>
    </row>
    <row r="6310" spans="12:13">
      <c r="L6310" s="78">
        <f t="shared" si="97"/>
        <v>62.519999999996131</v>
      </c>
      <c r="M6310" s="77"/>
    </row>
    <row r="6311" spans="12:13">
      <c r="L6311" s="78">
        <f t="shared" si="97"/>
        <v>62.529999999996129</v>
      </c>
      <c r="M6311" s="77"/>
    </row>
    <row r="6312" spans="12:13">
      <c r="L6312" s="78">
        <f t="shared" si="97"/>
        <v>62.539999999996127</v>
      </c>
      <c r="M6312" s="77"/>
    </row>
    <row r="6313" spans="12:13">
      <c r="L6313" s="78">
        <f t="shared" si="97"/>
        <v>62.549999999996125</v>
      </c>
      <c r="M6313" s="77"/>
    </row>
    <row r="6314" spans="12:13">
      <c r="L6314" s="78">
        <f t="shared" si="97"/>
        <v>62.559999999996123</v>
      </c>
      <c r="M6314" s="77"/>
    </row>
    <row r="6315" spans="12:13">
      <c r="L6315" s="78">
        <f t="shared" si="97"/>
        <v>62.569999999996121</v>
      </c>
      <c r="M6315" s="77"/>
    </row>
    <row r="6316" spans="12:13">
      <c r="L6316" s="78">
        <f t="shared" si="97"/>
        <v>62.579999999996119</v>
      </c>
      <c r="M6316" s="77"/>
    </row>
    <row r="6317" spans="12:13">
      <c r="L6317" s="78">
        <f t="shared" si="97"/>
        <v>62.589999999996117</v>
      </c>
      <c r="M6317" s="77"/>
    </row>
    <row r="6318" spans="12:13">
      <c r="L6318" s="78">
        <f t="shared" si="97"/>
        <v>62.599999999996115</v>
      </c>
      <c r="M6318" s="77"/>
    </row>
    <row r="6319" spans="12:13">
      <c r="L6319" s="78">
        <f t="shared" si="97"/>
        <v>62.609999999996113</v>
      </c>
      <c r="M6319" s="77"/>
    </row>
    <row r="6320" spans="12:13">
      <c r="L6320" s="78">
        <f t="shared" si="97"/>
        <v>62.619999999996111</v>
      </c>
      <c r="M6320" s="77"/>
    </row>
    <row r="6321" spans="12:13">
      <c r="L6321" s="78">
        <f t="shared" si="97"/>
        <v>62.629999999996109</v>
      </c>
      <c r="M6321" s="77"/>
    </row>
    <row r="6322" spans="12:13">
      <c r="L6322" s="78">
        <f t="shared" si="97"/>
        <v>62.639999999996107</v>
      </c>
      <c r="M6322" s="77"/>
    </row>
    <row r="6323" spans="12:13">
      <c r="L6323" s="78">
        <f t="shared" si="97"/>
        <v>62.649999999996105</v>
      </c>
      <c r="M6323" s="77"/>
    </row>
    <row r="6324" spans="12:13">
      <c r="L6324" s="78">
        <f t="shared" si="97"/>
        <v>62.659999999996103</v>
      </c>
      <c r="M6324" s="77"/>
    </row>
    <row r="6325" spans="12:13">
      <c r="L6325" s="78">
        <f t="shared" si="97"/>
        <v>62.669999999996101</v>
      </c>
      <c r="M6325" s="77"/>
    </row>
    <row r="6326" spans="12:13">
      <c r="L6326" s="78">
        <f t="shared" si="97"/>
        <v>62.679999999996099</v>
      </c>
      <c r="M6326" s="77"/>
    </row>
    <row r="6327" spans="12:13">
      <c r="L6327" s="78">
        <f t="shared" si="97"/>
        <v>62.689999999996097</v>
      </c>
      <c r="M6327" s="77"/>
    </row>
    <row r="6328" spans="12:13">
      <c r="L6328" s="78">
        <f t="shared" si="97"/>
        <v>62.699999999996095</v>
      </c>
      <c r="M6328" s="77"/>
    </row>
    <row r="6329" spans="12:13">
      <c r="L6329" s="78">
        <f t="shared" si="97"/>
        <v>62.709999999996093</v>
      </c>
      <c r="M6329" s="77"/>
    </row>
    <row r="6330" spans="12:13">
      <c r="L6330" s="78">
        <f t="shared" si="97"/>
        <v>62.719999999996091</v>
      </c>
      <c r="M6330" s="77"/>
    </row>
    <row r="6331" spans="12:13">
      <c r="L6331" s="78">
        <f t="shared" si="97"/>
        <v>62.729999999996089</v>
      </c>
      <c r="M6331" s="77"/>
    </row>
    <row r="6332" spans="12:13">
      <c r="L6332" s="78">
        <f t="shared" ref="L6332:L6395" si="98">+L6331+0.01</f>
        <v>62.739999999996087</v>
      </c>
      <c r="M6332" s="77"/>
    </row>
    <row r="6333" spans="12:13">
      <c r="L6333" s="78">
        <f t="shared" si="98"/>
        <v>62.749999999996085</v>
      </c>
      <c r="M6333" s="77"/>
    </row>
    <row r="6334" spans="12:13">
      <c r="L6334" s="78">
        <f t="shared" si="98"/>
        <v>62.759999999996083</v>
      </c>
      <c r="M6334" s="77"/>
    </row>
    <row r="6335" spans="12:13">
      <c r="L6335" s="78">
        <f t="shared" si="98"/>
        <v>62.769999999996081</v>
      </c>
      <c r="M6335" s="77"/>
    </row>
    <row r="6336" spans="12:13">
      <c r="L6336" s="78">
        <f t="shared" si="98"/>
        <v>62.779999999996079</v>
      </c>
      <c r="M6336" s="77"/>
    </row>
    <row r="6337" spans="12:13">
      <c r="L6337" s="78">
        <f t="shared" si="98"/>
        <v>62.789999999996077</v>
      </c>
      <c r="M6337" s="77"/>
    </row>
    <row r="6338" spans="12:13">
      <c r="L6338" s="78">
        <f t="shared" si="98"/>
        <v>62.799999999996075</v>
      </c>
      <c r="M6338" s="77"/>
    </row>
    <row r="6339" spans="12:13">
      <c r="L6339" s="78">
        <f t="shared" si="98"/>
        <v>62.809999999996073</v>
      </c>
      <c r="M6339" s="77"/>
    </row>
    <row r="6340" spans="12:13">
      <c r="L6340" s="78">
        <f t="shared" si="98"/>
        <v>62.819999999996071</v>
      </c>
      <c r="M6340" s="77"/>
    </row>
    <row r="6341" spans="12:13">
      <c r="L6341" s="78">
        <f t="shared" si="98"/>
        <v>62.829999999996069</v>
      </c>
      <c r="M6341" s="77"/>
    </row>
    <row r="6342" spans="12:13">
      <c r="L6342" s="78">
        <f t="shared" si="98"/>
        <v>62.839999999996067</v>
      </c>
      <c r="M6342" s="77"/>
    </row>
    <row r="6343" spans="12:13">
      <c r="L6343" s="78">
        <f t="shared" si="98"/>
        <v>62.849999999996065</v>
      </c>
      <c r="M6343" s="77"/>
    </row>
    <row r="6344" spans="12:13">
      <c r="L6344" s="78">
        <f t="shared" si="98"/>
        <v>62.859999999996063</v>
      </c>
      <c r="M6344" s="77"/>
    </row>
    <row r="6345" spans="12:13">
      <c r="L6345" s="78">
        <f t="shared" si="98"/>
        <v>62.869999999996061</v>
      </c>
      <c r="M6345" s="77"/>
    </row>
    <row r="6346" spans="12:13">
      <c r="L6346" s="78">
        <f t="shared" si="98"/>
        <v>62.879999999996059</v>
      </c>
      <c r="M6346" s="77"/>
    </row>
    <row r="6347" spans="12:13">
      <c r="L6347" s="78">
        <f t="shared" si="98"/>
        <v>62.889999999996057</v>
      </c>
      <c r="M6347" s="77"/>
    </row>
    <row r="6348" spans="12:13">
      <c r="L6348" s="78">
        <f t="shared" si="98"/>
        <v>62.899999999996055</v>
      </c>
      <c r="M6348" s="77"/>
    </row>
    <row r="6349" spans="12:13">
      <c r="L6349" s="78">
        <f t="shared" si="98"/>
        <v>62.909999999996053</v>
      </c>
      <c r="M6349" s="77"/>
    </row>
    <row r="6350" spans="12:13">
      <c r="L6350" s="78">
        <f t="shared" si="98"/>
        <v>62.919999999996051</v>
      </c>
      <c r="M6350" s="77"/>
    </row>
    <row r="6351" spans="12:13">
      <c r="L6351" s="78">
        <f t="shared" si="98"/>
        <v>62.929999999996049</v>
      </c>
      <c r="M6351" s="77"/>
    </row>
    <row r="6352" spans="12:13">
      <c r="L6352" s="78">
        <f t="shared" si="98"/>
        <v>62.939999999996047</v>
      </c>
      <c r="M6352" s="77"/>
    </row>
    <row r="6353" spans="12:13">
      <c r="L6353" s="78">
        <f t="shared" si="98"/>
        <v>62.949999999996045</v>
      </c>
      <c r="M6353" s="77"/>
    </row>
    <row r="6354" spans="12:13">
      <c r="L6354" s="78">
        <f t="shared" si="98"/>
        <v>62.959999999996043</v>
      </c>
      <c r="M6354" s="77"/>
    </row>
    <row r="6355" spans="12:13">
      <c r="L6355" s="78">
        <f t="shared" si="98"/>
        <v>62.969999999996041</v>
      </c>
      <c r="M6355" s="77"/>
    </row>
    <row r="6356" spans="12:13">
      <c r="L6356" s="78">
        <f t="shared" si="98"/>
        <v>62.979999999996039</v>
      </c>
      <c r="M6356" s="77"/>
    </row>
    <row r="6357" spans="12:13">
      <c r="L6357" s="78">
        <f t="shared" si="98"/>
        <v>62.989999999996037</v>
      </c>
      <c r="M6357" s="77"/>
    </row>
    <row r="6358" spans="12:13">
      <c r="L6358" s="78">
        <f t="shared" si="98"/>
        <v>62.999999999996035</v>
      </c>
      <c r="M6358" s="77"/>
    </row>
    <row r="6359" spans="12:13">
      <c r="L6359" s="78">
        <f t="shared" si="98"/>
        <v>63.009999999996033</v>
      </c>
      <c r="M6359" s="77"/>
    </row>
    <row r="6360" spans="12:13">
      <c r="L6360" s="78">
        <f t="shared" si="98"/>
        <v>63.019999999996031</v>
      </c>
      <c r="M6360" s="77"/>
    </row>
    <row r="6361" spans="12:13">
      <c r="L6361" s="78">
        <f t="shared" si="98"/>
        <v>63.029999999996029</v>
      </c>
      <c r="M6361" s="77"/>
    </row>
    <row r="6362" spans="12:13">
      <c r="L6362" s="78">
        <f t="shared" si="98"/>
        <v>63.039999999996027</v>
      </c>
      <c r="M6362" s="77"/>
    </row>
    <row r="6363" spans="12:13">
      <c r="L6363" s="78">
        <f t="shared" si="98"/>
        <v>63.049999999996025</v>
      </c>
      <c r="M6363" s="77"/>
    </row>
    <row r="6364" spans="12:13">
      <c r="L6364" s="78">
        <f t="shared" si="98"/>
        <v>63.059999999996023</v>
      </c>
      <c r="M6364" s="77"/>
    </row>
    <row r="6365" spans="12:13">
      <c r="L6365" s="78">
        <f t="shared" si="98"/>
        <v>63.069999999996021</v>
      </c>
      <c r="M6365" s="77"/>
    </row>
    <row r="6366" spans="12:13">
      <c r="L6366" s="78">
        <f t="shared" si="98"/>
        <v>63.079999999996019</v>
      </c>
      <c r="M6366" s="77"/>
    </row>
    <row r="6367" spans="12:13">
      <c r="L6367" s="78">
        <f t="shared" si="98"/>
        <v>63.089999999996017</v>
      </c>
      <c r="M6367" s="77"/>
    </row>
    <row r="6368" spans="12:13">
      <c r="L6368" s="78">
        <f t="shared" si="98"/>
        <v>63.099999999996015</v>
      </c>
      <c r="M6368" s="77"/>
    </row>
    <row r="6369" spans="12:13">
      <c r="L6369" s="78">
        <f t="shared" si="98"/>
        <v>63.109999999996013</v>
      </c>
      <c r="M6369" s="77"/>
    </row>
    <row r="6370" spans="12:13">
      <c r="L6370" s="78">
        <f t="shared" si="98"/>
        <v>63.119999999996011</v>
      </c>
      <c r="M6370" s="77"/>
    </row>
    <row r="6371" spans="12:13">
      <c r="L6371" s="78">
        <f t="shared" si="98"/>
        <v>63.129999999996009</v>
      </c>
      <c r="M6371" s="77"/>
    </row>
    <row r="6372" spans="12:13">
      <c r="L6372" s="78">
        <f t="shared" si="98"/>
        <v>63.139999999996007</v>
      </c>
      <c r="M6372" s="77"/>
    </row>
    <row r="6373" spans="12:13">
      <c r="L6373" s="78">
        <f t="shared" si="98"/>
        <v>63.149999999996005</v>
      </c>
      <c r="M6373" s="77"/>
    </row>
    <row r="6374" spans="12:13">
      <c r="L6374" s="78">
        <f t="shared" si="98"/>
        <v>63.159999999996003</v>
      </c>
      <c r="M6374" s="77"/>
    </row>
    <row r="6375" spans="12:13">
      <c r="L6375" s="78">
        <f t="shared" si="98"/>
        <v>63.169999999996001</v>
      </c>
      <c r="M6375" s="77"/>
    </row>
    <row r="6376" spans="12:13">
      <c r="L6376" s="78">
        <f t="shared" si="98"/>
        <v>63.179999999995999</v>
      </c>
      <c r="M6376" s="77"/>
    </row>
    <row r="6377" spans="12:13">
      <c r="L6377" s="78">
        <f t="shared" si="98"/>
        <v>63.189999999995997</v>
      </c>
      <c r="M6377" s="77"/>
    </row>
    <row r="6378" spans="12:13">
      <c r="L6378" s="78">
        <f t="shared" si="98"/>
        <v>63.199999999995995</v>
      </c>
      <c r="M6378" s="77"/>
    </row>
    <row r="6379" spans="12:13">
      <c r="L6379" s="78">
        <f t="shared" si="98"/>
        <v>63.209999999995993</v>
      </c>
      <c r="M6379" s="77"/>
    </row>
    <row r="6380" spans="12:13">
      <c r="L6380" s="78">
        <f t="shared" si="98"/>
        <v>63.219999999995991</v>
      </c>
      <c r="M6380" s="77"/>
    </row>
    <row r="6381" spans="12:13">
      <c r="L6381" s="78">
        <f t="shared" si="98"/>
        <v>63.229999999995989</v>
      </c>
      <c r="M6381" s="77"/>
    </row>
    <row r="6382" spans="12:13">
      <c r="L6382" s="78">
        <f t="shared" si="98"/>
        <v>63.239999999995987</v>
      </c>
      <c r="M6382" s="77"/>
    </row>
    <row r="6383" spans="12:13">
      <c r="L6383" s="78">
        <f t="shared" si="98"/>
        <v>63.249999999995985</v>
      </c>
      <c r="M6383" s="77"/>
    </row>
    <row r="6384" spans="12:13">
      <c r="L6384" s="78">
        <f t="shared" si="98"/>
        <v>63.259999999995983</v>
      </c>
      <c r="M6384" s="77"/>
    </row>
    <row r="6385" spans="12:13">
      <c r="L6385" s="78">
        <f t="shared" si="98"/>
        <v>63.269999999995981</v>
      </c>
      <c r="M6385" s="77"/>
    </row>
    <row r="6386" spans="12:13">
      <c r="L6386" s="78">
        <f t="shared" si="98"/>
        <v>63.279999999995979</v>
      </c>
      <c r="M6386" s="77"/>
    </row>
    <row r="6387" spans="12:13">
      <c r="L6387" s="78">
        <f t="shared" si="98"/>
        <v>63.289999999995977</v>
      </c>
      <c r="M6387" s="77"/>
    </row>
    <row r="6388" spans="12:13">
      <c r="L6388" s="78">
        <f t="shared" si="98"/>
        <v>63.299999999995975</v>
      </c>
      <c r="M6388" s="77"/>
    </row>
    <row r="6389" spans="12:13">
      <c r="L6389" s="78">
        <f t="shared" si="98"/>
        <v>63.309999999995973</v>
      </c>
      <c r="M6389" s="77"/>
    </row>
    <row r="6390" spans="12:13">
      <c r="L6390" s="78">
        <f t="shared" si="98"/>
        <v>63.319999999995972</v>
      </c>
      <c r="M6390" s="77"/>
    </row>
    <row r="6391" spans="12:13">
      <c r="L6391" s="78">
        <f t="shared" si="98"/>
        <v>63.32999999999597</v>
      </c>
      <c r="M6391" s="77"/>
    </row>
    <row r="6392" spans="12:13">
      <c r="L6392" s="78">
        <f t="shared" si="98"/>
        <v>63.339999999995968</v>
      </c>
      <c r="M6392" s="77"/>
    </row>
    <row r="6393" spans="12:13">
      <c r="L6393" s="78">
        <f t="shared" si="98"/>
        <v>63.349999999995966</v>
      </c>
      <c r="M6393" s="77"/>
    </row>
    <row r="6394" spans="12:13">
      <c r="L6394" s="78">
        <f t="shared" si="98"/>
        <v>63.359999999995964</v>
      </c>
      <c r="M6394" s="77"/>
    </row>
    <row r="6395" spans="12:13">
      <c r="L6395" s="78">
        <f t="shared" si="98"/>
        <v>63.369999999995962</v>
      </c>
      <c r="M6395" s="77"/>
    </row>
    <row r="6396" spans="12:13">
      <c r="L6396" s="78">
        <f t="shared" ref="L6396:L6459" si="99">+L6395+0.01</f>
        <v>63.37999999999596</v>
      </c>
      <c r="M6396" s="77"/>
    </row>
    <row r="6397" spans="12:13">
      <c r="L6397" s="78">
        <f t="shared" si="99"/>
        <v>63.389999999995958</v>
      </c>
      <c r="M6397" s="77"/>
    </row>
    <row r="6398" spans="12:13">
      <c r="L6398" s="78">
        <f t="shared" si="99"/>
        <v>63.399999999995956</v>
      </c>
      <c r="M6398" s="77"/>
    </row>
    <row r="6399" spans="12:13">
      <c r="L6399" s="78">
        <f t="shared" si="99"/>
        <v>63.409999999995954</v>
      </c>
      <c r="M6399" s="77"/>
    </row>
    <row r="6400" spans="12:13">
      <c r="L6400" s="78">
        <f t="shared" si="99"/>
        <v>63.419999999995952</v>
      </c>
      <c r="M6400" s="77"/>
    </row>
    <row r="6401" spans="12:13">
      <c r="L6401" s="78">
        <f t="shared" si="99"/>
        <v>63.42999999999595</v>
      </c>
      <c r="M6401" s="77"/>
    </row>
    <row r="6402" spans="12:13">
      <c r="L6402" s="78">
        <f t="shared" si="99"/>
        <v>63.439999999995948</v>
      </c>
      <c r="M6402" s="77"/>
    </row>
    <row r="6403" spans="12:13">
      <c r="L6403" s="78">
        <f t="shared" si="99"/>
        <v>63.449999999995946</v>
      </c>
      <c r="M6403" s="77"/>
    </row>
    <row r="6404" spans="12:13">
      <c r="L6404" s="78">
        <f t="shared" si="99"/>
        <v>63.459999999995944</v>
      </c>
      <c r="M6404" s="77"/>
    </row>
    <row r="6405" spans="12:13">
      <c r="L6405" s="78">
        <f t="shared" si="99"/>
        <v>63.469999999995942</v>
      </c>
      <c r="M6405" s="77"/>
    </row>
    <row r="6406" spans="12:13">
      <c r="L6406" s="78">
        <f t="shared" si="99"/>
        <v>63.47999999999594</v>
      </c>
      <c r="M6406" s="77"/>
    </row>
    <row r="6407" spans="12:13">
      <c r="L6407" s="78">
        <f t="shared" si="99"/>
        <v>63.489999999995938</v>
      </c>
      <c r="M6407" s="77"/>
    </row>
    <row r="6408" spans="12:13">
      <c r="L6408" s="78">
        <f t="shared" si="99"/>
        <v>63.499999999995936</v>
      </c>
      <c r="M6408" s="77"/>
    </row>
    <row r="6409" spans="12:13">
      <c r="L6409" s="78">
        <f t="shared" si="99"/>
        <v>63.509999999995934</v>
      </c>
      <c r="M6409" s="77"/>
    </row>
    <row r="6410" spans="12:13">
      <c r="L6410" s="78">
        <f t="shared" si="99"/>
        <v>63.519999999995932</v>
      </c>
      <c r="M6410" s="77"/>
    </row>
    <row r="6411" spans="12:13">
      <c r="L6411" s="78">
        <f t="shared" si="99"/>
        <v>63.52999999999593</v>
      </c>
      <c r="M6411" s="77"/>
    </row>
    <row r="6412" spans="12:13">
      <c r="L6412" s="78">
        <f t="shared" si="99"/>
        <v>63.539999999995928</v>
      </c>
      <c r="M6412" s="77"/>
    </row>
    <row r="6413" spans="12:13">
      <c r="L6413" s="78">
        <f t="shared" si="99"/>
        <v>63.549999999995926</v>
      </c>
      <c r="M6413" s="77"/>
    </row>
    <row r="6414" spans="12:13">
      <c r="L6414" s="78">
        <f t="shared" si="99"/>
        <v>63.559999999995924</v>
      </c>
      <c r="M6414" s="77"/>
    </row>
    <row r="6415" spans="12:13">
      <c r="L6415" s="78">
        <f t="shared" si="99"/>
        <v>63.569999999995922</v>
      </c>
      <c r="M6415" s="77"/>
    </row>
    <row r="6416" spans="12:13">
      <c r="L6416" s="78">
        <f t="shared" si="99"/>
        <v>63.57999999999592</v>
      </c>
      <c r="M6416" s="77"/>
    </row>
    <row r="6417" spans="12:13">
      <c r="L6417" s="78">
        <f t="shared" si="99"/>
        <v>63.589999999995918</v>
      </c>
      <c r="M6417" s="77"/>
    </row>
    <row r="6418" spans="12:13">
      <c r="L6418" s="78">
        <f t="shared" si="99"/>
        <v>63.599999999995916</v>
      </c>
      <c r="M6418" s="77"/>
    </row>
    <row r="6419" spans="12:13">
      <c r="L6419" s="78">
        <f t="shared" si="99"/>
        <v>63.609999999995914</v>
      </c>
      <c r="M6419" s="77"/>
    </row>
    <row r="6420" spans="12:13">
      <c r="L6420" s="78">
        <f t="shared" si="99"/>
        <v>63.619999999995912</v>
      </c>
      <c r="M6420" s="77"/>
    </row>
    <row r="6421" spans="12:13">
      <c r="L6421" s="78">
        <f t="shared" si="99"/>
        <v>63.62999999999591</v>
      </c>
      <c r="M6421" s="77"/>
    </row>
    <row r="6422" spans="12:13">
      <c r="L6422" s="78">
        <f t="shared" si="99"/>
        <v>63.639999999995908</v>
      </c>
      <c r="M6422" s="77"/>
    </row>
    <row r="6423" spans="12:13">
      <c r="L6423" s="78">
        <f t="shared" si="99"/>
        <v>63.649999999995906</v>
      </c>
      <c r="M6423" s="77"/>
    </row>
    <row r="6424" spans="12:13">
      <c r="L6424" s="78">
        <f t="shared" si="99"/>
        <v>63.659999999995904</v>
      </c>
      <c r="M6424" s="77"/>
    </row>
    <row r="6425" spans="12:13">
      <c r="L6425" s="78">
        <f t="shared" si="99"/>
        <v>63.669999999995902</v>
      </c>
      <c r="M6425" s="77"/>
    </row>
    <row r="6426" spans="12:13">
      <c r="L6426" s="78">
        <f t="shared" si="99"/>
        <v>63.6799999999959</v>
      </c>
      <c r="M6426" s="77"/>
    </row>
    <row r="6427" spans="12:13">
      <c r="L6427" s="78">
        <f t="shared" si="99"/>
        <v>63.689999999995898</v>
      </c>
      <c r="M6427" s="77"/>
    </row>
    <row r="6428" spans="12:13">
      <c r="L6428" s="78">
        <f t="shared" si="99"/>
        <v>63.699999999995896</v>
      </c>
      <c r="M6428" s="77"/>
    </row>
    <row r="6429" spans="12:13">
      <c r="L6429" s="78">
        <f t="shared" si="99"/>
        <v>63.709999999995894</v>
      </c>
      <c r="M6429" s="77"/>
    </row>
    <row r="6430" spans="12:13">
      <c r="L6430" s="78">
        <f t="shared" si="99"/>
        <v>63.719999999995892</v>
      </c>
      <c r="M6430" s="77"/>
    </row>
    <row r="6431" spans="12:13">
      <c r="L6431" s="78">
        <f t="shared" si="99"/>
        <v>63.72999999999589</v>
      </c>
      <c r="M6431" s="77"/>
    </row>
    <row r="6432" spans="12:13">
      <c r="L6432" s="78">
        <f t="shared" si="99"/>
        <v>63.739999999995888</v>
      </c>
      <c r="M6432" s="77"/>
    </row>
    <row r="6433" spans="12:13">
      <c r="L6433" s="78">
        <f t="shared" si="99"/>
        <v>63.749999999995886</v>
      </c>
      <c r="M6433" s="77"/>
    </row>
    <row r="6434" spans="12:13">
      <c r="L6434" s="78">
        <f t="shared" si="99"/>
        <v>63.759999999995884</v>
      </c>
      <c r="M6434" s="77"/>
    </row>
    <row r="6435" spans="12:13">
      <c r="L6435" s="78">
        <f t="shared" si="99"/>
        <v>63.769999999995882</v>
      </c>
      <c r="M6435" s="77"/>
    </row>
    <row r="6436" spans="12:13">
      <c r="L6436" s="78">
        <f t="shared" si="99"/>
        <v>63.77999999999588</v>
      </c>
      <c r="M6436" s="77"/>
    </row>
    <row r="6437" spans="12:13">
      <c r="L6437" s="78">
        <f t="shared" si="99"/>
        <v>63.789999999995878</v>
      </c>
      <c r="M6437" s="77"/>
    </row>
    <row r="6438" spans="12:13">
      <c r="L6438" s="78">
        <f t="shared" si="99"/>
        <v>63.799999999995876</v>
      </c>
      <c r="M6438" s="77"/>
    </row>
    <row r="6439" spans="12:13">
      <c r="L6439" s="78">
        <f t="shared" si="99"/>
        <v>63.809999999995874</v>
      </c>
      <c r="M6439" s="77"/>
    </row>
    <row r="6440" spans="12:13">
      <c r="L6440" s="78">
        <f t="shared" si="99"/>
        <v>63.819999999995872</v>
      </c>
      <c r="M6440" s="77"/>
    </row>
    <row r="6441" spans="12:13">
      <c r="L6441" s="78">
        <f t="shared" si="99"/>
        <v>63.82999999999587</v>
      </c>
      <c r="M6441" s="77"/>
    </row>
    <row r="6442" spans="12:13">
      <c r="L6442" s="78">
        <f t="shared" si="99"/>
        <v>63.839999999995868</v>
      </c>
      <c r="M6442" s="77"/>
    </row>
    <row r="6443" spans="12:13">
      <c r="L6443" s="78">
        <f t="shared" si="99"/>
        <v>63.849999999995866</v>
      </c>
      <c r="M6443" s="77"/>
    </row>
    <row r="6444" spans="12:13">
      <c r="L6444" s="78">
        <f t="shared" si="99"/>
        <v>63.859999999995864</v>
      </c>
      <c r="M6444" s="77"/>
    </row>
    <row r="6445" spans="12:13">
      <c r="L6445" s="78">
        <f t="shared" si="99"/>
        <v>63.869999999995862</v>
      </c>
      <c r="M6445" s="77"/>
    </row>
    <row r="6446" spans="12:13">
      <c r="L6446" s="78">
        <f t="shared" si="99"/>
        <v>63.87999999999586</v>
      </c>
      <c r="M6446" s="77"/>
    </row>
    <row r="6447" spans="12:13">
      <c r="L6447" s="78">
        <f t="shared" si="99"/>
        <v>63.889999999995858</v>
      </c>
      <c r="M6447" s="77"/>
    </row>
    <row r="6448" spans="12:13">
      <c r="L6448" s="78">
        <f t="shared" si="99"/>
        <v>63.899999999995856</v>
      </c>
      <c r="M6448" s="77"/>
    </row>
    <row r="6449" spans="12:13">
      <c r="L6449" s="78">
        <f t="shared" si="99"/>
        <v>63.909999999995854</v>
      </c>
      <c r="M6449" s="77"/>
    </row>
    <row r="6450" spans="12:13">
      <c r="L6450" s="78">
        <f t="shared" si="99"/>
        <v>63.919999999995852</v>
      </c>
      <c r="M6450" s="77"/>
    </row>
    <row r="6451" spans="12:13">
      <c r="L6451" s="78">
        <f t="shared" si="99"/>
        <v>63.92999999999585</v>
      </c>
      <c r="M6451" s="77"/>
    </row>
    <row r="6452" spans="12:13">
      <c r="L6452" s="78">
        <f t="shared" si="99"/>
        <v>63.939999999995848</v>
      </c>
      <c r="M6452" s="77"/>
    </row>
    <row r="6453" spans="12:13">
      <c r="L6453" s="78">
        <f t="shared" si="99"/>
        <v>63.949999999995846</v>
      </c>
      <c r="M6453" s="77"/>
    </row>
    <row r="6454" spans="12:13">
      <c r="L6454" s="78">
        <f t="shared" si="99"/>
        <v>63.959999999995844</v>
      </c>
      <c r="M6454" s="77"/>
    </row>
    <row r="6455" spans="12:13">
      <c r="L6455" s="78">
        <f t="shared" si="99"/>
        <v>63.969999999995842</v>
      </c>
      <c r="M6455" s="77"/>
    </row>
    <row r="6456" spans="12:13">
      <c r="L6456" s="78">
        <f t="shared" si="99"/>
        <v>63.97999999999584</v>
      </c>
      <c r="M6456" s="77"/>
    </row>
    <row r="6457" spans="12:13">
      <c r="L6457" s="78">
        <f t="shared" si="99"/>
        <v>63.989999999995838</v>
      </c>
      <c r="M6457" s="77"/>
    </row>
    <row r="6458" spans="12:13">
      <c r="L6458" s="78">
        <f t="shared" si="99"/>
        <v>63.999999999995836</v>
      </c>
      <c r="M6458" s="77"/>
    </row>
    <row r="6459" spans="12:13">
      <c r="L6459" s="78">
        <f t="shared" si="99"/>
        <v>64.009999999995841</v>
      </c>
      <c r="M6459" s="77"/>
    </row>
    <row r="6460" spans="12:13">
      <c r="L6460" s="78">
        <f t="shared" ref="L6460:L6523" si="100">+L6459+0.01</f>
        <v>64.019999999995846</v>
      </c>
      <c r="M6460" s="77"/>
    </row>
    <row r="6461" spans="12:13">
      <c r="L6461" s="78">
        <f t="shared" si="100"/>
        <v>64.029999999995852</v>
      </c>
      <c r="M6461" s="77"/>
    </row>
    <row r="6462" spans="12:13">
      <c r="L6462" s="78">
        <f t="shared" si="100"/>
        <v>64.039999999995857</v>
      </c>
      <c r="M6462" s="77"/>
    </row>
    <row r="6463" spans="12:13">
      <c r="L6463" s="78">
        <f t="shared" si="100"/>
        <v>64.049999999995862</v>
      </c>
      <c r="M6463" s="77"/>
    </row>
    <row r="6464" spans="12:13">
      <c r="L6464" s="78">
        <f t="shared" si="100"/>
        <v>64.059999999995867</v>
      </c>
      <c r="M6464" s="77"/>
    </row>
    <row r="6465" spans="12:13">
      <c r="L6465" s="78">
        <f t="shared" si="100"/>
        <v>64.069999999995872</v>
      </c>
      <c r="M6465" s="77"/>
    </row>
    <row r="6466" spans="12:13">
      <c r="L6466" s="78">
        <f t="shared" si="100"/>
        <v>64.079999999995877</v>
      </c>
      <c r="M6466" s="77"/>
    </row>
    <row r="6467" spans="12:13">
      <c r="L6467" s="78">
        <f t="shared" si="100"/>
        <v>64.089999999995882</v>
      </c>
      <c r="M6467" s="77"/>
    </row>
    <row r="6468" spans="12:13">
      <c r="L6468" s="78">
        <f t="shared" si="100"/>
        <v>64.099999999995887</v>
      </c>
      <c r="M6468" s="77"/>
    </row>
    <row r="6469" spans="12:13">
      <c r="L6469" s="78">
        <f t="shared" si="100"/>
        <v>64.109999999995892</v>
      </c>
      <c r="M6469" s="77"/>
    </row>
    <row r="6470" spans="12:13">
      <c r="L6470" s="78">
        <f t="shared" si="100"/>
        <v>64.119999999995898</v>
      </c>
      <c r="M6470" s="77"/>
    </row>
    <row r="6471" spans="12:13">
      <c r="L6471" s="78">
        <f t="shared" si="100"/>
        <v>64.129999999995903</v>
      </c>
      <c r="M6471" s="77"/>
    </row>
    <row r="6472" spans="12:13">
      <c r="L6472" s="78">
        <f t="shared" si="100"/>
        <v>64.139999999995908</v>
      </c>
      <c r="M6472" s="77"/>
    </row>
    <row r="6473" spans="12:13">
      <c r="L6473" s="78">
        <f t="shared" si="100"/>
        <v>64.149999999995913</v>
      </c>
      <c r="M6473" s="77"/>
    </row>
    <row r="6474" spans="12:13">
      <c r="L6474" s="78">
        <f t="shared" si="100"/>
        <v>64.159999999995918</v>
      </c>
      <c r="M6474" s="77"/>
    </row>
    <row r="6475" spans="12:13">
      <c r="L6475" s="78">
        <f t="shared" si="100"/>
        <v>64.169999999995923</v>
      </c>
      <c r="M6475" s="77"/>
    </row>
    <row r="6476" spans="12:13">
      <c r="L6476" s="78">
        <f t="shared" si="100"/>
        <v>64.179999999995928</v>
      </c>
      <c r="M6476" s="77"/>
    </row>
    <row r="6477" spans="12:13">
      <c r="L6477" s="78">
        <f t="shared" si="100"/>
        <v>64.189999999995933</v>
      </c>
      <c r="M6477" s="77"/>
    </row>
    <row r="6478" spans="12:13">
      <c r="L6478" s="78">
        <f t="shared" si="100"/>
        <v>64.199999999995939</v>
      </c>
      <c r="M6478" s="77"/>
    </row>
    <row r="6479" spans="12:13">
      <c r="L6479" s="78">
        <f t="shared" si="100"/>
        <v>64.209999999995944</v>
      </c>
      <c r="M6479" s="77"/>
    </row>
    <row r="6480" spans="12:13">
      <c r="L6480" s="78">
        <f t="shared" si="100"/>
        <v>64.219999999995949</v>
      </c>
      <c r="M6480" s="77"/>
    </row>
    <row r="6481" spans="12:13">
      <c r="L6481" s="78">
        <f t="shared" si="100"/>
        <v>64.229999999995954</v>
      </c>
      <c r="M6481" s="77"/>
    </row>
    <row r="6482" spans="12:13">
      <c r="L6482" s="78">
        <f t="shared" si="100"/>
        <v>64.239999999995959</v>
      </c>
      <c r="M6482" s="77"/>
    </row>
    <row r="6483" spans="12:13">
      <c r="L6483" s="78">
        <f t="shared" si="100"/>
        <v>64.249999999995964</v>
      </c>
      <c r="M6483" s="77"/>
    </row>
    <row r="6484" spans="12:13">
      <c r="L6484" s="78">
        <f t="shared" si="100"/>
        <v>64.259999999995969</v>
      </c>
      <c r="M6484" s="77"/>
    </row>
    <row r="6485" spans="12:13">
      <c r="L6485" s="78">
        <f t="shared" si="100"/>
        <v>64.269999999995974</v>
      </c>
      <c r="M6485" s="77"/>
    </row>
    <row r="6486" spans="12:13">
      <c r="L6486" s="78">
        <f t="shared" si="100"/>
        <v>64.279999999995979</v>
      </c>
      <c r="M6486" s="77"/>
    </row>
    <row r="6487" spans="12:13">
      <c r="L6487" s="78">
        <f t="shared" si="100"/>
        <v>64.289999999995985</v>
      </c>
      <c r="M6487" s="77"/>
    </row>
    <row r="6488" spans="12:13">
      <c r="L6488" s="78">
        <f t="shared" si="100"/>
        <v>64.29999999999599</v>
      </c>
      <c r="M6488" s="77"/>
    </row>
    <row r="6489" spans="12:13">
      <c r="L6489" s="78">
        <f t="shared" si="100"/>
        <v>64.309999999995995</v>
      </c>
      <c r="M6489" s="77"/>
    </row>
    <row r="6490" spans="12:13">
      <c r="L6490" s="78">
        <f t="shared" si="100"/>
        <v>64.319999999996</v>
      </c>
      <c r="M6490" s="77"/>
    </row>
    <row r="6491" spans="12:13">
      <c r="L6491" s="78">
        <f t="shared" si="100"/>
        <v>64.329999999996005</v>
      </c>
      <c r="M6491" s="77"/>
    </row>
    <row r="6492" spans="12:13">
      <c r="L6492" s="78">
        <f t="shared" si="100"/>
        <v>64.33999999999601</v>
      </c>
      <c r="M6492" s="77"/>
    </row>
    <row r="6493" spans="12:13">
      <c r="L6493" s="78">
        <f t="shared" si="100"/>
        <v>64.349999999996015</v>
      </c>
      <c r="M6493" s="77"/>
    </row>
    <row r="6494" spans="12:13">
      <c r="L6494" s="78">
        <f t="shared" si="100"/>
        <v>64.35999999999602</v>
      </c>
      <c r="M6494" s="77"/>
    </row>
    <row r="6495" spans="12:13">
      <c r="L6495" s="78">
        <f t="shared" si="100"/>
        <v>64.369999999996026</v>
      </c>
      <c r="M6495" s="77"/>
    </row>
    <row r="6496" spans="12:13">
      <c r="L6496" s="78">
        <f t="shared" si="100"/>
        <v>64.379999999996031</v>
      </c>
      <c r="M6496" s="77"/>
    </row>
    <row r="6497" spans="12:13">
      <c r="L6497" s="78">
        <f t="shared" si="100"/>
        <v>64.389999999996036</v>
      </c>
      <c r="M6497" s="77"/>
    </row>
    <row r="6498" spans="12:13">
      <c r="L6498" s="78">
        <f t="shared" si="100"/>
        <v>64.399999999996041</v>
      </c>
      <c r="M6498" s="77"/>
    </row>
    <row r="6499" spans="12:13">
      <c r="L6499" s="78">
        <f t="shared" si="100"/>
        <v>64.409999999996046</v>
      </c>
      <c r="M6499" s="77"/>
    </row>
    <row r="6500" spans="12:13">
      <c r="L6500" s="78">
        <f t="shared" si="100"/>
        <v>64.419999999996051</v>
      </c>
      <c r="M6500" s="77"/>
    </row>
    <row r="6501" spans="12:13">
      <c r="L6501" s="78">
        <f t="shared" si="100"/>
        <v>64.429999999996056</v>
      </c>
      <c r="M6501" s="77"/>
    </row>
    <row r="6502" spans="12:13">
      <c r="L6502" s="78">
        <f t="shared" si="100"/>
        <v>64.439999999996061</v>
      </c>
      <c r="M6502" s="77"/>
    </row>
    <row r="6503" spans="12:13">
      <c r="L6503" s="78">
        <f t="shared" si="100"/>
        <v>64.449999999996066</v>
      </c>
      <c r="M6503" s="77"/>
    </row>
    <row r="6504" spans="12:13">
      <c r="L6504" s="78">
        <f t="shared" si="100"/>
        <v>64.459999999996072</v>
      </c>
      <c r="M6504" s="77"/>
    </row>
    <row r="6505" spans="12:13">
      <c r="L6505" s="78">
        <f t="shared" si="100"/>
        <v>64.469999999996077</v>
      </c>
      <c r="M6505" s="77"/>
    </row>
    <row r="6506" spans="12:13">
      <c r="L6506" s="78">
        <f t="shared" si="100"/>
        <v>64.479999999996082</v>
      </c>
      <c r="M6506" s="77"/>
    </row>
    <row r="6507" spans="12:13">
      <c r="L6507" s="78">
        <f t="shared" si="100"/>
        <v>64.489999999996087</v>
      </c>
      <c r="M6507" s="77"/>
    </row>
    <row r="6508" spans="12:13">
      <c r="L6508" s="78">
        <f t="shared" si="100"/>
        <v>64.499999999996092</v>
      </c>
      <c r="M6508" s="77"/>
    </row>
    <row r="6509" spans="12:13">
      <c r="L6509" s="78">
        <f t="shared" si="100"/>
        <v>64.509999999996097</v>
      </c>
      <c r="M6509" s="77"/>
    </row>
    <row r="6510" spans="12:13">
      <c r="L6510" s="78">
        <f t="shared" si="100"/>
        <v>64.519999999996102</v>
      </c>
      <c r="M6510" s="77"/>
    </row>
    <row r="6511" spans="12:13">
      <c r="L6511" s="78">
        <f t="shared" si="100"/>
        <v>64.529999999996107</v>
      </c>
      <c r="M6511" s="77"/>
    </row>
    <row r="6512" spans="12:13">
      <c r="L6512" s="78">
        <f t="shared" si="100"/>
        <v>64.539999999996112</v>
      </c>
      <c r="M6512" s="77"/>
    </row>
    <row r="6513" spans="12:13">
      <c r="L6513" s="78">
        <f t="shared" si="100"/>
        <v>64.549999999996118</v>
      </c>
      <c r="M6513" s="77"/>
    </row>
    <row r="6514" spans="12:13">
      <c r="L6514" s="78">
        <f t="shared" si="100"/>
        <v>64.559999999996123</v>
      </c>
      <c r="M6514" s="77"/>
    </row>
    <row r="6515" spans="12:13">
      <c r="L6515" s="78">
        <f t="shared" si="100"/>
        <v>64.569999999996128</v>
      </c>
      <c r="M6515" s="77"/>
    </row>
    <row r="6516" spans="12:13">
      <c r="L6516" s="78">
        <f t="shared" si="100"/>
        <v>64.579999999996133</v>
      </c>
      <c r="M6516" s="77"/>
    </row>
    <row r="6517" spans="12:13">
      <c r="L6517" s="78">
        <f t="shared" si="100"/>
        <v>64.589999999996138</v>
      </c>
      <c r="M6517" s="77"/>
    </row>
    <row r="6518" spans="12:13">
      <c r="L6518" s="78">
        <f t="shared" si="100"/>
        <v>64.599999999996143</v>
      </c>
      <c r="M6518" s="77"/>
    </row>
    <row r="6519" spans="12:13">
      <c r="L6519" s="78">
        <f t="shared" si="100"/>
        <v>64.609999999996148</v>
      </c>
      <c r="M6519" s="77"/>
    </row>
    <row r="6520" spans="12:13">
      <c r="L6520" s="78">
        <f t="shared" si="100"/>
        <v>64.619999999996153</v>
      </c>
      <c r="M6520" s="77"/>
    </row>
    <row r="6521" spans="12:13">
      <c r="L6521" s="78">
        <f t="shared" si="100"/>
        <v>64.629999999996159</v>
      </c>
      <c r="M6521" s="77"/>
    </row>
    <row r="6522" spans="12:13">
      <c r="L6522" s="78">
        <f t="shared" si="100"/>
        <v>64.639999999996164</v>
      </c>
      <c r="M6522" s="77"/>
    </row>
    <row r="6523" spans="12:13">
      <c r="L6523" s="78">
        <f t="shared" si="100"/>
        <v>64.649999999996169</v>
      </c>
      <c r="M6523" s="77"/>
    </row>
    <row r="6524" spans="12:13">
      <c r="L6524" s="78">
        <f t="shared" ref="L6524:L6587" si="101">+L6523+0.01</f>
        <v>64.659999999996174</v>
      </c>
      <c r="M6524" s="77"/>
    </row>
    <row r="6525" spans="12:13">
      <c r="L6525" s="78">
        <f t="shared" si="101"/>
        <v>64.669999999996179</v>
      </c>
      <c r="M6525" s="77"/>
    </row>
    <row r="6526" spans="12:13">
      <c r="L6526" s="78">
        <f t="shared" si="101"/>
        <v>64.679999999996184</v>
      </c>
      <c r="M6526" s="77"/>
    </row>
    <row r="6527" spans="12:13">
      <c r="L6527" s="78">
        <f t="shared" si="101"/>
        <v>64.689999999996189</v>
      </c>
      <c r="M6527" s="77"/>
    </row>
    <row r="6528" spans="12:13">
      <c r="L6528" s="78">
        <f t="shared" si="101"/>
        <v>64.699999999996194</v>
      </c>
      <c r="M6528" s="77"/>
    </row>
    <row r="6529" spans="12:13">
      <c r="L6529" s="78">
        <f t="shared" si="101"/>
        <v>64.709999999996199</v>
      </c>
      <c r="M6529" s="77"/>
    </row>
    <row r="6530" spans="12:13">
      <c r="L6530" s="78">
        <f t="shared" si="101"/>
        <v>64.719999999996205</v>
      </c>
      <c r="M6530" s="77"/>
    </row>
    <row r="6531" spans="12:13">
      <c r="L6531" s="78">
        <f t="shared" si="101"/>
        <v>64.72999999999621</v>
      </c>
      <c r="M6531" s="77"/>
    </row>
    <row r="6532" spans="12:13">
      <c r="L6532" s="78">
        <f t="shared" si="101"/>
        <v>64.739999999996215</v>
      </c>
      <c r="M6532" s="77"/>
    </row>
    <row r="6533" spans="12:13">
      <c r="L6533" s="78">
        <f t="shared" si="101"/>
        <v>64.74999999999622</v>
      </c>
      <c r="M6533" s="77"/>
    </row>
    <row r="6534" spans="12:13">
      <c r="L6534" s="78">
        <f t="shared" si="101"/>
        <v>64.759999999996225</v>
      </c>
      <c r="M6534" s="77"/>
    </row>
    <row r="6535" spans="12:13">
      <c r="L6535" s="78">
        <f t="shared" si="101"/>
        <v>64.76999999999623</v>
      </c>
      <c r="M6535" s="77"/>
    </row>
    <row r="6536" spans="12:13">
      <c r="L6536" s="78">
        <f t="shared" si="101"/>
        <v>64.779999999996235</v>
      </c>
      <c r="M6536" s="77"/>
    </row>
    <row r="6537" spans="12:13">
      <c r="L6537" s="78">
        <f t="shared" si="101"/>
        <v>64.78999999999624</v>
      </c>
      <c r="M6537" s="77"/>
    </row>
    <row r="6538" spans="12:13">
      <c r="L6538" s="78">
        <f t="shared" si="101"/>
        <v>64.799999999996245</v>
      </c>
      <c r="M6538" s="77"/>
    </row>
    <row r="6539" spans="12:13">
      <c r="L6539" s="78">
        <f t="shared" si="101"/>
        <v>64.809999999996251</v>
      </c>
      <c r="M6539" s="77"/>
    </row>
    <row r="6540" spans="12:13">
      <c r="L6540" s="78">
        <f t="shared" si="101"/>
        <v>64.819999999996256</v>
      </c>
      <c r="M6540" s="77"/>
    </row>
    <row r="6541" spans="12:13">
      <c r="L6541" s="78">
        <f t="shared" si="101"/>
        <v>64.829999999996261</v>
      </c>
      <c r="M6541" s="77"/>
    </row>
    <row r="6542" spans="12:13">
      <c r="L6542" s="78">
        <f t="shared" si="101"/>
        <v>64.839999999996266</v>
      </c>
      <c r="M6542" s="77"/>
    </row>
    <row r="6543" spans="12:13">
      <c r="L6543" s="78">
        <f t="shared" si="101"/>
        <v>64.849999999996271</v>
      </c>
      <c r="M6543" s="77"/>
    </row>
    <row r="6544" spans="12:13">
      <c r="L6544" s="78">
        <f t="shared" si="101"/>
        <v>64.859999999996276</v>
      </c>
      <c r="M6544" s="77"/>
    </row>
    <row r="6545" spans="12:13">
      <c r="L6545" s="78">
        <f t="shared" si="101"/>
        <v>64.869999999996281</v>
      </c>
      <c r="M6545" s="77"/>
    </row>
    <row r="6546" spans="12:13">
      <c r="L6546" s="78">
        <f t="shared" si="101"/>
        <v>64.879999999996286</v>
      </c>
      <c r="M6546" s="77"/>
    </row>
    <row r="6547" spans="12:13">
      <c r="L6547" s="78">
        <f t="shared" si="101"/>
        <v>64.889999999996292</v>
      </c>
      <c r="M6547" s="77"/>
    </row>
    <row r="6548" spans="12:13">
      <c r="L6548" s="78">
        <f t="shared" si="101"/>
        <v>64.899999999996297</v>
      </c>
      <c r="M6548" s="77"/>
    </row>
    <row r="6549" spans="12:13">
      <c r="L6549" s="78">
        <f t="shared" si="101"/>
        <v>64.909999999996302</v>
      </c>
      <c r="M6549" s="77"/>
    </row>
    <row r="6550" spans="12:13">
      <c r="L6550" s="78">
        <f t="shared" si="101"/>
        <v>64.919999999996307</v>
      </c>
      <c r="M6550" s="77"/>
    </row>
    <row r="6551" spans="12:13">
      <c r="L6551" s="78">
        <f t="shared" si="101"/>
        <v>64.929999999996312</v>
      </c>
      <c r="M6551" s="77"/>
    </row>
    <row r="6552" spans="12:13">
      <c r="L6552" s="78">
        <f t="shared" si="101"/>
        <v>64.939999999996317</v>
      </c>
      <c r="M6552" s="77"/>
    </row>
    <row r="6553" spans="12:13">
      <c r="L6553" s="78">
        <f t="shared" si="101"/>
        <v>64.949999999996322</v>
      </c>
      <c r="M6553" s="77"/>
    </row>
    <row r="6554" spans="12:13">
      <c r="L6554" s="78">
        <f t="shared" si="101"/>
        <v>64.959999999996327</v>
      </c>
      <c r="M6554" s="77"/>
    </row>
    <row r="6555" spans="12:13">
      <c r="L6555" s="78">
        <f t="shared" si="101"/>
        <v>64.969999999996332</v>
      </c>
      <c r="M6555" s="77"/>
    </row>
    <row r="6556" spans="12:13">
      <c r="L6556" s="78">
        <f t="shared" si="101"/>
        <v>64.979999999996338</v>
      </c>
      <c r="M6556" s="77"/>
    </row>
    <row r="6557" spans="12:13">
      <c r="L6557" s="78">
        <f t="shared" si="101"/>
        <v>64.989999999996343</v>
      </c>
      <c r="M6557" s="77"/>
    </row>
    <row r="6558" spans="12:13">
      <c r="L6558" s="78">
        <f t="shared" si="101"/>
        <v>64.999999999996348</v>
      </c>
      <c r="M6558" s="77"/>
    </row>
    <row r="6559" spans="12:13">
      <c r="L6559" s="78">
        <f t="shared" si="101"/>
        <v>65.009999999996353</v>
      </c>
      <c r="M6559" s="77"/>
    </row>
    <row r="6560" spans="12:13">
      <c r="L6560" s="78">
        <f t="shared" si="101"/>
        <v>65.019999999996358</v>
      </c>
      <c r="M6560" s="77"/>
    </row>
    <row r="6561" spans="12:13">
      <c r="L6561" s="78">
        <f t="shared" si="101"/>
        <v>65.029999999996363</v>
      </c>
      <c r="M6561" s="77"/>
    </row>
    <row r="6562" spans="12:13">
      <c r="L6562" s="78">
        <f t="shared" si="101"/>
        <v>65.039999999996368</v>
      </c>
      <c r="M6562" s="77"/>
    </row>
    <row r="6563" spans="12:13">
      <c r="L6563" s="78">
        <f t="shared" si="101"/>
        <v>65.049999999996373</v>
      </c>
      <c r="M6563" s="77"/>
    </row>
    <row r="6564" spans="12:13">
      <c r="L6564" s="78">
        <f t="shared" si="101"/>
        <v>65.059999999996379</v>
      </c>
      <c r="M6564" s="77"/>
    </row>
    <row r="6565" spans="12:13">
      <c r="L6565" s="78">
        <f t="shared" si="101"/>
        <v>65.069999999996384</v>
      </c>
      <c r="M6565" s="77"/>
    </row>
    <row r="6566" spans="12:13">
      <c r="L6566" s="78">
        <f t="shared" si="101"/>
        <v>65.079999999996389</v>
      </c>
      <c r="M6566" s="77"/>
    </row>
    <row r="6567" spans="12:13">
      <c r="L6567" s="78">
        <f t="shared" si="101"/>
        <v>65.089999999996394</v>
      </c>
      <c r="M6567" s="77"/>
    </row>
    <row r="6568" spans="12:13">
      <c r="L6568" s="78">
        <f t="shared" si="101"/>
        <v>65.099999999996399</v>
      </c>
      <c r="M6568" s="77"/>
    </row>
    <row r="6569" spans="12:13">
      <c r="L6569" s="78">
        <f t="shared" si="101"/>
        <v>65.109999999996404</v>
      </c>
      <c r="M6569" s="77"/>
    </row>
    <row r="6570" spans="12:13">
      <c r="L6570" s="78">
        <f t="shared" si="101"/>
        <v>65.119999999996409</v>
      </c>
      <c r="M6570" s="77"/>
    </row>
    <row r="6571" spans="12:13">
      <c r="L6571" s="78">
        <f t="shared" si="101"/>
        <v>65.129999999996414</v>
      </c>
      <c r="M6571" s="77"/>
    </row>
    <row r="6572" spans="12:13">
      <c r="L6572" s="78">
        <f t="shared" si="101"/>
        <v>65.139999999996419</v>
      </c>
      <c r="M6572" s="77"/>
    </row>
    <row r="6573" spans="12:13">
      <c r="L6573" s="78">
        <f t="shared" si="101"/>
        <v>65.149999999996425</v>
      </c>
      <c r="M6573" s="77"/>
    </row>
    <row r="6574" spans="12:13">
      <c r="L6574" s="78">
        <f t="shared" si="101"/>
        <v>65.15999999999643</v>
      </c>
      <c r="M6574" s="77"/>
    </row>
    <row r="6575" spans="12:13">
      <c r="L6575" s="78">
        <f t="shared" si="101"/>
        <v>65.169999999996435</v>
      </c>
      <c r="M6575" s="77"/>
    </row>
    <row r="6576" spans="12:13">
      <c r="L6576" s="78">
        <f t="shared" si="101"/>
        <v>65.17999999999644</v>
      </c>
      <c r="M6576" s="77"/>
    </row>
    <row r="6577" spans="12:13">
      <c r="L6577" s="78">
        <f t="shared" si="101"/>
        <v>65.189999999996445</v>
      </c>
      <c r="M6577" s="77"/>
    </row>
    <row r="6578" spans="12:13">
      <c r="L6578" s="78">
        <f t="shared" si="101"/>
        <v>65.19999999999645</v>
      </c>
      <c r="M6578" s="77"/>
    </row>
    <row r="6579" spans="12:13">
      <c r="L6579" s="78">
        <f t="shared" si="101"/>
        <v>65.209999999996455</v>
      </c>
      <c r="M6579" s="77"/>
    </row>
    <row r="6580" spans="12:13">
      <c r="L6580" s="78">
        <f t="shared" si="101"/>
        <v>65.21999999999646</v>
      </c>
      <c r="M6580" s="77"/>
    </row>
    <row r="6581" spans="12:13">
      <c r="L6581" s="78">
        <f t="shared" si="101"/>
        <v>65.229999999996465</v>
      </c>
      <c r="M6581" s="77"/>
    </row>
    <row r="6582" spans="12:13">
      <c r="L6582" s="78">
        <f t="shared" si="101"/>
        <v>65.239999999996471</v>
      </c>
      <c r="M6582" s="77"/>
    </row>
    <row r="6583" spans="12:13">
      <c r="L6583" s="78">
        <f t="shared" si="101"/>
        <v>65.249999999996476</v>
      </c>
      <c r="M6583" s="77"/>
    </row>
    <row r="6584" spans="12:13">
      <c r="L6584" s="78">
        <f t="shared" si="101"/>
        <v>65.259999999996481</v>
      </c>
      <c r="M6584" s="77"/>
    </row>
    <row r="6585" spans="12:13">
      <c r="L6585" s="78">
        <f t="shared" si="101"/>
        <v>65.269999999996486</v>
      </c>
      <c r="M6585" s="77"/>
    </row>
    <row r="6586" spans="12:13">
      <c r="L6586" s="78">
        <f t="shared" si="101"/>
        <v>65.279999999996491</v>
      </c>
      <c r="M6586" s="77"/>
    </row>
    <row r="6587" spans="12:13">
      <c r="L6587" s="78">
        <f t="shared" si="101"/>
        <v>65.289999999996496</v>
      </c>
      <c r="M6587" s="77"/>
    </row>
    <row r="6588" spans="12:13">
      <c r="L6588" s="78">
        <f t="shared" ref="L6588:L6651" si="102">+L6587+0.01</f>
        <v>65.299999999996501</v>
      </c>
      <c r="M6588" s="77"/>
    </row>
    <row r="6589" spans="12:13">
      <c r="L6589" s="78">
        <f t="shared" si="102"/>
        <v>65.309999999996506</v>
      </c>
      <c r="M6589" s="77"/>
    </row>
    <row r="6590" spans="12:13">
      <c r="L6590" s="78">
        <f t="shared" si="102"/>
        <v>65.319999999996512</v>
      </c>
      <c r="M6590" s="77"/>
    </row>
    <row r="6591" spans="12:13">
      <c r="L6591" s="78">
        <f t="shared" si="102"/>
        <v>65.329999999996517</v>
      </c>
      <c r="M6591" s="77"/>
    </row>
    <row r="6592" spans="12:13">
      <c r="L6592" s="78">
        <f t="shared" si="102"/>
        <v>65.339999999996522</v>
      </c>
      <c r="M6592" s="77"/>
    </row>
    <row r="6593" spans="12:13">
      <c r="L6593" s="78">
        <f t="shared" si="102"/>
        <v>65.349999999996527</v>
      </c>
      <c r="M6593" s="77"/>
    </row>
    <row r="6594" spans="12:13">
      <c r="L6594" s="78">
        <f t="shared" si="102"/>
        <v>65.359999999996532</v>
      </c>
      <c r="M6594" s="77"/>
    </row>
    <row r="6595" spans="12:13">
      <c r="L6595" s="78">
        <f t="shared" si="102"/>
        <v>65.369999999996537</v>
      </c>
      <c r="M6595" s="77"/>
    </row>
    <row r="6596" spans="12:13">
      <c r="L6596" s="78">
        <f t="shared" si="102"/>
        <v>65.379999999996542</v>
      </c>
      <c r="M6596" s="77"/>
    </row>
    <row r="6597" spans="12:13">
      <c r="L6597" s="78">
        <f t="shared" si="102"/>
        <v>65.389999999996547</v>
      </c>
      <c r="M6597" s="77"/>
    </row>
    <row r="6598" spans="12:13">
      <c r="L6598" s="78">
        <f t="shared" si="102"/>
        <v>65.399999999996552</v>
      </c>
      <c r="M6598" s="77"/>
    </row>
    <row r="6599" spans="12:13">
      <c r="L6599" s="78">
        <f t="shared" si="102"/>
        <v>65.409999999996558</v>
      </c>
      <c r="M6599" s="77"/>
    </row>
    <row r="6600" spans="12:13">
      <c r="L6600" s="78">
        <f t="shared" si="102"/>
        <v>65.419999999996563</v>
      </c>
      <c r="M6600" s="77"/>
    </row>
    <row r="6601" spans="12:13">
      <c r="L6601" s="78">
        <f t="shared" si="102"/>
        <v>65.429999999996568</v>
      </c>
      <c r="M6601" s="77"/>
    </row>
    <row r="6602" spans="12:13">
      <c r="L6602" s="78">
        <f t="shared" si="102"/>
        <v>65.439999999996573</v>
      </c>
      <c r="M6602" s="77"/>
    </row>
    <row r="6603" spans="12:13">
      <c r="L6603" s="78">
        <f t="shared" si="102"/>
        <v>65.449999999996578</v>
      </c>
      <c r="M6603" s="77"/>
    </row>
    <row r="6604" spans="12:13">
      <c r="L6604" s="78">
        <f t="shared" si="102"/>
        <v>65.459999999996583</v>
      </c>
      <c r="M6604" s="77"/>
    </row>
    <row r="6605" spans="12:13">
      <c r="L6605" s="78">
        <f t="shared" si="102"/>
        <v>65.469999999996588</v>
      </c>
      <c r="M6605" s="77"/>
    </row>
    <row r="6606" spans="12:13">
      <c r="L6606" s="78">
        <f t="shared" si="102"/>
        <v>65.479999999996593</v>
      </c>
      <c r="M6606" s="77"/>
    </row>
    <row r="6607" spans="12:13">
      <c r="L6607" s="78">
        <f t="shared" si="102"/>
        <v>65.489999999996598</v>
      </c>
      <c r="M6607" s="77"/>
    </row>
    <row r="6608" spans="12:13">
      <c r="L6608" s="78">
        <f t="shared" si="102"/>
        <v>65.499999999996604</v>
      </c>
      <c r="M6608" s="77"/>
    </row>
    <row r="6609" spans="12:13">
      <c r="L6609" s="78">
        <f t="shared" si="102"/>
        <v>65.509999999996609</v>
      </c>
      <c r="M6609" s="77"/>
    </row>
    <row r="6610" spans="12:13">
      <c r="L6610" s="78">
        <f t="shared" si="102"/>
        <v>65.519999999996614</v>
      </c>
      <c r="M6610" s="77"/>
    </row>
    <row r="6611" spans="12:13">
      <c r="L6611" s="78">
        <f t="shared" si="102"/>
        <v>65.529999999996619</v>
      </c>
      <c r="M6611" s="77"/>
    </row>
    <row r="6612" spans="12:13">
      <c r="L6612" s="78">
        <f t="shared" si="102"/>
        <v>65.539999999996624</v>
      </c>
      <c r="M6612" s="77"/>
    </row>
    <row r="6613" spans="12:13">
      <c r="L6613" s="78">
        <f t="shared" si="102"/>
        <v>65.549999999996629</v>
      </c>
      <c r="M6613" s="77"/>
    </row>
    <row r="6614" spans="12:13">
      <c r="L6614" s="78">
        <f t="shared" si="102"/>
        <v>65.559999999996634</v>
      </c>
      <c r="M6614" s="77"/>
    </row>
    <row r="6615" spans="12:13">
      <c r="L6615" s="78">
        <f t="shared" si="102"/>
        <v>65.569999999996639</v>
      </c>
      <c r="M6615" s="77"/>
    </row>
    <row r="6616" spans="12:13">
      <c r="L6616" s="78">
        <f t="shared" si="102"/>
        <v>65.579999999996645</v>
      </c>
      <c r="M6616" s="77"/>
    </row>
    <row r="6617" spans="12:13">
      <c r="L6617" s="78">
        <f t="shared" si="102"/>
        <v>65.58999999999665</v>
      </c>
      <c r="M6617" s="77"/>
    </row>
    <row r="6618" spans="12:13">
      <c r="L6618" s="78">
        <f t="shared" si="102"/>
        <v>65.599999999996655</v>
      </c>
      <c r="M6618" s="77"/>
    </row>
    <row r="6619" spans="12:13">
      <c r="L6619" s="78">
        <f t="shared" si="102"/>
        <v>65.60999999999666</v>
      </c>
      <c r="M6619" s="77"/>
    </row>
    <row r="6620" spans="12:13">
      <c r="L6620" s="78">
        <f t="shared" si="102"/>
        <v>65.619999999996665</v>
      </c>
      <c r="M6620" s="77"/>
    </row>
    <row r="6621" spans="12:13">
      <c r="L6621" s="78">
        <f t="shared" si="102"/>
        <v>65.62999999999667</v>
      </c>
      <c r="M6621" s="77"/>
    </row>
    <row r="6622" spans="12:13">
      <c r="L6622" s="78">
        <f t="shared" si="102"/>
        <v>65.639999999996675</v>
      </c>
      <c r="M6622" s="77"/>
    </row>
    <row r="6623" spans="12:13">
      <c r="L6623" s="78">
        <f t="shared" si="102"/>
        <v>65.64999999999668</v>
      </c>
      <c r="M6623" s="77"/>
    </row>
    <row r="6624" spans="12:13">
      <c r="L6624" s="78">
        <f t="shared" si="102"/>
        <v>65.659999999996685</v>
      </c>
      <c r="M6624" s="77"/>
    </row>
    <row r="6625" spans="12:13">
      <c r="L6625" s="78">
        <f t="shared" si="102"/>
        <v>65.669999999996691</v>
      </c>
      <c r="M6625" s="77"/>
    </row>
    <row r="6626" spans="12:13">
      <c r="L6626" s="78">
        <f t="shared" si="102"/>
        <v>65.679999999996696</v>
      </c>
      <c r="M6626" s="77"/>
    </row>
    <row r="6627" spans="12:13">
      <c r="L6627" s="78">
        <f t="shared" si="102"/>
        <v>65.689999999996701</v>
      </c>
      <c r="M6627" s="77"/>
    </row>
    <row r="6628" spans="12:13">
      <c r="L6628" s="78">
        <f t="shared" si="102"/>
        <v>65.699999999996706</v>
      </c>
      <c r="M6628" s="77"/>
    </row>
    <row r="6629" spans="12:13">
      <c r="L6629" s="78">
        <f t="shared" si="102"/>
        <v>65.709999999996711</v>
      </c>
      <c r="M6629" s="77"/>
    </row>
    <row r="6630" spans="12:13">
      <c r="L6630" s="78">
        <f t="shared" si="102"/>
        <v>65.719999999996716</v>
      </c>
      <c r="M6630" s="77"/>
    </row>
    <row r="6631" spans="12:13">
      <c r="L6631" s="78">
        <f t="shared" si="102"/>
        <v>65.729999999996721</v>
      </c>
      <c r="M6631" s="77"/>
    </row>
    <row r="6632" spans="12:13">
      <c r="L6632" s="78">
        <f t="shared" si="102"/>
        <v>65.739999999996726</v>
      </c>
      <c r="M6632" s="77"/>
    </row>
    <row r="6633" spans="12:13">
      <c r="L6633" s="78">
        <f t="shared" si="102"/>
        <v>65.749999999996732</v>
      </c>
      <c r="M6633" s="77"/>
    </row>
    <row r="6634" spans="12:13">
      <c r="L6634" s="78">
        <f t="shared" si="102"/>
        <v>65.759999999996737</v>
      </c>
      <c r="M6634" s="77"/>
    </row>
    <row r="6635" spans="12:13">
      <c r="L6635" s="78">
        <f t="shared" si="102"/>
        <v>65.769999999996742</v>
      </c>
      <c r="M6635" s="77"/>
    </row>
    <row r="6636" spans="12:13">
      <c r="L6636" s="78">
        <f t="shared" si="102"/>
        <v>65.779999999996747</v>
      </c>
      <c r="M6636" s="77"/>
    </row>
    <row r="6637" spans="12:13">
      <c r="L6637" s="78">
        <f t="shared" si="102"/>
        <v>65.789999999996752</v>
      </c>
      <c r="M6637" s="77"/>
    </row>
    <row r="6638" spans="12:13">
      <c r="L6638" s="78">
        <f t="shared" si="102"/>
        <v>65.799999999996757</v>
      </c>
      <c r="M6638" s="77"/>
    </row>
    <row r="6639" spans="12:13">
      <c r="L6639" s="78">
        <f t="shared" si="102"/>
        <v>65.809999999996762</v>
      </c>
      <c r="M6639" s="77"/>
    </row>
    <row r="6640" spans="12:13">
      <c r="L6640" s="78">
        <f t="shared" si="102"/>
        <v>65.819999999996767</v>
      </c>
      <c r="M6640" s="77"/>
    </row>
    <row r="6641" spans="12:13">
      <c r="L6641" s="78">
        <f t="shared" si="102"/>
        <v>65.829999999996772</v>
      </c>
      <c r="M6641" s="77"/>
    </row>
    <row r="6642" spans="12:13">
      <c r="L6642" s="78">
        <f t="shared" si="102"/>
        <v>65.839999999996778</v>
      </c>
      <c r="M6642" s="77"/>
    </row>
    <row r="6643" spans="12:13">
      <c r="L6643" s="78">
        <f t="shared" si="102"/>
        <v>65.849999999996783</v>
      </c>
      <c r="M6643" s="77"/>
    </row>
    <row r="6644" spans="12:13">
      <c r="L6644" s="78">
        <f t="shared" si="102"/>
        <v>65.859999999996788</v>
      </c>
      <c r="M6644" s="77"/>
    </row>
    <row r="6645" spans="12:13">
      <c r="L6645" s="78">
        <f t="shared" si="102"/>
        <v>65.869999999996793</v>
      </c>
      <c r="M6645" s="77"/>
    </row>
    <row r="6646" spans="12:13">
      <c r="L6646" s="78">
        <f t="shared" si="102"/>
        <v>65.879999999996798</v>
      </c>
      <c r="M6646" s="77"/>
    </row>
    <row r="6647" spans="12:13">
      <c r="L6647" s="78">
        <f t="shared" si="102"/>
        <v>65.889999999996803</v>
      </c>
      <c r="M6647" s="77"/>
    </row>
    <row r="6648" spans="12:13">
      <c r="L6648" s="78">
        <f t="shared" si="102"/>
        <v>65.899999999996808</v>
      </c>
      <c r="M6648" s="77"/>
    </row>
    <row r="6649" spans="12:13">
      <c r="L6649" s="78">
        <f t="shared" si="102"/>
        <v>65.909999999996813</v>
      </c>
      <c r="M6649" s="77"/>
    </row>
    <row r="6650" spans="12:13">
      <c r="L6650" s="78">
        <f t="shared" si="102"/>
        <v>65.919999999996818</v>
      </c>
      <c r="M6650" s="77"/>
    </row>
    <row r="6651" spans="12:13">
      <c r="L6651" s="78">
        <f t="shared" si="102"/>
        <v>65.929999999996824</v>
      </c>
      <c r="M6651" s="77"/>
    </row>
    <row r="6652" spans="12:13">
      <c r="L6652" s="78">
        <f t="shared" ref="L6652:L6715" si="103">+L6651+0.01</f>
        <v>65.939999999996829</v>
      </c>
      <c r="M6652" s="77"/>
    </row>
    <row r="6653" spans="12:13">
      <c r="L6653" s="78">
        <f t="shared" si="103"/>
        <v>65.949999999996834</v>
      </c>
      <c r="M6653" s="77"/>
    </row>
    <row r="6654" spans="12:13">
      <c r="L6654" s="78">
        <f t="shared" si="103"/>
        <v>65.959999999996839</v>
      </c>
      <c r="M6654" s="77"/>
    </row>
    <row r="6655" spans="12:13">
      <c r="L6655" s="78">
        <f t="shared" si="103"/>
        <v>65.969999999996844</v>
      </c>
      <c r="M6655" s="77"/>
    </row>
    <row r="6656" spans="12:13">
      <c r="L6656" s="78">
        <f t="shared" si="103"/>
        <v>65.979999999996849</v>
      </c>
      <c r="M6656" s="77"/>
    </row>
    <row r="6657" spans="12:13">
      <c r="L6657" s="78">
        <f t="shared" si="103"/>
        <v>65.989999999996854</v>
      </c>
      <c r="M6657" s="77"/>
    </row>
    <row r="6658" spans="12:13">
      <c r="L6658" s="78">
        <f t="shared" si="103"/>
        <v>65.999999999996859</v>
      </c>
      <c r="M6658" s="77"/>
    </row>
    <row r="6659" spans="12:13">
      <c r="L6659" s="78">
        <f t="shared" si="103"/>
        <v>66.009999999996865</v>
      </c>
      <c r="M6659" s="77"/>
    </row>
    <row r="6660" spans="12:13">
      <c r="L6660" s="78">
        <f t="shared" si="103"/>
        <v>66.01999999999687</v>
      </c>
      <c r="M6660" s="77"/>
    </row>
    <row r="6661" spans="12:13">
      <c r="L6661" s="78">
        <f t="shared" si="103"/>
        <v>66.029999999996875</v>
      </c>
      <c r="M6661" s="77"/>
    </row>
    <row r="6662" spans="12:13">
      <c r="L6662" s="78">
        <f t="shared" si="103"/>
        <v>66.03999999999688</v>
      </c>
      <c r="M6662" s="77"/>
    </row>
    <row r="6663" spans="12:13">
      <c r="L6663" s="78">
        <f t="shared" si="103"/>
        <v>66.049999999996885</v>
      </c>
      <c r="M6663" s="77"/>
    </row>
    <row r="6664" spans="12:13">
      <c r="L6664" s="78">
        <f t="shared" si="103"/>
        <v>66.05999999999689</v>
      </c>
      <c r="M6664" s="77"/>
    </row>
    <row r="6665" spans="12:13">
      <c r="L6665" s="78">
        <f t="shared" si="103"/>
        <v>66.069999999996895</v>
      </c>
      <c r="M6665" s="77"/>
    </row>
    <row r="6666" spans="12:13">
      <c r="L6666" s="78">
        <f t="shared" si="103"/>
        <v>66.0799999999969</v>
      </c>
      <c r="M6666" s="77"/>
    </row>
    <row r="6667" spans="12:13">
      <c r="L6667" s="78">
        <f t="shared" si="103"/>
        <v>66.089999999996905</v>
      </c>
      <c r="M6667" s="77"/>
    </row>
    <row r="6668" spans="12:13">
      <c r="L6668" s="78">
        <f t="shared" si="103"/>
        <v>66.099999999996911</v>
      </c>
      <c r="M6668" s="77"/>
    </row>
    <row r="6669" spans="12:13">
      <c r="L6669" s="78">
        <f t="shared" si="103"/>
        <v>66.109999999996916</v>
      </c>
      <c r="M6669" s="77"/>
    </row>
    <row r="6670" spans="12:13">
      <c r="L6670" s="78">
        <f t="shared" si="103"/>
        <v>66.119999999996921</v>
      </c>
      <c r="M6670" s="77"/>
    </row>
    <row r="6671" spans="12:13">
      <c r="L6671" s="78">
        <f t="shared" si="103"/>
        <v>66.129999999996926</v>
      </c>
      <c r="M6671" s="77"/>
    </row>
    <row r="6672" spans="12:13">
      <c r="L6672" s="78">
        <f t="shared" si="103"/>
        <v>66.139999999996931</v>
      </c>
      <c r="M6672" s="77"/>
    </row>
    <row r="6673" spans="12:13">
      <c r="L6673" s="78">
        <f t="shared" si="103"/>
        <v>66.149999999996936</v>
      </c>
      <c r="M6673" s="77"/>
    </row>
    <row r="6674" spans="12:13">
      <c r="L6674" s="78">
        <f t="shared" si="103"/>
        <v>66.159999999996941</v>
      </c>
      <c r="M6674" s="77"/>
    </row>
    <row r="6675" spans="12:13">
      <c r="L6675" s="78">
        <f t="shared" si="103"/>
        <v>66.169999999996946</v>
      </c>
      <c r="M6675" s="77"/>
    </row>
    <row r="6676" spans="12:13">
      <c r="L6676" s="78">
        <f t="shared" si="103"/>
        <v>66.179999999996951</v>
      </c>
      <c r="M6676" s="77"/>
    </row>
    <row r="6677" spans="12:13">
      <c r="L6677" s="78">
        <f t="shared" si="103"/>
        <v>66.189999999996957</v>
      </c>
      <c r="M6677" s="77"/>
    </row>
    <row r="6678" spans="12:13">
      <c r="L6678" s="78">
        <f t="shared" si="103"/>
        <v>66.199999999996962</v>
      </c>
      <c r="M6678" s="77"/>
    </row>
    <row r="6679" spans="12:13">
      <c r="L6679" s="78">
        <f t="shared" si="103"/>
        <v>66.209999999996967</v>
      </c>
      <c r="M6679" s="77"/>
    </row>
    <row r="6680" spans="12:13">
      <c r="L6680" s="78">
        <f t="shared" si="103"/>
        <v>66.219999999996972</v>
      </c>
      <c r="M6680" s="77"/>
    </row>
    <row r="6681" spans="12:13">
      <c r="L6681" s="78">
        <f t="shared" si="103"/>
        <v>66.229999999996977</v>
      </c>
      <c r="M6681" s="77"/>
    </row>
    <row r="6682" spans="12:13">
      <c r="L6682" s="78">
        <f t="shared" si="103"/>
        <v>66.239999999996982</v>
      </c>
      <c r="M6682" s="77"/>
    </row>
    <row r="6683" spans="12:13">
      <c r="L6683" s="78">
        <f t="shared" si="103"/>
        <v>66.249999999996987</v>
      </c>
      <c r="M6683" s="77"/>
    </row>
    <row r="6684" spans="12:13">
      <c r="L6684" s="78">
        <f t="shared" si="103"/>
        <v>66.259999999996992</v>
      </c>
      <c r="M6684" s="77"/>
    </row>
    <row r="6685" spans="12:13">
      <c r="L6685" s="78">
        <f t="shared" si="103"/>
        <v>66.269999999996998</v>
      </c>
      <c r="M6685" s="77"/>
    </row>
    <row r="6686" spans="12:13">
      <c r="L6686" s="78">
        <f t="shared" si="103"/>
        <v>66.279999999997003</v>
      </c>
      <c r="M6686" s="77"/>
    </row>
    <row r="6687" spans="12:13">
      <c r="L6687" s="78">
        <f t="shared" si="103"/>
        <v>66.289999999997008</v>
      </c>
      <c r="M6687" s="77"/>
    </row>
    <row r="6688" spans="12:13">
      <c r="L6688" s="78">
        <f t="shared" si="103"/>
        <v>66.299999999997013</v>
      </c>
      <c r="M6688" s="77"/>
    </row>
    <row r="6689" spans="12:13">
      <c r="L6689" s="78">
        <f t="shared" si="103"/>
        <v>66.309999999997018</v>
      </c>
      <c r="M6689" s="77"/>
    </row>
    <row r="6690" spans="12:13">
      <c r="L6690" s="78">
        <f t="shared" si="103"/>
        <v>66.319999999997023</v>
      </c>
      <c r="M6690" s="77"/>
    </row>
    <row r="6691" spans="12:13">
      <c r="L6691" s="78">
        <f t="shared" si="103"/>
        <v>66.329999999997028</v>
      </c>
      <c r="M6691" s="77"/>
    </row>
    <row r="6692" spans="12:13">
      <c r="L6692" s="78">
        <f t="shared" si="103"/>
        <v>66.339999999997033</v>
      </c>
      <c r="M6692" s="77"/>
    </row>
    <row r="6693" spans="12:13">
      <c r="L6693" s="78">
        <f t="shared" si="103"/>
        <v>66.349999999997038</v>
      </c>
      <c r="M6693" s="77"/>
    </row>
    <row r="6694" spans="12:13">
      <c r="L6694" s="78">
        <f t="shared" si="103"/>
        <v>66.359999999997044</v>
      </c>
      <c r="M6694" s="77"/>
    </row>
    <row r="6695" spans="12:13">
      <c r="L6695" s="78">
        <f t="shared" si="103"/>
        <v>66.369999999997049</v>
      </c>
      <c r="M6695" s="77"/>
    </row>
    <row r="6696" spans="12:13">
      <c r="L6696" s="78">
        <f t="shared" si="103"/>
        <v>66.379999999997054</v>
      </c>
      <c r="M6696" s="77"/>
    </row>
    <row r="6697" spans="12:13">
      <c r="L6697" s="78">
        <f t="shared" si="103"/>
        <v>66.389999999997059</v>
      </c>
      <c r="M6697" s="77"/>
    </row>
    <row r="6698" spans="12:13">
      <c r="L6698" s="78">
        <f t="shared" si="103"/>
        <v>66.399999999997064</v>
      </c>
      <c r="M6698" s="77"/>
    </row>
    <row r="6699" spans="12:13">
      <c r="L6699" s="78">
        <f t="shared" si="103"/>
        <v>66.409999999997069</v>
      </c>
      <c r="M6699" s="77"/>
    </row>
    <row r="6700" spans="12:13">
      <c r="L6700" s="78">
        <f t="shared" si="103"/>
        <v>66.419999999997074</v>
      </c>
      <c r="M6700" s="77"/>
    </row>
    <row r="6701" spans="12:13">
      <c r="L6701" s="78">
        <f t="shared" si="103"/>
        <v>66.429999999997079</v>
      </c>
      <c r="M6701" s="77"/>
    </row>
    <row r="6702" spans="12:13">
      <c r="L6702" s="78">
        <f t="shared" si="103"/>
        <v>66.439999999997085</v>
      </c>
      <c r="M6702" s="77"/>
    </row>
    <row r="6703" spans="12:13">
      <c r="L6703" s="78">
        <f t="shared" si="103"/>
        <v>66.44999999999709</v>
      </c>
      <c r="M6703" s="77"/>
    </row>
    <row r="6704" spans="12:13">
      <c r="L6704" s="78">
        <f t="shared" si="103"/>
        <v>66.459999999997095</v>
      </c>
      <c r="M6704" s="77"/>
    </row>
    <row r="6705" spans="12:13">
      <c r="L6705" s="78">
        <f t="shared" si="103"/>
        <v>66.4699999999971</v>
      </c>
      <c r="M6705" s="77"/>
    </row>
    <row r="6706" spans="12:13">
      <c r="L6706" s="78">
        <f t="shared" si="103"/>
        <v>66.479999999997105</v>
      </c>
      <c r="M6706" s="77"/>
    </row>
    <row r="6707" spans="12:13">
      <c r="L6707" s="78">
        <f t="shared" si="103"/>
        <v>66.48999999999711</v>
      </c>
      <c r="M6707" s="77"/>
    </row>
    <row r="6708" spans="12:13">
      <c r="L6708" s="78">
        <f t="shared" si="103"/>
        <v>66.499999999997115</v>
      </c>
      <c r="M6708" s="77"/>
    </row>
    <row r="6709" spans="12:13">
      <c r="L6709" s="78">
        <f t="shared" si="103"/>
        <v>66.50999999999712</v>
      </c>
      <c r="M6709" s="77"/>
    </row>
    <row r="6710" spans="12:13">
      <c r="L6710" s="78">
        <f t="shared" si="103"/>
        <v>66.519999999997125</v>
      </c>
      <c r="M6710" s="77"/>
    </row>
    <row r="6711" spans="12:13">
      <c r="L6711" s="78">
        <f t="shared" si="103"/>
        <v>66.529999999997131</v>
      </c>
      <c r="M6711" s="77"/>
    </row>
    <row r="6712" spans="12:13">
      <c r="L6712" s="78">
        <f t="shared" si="103"/>
        <v>66.539999999997136</v>
      </c>
      <c r="M6712" s="77"/>
    </row>
    <row r="6713" spans="12:13">
      <c r="L6713" s="78">
        <f t="shared" si="103"/>
        <v>66.549999999997141</v>
      </c>
      <c r="M6713" s="77"/>
    </row>
    <row r="6714" spans="12:13">
      <c r="L6714" s="78">
        <f t="shared" si="103"/>
        <v>66.559999999997146</v>
      </c>
      <c r="M6714" s="77"/>
    </row>
    <row r="6715" spans="12:13">
      <c r="L6715" s="78">
        <f t="shared" si="103"/>
        <v>66.569999999997151</v>
      </c>
      <c r="M6715" s="77"/>
    </row>
    <row r="6716" spans="12:13">
      <c r="L6716" s="78">
        <f t="shared" ref="L6716:L6779" si="104">+L6715+0.01</f>
        <v>66.579999999997156</v>
      </c>
      <c r="M6716" s="77"/>
    </row>
    <row r="6717" spans="12:13">
      <c r="L6717" s="78">
        <f t="shared" si="104"/>
        <v>66.589999999997161</v>
      </c>
      <c r="M6717" s="77"/>
    </row>
    <row r="6718" spans="12:13">
      <c r="L6718" s="78">
        <f t="shared" si="104"/>
        <v>66.599999999997166</v>
      </c>
      <c r="M6718" s="77"/>
    </row>
    <row r="6719" spans="12:13">
      <c r="L6719" s="78">
        <f t="shared" si="104"/>
        <v>66.609999999997171</v>
      </c>
      <c r="M6719" s="77"/>
    </row>
    <row r="6720" spans="12:13">
      <c r="L6720" s="78">
        <f t="shared" si="104"/>
        <v>66.619999999997177</v>
      </c>
      <c r="M6720" s="77"/>
    </row>
    <row r="6721" spans="12:13">
      <c r="L6721" s="78">
        <f t="shared" si="104"/>
        <v>66.629999999997182</v>
      </c>
      <c r="M6721" s="77"/>
    </row>
    <row r="6722" spans="12:13">
      <c r="L6722" s="78">
        <f t="shared" si="104"/>
        <v>66.639999999997187</v>
      </c>
      <c r="M6722" s="77"/>
    </row>
    <row r="6723" spans="12:13">
      <c r="L6723" s="78">
        <f t="shared" si="104"/>
        <v>66.649999999997192</v>
      </c>
      <c r="M6723" s="77"/>
    </row>
    <row r="6724" spans="12:13">
      <c r="L6724" s="78">
        <f t="shared" si="104"/>
        <v>66.659999999997197</v>
      </c>
      <c r="M6724" s="77"/>
    </row>
    <row r="6725" spans="12:13">
      <c r="L6725" s="78">
        <f t="shared" si="104"/>
        <v>66.669999999997202</v>
      </c>
      <c r="M6725" s="77"/>
    </row>
    <row r="6726" spans="12:13">
      <c r="L6726" s="78">
        <f t="shared" si="104"/>
        <v>66.679999999997207</v>
      </c>
      <c r="M6726" s="77"/>
    </row>
    <row r="6727" spans="12:13">
      <c r="L6727" s="78">
        <f t="shared" si="104"/>
        <v>66.689999999997212</v>
      </c>
      <c r="M6727" s="77"/>
    </row>
    <row r="6728" spans="12:13">
      <c r="L6728" s="78">
        <f t="shared" si="104"/>
        <v>66.699999999997218</v>
      </c>
      <c r="M6728" s="77"/>
    </row>
    <row r="6729" spans="12:13">
      <c r="L6729" s="78">
        <f t="shared" si="104"/>
        <v>66.709999999997223</v>
      </c>
      <c r="M6729" s="77"/>
    </row>
    <row r="6730" spans="12:13">
      <c r="L6730" s="78">
        <f t="shared" si="104"/>
        <v>66.719999999997228</v>
      </c>
      <c r="M6730" s="77"/>
    </row>
    <row r="6731" spans="12:13">
      <c r="L6731" s="78">
        <f t="shared" si="104"/>
        <v>66.729999999997233</v>
      </c>
      <c r="M6731" s="77"/>
    </row>
    <row r="6732" spans="12:13">
      <c r="L6732" s="78">
        <f t="shared" si="104"/>
        <v>66.739999999997238</v>
      </c>
      <c r="M6732" s="77"/>
    </row>
    <row r="6733" spans="12:13">
      <c r="L6733" s="78">
        <f t="shared" si="104"/>
        <v>66.749999999997243</v>
      </c>
      <c r="M6733" s="77"/>
    </row>
    <row r="6734" spans="12:13">
      <c r="L6734" s="78">
        <f t="shared" si="104"/>
        <v>66.759999999997248</v>
      </c>
      <c r="M6734" s="77"/>
    </row>
    <row r="6735" spans="12:13">
      <c r="L6735" s="78">
        <f t="shared" si="104"/>
        <v>66.769999999997253</v>
      </c>
      <c r="M6735" s="77"/>
    </row>
    <row r="6736" spans="12:13">
      <c r="L6736" s="78">
        <f t="shared" si="104"/>
        <v>66.779999999997258</v>
      </c>
      <c r="M6736" s="77"/>
    </row>
    <row r="6737" spans="12:13">
      <c r="L6737" s="78">
        <f t="shared" si="104"/>
        <v>66.789999999997264</v>
      </c>
      <c r="M6737" s="77"/>
    </row>
    <row r="6738" spans="12:13">
      <c r="L6738" s="78">
        <f t="shared" si="104"/>
        <v>66.799999999997269</v>
      </c>
      <c r="M6738" s="77"/>
    </row>
    <row r="6739" spans="12:13">
      <c r="L6739" s="78">
        <f t="shared" si="104"/>
        <v>66.809999999997274</v>
      </c>
      <c r="M6739" s="77"/>
    </row>
    <row r="6740" spans="12:13">
      <c r="L6740" s="78">
        <f t="shared" si="104"/>
        <v>66.819999999997279</v>
      </c>
      <c r="M6740" s="77"/>
    </row>
    <row r="6741" spans="12:13">
      <c r="L6741" s="78">
        <f t="shared" si="104"/>
        <v>66.829999999997284</v>
      </c>
      <c r="M6741" s="77"/>
    </row>
    <row r="6742" spans="12:13">
      <c r="L6742" s="78">
        <f t="shared" si="104"/>
        <v>66.839999999997289</v>
      </c>
      <c r="M6742" s="77"/>
    </row>
    <row r="6743" spans="12:13">
      <c r="L6743" s="78">
        <f t="shared" si="104"/>
        <v>66.849999999997294</v>
      </c>
      <c r="M6743" s="77"/>
    </row>
    <row r="6744" spans="12:13">
      <c r="L6744" s="78">
        <f t="shared" si="104"/>
        <v>66.859999999997299</v>
      </c>
      <c r="M6744" s="77"/>
    </row>
    <row r="6745" spans="12:13">
      <c r="L6745" s="78">
        <f t="shared" si="104"/>
        <v>66.869999999997304</v>
      </c>
      <c r="M6745" s="77"/>
    </row>
    <row r="6746" spans="12:13">
      <c r="L6746" s="78">
        <f t="shared" si="104"/>
        <v>66.87999999999731</v>
      </c>
      <c r="M6746" s="77"/>
    </row>
    <row r="6747" spans="12:13">
      <c r="L6747" s="78">
        <f t="shared" si="104"/>
        <v>66.889999999997315</v>
      </c>
      <c r="M6747" s="77"/>
    </row>
    <row r="6748" spans="12:13">
      <c r="L6748" s="78">
        <f t="shared" si="104"/>
        <v>66.89999999999732</v>
      </c>
      <c r="M6748" s="77"/>
    </row>
    <row r="6749" spans="12:13">
      <c r="L6749" s="78">
        <f t="shared" si="104"/>
        <v>66.909999999997325</v>
      </c>
      <c r="M6749" s="77"/>
    </row>
    <row r="6750" spans="12:13">
      <c r="L6750" s="78">
        <f t="shared" si="104"/>
        <v>66.91999999999733</v>
      </c>
      <c r="M6750" s="77"/>
    </row>
    <row r="6751" spans="12:13">
      <c r="L6751" s="78">
        <f t="shared" si="104"/>
        <v>66.929999999997335</v>
      </c>
      <c r="M6751" s="77"/>
    </row>
    <row r="6752" spans="12:13">
      <c r="L6752" s="78">
        <f t="shared" si="104"/>
        <v>66.93999999999734</v>
      </c>
      <c r="M6752" s="77"/>
    </row>
    <row r="6753" spans="12:13">
      <c r="L6753" s="78">
        <f t="shared" si="104"/>
        <v>66.949999999997345</v>
      </c>
      <c r="M6753" s="77"/>
    </row>
    <row r="6754" spans="12:13">
      <c r="L6754" s="78">
        <f t="shared" si="104"/>
        <v>66.959999999997351</v>
      </c>
      <c r="M6754" s="77"/>
    </row>
    <row r="6755" spans="12:13">
      <c r="L6755" s="78">
        <f t="shared" si="104"/>
        <v>66.969999999997356</v>
      </c>
      <c r="M6755" s="77"/>
    </row>
    <row r="6756" spans="12:13">
      <c r="L6756" s="78">
        <f t="shared" si="104"/>
        <v>66.979999999997361</v>
      </c>
      <c r="M6756" s="77"/>
    </row>
    <row r="6757" spans="12:13">
      <c r="L6757" s="78">
        <f t="shared" si="104"/>
        <v>66.989999999997366</v>
      </c>
      <c r="M6757" s="77"/>
    </row>
    <row r="6758" spans="12:13">
      <c r="L6758" s="78">
        <f t="shared" si="104"/>
        <v>66.999999999997371</v>
      </c>
      <c r="M6758" s="77"/>
    </row>
    <row r="6759" spans="12:13">
      <c r="L6759" s="78">
        <f t="shared" si="104"/>
        <v>67.009999999997376</v>
      </c>
      <c r="M6759" s="77"/>
    </row>
    <row r="6760" spans="12:13">
      <c r="L6760" s="78">
        <f t="shared" si="104"/>
        <v>67.019999999997381</v>
      </c>
      <c r="M6760" s="77"/>
    </row>
    <row r="6761" spans="12:13">
      <c r="L6761" s="78">
        <f t="shared" si="104"/>
        <v>67.029999999997386</v>
      </c>
      <c r="M6761" s="77"/>
    </row>
    <row r="6762" spans="12:13">
      <c r="L6762" s="78">
        <f t="shared" si="104"/>
        <v>67.039999999997391</v>
      </c>
      <c r="M6762" s="77"/>
    </row>
    <row r="6763" spans="12:13">
      <c r="L6763" s="78">
        <f t="shared" si="104"/>
        <v>67.049999999997397</v>
      </c>
      <c r="M6763" s="77"/>
    </row>
    <row r="6764" spans="12:13">
      <c r="L6764" s="78">
        <f t="shared" si="104"/>
        <v>67.059999999997402</v>
      </c>
      <c r="M6764" s="77"/>
    </row>
    <row r="6765" spans="12:13">
      <c r="L6765" s="78">
        <f t="shared" si="104"/>
        <v>67.069999999997407</v>
      </c>
      <c r="M6765" s="77"/>
    </row>
    <row r="6766" spans="12:13">
      <c r="L6766" s="78">
        <f t="shared" si="104"/>
        <v>67.079999999997412</v>
      </c>
      <c r="M6766" s="77"/>
    </row>
    <row r="6767" spans="12:13">
      <c r="L6767" s="78">
        <f t="shared" si="104"/>
        <v>67.089999999997417</v>
      </c>
      <c r="M6767" s="77"/>
    </row>
    <row r="6768" spans="12:13">
      <c r="L6768" s="78">
        <f t="shared" si="104"/>
        <v>67.099999999997422</v>
      </c>
      <c r="M6768" s="77"/>
    </row>
    <row r="6769" spans="12:13">
      <c r="L6769" s="78">
        <f t="shared" si="104"/>
        <v>67.109999999997427</v>
      </c>
      <c r="M6769" s="77"/>
    </row>
    <row r="6770" spans="12:13">
      <c r="L6770" s="78">
        <f t="shared" si="104"/>
        <v>67.119999999997432</v>
      </c>
      <c r="M6770" s="77"/>
    </row>
    <row r="6771" spans="12:13">
      <c r="L6771" s="78">
        <f t="shared" si="104"/>
        <v>67.129999999997437</v>
      </c>
      <c r="M6771" s="77"/>
    </row>
    <row r="6772" spans="12:13">
      <c r="L6772" s="78">
        <f t="shared" si="104"/>
        <v>67.139999999997443</v>
      </c>
      <c r="M6772" s="77"/>
    </row>
    <row r="6773" spans="12:13">
      <c r="L6773" s="78">
        <f t="shared" si="104"/>
        <v>67.149999999997448</v>
      </c>
      <c r="M6773" s="77"/>
    </row>
    <row r="6774" spans="12:13">
      <c r="L6774" s="78">
        <f t="shared" si="104"/>
        <v>67.159999999997453</v>
      </c>
      <c r="M6774" s="77"/>
    </row>
    <row r="6775" spans="12:13">
      <c r="L6775" s="78">
        <f t="shared" si="104"/>
        <v>67.169999999997458</v>
      </c>
      <c r="M6775" s="77"/>
    </row>
    <row r="6776" spans="12:13">
      <c r="L6776" s="78">
        <f t="shared" si="104"/>
        <v>67.179999999997463</v>
      </c>
      <c r="M6776" s="77"/>
    </row>
    <row r="6777" spans="12:13">
      <c r="L6777" s="78">
        <f t="shared" si="104"/>
        <v>67.189999999997468</v>
      </c>
      <c r="M6777" s="77"/>
    </row>
    <row r="6778" spans="12:13">
      <c r="L6778" s="78">
        <f t="shared" si="104"/>
        <v>67.199999999997473</v>
      </c>
      <c r="M6778" s="77"/>
    </row>
    <row r="6779" spans="12:13">
      <c r="L6779" s="78">
        <f t="shared" si="104"/>
        <v>67.209999999997478</v>
      </c>
      <c r="M6779" s="77"/>
    </row>
    <row r="6780" spans="12:13">
      <c r="L6780" s="78">
        <f t="shared" ref="L6780:L6843" si="105">+L6779+0.01</f>
        <v>67.219999999997484</v>
      </c>
      <c r="M6780" s="77"/>
    </row>
    <row r="6781" spans="12:13">
      <c r="L6781" s="78">
        <f t="shared" si="105"/>
        <v>67.229999999997489</v>
      </c>
      <c r="M6781" s="77"/>
    </row>
    <row r="6782" spans="12:13">
      <c r="L6782" s="78">
        <f t="shared" si="105"/>
        <v>67.239999999997494</v>
      </c>
      <c r="M6782" s="77"/>
    </row>
    <row r="6783" spans="12:13">
      <c r="L6783" s="78">
        <f t="shared" si="105"/>
        <v>67.249999999997499</v>
      </c>
      <c r="M6783" s="77"/>
    </row>
    <row r="6784" spans="12:13">
      <c r="L6784" s="78">
        <f t="shared" si="105"/>
        <v>67.259999999997504</v>
      </c>
      <c r="M6784" s="77"/>
    </row>
    <row r="6785" spans="12:13">
      <c r="L6785" s="78">
        <f t="shared" si="105"/>
        <v>67.269999999997509</v>
      </c>
      <c r="M6785" s="77"/>
    </row>
    <row r="6786" spans="12:13">
      <c r="L6786" s="78">
        <f t="shared" si="105"/>
        <v>67.279999999997514</v>
      </c>
      <c r="M6786" s="77"/>
    </row>
    <row r="6787" spans="12:13">
      <c r="L6787" s="78">
        <f t="shared" si="105"/>
        <v>67.289999999997519</v>
      </c>
      <c r="M6787" s="77"/>
    </row>
    <row r="6788" spans="12:13">
      <c r="L6788" s="78">
        <f t="shared" si="105"/>
        <v>67.299999999997524</v>
      </c>
      <c r="M6788" s="77"/>
    </row>
    <row r="6789" spans="12:13">
      <c r="L6789" s="78">
        <f t="shared" si="105"/>
        <v>67.30999999999753</v>
      </c>
      <c r="M6789" s="77"/>
    </row>
    <row r="6790" spans="12:13">
      <c r="L6790" s="78">
        <f t="shared" si="105"/>
        <v>67.319999999997535</v>
      </c>
      <c r="M6790" s="77"/>
    </row>
    <row r="6791" spans="12:13">
      <c r="L6791" s="78">
        <f t="shared" si="105"/>
        <v>67.32999999999754</v>
      </c>
      <c r="M6791" s="77"/>
    </row>
    <row r="6792" spans="12:13">
      <c r="L6792" s="78">
        <f t="shared" si="105"/>
        <v>67.339999999997545</v>
      </c>
      <c r="M6792" s="77"/>
    </row>
    <row r="6793" spans="12:13">
      <c r="L6793" s="78">
        <f t="shared" si="105"/>
        <v>67.34999999999755</v>
      </c>
      <c r="M6793" s="77"/>
    </row>
    <row r="6794" spans="12:13">
      <c r="L6794" s="78">
        <f t="shared" si="105"/>
        <v>67.359999999997555</v>
      </c>
      <c r="M6794" s="77"/>
    </row>
    <row r="6795" spans="12:13">
      <c r="L6795" s="78">
        <f t="shared" si="105"/>
        <v>67.36999999999756</v>
      </c>
      <c r="M6795" s="77"/>
    </row>
    <row r="6796" spans="12:13">
      <c r="L6796" s="78">
        <f t="shared" si="105"/>
        <v>67.379999999997565</v>
      </c>
      <c r="M6796" s="77"/>
    </row>
    <row r="6797" spans="12:13">
      <c r="L6797" s="78">
        <f t="shared" si="105"/>
        <v>67.389999999997571</v>
      </c>
      <c r="M6797" s="77"/>
    </row>
    <row r="6798" spans="12:13">
      <c r="L6798" s="78">
        <f t="shared" si="105"/>
        <v>67.399999999997576</v>
      </c>
      <c r="M6798" s="77"/>
    </row>
    <row r="6799" spans="12:13">
      <c r="L6799" s="78">
        <f t="shared" si="105"/>
        <v>67.409999999997581</v>
      </c>
      <c r="M6799" s="77"/>
    </row>
    <row r="6800" spans="12:13">
      <c r="L6800" s="78">
        <f t="shared" si="105"/>
        <v>67.419999999997586</v>
      </c>
      <c r="M6800" s="77"/>
    </row>
    <row r="6801" spans="12:13">
      <c r="L6801" s="78">
        <f t="shared" si="105"/>
        <v>67.429999999997591</v>
      </c>
      <c r="M6801" s="77"/>
    </row>
    <row r="6802" spans="12:13">
      <c r="L6802" s="78">
        <f t="shared" si="105"/>
        <v>67.439999999997596</v>
      </c>
      <c r="M6802" s="77"/>
    </row>
    <row r="6803" spans="12:13">
      <c r="L6803" s="78">
        <f t="shared" si="105"/>
        <v>67.449999999997601</v>
      </c>
      <c r="M6803" s="77"/>
    </row>
    <row r="6804" spans="12:13">
      <c r="L6804" s="78">
        <f t="shared" si="105"/>
        <v>67.459999999997606</v>
      </c>
      <c r="M6804" s="77"/>
    </row>
    <row r="6805" spans="12:13">
      <c r="L6805" s="78">
        <f t="shared" si="105"/>
        <v>67.469999999997611</v>
      </c>
      <c r="M6805" s="77"/>
    </row>
    <row r="6806" spans="12:13">
      <c r="L6806" s="78">
        <f t="shared" si="105"/>
        <v>67.479999999997617</v>
      </c>
      <c r="M6806" s="77"/>
    </row>
    <row r="6807" spans="12:13">
      <c r="L6807" s="78">
        <f t="shared" si="105"/>
        <v>67.489999999997622</v>
      </c>
      <c r="M6807" s="77"/>
    </row>
    <row r="6808" spans="12:13">
      <c r="L6808" s="78">
        <f t="shared" si="105"/>
        <v>67.499999999997627</v>
      </c>
      <c r="M6808" s="77"/>
    </row>
    <row r="6809" spans="12:13">
      <c r="L6809" s="78">
        <f t="shared" si="105"/>
        <v>67.509999999997632</v>
      </c>
      <c r="M6809" s="77"/>
    </row>
    <row r="6810" spans="12:13">
      <c r="L6810" s="78">
        <f t="shared" si="105"/>
        <v>67.519999999997637</v>
      </c>
      <c r="M6810" s="77"/>
    </row>
    <row r="6811" spans="12:13">
      <c r="L6811" s="78">
        <f t="shared" si="105"/>
        <v>67.529999999997642</v>
      </c>
      <c r="M6811" s="77"/>
    </row>
    <row r="6812" spans="12:13">
      <c r="L6812" s="78">
        <f t="shared" si="105"/>
        <v>67.539999999997647</v>
      </c>
      <c r="M6812" s="77"/>
    </row>
    <row r="6813" spans="12:13">
      <c r="L6813" s="78">
        <f t="shared" si="105"/>
        <v>67.549999999997652</v>
      </c>
      <c r="M6813" s="77"/>
    </row>
    <row r="6814" spans="12:13">
      <c r="L6814" s="78">
        <f t="shared" si="105"/>
        <v>67.559999999997657</v>
      </c>
      <c r="M6814" s="77"/>
    </row>
    <row r="6815" spans="12:13">
      <c r="L6815" s="78">
        <f t="shared" si="105"/>
        <v>67.569999999997663</v>
      </c>
      <c r="M6815" s="77"/>
    </row>
    <row r="6816" spans="12:13">
      <c r="L6816" s="78">
        <f t="shared" si="105"/>
        <v>67.579999999997668</v>
      </c>
      <c r="M6816" s="77"/>
    </row>
    <row r="6817" spans="12:13">
      <c r="L6817" s="78">
        <f t="shared" si="105"/>
        <v>67.589999999997673</v>
      </c>
      <c r="M6817" s="77"/>
    </row>
    <row r="6818" spans="12:13">
      <c r="L6818" s="78">
        <f t="shared" si="105"/>
        <v>67.599999999997678</v>
      </c>
      <c r="M6818" s="77"/>
    </row>
    <row r="6819" spans="12:13">
      <c r="L6819" s="78">
        <f t="shared" si="105"/>
        <v>67.609999999997683</v>
      </c>
      <c r="M6819" s="77"/>
    </row>
    <row r="6820" spans="12:13">
      <c r="L6820" s="78">
        <f t="shared" si="105"/>
        <v>67.619999999997688</v>
      </c>
      <c r="M6820" s="77"/>
    </row>
    <row r="6821" spans="12:13">
      <c r="L6821" s="78">
        <f t="shared" si="105"/>
        <v>67.629999999997693</v>
      </c>
      <c r="M6821" s="77"/>
    </row>
    <row r="6822" spans="12:13">
      <c r="L6822" s="78">
        <f t="shared" si="105"/>
        <v>67.639999999997698</v>
      </c>
      <c r="M6822" s="77"/>
    </row>
    <row r="6823" spans="12:13">
      <c r="L6823" s="78">
        <f t="shared" si="105"/>
        <v>67.649999999997704</v>
      </c>
      <c r="M6823" s="77"/>
    </row>
    <row r="6824" spans="12:13">
      <c r="L6824" s="78">
        <f t="shared" si="105"/>
        <v>67.659999999997709</v>
      </c>
      <c r="M6824" s="77"/>
    </row>
    <row r="6825" spans="12:13">
      <c r="L6825" s="78">
        <f t="shared" si="105"/>
        <v>67.669999999997714</v>
      </c>
      <c r="M6825" s="77"/>
    </row>
    <row r="6826" spans="12:13">
      <c r="L6826" s="78">
        <f t="shared" si="105"/>
        <v>67.679999999997719</v>
      </c>
      <c r="M6826" s="77"/>
    </row>
    <row r="6827" spans="12:13">
      <c r="L6827" s="78">
        <f t="shared" si="105"/>
        <v>67.689999999997724</v>
      </c>
      <c r="M6827" s="77"/>
    </row>
    <row r="6828" spans="12:13">
      <c r="L6828" s="78">
        <f t="shared" si="105"/>
        <v>67.699999999997729</v>
      </c>
      <c r="M6828" s="77"/>
    </row>
    <row r="6829" spans="12:13">
      <c r="L6829" s="78">
        <f t="shared" si="105"/>
        <v>67.709999999997734</v>
      </c>
      <c r="M6829" s="77"/>
    </row>
    <row r="6830" spans="12:13">
      <c r="L6830" s="78">
        <f t="shared" si="105"/>
        <v>67.719999999997739</v>
      </c>
      <c r="M6830" s="77"/>
    </row>
    <row r="6831" spans="12:13">
      <c r="L6831" s="78">
        <f t="shared" si="105"/>
        <v>67.729999999997744</v>
      </c>
      <c r="M6831" s="77"/>
    </row>
    <row r="6832" spans="12:13">
      <c r="L6832" s="78">
        <f t="shared" si="105"/>
        <v>67.73999999999775</v>
      </c>
      <c r="M6832" s="77"/>
    </row>
    <row r="6833" spans="12:13">
      <c r="L6833" s="78">
        <f t="shared" si="105"/>
        <v>67.749999999997755</v>
      </c>
      <c r="M6833" s="77"/>
    </row>
    <row r="6834" spans="12:13">
      <c r="L6834" s="78">
        <f t="shared" si="105"/>
        <v>67.75999999999776</v>
      </c>
      <c r="M6834" s="77"/>
    </row>
    <row r="6835" spans="12:13">
      <c r="L6835" s="78">
        <f t="shared" si="105"/>
        <v>67.769999999997765</v>
      </c>
      <c r="M6835" s="77"/>
    </row>
    <row r="6836" spans="12:13">
      <c r="L6836" s="78">
        <f t="shared" si="105"/>
        <v>67.77999999999777</v>
      </c>
      <c r="M6836" s="77"/>
    </row>
    <row r="6837" spans="12:13">
      <c r="L6837" s="78">
        <f t="shared" si="105"/>
        <v>67.789999999997775</v>
      </c>
      <c r="M6837" s="77"/>
    </row>
    <row r="6838" spans="12:13">
      <c r="L6838" s="78">
        <f t="shared" si="105"/>
        <v>67.79999999999778</v>
      </c>
      <c r="M6838" s="77"/>
    </row>
    <row r="6839" spans="12:13">
      <c r="L6839" s="78">
        <f t="shared" si="105"/>
        <v>67.809999999997785</v>
      </c>
      <c r="M6839" s="77"/>
    </row>
    <row r="6840" spans="12:13">
      <c r="L6840" s="78">
        <f t="shared" si="105"/>
        <v>67.81999999999779</v>
      </c>
      <c r="M6840" s="77"/>
    </row>
    <row r="6841" spans="12:13">
      <c r="L6841" s="78">
        <f t="shared" si="105"/>
        <v>67.829999999997796</v>
      </c>
      <c r="M6841" s="77"/>
    </row>
    <row r="6842" spans="12:13">
      <c r="L6842" s="78">
        <f t="shared" si="105"/>
        <v>67.839999999997801</v>
      </c>
      <c r="M6842" s="77"/>
    </row>
    <row r="6843" spans="12:13">
      <c r="L6843" s="78">
        <f t="shared" si="105"/>
        <v>67.849999999997806</v>
      </c>
      <c r="M6843" s="77"/>
    </row>
    <row r="6844" spans="12:13">
      <c r="L6844" s="78">
        <f t="shared" ref="L6844:L6907" si="106">+L6843+0.01</f>
        <v>67.859999999997811</v>
      </c>
      <c r="M6844" s="77"/>
    </row>
    <row r="6845" spans="12:13">
      <c r="L6845" s="78">
        <f t="shared" si="106"/>
        <v>67.869999999997816</v>
      </c>
      <c r="M6845" s="77"/>
    </row>
    <row r="6846" spans="12:13">
      <c r="L6846" s="78">
        <f t="shared" si="106"/>
        <v>67.879999999997821</v>
      </c>
      <c r="M6846" s="77"/>
    </row>
    <row r="6847" spans="12:13">
      <c r="L6847" s="78">
        <f t="shared" si="106"/>
        <v>67.889999999997826</v>
      </c>
      <c r="M6847" s="77"/>
    </row>
    <row r="6848" spans="12:13">
      <c r="L6848" s="78">
        <f t="shared" si="106"/>
        <v>67.899999999997831</v>
      </c>
      <c r="M6848" s="77"/>
    </row>
    <row r="6849" spans="12:13">
      <c r="L6849" s="78">
        <f t="shared" si="106"/>
        <v>67.909999999997837</v>
      </c>
      <c r="M6849" s="77"/>
    </row>
    <row r="6850" spans="12:13">
      <c r="L6850" s="78">
        <f t="shared" si="106"/>
        <v>67.919999999997842</v>
      </c>
      <c r="M6850" s="77"/>
    </row>
    <row r="6851" spans="12:13">
      <c r="L6851" s="78">
        <f t="shared" si="106"/>
        <v>67.929999999997847</v>
      </c>
      <c r="M6851" s="77"/>
    </row>
    <row r="6852" spans="12:13">
      <c r="L6852" s="78">
        <f t="shared" si="106"/>
        <v>67.939999999997852</v>
      </c>
      <c r="M6852" s="77"/>
    </row>
    <row r="6853" spans="12:13">
      <c r="L6853" s="78">
        <f t="shared" si="106"/>
        <v>67.949999999997857</v>
      </c>
      <c r="M6853" s="77"/>
    </row>
    <row r="6854" spans="12:13">
      <c r="L6854" s="78">
        <f t="shared" si="106"/>
        <v>67.959999999997862</v>
      </c>
      <c r="M6854" s="77"/>
    </row>
    <row r="6855" spans="12:13">
      <c r="L6855" s="78">
        <f t="shared" si="106"/>
        <v>67.969999999997867</v>
      </c>
      <c r="M6855" s="77"/>
    </row>
    <row r="6856" spans="12:13">
      <c r="L6856" s="78">
        <f t="shared" si="106"/>
        <v>67.979999999997872</v>
      </c>
      <c r="M6856" s="77"/>
    </row>
    <row r="6857" spans="12:13">
      <c r="L6857" s="78">
        <f t="shared" si="106"/>
        <v>67.989999999997877</v>
      </c>
      <c r="M6857" s="77"/>
    </row>
    <row r="6858" spans="12:13">
      <c r="L6858" s="78">
        <f t="shared" si="106"/>
        <v>67.999999999997883</v>
      </c>
      <c r="M6858" s="77"/>
    </row>
    <row r="6859" spans="12:13">
      <c r="L6859" s="78">
        <f t="shared" si="106"/>
        <v>68.009999999997888</v>
      </c>
      <c r="M6859" s="77"/>
    </row>
    <row r="6860" spans="12:13">
      <c r="L6860" s="78">
        <f t="shared" si="106"/>
        <v>68.019999999997893</v>
      </c>
      <c r="M6860" s="77"/>
    </row>
    <row r="6861" spans="12:13">
      <c r="L6861" s="78">
        <f t="shared" si="106"/>
        <v>68.029999999997898</v>
      </c>
      <c r="M6861" s="77"/>
    </row>
    <row r="6862" spans="12:13">
      <c r="L6862" s="78">
        <f t="shared" si="106"/>
        <v>68.039999999997903</v>
      </c>
      <c r="M6862" s="77"/>
    </row>
    <row r="6863" spans="12:13">
      <c r="L6863" s="78">
        <f t="shared" si="106"/>
        <v>68.049999999997908</v>
      </c>
      <c r="M6863" s="77"/>
    </row>
    <row r="6864" spans="12:13">
      <c r="L6864" s="78">
        <f t="shared" si="106"/>
        <v>68.059999999997913</v>
      </c>
      <c r="M6864" s="77"/>
    </row>
    <row r="6865" spans="12:13">
      <c r="L6865" s="78">
        <f t="shared" si="106"/>
        <v>68.069999999997918</v>
      </c>
      <c r="M6865" s="77"/>
    </row>
    <row r="6866" spans="12:13">
      <c r="L6866" s="78">
        <f t="shared" si="106"/>
        <v>68.079999999997924</v>
      </c>
      <c r="M6866" s="77"/>
    </row>
    <row r="6867" spans="12:13">
      <c r="L6867" s="78">
        <f t="shared" si="106"/>
        <v>68.089999999997929</v>
      </c>
      <c r="M6867" s="77"/>
    </row>
    <row r="6868" spans="12:13">
      <c r="L6868" s="78">
        <f t="shared" si="106"/>
        <v>68.099999999997934</v>
      </c>
      <c r="M6868" s="77"/>
    </row>
    <row r="6869" spans="12:13">
      <c r="L6869" s="78">
        <f t="shared" si="106"/>
        <v>68.109999999997939</v>
      </c>
      <c r="M6869" s="77"/>
    </row>
    <row r="6870" spans="12:13">
      <c r="L6870" s="78">
        <f t="shared" si="106"/>
        <v>68.119999999997944</v>
      </c>
      <c r="M6870" s="77"/>
    </row>
    <row r="6871" spans="12:13">
      <c r="L6871" s="78">
        <f t="shared" si="106"/>
        <v>68.129999999997949</v>
      </c>
      <c r="M6871" s="77"/>
    </row>
    <row r="6872" spans="12:13">
      <c r="L6872" s="78">
        <f t="shared" si="106"/>
        <v>68.139999999997954</v>
      </c>
      <c r="M6872" s="77"/>
    </row>
    <row r="6873" spans="12:13">
      <c r="L6873" s="78">
        <f t="shared" si="106"/>
        <v>68.149999999997959</v>
      </c>
      <c r="M6873" s="77"/>
    </row>
    <row r="6874" spans="12:13">
      <c r="L6874" s="78">
        <f t="shared" si="106"/>
        <v>68.159999999997964</v>
      </c>
      <c r="M6874" s="77"/>
    </row>
    <row r="6875" spans="12:13">
      <c r="L6875" s="78">
        <f t="shared" si="106"/>
        <v>68.16999999999797</v>
      </c>
      <c r="M6875" s="77"/>
    </row>
    <row r="6876" spans="12:13">
      <c r="L6876" s="78">
        <f t="shared" si="106"/>
        <v>68.179999999997975</v>
      </c>
      <c r="M6876" s="77"/>
    </row>
    <row r="6877" spans="12:13">
      <c r="L6877" s="78">
        <f t="shared" si="106"/>
        <v>68.18999999999798</v>
      </c>
      <c r="M6877" s="77"/>
    </row>
    <row r="6878" spans="12:13">
      <c r="L6878" s="78">
        <f t="shared" si="106"/>
        <v>68.199999999997985</v>
      </c>
      <c r="M6878" s="77"/>
    </row>
    <row r="6879" spans="12:13">
      <c r="L6879" s="78">
        <f t="shared" si="106"/>
        <v>68.20999999999799</v>
      </c>
      <c r="M6879" s="77"/>
    </row>
    <row r="6880" spans="12:13">
      <c r="L6880" s="78">
        <f t="shared" si="106"/>
        <v>68.219999999997995</v>
      </c>
      <c r="M6880" s="77"/>
    </row>
    <row r="6881" spans="12:13">
      <c r="L6881" s="78">
        <f t="shared" si="106"/>
        <v>68.229999999998</v>
      </c>
      <c r="M6881" s="77"/>
    </row>
    <row r="6882" spans="12:13">
      <c r="L6882" s="78">
        <f t="shared" si="106"/>
        <v>68.239999999998005</v>
      </c>
      <c r="M6882" s="77"/>
    </row>
    <row r="6883" spans="12:13">
      <c r="L6883" s="78">
        <f t="shared" si="106"/>
        <v>68.24999999999801</v>
      </c>
      <c r="M6883" s="77"/>
    </row>
    <row r="6884" spans="12:13">
      <c r="L6884" s="78">
        <f t="shared" si="106"/>
        <v>68.259999999998016</v>
      </c>
      <c r="M6884" s="77"/>
    </row>
    <row r="6885" spans="12:13">
      <c r="L6885" s="78">
        <f t="shared" si="106"/>
        <v>68.269999999998021</v>
      </c>
      <c r="M6885" s="77"/>
    </row>
    <row r="6886" spans="12:13">
      <c r="L6886" s="78">
        <f t="shared" si="106"/>
        <v>68.279999999998026</v>
      </c>
      <c r="M6886" s="77"/>
    </row>
    <row r="6887" spans="12:13">
      <c r="L6887" s="78">
        <f t="shared" si="106"/>
        <v>68.289999999998031</v>
      </c>
      <c r="M6887" s="77"/>
    </row>
    <row r="6888" spans="12:13">
      <c r="L6888" s="78">
        <f t="shared" si="106"/>
        <v>68.299999999998036</v>
      </c>
      <c r="M6888" s="77"/>
    </row>
    <row r="6889" spans="12:13">
      <c r="L6889" s="78">
        <f t="shared" si="106"/>
        <v>68.309999999998041</v>
      </c>
      <c r="M6889" s="77"/>
    </row>
    <row r="6890" spans="12:13">
      <c r="L6890" s="78">
        <f t="shared" si="106"/>
        <v>68.319999999998046</v>
      </c>
      <c r="M6890" s="77"/>
    </row>
    <row r="6891" spans="12:13">
      <c r="L6891" s="78">
        <f t="shared" si="106"/>
        <v>68.329999999998051</v>
      </c>
      <c r="M6891" s="77"/>
    </row>
    <row r="6892" spans="12:13">
      <c r="L6892" s="78">
        <f t="shared" si="106"/>
        <v>68.339999999998057</v>
      </c>
      <c r="M6892" s="77"/>
    </row>
    <row r="6893" spans="12:13">
      <c r="L6893" s="78">
        <f t="shared" si="106"/>
        <v>68.349999999998062</v>
      </c>
      <c r="M6893" s="77"/>
    </row>
    <row r="6894" spans="12:13">
      <c r="L6894" s="78">
        <f t="shared" si="106"/>
        <v>68.359999999998067</v>
      </c>
      <c r="M6894" s="77"/>
    </row>
    <row r="6895" spans="12:13">
      <c r="L6895" s="78">
        <f t="shared" si="106"/>
        <v>68.369999999998072</v>
      </c>
      <c r="M6895" s="77"/>
    </row>
    <row r="6896" spans="12:13">
      <c r="L6896" s="78">
        <f t="shared" si="106"/>
        <v>68.379999999998077</v>
      </c>
      <c r="M6896" s="77"/>
    </row>
    <row r="6897" spans="12:13">
      <c r="L6897" s="78">
        <f t="shared" si="106"/>
        <v>68.389999999998082</v>
      </c>
      <c r="M6897" s="77"/>
    </row>
    <row r="6898" spans="12:13">
      <c r="L6898" s="78">
        <f t="shared" si="106"/>
        <v>68.399999999998087</v>
      </c>
      <c r="M6898" s="77"/>
    </row>
    <row r="6899" spans="12:13">
      <c r="L6899" s="78">
        <f t="shared" si="106"/>
        <v>68.409999999998092</v>
      </c>
      <c r="M6899" s="77"/>
    </row>
    <row r="6900" spans="12:13">
      <c r="L6900" s="78">
        <f t="shared" si="106"/>
        <v>68.419999999998097</v>
      </c>
      <c r="M6900" s="77"/>
    </row>
    <row r="6901" spans="12:13">
      <c r="L6901" s="78">
        <f t="shared" si="106"/>
        <v>68.429999999998103</v>
      </c>
      <c r="M6901" s="77"/>
    </row>
    <row r="6902" spans="12:13">
      <c r="L6902" s="78">
        <f t="shared" si="106"/>
        <v>68.439999999998108</v>
      </c>
      <c r="M6902" s="77"/>
    </row>
    <row r="6903" spans="12:13">
      <c r="L6903" s="78">
        <f t="shared" si="106"/>
        <v>68.449999999998113</v>
      </c>
      <c r="M6903" s="77"/>
    </row>
    <row r="6904" spans="12:13">
      <c r="L6904" s="78">
        <f t="shared" si="106"/>
        <v>68.459999999998118</v>
      </c>
      <c r="M6904" s="77"/>
    </row>
    <row r="6905" spans="12:13">
      <c r="L6905" s="78">
        <f t="shared" si="106"/>
        <v>68.469999999998123</v>
      </c>
      <c r="M6905" s="77"/>
    </row>
    <row r="6906" spans="12:13">
      <c r="L6906" s="78">
        <f t="shared" si="106"/>
        <v>68.479999999998128</v>
      </c>
      <c r="M6906" s="77"/>
    </row>
    <row r="6907" spans="12:13">
      <c r="L6907" s="78">
        <f t="shared" si="106"/>
        <v>68.489999999998133</v>
      </c>
      <c r="M6907" s="77"/>
    </row>
    <row r="6908" spans="12:13">
      <c r="L6908" s="78">
        <f t="shared" ref="L6908:L6971" si="107">+L6907+0.01</f>
        <v>68.499999999998138</v>
      </c>
      <c r="M6908" s="77"/>
    </row>
    <row r="6909" spans="12:13">
      <c r="L6909" s="78">
        <f t="shared" si="107"/>
        <v>68.509999999998143</v>
      </c>
      <c r="M6909" s="77"/>
    </row>
    <row r="6910" spans="12:13">
      <c r="L6910" s="78">
        <f t="shared" si="107"/>
        <v>68.519999999998149</v>
      </c>
      <c r="M6910" s="77"/>
    </row>
    <row r="6911" spans="12:13">
      <c r="L6911" s="78">
        <f t="shared" si="107"/>
        <v>68.529999999998154</v>
      </c>
      <c r="M6911" s="77"/>
    </row>
    <row r="6912" spans="12:13">
      <c r="L6912" s="78">
        <f t="shared" si="107"/>
        <v>68.539999999998159</v>
      </c>
      <c r="M6912" s="77"/>
    </row>
    <row r="6913" spans="12:13">
      <c r="L6913" s="78">
        <f t="shared" si="107"/>
        <v>68.549999999998164</v>
      </c>
      <c r="M6913" s="77"/>
    </row>
    <row r="6914" spans="12:13">
      <c r="L6914" s="78">
        <f t="shared" si="107"/>
        <v>68.559999999998169</v>
      </c>
      <c r="M6914" s="77"/>
    </row>
    <row r="6915" spans="12:13">
      <c r="L6915" s="78">
        <f t="shared" si="107"/>
        <v>68.569999999998174</v>
      </c>
      <c r="M6915" s="77"/>
    </row>
    <row r="6916" spans="12:13">
      <c r="L6916" s="78">
        <f t="shared" si="107"/>
        <v>68.579999999998179</v>
      </c>
      <c r="M6916" s="77"/>
    </row>
    <row r="6917" spans="12:13">
      <c r="L6917" s="78">
        <f t="shared" si="107"/>
        <v>68.589999999998184</v>
      </c>
      <c r="M6917" s="77"/>
    </row>
    <row r="6918" spans="12:13">
      <c r="L6918" s="78">
        <f t="shared" si="107"/>
        <v>68.59999999999819</v>
      </c>
      <c r="M6918" s="77"/>
    </row>
    <row r="6919" spans="12:13">
      <c r="L6919" s="78">
        <f t="shared" si="107"/>
        <v>68.609999999998195</v>
      </c>
      <c r="M6919" s="77"/>
    </row>
    <row r="6920" spans="12:13">
      <c r="L6920" s="78">
        <f t="shared" si="107"/>
        <v>68.6199999999982</v>
      </c>
      <c r="M6920" s="77"/>
    </row>
    <row r="6921" spans="12:13">
      <c r="L6921" s="78">
        <f t="shared" si="107"/>
        <v>68.629999999998205</v>
      </c>
      <c r="M6921" s="77"/>
    </row>
    <row r="6922" spans="12:13">
      <c r="L6922" s="78">
        <f t="shared" si="107"/>
        <v>68.63999999999821</v>
      </c>
      <c r="M6922" s="77"/>
    </row>
    <row r="6923" spans="12:13">
      <c r="L6923" s="78">
        <f t="shared" si="107"/>
        <v>68.649999999998215</v>
      </c>
      <c r="M6923" s="77"/>
    </row>
    <row r="6924" spans="12:13">
      <c r="L6924" s="78">
        <f t="shared" si="107"/>
        <v>68.65999999999822</v>
      </c>
      <c r="M6924" s="77"/>
    </row>
    <row r="6925" spans="12:13">
      <c r="L6925" s="78">
        <f t="shared" si="107"/>
        <v>68.669999999998225</v>
      </c>
      <c r="M6925" s="77"/>
    </row>
    <row r="6926" spans="12:13">
      <c r="L6926" s="78">
        <f t="shared" si="107"/>
        <v>68.67999999999823</v>
      </c>
      <c r="M6926" s="77"/>
    </row>
    <row r="6927" spans="12:13">
      <c r="L6927" s="78">
        <f t="shared" si="107"/>
        <v>68.689999999998236</v>
      </c>
      <c r="M6927" s="77"/>
    </row>
    <row r="6928" spans="12:13">
      <c r="L6928" s="78">
        <f t="shared" si="107"/>
        <v>68.699999999998241</v>
      </c>
      <c r="M6928" s="77"/>
    </row>
    <row r="6929" spans="12:13">
      <c r="L6929" s="78">
        <f t="shared" si="107"/>
        <v>68.709999999998246</v>
      </c>
      <c r="M6929" s="77"/>
    </row>
    <row r="6930" spans="12:13">
      <c r="L6930" s="78">
        <f t="shared" si="107"/>
        <v>68.719999999998251</v>
      </c>
      <c r="M6930" s="77"/>
    </row>
    <row r="6931" spans="12:13">
      <c r="L6931" s="78">
        <f t="shared" si="107"/>
        <v>68.729999999998256</v>
      </c>
      <c r="M6931" s="77"/>
    </row>
    <row r="6932" spans="12:13">
      <c r="L6932" s="78">
        <f t="shared" si="107"/>
        <v>68.739999999998261</v>
      </c>
      <c r="M6932" s="77"/>
    </row>
    <row r="6933" spans="12:13">
      <c r="L6933" s="78">
        <f t="shared" si="107"/>
        <v>68.749999999998266</v>
      </c>
      <c r="M6933" s="77"/>
    </row>
    <row r="6934" spans="12:13">
      <c r="L6934" s="78">
        <f t="shared" si="107"/>
        <v>68.759999999998271</v>
      </c>
      <c r="M6934" s="77"/>
    </row>
    <row r="6935" spans="12:13">
      <c r="L6935" s="78">
        <f t="shared" si="107"/>
        <v>68.769999999998277</v>
      </c>
      <c r="M6935" s="77"/>
    </row>
    <row r="6936" spans="12:13">
      <c r="L6936" s="78">
        <f t="shared" si="107"/>
        <v>68.779999999998282</v>
      </c>
      <c r="M6936" s="77"/>
    </row>
    <row r="6937" spans="12:13">
      <c r="L6937" s="78">
        <f t="shared" si="107"/>
        <v>68.789999999998287</v>
      </c>
      <c r="M6937" s="77"/>
    </row>
    <row r="6938" spans="12:13">
      <c r="L6938" s="78">
        <f t="shared" si="107"/>
        <v>68.799999999998292</v>
      </c>
      <c r="M6938" s="77"/>
    </row>
    <row r="6939" spans="12:13">
      <c r="L6939" s="78">
        <f t="shared" si="107"/>
        <v>68.809999999998297</v>
      </c>
      <c r="M6939" s="77"/>
    </row>
    <row r="6940" spans="12:13">
      <c r="L6940" s="78">
        <f t="shared" si="107"/>
        <v>68.819999999998302</v>
      </c>
      <c r="M6940" s="77"/>
    </row>
    <row r="6941" spans="12:13">
      <c r="L6941" s="78">
        <f t="shared" si="107"/>
        <v>68.829999999998307</v>
      </c>
      <c r="M6941" s="77"/>
    </row>
    <row r="6942" spans="12:13">
      <c r="L6942" s="78">
        <f t="shared" si="107"/>
        <v>68.839999999998312</v>
      </c>
      <c r="M6942" s="77"/>
    </row>
    <row r="6943" spans="12:13">
      <c r="L6943" s="78">
        <f t="shared" si="107"/>
        <v>68.849999999998317</v>
      </c>
      <c r="M6943" s="77"/>
    </row>
    <row r="6944" spans="12:13">
      <c r="L6944" s="78">
        <f t="shared" si="107"/>
        <v>68.859999999998323</v>
      </c>
      <c r="M6944" s="77"/>
    </row>
    <row r="6945" spans="12:13">
      <c r="L6945" s="78">
        <f t="shared" si="107"/>
        <v>68.869999999998328</v>
      </c>
      <c r="M6945" s="77"/>
    </row>
    <row r="6946" spans="12:13">
      <c r="L6946" s="78">
        <f t="shared" si="107"/>
        <v>68.879999999998333</v>
      </c>
      <c r="M6946" s="77"/>
    </row>
    <row r="6947" spans="12:13">
      <c r="L6947" s="78">
        <f t="shared" si="107"/>
        <v>68.889999999998338</v>
      </c>
      <c r="M6947" s="77"/>
    </row>
    <row r="6948" spans="12:13">
      <c r="L6948" s="78">
        <f t="shared" si="107"/>
        <v>68.899999999998343</v>
      </c>
      <c r="M6948" s="77"/>
    </row>
    <row r="6949" spans="12:13">
      <c r="L6949" s="78">
        <f t="shared" si="107"/>
        <v>68.909999999998348</v>
      </c>
      <c r="M6949" s="77"/>
    </row>
    <row r="6950" spans="12:13">
      <c r="L6950" s="78">
        <f t="shared" si="107"/>
        <v>68.919999999998353</v>
      </c>
      <c r="M6950" s="77"/>
    </row>
    <row r="6951" spans="12:13">
      <c r="L6951" s="78">
        <f t="shared" si="107"/>
        <v>68.929999999998358</v>
      </c>
      <c r="M6951" s="77"/>
    </row>
    <row r="6952" spans="12:13">
      <c r="L6952" s="78">
        <f t="shared" si="107"/>
        <v>68.939999999998363</v>
      </c>
      <c r="M6952" s="77"/>
    </row>
    <row r="6953" spans="12:13">
      <c r="L6953" s="78">
        <f t="shared" si="107"/>
        <v>68.949999999998369</v>
      </c>
      <c r="M6953" s="77"/>
    </row>
    <row r="6954" spans="12:13">
      <c r="L6954" s="78">
        <f t="shared" si="107"/>
        <v>68.959999999998374</v>
      </c>
      <c r="M6954" s="77"/>
    </row>
    <row r="6955" spans="12:13">
      <c r="L6955" s="78">
        <f t="shared" si="107"/>
        <v>68.969999999998379</v>
      </c>
      <c r="M6955" s="77"/>
    </row>
    <row r="6956" spans="12:13">
      <c r="L6956" s="78">
        <f t="shared" si="107"/>
        <v>68.979999999998384</v>
      </c>
      <c r="M6956" s="77"/>
    </row>
    <row r="6957" spans="12:13">
      <c r="L6957" s="78">
        <f t="shared" si="107"/>
        <v>68.989999999998389</v>
      </c>
      <c r="M6957" s="77"/>
    </row>
    <row r="6958" spans="12:13">
      <c r="L6958" s="78">
        <f t="shared" si="107"/>
        <v>68.999999999998394</v>
      </c>
      <c r="M6958" s="77"/>
    </row>
    <row r="6959" spans="12:13">
      <c r="L6959" s="78">
        <f t="shared" si="107"/>
        <v>69.009999999998399</v>
      </c>
      <c r="M6959" s="77"/>
    </row>
    <row r="6960" spans="12:13">
      <c r="L6960" s="78">
        <f t="shared" si="107"/>
        <v>69.019999999998404</v>
      </c>
      <c r="M6960" s="77"/>
    </row>
    <row r="6961" spans="12:13">
      <c r="L6961" s="78">
        <f t="shared" si="107"/>
        <v>69.02999999999841</v>
      </c>
      <c r="M6961" s="77"/>
    </row>
    <row r="6962" spans="12:13">
      <c r="L6962" s="78">
        <f t="shared" si="107"/>
        <v>69.039999999998415</v>
      </c>
      <c r="M6962" s="77"/>
    </row>
    <row r="6963" spans="12:13">
      <c r="L6963" s="78">
        <f t="shared" si="107"/>
        <v>69.04999999999842</v>
      </c>
      <c r="M6963" s="77"/>
    </row>
    <row r="6964" spans="12:13">
      <c r="L6964" s="78">
        <f t="shared" si="107"/>
        <v>69.059999999998425</v>
      </c>
      <c r="M6964" s="77"/>
    </row>
    <row r="6965" spans="12:13">
      <c r="L6965" s="78">
        <f t="shared" si="107"/>
        <v>69.06999999999843</v>
      </c>
      <c r="M6965" s="77"/>
    </row>
    <row r="6966" spans="12:13">
      <c r="L6966" s="78">
        <f t="shared" si="107"/>
        <v>69.079999999998435</v>
      </c>
      <c r="M6966" s="77"/>
    </row>
    <row r="6967" spans="12:13">
      <c r="L6967" s="78">
        <f t="shared" si="107"/>
        <v>69.08999999999844</v>
      </c>
      <c r="M6967" s="77"/>
    </row>
    <row r="6968" spans="12:13">
      <c r="L6968" s="78">
        <f t="shared" si="107"/>
        <v>69.099999999998445</v>
      </c>
      <c r="M6968" s="77"/>
    </row>
    <row r="6969" spans="12:13">
      <c r="L6969" s="78">
        <f t="shared" si="107"/>
        <v>69.10999999999845</v>
      </c>
      <c r="M6969" s="77"/>
    </row>
    <row r="6970" spans="12:13">
      <c r="L6970" s="78">
        <f t="shared" si="107"/>
        <v>69.119999999998456</v>
      </c>
      <c r="M6970" s="77"/>
    </row>
    <row r="6971" spans="12:13">
      <c r="L6971" s="78">
        <f t="shared" si="107"/>
        <v>69.129999999998461</v>
      </c>
      <c r="M6971" s="77"/>
    </row>
    <row r="6972" spans="12:13">
      <c r="L6972" s="78">
        <f t="shared" ref="L6972:L7035" si="108">+L6971+0.01</f>
        <v>69.139999999998466</v>
      </c>
      <c r="M6972" s="77"/>
    </row>
    <row r="6973" spans="12:13">
      <c r="L6973" s="78">
        <f t="shared" si="108"/>
        <v>69.149999999998471</v>
      </c>
      <c r="M6973" s="77"/>
    </row>
    <row r="6974" spans="12:13">
      <c r="L6974" s="78">
        <f t="shared" si="108"/>
        <v>69.159999999998476</v>
      </c>
      <c r="M6974" s="77"/>
    </row>
    <row r="6975" spans="12:13">
      <c r="L6975" s="78">
        <f t="shared" si="108"/>
        <v>69.169999999998481</v>
      </c>
      <c r="M6975" s="77"/>
    </row>
    <row r="6976" spans="12:13">
      <c r="L6976" s="78">
        <f t="shared" si="108"/>
        <v>69.179999999998486</v>
      </c>
      <c r="M6976" s="77"/>
    </row>
    <row r="6977" spans="12:13">
      <c r="L6977" s="78">
        <f t="shared" si="108"/>
        <v>69.189999999998491</v>
      </c>
      <c r="M6977" s="77"/>
    </row>
    <row r="6978" spans="12:13">
      <c r="L6978" s="78">
        <f t="shared" si="108"/>
        <v>69.199999999998496</v>
      </c>
      <c r="M6978" s="77"/>
    </row>
    <row r="6979" spans="12:13">
      <c r="L6979" s="78">
        <f t="shared" si="108"/>
        <v>69.209999999998502</v>
      </c>
      <c r="M6979" s="77"/>
    </row>
    <row r="6980" spans="12:13">
      <c r="L6980" s="78">
        <f t="shared" si="108"/>
        <v>69.219999999998507</v>
      </c>
      <c r="M6980" s="77"/>
    </row>
    <row r="6981" spans="12:13">
      <c r="L6981" s="78">
        <f t="shared" si="108"/>
        <v>69.229999999998512</v>
      </c>
      <c r="M6981" s="77"/>
    </row>
    <row r="6982" spans="12:13">
      <c r="L6982" s="78">
        <f t="shared" si="108"/>
        <v>69.239999999998517</v>
      </c>
      <c r="M6982" s="77"/>
    </row>
    <row r="6983" spans="12:13">
      <c r="L6983" s="78">
        <f t="shared" si="108"/>
        <v>69.249999999998522</v>
      </c>
      <c r="M6983" s="77"/>
    </row>
    <row r="6984" spans="12:13">
      <c r="L6984" s="78">
        <f t="shared" si="108"/>
        <v>69.259999999998527</v>
      </c>
      <c r="M6984" s="77"/>
    </row>
    <row r="6985" spans="12:13">
      <c r="L6985" s="78">
        <f t="shared" si="108"/>
        <v>69.269999999998532</v>
      </c>
      <c r="M6985" s="77"/>
    </row>
    <row r="6986" spans="12:13">
      <c r="L6986" s="78">
        <f t="shared" si="108"/>
        <v>69.279999999998537</v>
      </c>
      <c r="M6986" s="77"/>
    </row>
    <row r="6987" spans="12:13">
      <c r="L6987" s="78">
        <f t="shared" si="108"/>
        <v>69.289999999998543</v>
      </c>
      <c r="M6987" s="77"/>
    </row>
    <row r="6988" spans="12:13">
      <c r="L6988" s="78">
        <f t="shared" si="108"/>
        <v>69.299999999998548</v>
      </c>
      <c r="M6988" s="77"/>
    </row>
    <row r="6989" spans="12:13">
      <c r="L6989" s="78">
        <f t="shared" si="108"/>
        <v>69.309999999998553</v>
      </c>
      <c r="M6989" s="77"/>
    </row>
    <row r="6990" spans="12:13">
      <c r="L6990" s="78">
        <f t="shared" si="108"/>
        <v>69.319999999998558</v>
      </c>
      <c r="M6990" s="77"/>
    </row>
    <row r="6991" spans="12:13">
      <c r="L6991" s="78">
        <f t="shared" si="108"/>
        <v>69.329999999998563</v>
      </c>
      <c r="M6991" s="77"/>
    </row>
    <row r="6992" spans="12:13">
      <c r="L6992" s="78">
        <f t="shared" si="108"/>
        <v>69.339999999998568</v>
      </c>
      <c r="M6992" s="77"/>
    </row>
    <row r="6993" spans="12:13">
      <c r="L6993" s="78">
        <f t="shared" si="108"/>
        <v>69.349999999998573</v>
      </c>
      <c r="M6993" s="77"/>
    </row>
    <row r="6994" spans="12:13">
      <c r="L6994" s="78">
        <f t="shared" si="108"/>
        <v>69.359999999998578</v>
      </c>
      <c r="M6994" s="77"/>
    </row>
    <row r="6995" spans="12:13">
      <c r="L6995" s="78">
        <f t="shared" si="108"/>
        <v>69.369999999998583</v>
      </c>
      <c r="M6995" s="77"/>
    </row>
    <row r="6996" spans="12:13">
      <c r="L6996" s="78">
        <f t="shared" si="108"/>
        <v>69.379999999998589</v>
      </c>
      <c r="M6996" s="77"/>
    </row>
    <row r="6997" spans="12:13">
      <c r="L6997" s="78">
        <f t="shared" si="108"/>
        <v>69.389999999998594</v>
      </c>
      <c r="M6997" s="77"/>
    </row>
    <row r="6998" spans="12:13">
      <c r="L6998" s="78">
        <f t="shared" si="108"/>
        <v>69.399999999998599</v>
      </c>
      <c r="M6998" s="77"/>
    </row>
    <row r="6999" spans="12:13">
      <c r="L6999" s="78">
        <f t="shared" si="108"/>
        <v>69.409999999998604</v>
      </c>
      <c r="M6999" s="77"/>
    </row>
    <row r="7000" spans="12:13">
      <c r="L7000" s="78">
        <f t="shared" si="108"/>
        <v>69.419999999998609</v>
      </c>
      <c r="M7000" s="77"/>
    </row>
    <row r="7001" spans="12:13">
      <c r="L7001" s="78">
        <f t="shared" si="108"/>
        <v>69.429999999998614</v>
      </c>
      <c r="M7001" s="77"/>
    </row>
    <row r="7002" spans="12:13">
      <c r="L7002" s="78">
        <f t="shared" si="108"/>
        <v>69.439999999998619</v>
      </c>
      <c r="M7002" s="77"/>
    </row>
    <row r="7003" spans="12:13">
      <c r="L7003" s="78">
        <f t="shared" si="108"/>
        <v>69.449999999998624</v>
      </c>
      <c r="M7003" s="77"/>
    </row>
    <row r="7004" spans="12:13">
      <c r="L7004" s="78">
        <f t="shared" si="108"/>
        <v>69.45999999999863</v>
      </c>
      <c r="M7004" s="77"/>
    </row>
    <row r="7005" spans="12:13">
      <c r="L7005" s="78">
        <f t="shared" si="108"/>
        <v>69.469999999998635</v>
      </c>
      <c r="M7005" s="77"/>
    </row>
    <row r="7006" spans="12:13">
      <c r="L7006" s="78">
        <f t="shared" si="108"/>
        <v>69.47999999999864</v>
      </c>
      <c r="M7006" s="77"/>
    </row>
    <row r="7007" spans="12:13">
      <c r="L7007" s="78">
        <f t="shared" si="108"/>
        <v>69.489999999998645</v>
      </c>
      <c r="M7007" s="77"/>
    </row>
    <row r="7008" spans="12:13">
      <c r="L7008" s="78">
        <f t="shared" si="108"/>
        <v>69.49999999999865</v>
      </c>
      <c r="M7008" s="77"/>
    </row>
    <row r="7009" spans="12:13">
      <c r="L7009" s="78">
        <f t="shared" si="108"/>
        <v>69.509999999998655</v>
      </c>
      <c r="M7009" s="77"/>
    </row>
    <row r="7010" spans="12:13">
      <c r="L7010" s="78">
        <f t="shared" si="108"/>
        <v>69.51999999999866</v>
      </c>
      <c r="M7010" s="77"/>
    </row>
    <row r="7011" spans="12:13">
      <c r="L7011" s="78">
        <f t="shared" si="108"/>
        <v>69.529999999998665</v>
      </c>
      <c r="M7011" s="77"/>
    </row>
    <row r="7012" spans="12:13">
      <c r="L7012" s="78">
        <f t="shared" si="108"/>
        <v>69.53999999999867</v>
      </c>
      <c r="M7012" s="77"/>
    </row>
    <row r="7013" spans="12:13">
      <c r="L7013" s="78">
        <f t="shared" si="108"/>
        <v>69.549999999998676</v>
      </c>
      <c r="M7013" s="77"/>
    </row>
    <row r="7014" spans="12:13">
      <c r="L7014" s="78">
        <f t="shared" si="108"/>
        <v>69.559999999998681</v>
      </c>
      <c r="M7014" s="77"/>
    </row>
    <row r="7015" spans="12:13">
      <c r="L7015" s="78">
        <f t="shared" si="108"/>
        <v>69.569999999998686</v>
      </c>
      <c r="M7015" s="77"/>
    </row>
    <row r="7016" spans="12:13">
      <c r="L7016" s="78">
        <f t="shared" si="108"/>
        <v>69.579999999998691</v>
      </c>
      <c r="M7016" s="77"/>
    </row>
    <row r="7017" spans="12:13">
      <c r="L7017" s="78">
        <f t="shared" si="108"/>
        <v>69.589999999998696</v>
      </c>
      <c r="M7017" s="77"/>
    </row>
    <row r="7018" spans="12:13">
      <c r="L7018" s="78">
        <f t="shared" si="108"/>
        <v>69.599999999998701</v>
      </c>
      <c r="M7018" s="77"/>
    </row>
    <row r="7019" spans="12:13">
      <c r="L7019" s="78">
        <f t="shared" si="108"/>
        <v>69.609999999998706</v>
      </c>
      <c r="M7019" s="77"/>
    </row>
    <row r="7020" spans="12:13">
      <c r="L7020" s="78">
        <f t="shared" si="108"/>
        <v>69.619999999998711</v>
      </c>
      <c r="M7020" s="77"/>
    </row>
    <row r="7021" spans="12:13">
      <c r="L7021" s="78">
        <f t="shared" si="108"/>
        <v>69.629999999998716</v>
      </c>
      <c r="M7021" s="77"/>
    </row>
    <row r="7022" spans="12:13">
      <c r="L7022" s="78">
        <f t="shared" si="108"/>
        <v>69.639999999998722</v>
      </c>
      <c r="M7022" s="77"/>
    </row>
    <row r="7023" spans="12:13">
      <c r="L7023" s="78">
        <f t="shared" si="108"/>
        <v>69.649999999998727</v>
      </c>
      <c r="M7023" s="77"/>
    </row>
    <row r="7024" spans="12:13">
      <c r="L7024" s="78">
        <f t="shared" si="108"/>
        <v>69.659999999998732</v>
      </c>
      <c r="M7024" s="77"/>
    </row>
    <row r="7025" spans="12:13">
      <c r="L7025" s="78">
        <f t="shared" si="108"/>
        <v>69.669999999998737</v>
      </c>
      <c r="M7025" s="77"/>
    </row>
    <row r="7026" spans="12:13">
      <c r="L7026" s="78">
        <f t="shared" si="108"/>
        <v>69.679999999998742</v>
      </c>
      <c r="M7026" s="77"/>
    </row>
    <row r="7027" spans="12:13">
      <c r="L7027" s="78">
        <f t="shared" si="108"/>
        <v>69.689999999998747</v>
      </c>
      <c r="M7027" s="77"/>
    </row>
    <row r="7028" spans="12:13">
      <c r="L7028" s="78">
        <f t="shared" si="108"/>
        <v>69.699999999998752</v>
      </c>
      <c r="M7028" s="77"/>
    </row>
    <row r="7029" spans="12:13">
      <c r="L7029" s="78">
        <f t="shared" si="108"/>
        <v>69.709999999998757</v>
      </c>
      <c r="M7029" s="77"/>
    </row>
    <row r="7030" spans="12:13">
      <c r="L7030" s="78">
        <f t="shared" si="108"/>
        <v>69.719999999998763</v>
      </c>
      <c r="M7030" s="77"/>
    </row>
    <row r="7031" spans="12:13">
      <c r="L7031" s="78">
        <f t="shared" si="108"/>
        <v>69.729999999998768</v>
      </c>
      <c r="M7031" s="77"/>
    </row>
    <row r="7032" spans="12:13">
      <c r="L7032" s="78">
        <f t="shared" si="108"/>
        <v>69.739999999998773</v>
      </c>
      <c r="M7032" s="77"/>
    </row>
    <row r="7033" spans="12:13">
      <c r="L7033" s="78">
        <f t="shared" si="108"/>
        <v>69.749999999998778</v>
      </c>
      <c r="M7033" s="77"/>
    </row>
    <row r="7034" spans="12:13">
      <c r="L7034" s="78">
        <f t="shared" si="108"/>
        <v>69.759999999998783</v>
      </c>
      <c r="M7034" s="77"/>
    </row>
    <row r="7035" spans="12:13">
      <c r="L7035" s="78">
        <f t="shared" si="108"/>
        <v>69.769999999998788</v>
      </c>
      <c r="M7035" s="77"/>
    </row>
    <row r="7036" spans="12:13">
      <c r="L7036" s="78">
        <f t="shared" ref="L7036:L7099" si="109">+L7035+0.01</f>
        <v>69.779999999998793</v>
      </c>
      <c r="M7036" s="77"/>
    </row>
    <row r="7037" spans="12:13">
      <c r="L7037" s="78">
        <f t="shared" si="109"/>
        <v>69.789999999998798</v>
      </c>
      <c r="M7037" s="77"/>
    </row>
    <row r="7038" spans="12:13">
      <c r="L7038" s="78">
        <f t="shared" si="109"/>
        <v>69.799999999998803</v>
      </c>
      <c r="M7038" s="77"/>
    </row>
    <row r="7039" spans="12:13">
      <c r="L7039" s="78">
        <f t="shared" si="109"/>
        <v>69.809999999998809</v>
      </c>
      <c r="M7039" s="77"/>
    </row>
    <row r="7040" spans="12:13">
      <c r="L7040" s="78">
        <f t="shared" si="109"/>
        <v>69.819999999998814</v>
      </c>
      <c r="M7040" s="77"/>
    </row>
    <row r="7041" spans="12:13">
      <c r="L7041" s="78">
        <f t="shared" si="109"/>
        <v>69.829999999998819</v>
      </c>
      <c r="M7041" s="77"/>
    </row>
    <row r="7042" spans="12:13">
      <c r="L7042" s="78">
        <f t="shared" si="109"/>
        <v>69.839999999998824</v>
      </c>
      <c r="M7042" s="77"/>
    </row>
    <row r="7043" spans="12:13">
      <c r="L7043" s="78">
        <f t="shared" si="109"/>
        <v>69.849999999998829</v>
      </c>
      <c r="M7043" s="77"/>
    </row>
    <row r="7044" spans="12:13">
      <c r="L7044" s="78">
        <f t="shared" si="109"/>
        <v>69.859999999998834</v>
      </c>
      <c r="M7044" s="77"/>
    </row>
    <row r="7045" spans="12:13">
      <c r="L7045" s="78">
        <f t="shared" si="109"/>
        <v>69.869999999998839</v>
      </c>
      <c r="M7045" s="77"/>
    </row>
    <row r="7046" spans="12:13">
      <c r="L7046" s="78">
        <f t="shared" si="109"/>
        <v>69.879999999998844</v>
      </c>
      <c r="M7046" s="77"/>
    </row>
    <row r="7047" spans="12:13">
      <c r="L7047" s="78">
        <f t="shared" si="109"/>
        <v>69.889999999998849</v>
      </c>
      <c r="M7047" s="77"/>
    </row>
    <row r="7048" spans="12:13">
      <c r="L7048" s="78">
        <f t="shared" si="109"/>
        <v>69.899999999998855</v>
      </c>
      <c r="M7048" s="77"/>
    </row>
    <row r="7049" spans="12:13">
      <c r="L7049" s="78">
        <f t="shared" si="109"/>
        <v>69.90999999999886</v>
      </c>
      <c r="M7049" s="77"/>
    </row>
    <row r="7050" spans="12:13">
      <c r="L7050" s="78">
        <f t="shared" si="109"/>
        <v>69.919999999998865</v>
      </c>
      <c r="M7050" s="77"/>
    </row>
    <row r="7051" spans="12:13">
      <c r="L7051" s="78">
        <f t="shared" si="109"/>
        <v>69.92999999999887</v>
      </c>
      <c r="M7051" s="77"/>
    </row>
    <row r="7052" spans="12:13">
      <c r="L7052" s="78">
        <f t="shared" si="109"/>
        <v>69.939999999998875</v>
      </c>
      <c r="M7052" s="77"/>
    </row>
    <row r="7053" spans="12:13">
      <c r="L7053" s="78">
        <f t="shared" si="109"/>
        <v>69.94999999999888</v>
      </c>
      <c r="M7053" s="77"/>
    </row>
    <row r="7054" spans="12:13">
      <c r="L7054" s="78">
        <f t="shared" si="109"/>
        <v>69.959999999998885</v>
      </c>
      <c r="M7054" s="77"/>
    </row>
    <row r="7055" spans="12:13">
      <c r="L7055" s="78">
        <f t="shared" si="109"/>
        <v>69.96999999999889</v>
      </c>
      <c r="M7055" s="77"/>
    </row>
    <row r="7056" spans="12:13">
      <c r="L7056" s="78">
        <f t="shared" si="109"/>
        <v>69.979999999998896</v>
      </c>
      <c r="M7056" s="77"/>
    </row>
    <row r="7057" spans="12:13">
      <c r="L7057" s="78">
        <f t="shared" si="109"/>
        <v>69.989999999998901</v>
      </c>
      <c r="M7057" s="77"/>
    </row>
    <row r="7058" spans="12:13">
      <c r="L7058" s="78">
        <f t="shared" si="109"/>
        <v>69.999999999998906</v>
      </c>
      <c r="M7058" s="77"/>
    </row>
    <row r="7059" spans="12:13">
      <c r="L7059" s="78">
        <f t="shared" si="109"/>
        <v>70.009999999998911</v>
      </c>
      <c r="M7059" s="77"/>
    </row>
    <row r="7060" spans="12:13">
      <c r="L7060" s="78">
        <f t="shared" si="109"/>
        <v>70.019999999998916</v>
      </c>
      <c r="M7060" s="77"/>
    </row>
    <row r="7061" spans="12:13">
      <c r="L7061" s="78">
        <f t="shared" si="109"/>
        <v>70.029999999998921</v>
      </c>
      <c r="M7061" s="77"/>
    </row>
    <row r="7062" spans="12:13">
      <c r="L7062" s="78">
        <f t="shared" si="109"/>
        <v>70.039999999998926</v>
      </c>
      <c r="M7062" s="77"/>
    </row>
    <row r="7063" spans="12:13">
      <c r="L7063" s="78">
        <f t="shared" si="109"/>
        <v>70.049999999998931</v>
      </c>
      <c r="M7063" s="77"/>
    </row>
    <row r="7064" spans="12:13">
      <c r="L7064" s="78">
        <f t="shared" si="109"/>
        <v>70.059999999998936</v>
      </c>
      <c r="M7064" s="77"/>
    </row>
    <row r="7065" spans="12:13">
      <c r="L7065" s="78">
        <f t="shared" si="109"/>
        <v>70.069999999998942</v>
      </c>
      <c r="M7065" s="77"/>
    </row>
    <row r="7066" spans="12:13">
      <c r="L7066" s="78">
        <f t="shared" si="109"/>
        <v>70.079999999998947</v>
      </c>
      <c r="M7066" s="77"/>
    </row>
    <row r="7067" spans="12:13">
      <c r="L7067" s="78">
        <f t="shared" si="109"/>
        <v>70.089999999998952</v>
      </c>
      <c r="M7067" s="77"/>
    </row>
    <row r="7068" spans="12:13">
      <c r="L7068" s="78">
        <f t="shared" si="109"/>
        <v>70.099999999998957</v>
      </c>
      <c r="M7068" s="77"/>
    </row>
    <row r="7069" spans="12:13">
      <c r="L7069" s="78">
        <f t="shared" si="109"/>
        <v>70.109999999998962</v>
      </c>
      <c r="M7069" s="77"/>
    </row>
    <row r="7070" spans="12:13">
      <c r="L7070" s="78">
        <f t="shared" si="109"/>
        <v>70.119999999998967</v>
      </c>
      <c r="M7070" s="77"/>
    </row>
    <row r="7071" spans="12:13">
      <c r="L7071" s="78">
        <f t="shared" si="109"/>
        <v>70.129999999998972</v>
      </c>
      <c r="M7071" s="77"/>
    </row>
    <row r="7072" spans="12:13">
      <c r="L7072" s="78">
        <f t="shared" si="109"/>
        <v>70.139999999998977</v>
      </c>
      <c r="M7072" s="77"/>
    </row>
    <row r="7073" spans="12:13">
      <c r="L7073" s="78">
        <f t="shared" si="109"/>
        <v>70.149999999998983</v>
      </c>
      <c r="M7073" s="77"/>
    </row>
    <row r="7074" spans="12:13">
      <c r="L7074" s="78">
        <f t="shared" si="109"/>
        <v>70.159999999998988</v>
      </c>
      <c r="M7074" s="77"/>
    </row>
    <row r="7075" spans="12:13">
      <c r="L7075" s="78">
        <f t="shared" si="109"/>
        <v>70.169999999998993</v>
      </c>
      <c r="M7075" s="77"/>
    </row>
    <row r="7076" spans="12:13">
      <c r="L7076" s="78">
        <f t="shared" si="109"/>
        <v>70.179999999998998</v>
      </c>
      <c r="M7076" s="77"/>
    </row>
    <row r="7077" spans="12:13">
      <c r="L7077" s="78">
        <f t="shared" si="109"/>
        <v>70.189999999999003</v>
      </c>
      <c r="M7077" s="77"/>
    </row>
    <row r="7078" spans="12:13">
      <c r="L7078" s="78">
        <f t="shared" si="109"/>
        <v>70.199999999999008</v>
      </c>
      <c r="M7078" s="77"/>
    </row>
    <row r="7079" spans="12:13">
      <c r="L7079" s="78">
        <f t="shared" si="109"/>
        <v>70.209999999999013</v>
      </c>
      <c r="M7079" s="77"/>
    </row>
    <row r="7080" spans="12:13">
      <c r="L7080" s="78">
        <f t="shared" si="109"/>
        <v>70.219999999999018</v>
      </c>
      <c r="M7080" s="77"/>
    </row>
    <row r="7081" spans="12:13">
      <c r="L7081" s="78">
        <f t="shared" si="109"/>
        <v>70.229999999999023</v>
      </c>
      <c r="M7081" s="77"/>
    </row>
    <row r="7082" spans="12:13">
      <c r="L7082" s="78">
        <f t="shared" si="109"/>
        <v>70.239999999999029</v>
      </c>
      <c r="M7082" s="77"/>
    </row>
    <row r="7083" spans="12:13">
      <c r="L7083" s="78">
        <f t="shared" si="109"/>
        <v>70.249999999999034</v>
      </c>
      <c r="M7083" s="77"/>
    </row>
    <row r="7084" spans="12:13">
      <c r="L7084" s="78">
        <f t="shared" si="109"/>
        <v>70.259999999999039</v>
      </c>
      <c r="M7084" s="77"/>
    </row>
    <row r="7085" spans="12:13">
      <c r="L7085" s="78">
        <f t="shared" si="109"/>
        <v>70.269999999999044</v>
      </c>
      <c r="M7085" s="77"/>
    </row>
    <row r="7086" spans="12:13">
      <c r="L7086" s="78">
        <f t="shared" si="109"/>
        <v>70.279999999999049</v>
      </c>
      <c r="M7086" s="77"/>
    </row>
    <row r="7087" spans="12:13">
      <c r="L7087" s="78">
        <f t="shared" si="109"/>
        <v>70.289999999999054</v>
      </c>
      <c r="M7087" s="77"/>
    </row>
    <row r="7088" spans="12:13">
      <c r="L7088" s="78">
        <f t="shared" si="109"/>
        <v>70.299999999999059</v>
      </c>
      <c r="M7088" s="77"/>
    </row>
    <row r="7089" spans="12:13">
      <c r="L7089" s="78">
        <f t="shared" si="109"/>
        <v>70.309999999999064</v>
      </c>
      <c r="M7089" s="77"/>
    </row>
    <row r="7090" spans="12:13">
      <c r="L7090" s="78">
        <f t="shared" si="109"/>
        <v>70.319999999999069</v>
      </c>
      <c r="M7090" s="77"/>
    </row>
    <row r="7091" spans="12:13">
      <c r="L7091" s="78">
        <f t="shared" si="109"/>
        <v>70.329999999999075</v>
      </c>
      <c r="M7091" s="77"/>
    </row>
    <row r="7092" spans="12:13">
      <c r="L7092" s="78">
        <f t="shared" si="109"/>
        <v>70.33999999999908</v>
      </c>
      <c r="M7092" s="77"/>
    </row>
    <row r="7093" spans="12:13">
      <c r="L7093" s="78">
        <f t="shared" si="109"/>
        <v>70.349999999999085</v>
      </c>
      <c r="M7093" s="77"/>
    </row>
    <row r="7094" spans="12:13">
      <c r="L7094" s="78">
        <f t="shared" si="109"/>
        <v>70.35999999999909</v>
      </c>
      <c r="M7094" s="77"/>
    </row>
    <row r="7095" spans="12:13">
      <c r="L7095" s="78">
        <f t="shared" si="109"/>
        <v>70.369999999999095</v>
      </c>
      <c r="M7095" s="77"/>
    </row>
    <row r="7096" spans="12:13">
      <c r="L7096" s="78">
        <f t="shared" si="109"/>
        <v>70.3799999999991</v>
      </c>
      <c r="M7096" s="77"/>
    </row>
    <row r="7097" spans="12:13">
      <c r="L7097" s="78">
        <f t="shared" si="109"/>
        <v>70.389999999999105</v>
      </c>
      <c r="M7097" s="77"/>
    </row>
    <row r="7098" spans="12:13">
      <c r="L7098" s="78">
        <f t="shared" si="109"/>
        <v>70.39999999999911</v>
      </c>
      <c r="M7098" s="77"/>
    </row>
    <row r="7099" spans="12:13">
      <c r="L7099" s="78">
        <f t="shared" si="109"/>
        <v>70.409999999999116</v>
      </c>
      <c r="M7099" s="77"/>
    </row>
    <row r="7100" spans="12:13">
      <c r="L7100" s="78">
        <f t="shared" ref="L7100:L7163" si="110">+L7099+0.01</f>
        <v>70.419999999999121</v>
      </c>
      <c r="M7100" s="77"/>
    </row>
    <row r="7101" spans="12:13">
      <c r="L7101" s="78">
        <f t="shared" si="110"/>
        <v>70.429999999999126</v>
      </c>
      <c r="M7101" s="77"/>
    </row>
    <row r="7102" spans="12:13">
      <c r="L7102" s="78">
        <f t="shared" si="110"/>
        <v>70.439999999999131</v>
      </c>
      <c r="M7102" s="77"/>
    </row>
    <row r="7103" spans="12:13">
      <c r="L7103" s="78">
        <f t="shared" si="110"/>
        <v>70.449999999999136</v>
      </c>
      <c r="M7103" s="77"/>
    </row>
    <row r="7104" spans="12:13">
      <c r="L7104" s="78">
        <f t="shared" si="110"/>
        <v>70.459999999999141</v>
      </c>
      <c r="M7104" s="77"/>
    </row>
    <row r="7105" spans="12:13">
      <c r="L7105" s="78">
        <f t="shared" si="110"/>
        <v>70.469999999999146</v>
      </c>
      <c r="M7105" s="77"/>
    </row>
    <row r="7106" spans="12:13">
      <c r="L7106" s="78">
        <f t="shared" si="110"/>
        <v>70.479999999999151</v>
      </c>
      <c r="M7106" s="77"/>
    </row>
    <row r="7107" spans="12:13">
      <c r="L7107" s="78">
        <f t="shared" si="110"/>
        <v>70.489999999999156</v>
      </c>
      <c r="M7107" s="77"/>
    </row>
    <row r="7108" spans="12:13">
      <c r="L7108" s="78">
        <f t="shared" si="110"/>
        <v>70.499999999999162</v>
      </c>
      <c r="M7108" s="77"/>
    </row>
    <row r="7109" spans="12:13">
      <c r="L7109" s="78">
        <f t="shared" si="110"/>
        <v>70.509999999999167</v>
      </c>
      <c r="M7109" s="77"/>
    </row>
    <row r="7110" spans="12:13">
      <c r="L7110" s="78">
        <f t="shared" si="110"/>
        <v>70.519999999999172</v>
      </c>
      <c r="M7110" s="77"/>
    </row>
    <row r="7111" spans="12:13">
      <c r="L7111" s="78">
        <f t="shared" si="110"/>
        <v>70.529999999999177</v>
      </c>
      <c r="M7111" s="77"/>
    </row>
    <row r="7112" spans="12:13">
      <c r="L7112" s="78">
        <f t="shared" si="110"/>
        <v>70.539999999999182</v>
      </c>
      <c r="M7112" s="77"/>
    </row>
    <row r="7113" spans="12:13">
      <c r="L7113" s="78">
        <f t="shared" si="110"/>
        <v>70.549999999999187</v>
      </c>
      <c r="M7113" s="77"/>
    </row>
    <row r="7114" spans="12:13">
      <c r="L7114" s="78">
        <f t="shared" si="110"/>
        <v>70.559999999999192</v>
      </c>
      <c r="M7114" s="77"/>
    </row>
    <row r="7115" spans="12:13">
      <c r="L7115" s="78">
        <f t="shared" si="110"/>
        <v>70.569999999999197</v>
      </c>
      <c r="M7115" s="77"/>
    </row>
    <row r="7116" spans="12:13">
      <c r="L7116" s="78">
        <f t="shared" si="110"/>
        <v>70.579999999999202</v>
      </c>
      <c r="M7116" s="77"/>
    </row>
    <row r="7117" spans="12:13">
      <c r="L7117" s="78">
        <f t="shared" si="110"/>
        <v>70.589999999999208</v>
      </c>
      <c r="M7117" s="77"/>
    </row>
    <row r="7118" spans="12:13">
      <c r="L7118" s="78">
        <f t="shared" si="110"/>
        <v>70.599999999999213</v>
      </c>
      <c r="M7118" s="77"/>
    </row>
    <row r="7119" spans="12:13">
      <c r="L7119" s="78">
        <f t="shared" si="110"/>
        <v>70.609999999999218</v>
      </c>
      <c r="M7119" s="77"/>
    </row>
    <row r="7120" spans="12:13">
      <c r="L7120" s="78">
        <f t="shared" si="110"/>
        <v>70.619999999999223</v>
      </c>
      <c r="M7120" s="77"/>
    </row>
    <row r="7121" spans="12:13">
      <c r="L7121" s="78">
        <f t="shared" si="110"/>
        <v>70.629999999999228</v>
      </c>
      <c r="M7121" s="77"/>
    </row>
    <row r="7122" spans="12:13">
      <c r="L7122" s="78">
        <f t="shared" si="110"/>
        <v>70.639999999999233</v>
      </c>
      <c r="M7122" s="77"/>
    </row>
    <row r="7123" spans="12:13">
      <c r="L7123" s="78">
        <f t="shared" si="110"/>
        <v>70.649999999999238</v>
      </c>
      <c r="M7123" s="77"/>
    </row>
    <row r="7124" spans="12:13">
      <c r="L7124" s="78">
        <f t="shared" si="110"/>
        <v>70.659999999999243</v>
      </c>
      <c r="M7124" s="77"/>
    </row>
    <row r="7125" spans="12:13">
      <c r="L7125" s="78">
        <f t="shared" si="110"/>
        <v>70.669999999999249</v>
      </c>
      <c r="M7125" s="77"/>
    </row>
    <row r="7126" spans="12:13">
      <c r="L7126" s="78">
        <f t="shared" si="110"/>
        <v>70.679999999999254</v>
      </c>
      <c r="M7126" s="77"/>
    </row>
    <row r="7127" spans="12:13">
      <c r="L7127" s="78">
        <f t="shared" si="110"/>
        <v>70.689999999999259</v>
      </c>
      <c r="M7127" s="77"/>
    </row>
    <row r="7128" spans="12:13">
      <c r="L7128" s="78">
        <f t="shared" si="110"/>
        <v>70.699999999999264</v>
      </c>
      <c r="M7128" s="77"/>
    </row>
    <row r="7129" spans="12:13">
      <c r="L7129" s="78">
        <f t="shared" si="110"/>
        <v>70.709999999999269</v>
      </c>
      <c r="M7129" s="77"/>
    </row>
    <row r="7130" spans="12:13">
      <c r="L7130" s="78">
        <f t="shared" si="110"/>
        <v>70.719999999999274</v>
      </c>
      <c r="M7130" s="77"/>
    </row>
    <row r="7131" spans="12:13">
      <c r="L7131" s="78">
        <f t="shared" si="110"/>
        <v>70.729999999999279</v>
      </c>
      <c r="M7131" s="77"/>
    </row>
    <row r="7132" spans="12:13">
      <c r="L7132" s="78">
        <f t="shared" si="110"/>
        <v>70.739999999999284</v>
      </c>
      <c r="M7132" s="77"/>
    </row>
    <row r="7133" spans="12:13">
      <c r="L7133" s="78">
        <f t="shared" si="110"/>
        <v>70.749999999999289</v>
      </c>
      <c r="M7133" s="77"/>
    </row>
    <row r="7134" spans="12:13">
      <c r="L7134" s="78">
        <f t="shared" si="110"/>
        <v>70.759999999999295</v>
      </c>
      <c r="M7134" s="77"/>
    </row>
    <row r="7135" spans="12:13">
      <c r="L7135" s="78">
        <f t="shared" si="110"/>
        <v>70.7699999999993</v>
      </c>
      <c r="M7135" s="77"/>
    </row>
    <row r="7136" spans="12:13">
      <c r="L7136" s="78">
        <f t="shared" si="110"/>
        <v>70.779999999999305</v>
      </c>
      <c r="M7136" s="77"/>
    </row>
    <row r="7137" spans="12:13">
      <c r="L7137" s="78">
        <f t="shared" si="110"/>
        <v>70.78999999999931</v>
      </c>
      <c r="M7137" s="77"/>
    </row>
    <row r="7138" spans="12:13">
      <c r="L7138" s="78">
        <f t="shared" si="110"/>
        <v>70.799999999999315</v>
      </c>
      <c r="M7138" s="77"/>
    </row>
    <row r="7139" spans="12:13">
      <c r="L7139" s="78">
        <f t="shared" si="110"/>
        <v>70.80999999999932</v>
      </c>
      <c r="M7139" s="77"/>
    </row>
    <row r="7140" spans="12:13">
      <c r="L7140" s="78">
        <f t="shared" si="110"/>
        <v>70.819999999999325</v>
      </c>
      <c r="M7140" s="77"/>
    </row>
    <row r="7141" spans="12:13">
      <c r="L7141" s="78">
        <f t="shared" si="110"/>
        <v>70.82999999999933</v>
      </c>
      <c r="M7141" s="77"/>
    </row>
    <row r="7142" spans="12:13">
      <c r="L7142" s="78">
        <f t="shared" si="110"/>
        <v>70.839999999999336</v>
      </c>
      <c r="M7142" s="77"/>
    </row>
    <row r="7143" spans="12:13">
      <c r="L7143" s="78">
        <f t="shared" si="110"/>
        <v>70.849999999999341</v>
      </c>
      <c r="M7143" s="77"/>
    </row>
    <row r="7144" spans="12:13">
      <c r="L7144" s="78">
        <f t="shared" si="110"/>
        <v>70.859999999999346</v>
      </c>
      <c r="M7144" s="77"/>
    </row>
    <row r="7145" spans="12:13">
      <c r="L7145" s="78">
        <f t="shared" si="110"/>
        <v>70.869999999999351</v>
      </c>
      <c r="M7145" s="77"/>
    </row>
    <row r="7146" spans="12:13">
      <c r="L7146" s="78">
        <f t="shared" si="110"/>
        <v>70.879999999999356</v>
      </c>
      <c r="M7146" s="77"/>
    </row>
    <row r="7147" spans="12:13">
      <c r="L7147" s="78">
        <f t="shared" si="110"/>
        <v>70.889999999999361</v>
      </c>
      <c r="M7147" s="77"/>
    </row>
    <row r="7148" spans="12:13">
      <c r="L7148" s="78">
        <f t="shared" si="110"/>
        <v>70.899999999999366</v>
      </c>
      <c r="M7148" s="77"/>
    </row>
    <row r="7149" spans="12:13">
      <c r="L7149" s="78">
        <f t="shared" si="110"/>
        <v>70.909999999999371</v>
      </c>
      <c r="M7149" s="77"/>
    </row>
    <row r="7150" spans="12:13">
      <c r="L7150" s="78">
        <f t="shared" si="110"/>
        <v>70.919999999999376</v>
      </c>
      <c r="M7150" s="77"/>
    </row>
    <row r="7151" spans="12:13">
      <c r="L7151" s="78">
        <f t="shared" si="110"/>
        <v>70.929999999999382</v>
      </c>
      <c r="M7151" s="77"/>
    </row>
    <row r="7152" spans="12:13">
      <c r="L7152" s="78">
        <f t="shared" si="110"/>
        <v>70.939999999999387</v>
      </c>
      <c r="M7152" s="77"/>
    </row>
    <row r="7153" spans="12:13">
      <c r="L7153" s="78">
        <f t="shared" si="110"/>
        <v>70.949999999999392</v>
      </c>
      <c r="M7153" s="77"/>
    </row>
    <row r="7154" spans="12:13">
      <c r="L7154" s="78">
        <f t="shared" si="110"/>
        <v>70.959999999999397</v>
      </c>
      <c r="M7154" s="77"/>
    </row>
    <row r="7155" spans="12:13">
      <c r="L7155" s="78">
        <f t="shared" si="110"/>
        <v>70.969999999999402</v>
      </c>
      <c r="M7155" s="77"/>
    </row>
    <row r="7156" spans="12:13">
      <c r="L7156" s="78">
        <f t="shared" si="110"/>
        <v>70.979999999999407</v>
      </c>
      <c r="M7156" s="77"/>
    </row>
    <row r="7157" spans="12:13">
      <c r="L7157" s="78">
        <f t="shared" si="110"/>
        <v>70.989999999999412</v>
      </c>
      <c r="M7157" s="77"/>
    </row>
    <row r="7158" spans="12:13">
      <c r="L7158" s="78">
        <f t="shared" si="110"/>
        <v>70.999999999999417</v>
      </c>
      <c r="M7158" s="77"/>
    </row>
    <row r="7159" spans="12:13">
      <c r="L7159" s="78">
        <f t="shared" si="110"/>
        <v>71.009999999999422</v>
      </c>
      <c r="M7159" s="77"/>
    </row>
    <row r="7160" spans="12:13">
      <c r="L7160" s="78">
        <f t="shared" si="110"/>
        <v>71.019999999999428</v>
      </c>
      <c r="M7160" s="77"/>
    </row>
    <row r="7161" spans="12:13">
      <c r="L7161" s="78">
        <f t="shared" si="110"/>
        <v>71.029999999999433</v>
      </c>
      <c r="M7161" s="77"/>
    </row>
    <row r="7162" spans="12:13">
      <c r="L7162" s="78">
        <f t="shared" si="110"/>
        <v>71.039999999999438</v>
      </c>
      <c r="M7162" s="77"/>
    </row>
    <row r="7163" spans="12:13">
      <c r="L7163" s="78">
        <f t="shared" si="110"/>
        <v>71.049999999999443</v>
      </c>
      <c r="M7163" s="77"/>
    </row>
    <row r="7164" spans="12:13">
      <c r="L7164" s="78">
        <f t="shared" ref="L7164:L7227" si="111">+L7163+0.01</f>
        <v>71.059999999999448</v>
      </c>
      <c r="M7164" s="77"/>
    </row>
    <row r="7165" spans="12:13">
      <c r="L7165" s="78">
        <f t="shared" si="111"/>
        <v>71.069999999999453</v>
      </c>
      <c r="M7165" s="77"/>
    </row>
    <row r="7166" spans="12:13">
      <c r="L7166" s="78">
        <f t="shared" si="111"/>
        <v>71.079999999999458</v>
      </c>
      <c r="M7166" s="77"/>
    </row>
    <row r="7167" spans="12:13">
      <c r="L7167" s="78">
        <f t="shared" si="111"/>
        <v>71.089999999999463</v>
      </c>
      <c r="M7167" s="77"/>
    </row>
    <row r="7168" spans="12:13">
      <c r="L7168" s="78">
        <f t="shared" si="111"/>
        <v>71.099999999999469</v>
      </c>
      <c r="M7168" s="77"/>
    </row>
    <row r="7169" spans="12:13">
      <c r="L7169" s="78">
        <f t="shared" si="111"/>
        <v>71.109999999999474</v>
      </c>
      <c r="M7169" s="77"/>
    </row>
    <row r="7170" spans="12:13">
      <c r="L7170" s="78">
        <f t="shared" si="111"/>
        <v>71.119999999999479</v>
      </c>
      <c r="M7170" s="77"/>
    </row>
    <row r="7171" spans="12:13">
      <c r="L7171" s="78">
        <f t="shared" si="111"/>
        <v>71.129999999999484</v>
      </c>
      <c r="M7171" s="77"/>
    </row>
    <row r="7172" spans="12:13">
      <c r="L7172" s="78">
        <f t="shared" si="111"/>
        <v>71.139999999999489</v>
      </c>
      <c r="M7172" s="77"/>
    </row>
    <row r="7173" spans="12:13">
      <c r="L7173" s="78">
        <f t="shared" si="111"/>
        <v>71.149999999999494</v>
      </c>
      <c r="M7173" s="77"/>
    </row>
    <row r="7174" spans="12:13">
      <c r="L7174" s="78">
        <f t="shared" si="111"/>
        <v>71.159999999999499</v>
      </c>
      <c r="M7174" s="77"/>
    </row>
    <row r="7175" spans="12:13">
      <c r="L7175" s="78">
        <f t="shared" si="111"/>
        <v>71.169999999999504</v>
      </c>
      <c r="M7175" s="77"/>
    </row>
    <row r="7176" spans="12:13">
      <c r="L7176" s="78">
        <f t="shared" si="111"/>
        <v>71.179999999999509</v>
      </c>
      <c r="M7176" s="77"/>
    </row>
    <row r="7177" spans="12:13">
      <c r="L7177" s="78">
        <f t="shared" si="111"/>
        <v>71.189999999999515</v>
      </c>
      <c r="M7177" s="77"/>
    </row>
    <row r="7178" spans="12:13">
      <c r="L7178" s="78">
        <f t="shared" si="111"/>
        <v>71.19999999999952</v>
      </c>
      <c r="M7178" s="77"/>
    </row>
    <row r="7179" spans="12:13">
      <c r="L7179" s="78">
        <f t="shared" si="111"/>
        <v>71.209999999999525</v>
      </c>
      <c r="M7179" s="77"/>
    </row>
    <row r="7180" spans="12:13">
      <c r="L7180" s="78">
        <f t="shared" si="111"/>
        <v>71.21999999999953</v>
      </c>
      <c r="M7180" s="77"/>
    </row>
    <row r="7181" spans="12:13">
      <c r="L7181" s="78">
        <f t="shared" si="111"/>
        <v>71.229999999999535</v>
      </c>
      <c r="M7181" s="77"/>
    </row>
    <row r="7182" spans="12:13">
      <c r="L7182" s="78">
        <f t="shared" si="111"/>
        <v>71.23999999999954</v>
      </c>
      <c r="M7182" s="77"/>
    </row>
    <row r="7183" spans="12:13">
      <c r="L7183" s="78">
        <f t="shared" si="111"/>
        <v>71.249999999999545</v>
      </c>
      <c r="M7183" s="77"/>
    </row>
    <row r="7184" spans="12:13">
      <c r="L7184" s="78">
        <f t="shared" si="111"/>
        <v>71.25999999999955</v>
      </c>
      <c r="M7184" s="77"/>
    </row>
    <row r="7185" spans="12:13">
      <c r="L7185" s="78">
        <f t="shared" si="111"/>
        <v>71.269999999999555</v>
      </c>
      <c r="M7185" s="77"/>
    </row>
    <row r="7186" spans="12:13">
      <c r="L7186" s="78">
        <f t="shared" si="111"/>
        <v>71.279999999999561</v>
      </c>
      <c r="M7186" s="77"/>
    </row>
    <row r="7187" spans="12:13">
      <c r="L7187" s="78">
        <f t="shared" si="111"/>
        <v>71.289999999999566</v>
      </c>
      <c r="M7187" s="77"/>
    </row>
    <row r="7188" spans="12:13">
      <c r="L7188" s="78">
        <f t="shared" si="111"/>
        <v>71.299999999999571</v>
      </c>
      <c r="M7188" s="77"/>
    </row>
    <row r="7189" spans="12:13">
      <c r="L7189" s="78">
        <f t="shared" si="111"/>
        <v>71.309999999999576</v>
      </c>
      <c r="M7189" s="77"/>
    </row>
    <row r="7190" spans="12:13">
      <c r="L7190" s="78">
        <f t="shared" si="111"/>
        <v>71.319999999999581</v>
      </c>
      <c r="M7190" s="77"/>
    </row>
    <row r="7191" spans="12:13">
      <c r="L7191" s="78">
        <f t="shared" si="111"/>
        <v>71.329999999999586</v>
      </c>
      <c r="M7191" s="77"/>
    </row>
    <row r="7192" spans="12:13">
      <c r="L7192" s="78">
        <f t="shared" si="111"/>
        <v>71.339999999999591</v>
      </c>
      <c r="M7192" s="77"/>
    </row>
    <row r="7193" spans="12:13">
      <c r="L7193" s="78">
        <f t="shared" si="111"/>
        <v>71.349999999999596</v>
      </c>
      <c r="M7193" s="77"/>
    </row>
    <row r="7194" spans="12:13">
      <c r="L7194" s="78">
        <f t="shared" si="111"/>
        <v>71.359999999999602</v>
      </c>
      <c r="M7194" s="77"/>
    </row>
    <row r="7195" spans="12:13">
      <c r="L7195" s="78">
        <f t="shared" si="111"/>
        <v>71.369999999999607</v>
      </c>
      <c r="M7195" s="77"/>
    </row>
    <row r="7196" spans="12:13">
      <c r="L7196" s="78">
        <f t="shared" si="111"/>
        <v>71.379999999999612</v>
      </c>
      <c r="M7196" s="77"/>
    </row>
    <row r="7197" spans="12:13">
      <c r="L7197" s="78">
        <f t="shared" si="111"/>
        <v>71.389999999999617</v>
      </c>
      <c r="M7197" s="77"/>
    </row>
    <row r="7198" spans="12:13">
      <c r="L7198" s="78">
        <f t="shared" si="111"/>
        <v>71.399999999999622</v>
      </c>
      <c r="M7198" s="77"/>
    </row>
    <row r="7199" spans="12:13">
      <c r="L7199" s="78">
        <f t="shared" si="111"/>
        <v>71.409999999999627</v>
      </c>
      <c r="M7199" s="77"/>
    </row>
    <row r="7200" spans="12:13">
      <c r="L7200" s="78">
        <f t="shared" si="111"/>
        <v>71.419999999999632</v>
      </c>
      <c r="M7200" s="77"/>
    </row>
    <row r="7201" spans="12:13">
      <c r="L7201" s="78">
        <f t="shared" si="111"/>
        <v>71.429999999999637</v>
      </c>
      <c r="M7201" s="77"/>
    </row>
    <row r="7202" spans="12:13">
      <c r="L7202" s="78">
        <f t="shared" si="111"/>
        <v>71.439999999999642</v>
      </c>
      <c r="M7202" s="77"/>
    </row>
    <row r="7203" spans="12:13">
      <c r="L7203" s="78">
        <f t="shared" si="111"/>
        <v>71.449999999999648</v>
      </c>
      <c r="M7203" s="77"/>
    </row>
    <row r="7204" spans="12:13">
      <c r="L7204" s="78">
        <f t="shared" si="111"/>
        <v>71.459999999999653</v>
      </c>
      <c r="M7204" s="77"/>
    </row>
    <row r="7205" spans="12:13">
      <c r="L7205" s="78">
        <f t="shared" si="111"/>
        <v>71.469999999999658</v>
      </c>
      <c r="M7205" s="77"/>
    </row>
    <row r="7206" spans="12:13">
      <c r="L7206" s="78">
        <f t="shared" si="111"/>
        <v>71.479999999999663</v>
      </c>
      <c r="M7206" s="77"/>
    </row>
    <row r="7207" spans="12:13">
      <c r="L7207" s="78">
        <f t="shared" si="111"/>
        <v>71.489999999999668</v>
      </c>
      <c r="M7207" s="77"/>
    </row>
    <row r="7208" spans="12:13">
      <c r="L7208" s="78">
        <f t="shared" si="111"/>
        <v>71.499999999999673</v>
      </c>
      <c r="M7208" s="77"/>
    </row>
    <row r="7209" spans="12:13">
      <c r="L7209" s="78">
        <f t="shared" si="111"/>
        <v>71.509999999999678</v>
      </c>
      <c r="M7209" s="77"/>
    </row>
    <row r="7210" spans="12:13">
      <c r="L7210" s="78">
        <f t="shared" si="111"/>
        <v>71.519999999999683</v>
      </c>
      <c r="M7210" s="77"/>
    </row>
    <row r="7211" spans="12:13">
      <c r="L7211" s="78">
        <f t="shared" si="111"/>
        <v>71.529999999999688</v>
      </c>
      <c r="M7211" s="77"/>
    </row>
    <row r="7212" spans="12:13">
      <c r="L7212" s="78">
        <f t="shared" si="111"/>
        <v>71.539999999999694</v>
      </c>
      <c r="M7212" s="77"/>
    </row>
    <row r="7213" spans="12:13">
      <c r="L7213" s="78">
        <f t="shared" si="111"/>
        <v>71.549999999999699</v>
      </c>
      <c r="M7213" s="77"/>
    </row>
    <row r="7214" spans="12:13">
      <c r="L7214" s="78">
        <f t="shared" si="111"/>
        <v>71.559999999999704</v>
      </c>
      <c r="M7214" s="77"/>
    </row>
    <row r="7215" spans="12:13">
      <c r="L7215" s="78">
        <f t="shared" si="111"/>
        <v>71.569999999999709</v>
      </c>
      <c r="M7215" s="77"/>
    </row>
    <row r="7216" spans="12:13">
      <c r="L7216" s="78">
        <f t="shared" si="111"/>
        <v>71.579999999999714</v>
      </c>
      <c r="M7216" s="77"/>
    </row>
    <row r="7217" spans="12:13">
      <c r="L7217" s="78">
        <f t="shared" si="111"/>
        <v>71.589999999999719</v>
      </c>
      <c r="M7217" s="77"/>
    </row>
    <row r="7218" spans="12:13">
      <c r="L7218" s="78">
        <f t="shared" si="111"/>
        <v>71.599999999999724</v>
      </c>
      <c r="M7218" s="77"/>
    </row>
    <row r="7219" spans="12:13">
      <c r="L7219" s="78">
        <f t="shared" si="111"/>
        <v>71.609999999999729</v>
      </c>
      <c r="M7219" s="77"/>
    </row>
    <row r="7220" spans="12:13">
      <c r="L7220" s="78">
        <f t="shared" si="111"/>
        <v>71.619999999999735</v>
      </c>
      <c r="M7220" s="77"/>
    </row>
    <row r="7221" spans="12:13">
      <c r="L7221" s="78">
        <f t="shared" si="111"/>
        <v>71.62999999999974</v>
      </c>
      <c r="M7221" s="77"/>
    </row>
    <row r="7222" spans="12:13">
      <c r="L7222" s="78">
        <f t="shared" si="111"/>
        <v>71.639999999999745</v>
      </c>
      <c r="M7222" s="77"/>
    </row>
    <row r="7223" spans="12:13">
      <c r="L7223" s="78">
        <f t="shared" si="111"/>
        <v>71.64999999999975</v>
      </c>
      <c r="M7223" s="77"/>
    </row>
    <row r="7224" spans="12:13">
      <c r="L7224" s="78">
        <f t="shared" si="111"/>
        <v>71.659999999999755</v>
      </c>
      <c r="M7224" s="77"/>
    </row>
    <row r="7225" spans="12:13">
      <c r="L7225" s="78">
        <f t="shared" si="111"/>
        <v>71.66999999999976</v>
      </c>
      <c r="M7225" s="77"/>
    </row>
    <row r="7226" spans="12:13">
      <c r="L7226" s="78">
        <f t="shared" si="111"/>
        <v>71.679999999999765</v>
      </c>
      <c r="M7226" s="77"/>
    </row>
    <row r="7227" spans="12:13">
      <c r="L7227" s="78">
        <f t="shared" si="111"/>
        <v>71.68999999999977</v>
      </c>
      <c r="M7227" s="77"/>
    </row>
    <row r="7228" spans="12:13">
      <c r="L7228" s="78">
        <f t="shared" ref="L7228:L7291" si="112">+L7227+0.01</f>
        <v>71.699999999999775</v>
      </c>
      <c r="M7228" s="77"/>
    </row>
    <row r="7229" spans="12:13">
      <c r="L7229" s="78">
        <f t="shared" si="112"/>
        <v>71.709999999999781</v>
      </c>
      <c r="M7229" s="77"/>
    </row>
    <row r="7230" spans="12:13">
      <c r="L7230" s="78">
        <f t="shared" si="112"/>
        <v>71.719999999999786</v>
      </c>
      <c r="M7230" s="77"/>
    </row>
    <row r="7231" spans="12:13">
      <c r="L7231" s="78">
        <f t="shared" si="112"/>
        <v>71.729999999999791</v>
      </c>
      <c r="M7231" s="77"/>
    </row>
    <row r="7232" spans="12:13">
      <c r="L7232" s="78">
        <f t="shared" si="112"/>
        <v>71.739999999999796</v>
      </c>
      <c r="M7232" s="77"/>
    </row>
    <row r="7233" spans="12:13">
      <c r="L7233" s="78">
        <f t="shared" si="112"/>
        <v>71.749999999999801</v>
      </c>
      <c r="M7233" s="77"/>
    </row>
    <row r="7234" spans="12:13">
      <c r="L7234" s="78">
        <f t="shared" si="112"/>
        <v>71.759999999999806</v>
      </c>
      <c r="M7234" s="77"/>
    </row>
    <row r="7235" spans="12:13">
      <c r="L7235" s="78">
        <f t="shared" si="112"/>
        <v>71.769999999999811</v>
      </c>
      <c r="M7235" s="77"/>
    </row>
    <row r="7236" spans="12:13">
      <c r="L7236" s="78">
        <f t="shared" si="112"/>
        <v>71.779999999999816</v>
      </c>
      <c r="M7236" s="77"/>
    </row>
    <row r="7237" spans="12:13">
      <c r="L7237" s="78">
        <f t="shared" si="112"/>
        <v>71.789999999999822</v>
      </c>
      <c r="M7237" s="77"/>
    </row>
    <row r="7238" spans="12:13">
      <c r="L7238" s="78">
        <f t="shared" si="112"/>
        <v>71.799999999999827</v>
      </c>
      <c r="M7238" s="77"/>
    </row>
    <row r="7239" spans="12:13">
      <c r="L7239" s="78">
        <f t="shared" si="112"/>
        <v>71.809999999999832</v>
      </c>
      <c r="M7239" s="77"/>
    </row>
    <row r="7240" spans="12:13">
      <c r="L7240" s="78">
        <f t="shared" si="112"/>
        <v>71.819999999999837</v>
      </c>
      <c r="M7240" s="77"/>
    </row>
    <row r="7241" spans="12:13">
      <c r="L7241" s="78">
        <f t="shared" si="112"/>
        <v>71.829999999999842</v>
      </c>
      <c r="M7241" s="77"/>
    </row>
    <row r="7242" spans="12:13">
      <c r="L7242" s="78">
        <f t="shared" si="112"/>
        <v>71.839999999999847</v>
      </c>
      <c r="M7242" s="77"/>
    </row>
    <row r="7243" spans="12:13">
      <c r="L7243" s="78">
        <f t="shared" si="112"/>
        <v>71.849999999999852</v>
      </c>
      <c r="M7243" s="77"/>
    </row>
    <row r="7244" spans="12:13">
      <c r="L7244" s="78">
        <f t="shared" si="112"/>
        <v>71.859999999999857</v>
      </c>
      <c r="M7244" s="77"/>
    </row>
    <row r="7245" spans="12:13">
      <c r="L7245" s="78">
        <f t="shared" si="112"/>
        <v>71.869999999999862</v>
      </c>
      <c r="M7245" s="77"/>
    </row>
    <row r="7246" spans="12:13">
      <c r="L7246" s="78">
        <f t="shared" si="112"/>
        <v>71.879999999999868</v>
      </c>
      <c r="M7246" s="77"/>
    </row>
    <row r="7247" spans="12:13">
      <c r="L7247" s="78">
        <f t="shared" si="112"/>
        <v>71.889999999999873</v>
      </c>
      <c r="M7247" s="77"/>
    </row>
    <row r="7248" spans="12:13">
      <c r="L7248" s="78">
        <f t="shared" si="112"/>
        <v>71.899999999999878</v>
      </c>
      <c r="M7248" s="77"/>
    </row>
    <row r="7249" spans="12:13">
      <c r="L7249" s="78">
        <f t="shared" si="112"/>
        <v>71.909999999999883</v>
      </c>
      <c r="M7249" s="77"/>
    </row>
    <row r="7250" spans="12:13">
      <c r="L7250" s="78">
        <f t="shared" si="112"/>
        <v>71.919999999999888</v>
      </c>
      <c r="M7250" s="77"/>
    </row>
    <row r="7251" spans="12:13">
      <c r="L7251" s="78">
        <f t="shared" si="112"/>
        <v>71.929999999999893</v>
      </c>
      <c r="M7251" s="77"/>
    </row>
    <row r="7252" spans="12:13">
      <c r="L7252" s="78">
        <f t="shared" si="112"/>
        <v>71.939999999999898</v>
      </c>
      <c r="M7252" s="77"/>
    </row>
    <row r="7253" spans="12:13">
      <c r="L7253" s="78">
        <f t="shared" si="112"/>
        <v>71.949999999999903</v>
      </c>
      <c r="M7253" s="77"/>
    </row>
    <row r="7254" spans="12:13">
      <c r="L7254" s="78">
        <f t="shared" si="112"/>
        <v>71.959999999999908</v>
      </c>
      <c r="M7254" s="77"/>
    </row>
    <row r="7255" spans="12:13">
      <c r="L7255" s="78">
        <f t="shared" si="112"/>
        <v>71.969999999999914</v>
      </c>
      <c r="M7255" s="77"/>
    </row>
    <row r="7256" spans="12:13">
      <c r="L7256" s="78">
        <f t="shared" si="112"/>
        <v>71.979999999999919</v>
      </c>
      <c r="M7256" s="77"/>
    </row>
    <row r="7257" spans="12:13">
      <c r="L7257" s="78">
        <f t="shared" si="112"/>
        <v>71.989999999999924</v>
      </c>
      <c r="M7257" s="77"/>
    </row>
    <row r="7258" spans="12:13">
      <c r="L7258" s="78">
        <f t="shared" si="112"/>
        <v>71.999999999999929</v>
      </c>
      <c r="M7258" s="77"/>
    </row>
    <row r="7259" spans="12:13">
      <c r="L7259" s="78">
        <f t="shared" si="112"/>
        <v>72.009999999999934</v>
      </c>
      <c r="M7259" s="77"/>
    </row>
    <row r="7260" spans="12:13">
      <c r="L7260" s="78">
        <f t="shared" si="112"/>
        <v>72.019999999999939</v>
      </c>
      <c r="M7260" s="77"/>
    </row>
    <row r="7261" spans="12:13">
      <c r="L7261" s="78">
        <f t="shared" si="112"/>
        <v>72.029999999999944</v>
      </c>
      <c r="M7261" s="77"/>
    </row>
    <row r="7262" spans="12:13">
      <c r="L7262" s="78">
        <f t="shared" si="112"/>
        <v>72.039999999999949</v>
      </c>
      <c r="M7262" s="77"/>
    </row>
    <row r="7263" spans="12:13">
      <c r="L7263" s="78">
        <f t="shared" si="112"/>
        <v>72.049999999999955</v>
      </c>
      <c r="M7263" s="77"/>
    </row>
    <row r="7264" spans="12:13">
      <c r="L7264" s="78">
        <f t="shared" si="112"/>
        <v>72.05999999999996</v>
      </c>
      <c r="M7264" s="77"/>
    </row>
    <row r="7265" spans="12:13">
      <c r="L7265" s="78">
        <f t="shared" si="112"/>
        <v>72.069999999999965</v>
      </c>
      <c r="M7265" s="77"/>
    </row>
    <row r="7266" spans="12:13">
      <c r="L7266" s="78">
        <f t="shared" si="112"/>
        <v>72.07999999999997</v>
      </c>
      <c r="M7266" s="77"/>
    </row>
    <row r="7267" spans="12:13">
      <c r="L7267" s="78">
        <f t="shared" si="112"/>
        <v>72.089999999999975</v>
      </c>
      <c r="M7267" s="77"/>
    </row>
    <row r="7268" spans="12:13">
      <c r="L7268" s="78">
        <f t="shared" si="112"/>
        <v>72.09999999999998</v>
      </c>
      <c r="M7268" s="77"/>
    </row>
    <row r="7269" spans="12:13">
      <c r="L7269" s="78">
        <f t="shared" si="112"/>
        <v>72.109999999999985</v>
      </c>
      <c r="M7269" s="77"/>
    </row>
    <row r="7270" spans="12:13">
      <c r="L7270" s="78">
        <f t="shared" si="112"/>
        <v>72.11999999999999</v>
      </c>
      <c r="M7270" s="77"/>
    </row>
    <row r="7271" spans="12:13">
      <c r="L7271" s="78">
        <f t="shared" si="112"/>
        <v>72.13</v>
      </c>
      <c r="M7271" s="77"/>
    </row>
    <row r="7272" spans="12:13">
      <c r="L7272" s="78">
        <f t="shared" si="112"/>
        <v>72.14</v>
      </c>
      <c r="M7272" s="77"/>
    </row>
    <row r="7273" spans="12:13">
      <c r="L7273" s="78">
        <f t="shared" si="112"/>
        <v>72.150000000000006</v>
      </c>
      <c r="M7273" s="77"/>
    </row>
    <row r="7274" spans="12:13">
      <c r="L7274" s="78">
        <f t="shared" si="112"/>
        <v>72.160000000000011</v>
      </c>
      <c r="M7274" s="77"/>
    </row>
    <row r="7275" spans="12:13">
      <c r="L7275" s="78">
        <f t="shared" si="112"/>
        <v>72.170000000000016</v>
      </c>
      <c r="M7275" s="77"/>
    </row>
    <row r="7276" spans="12:13">
      <c r="L7276" s="78">
        <f t="shared" si="112"/>
        <v>72.180000000000021</v>
      </c>
      <c r="M7276" s="77"/>
    </row>
    <row r="7277" spans="12:13">
      <c r="L7277" s="78">
        <f t="shared" si="112"/>
        <v>72.190000000000026</v>
      </c>
      <c r="M7277" s="77"/>
    </row>
    <row r="7278" spans="12:13">
      <c r="L7278" s="78">
        <f t="shared" si="112"/>
        <v>72.200000000000031</v>
      </c>
      <c r="M7278" s="77"/>
    </row>
    <row r="7279" spans="12:13">
      <c r="L7279" s="78">
        <f t="shared" si="112"/>
        <v>72.210000000000036</v>
      </c>
      <c r="M7279" s="77"/>
    </row>
    <row r="7280" spans="12:13">
      <c r="L7280" s="78">
        <f t="shared" si="112"/>
        <v>72.220000000000041</v>
      </c>
      <c r="M7280" s="77"/>
    </row>
    <row r="7281" spans="12:13">
      <c r="L7281" s="78">
        <f t="shared" si="112"/>
        <v>72.230000000000047</v>
      </c>
      <c r="M7281" s="77"/>
    </row>
    <row r="7282" spans="12:13">
      <c r="L7282" s="78">
        <f t="shared" si="112"/>
        <v>72.240000000000052</v>
      </c>
      <c r="M7282" s="77"/>
    </row>
    <row r="7283" spans="12:13">
      <c r="L7283" s="78">
        <f t="shared" si="112"/>
        <v>72.250000000000057</v>
      </c>
      <c r="M7283" s="77"/>
    </row>
    <row r="7284" spans="12:13">
      <c r="L7284" s="78">
        <f t="shared" si="112"/>
        <v>72.260000000000062</v>
      </c>
      <c r="M7284" s="77"/>
    </row>
    <row r="7285" spans="12:13">
      <c r="L7285" s="78">
        <f t="shared" si="112"/>
        <v>72.270000000000067</v>
      </c>
      <c r="M7285" s="77"/>
    </row>
    <row r="7286" spans="12:13">
      <c r="L7286" s="78">
        <f t="shared" si="112"/>
        <v>72.280000000000072</v>
      </c>
      <c r="M7286" s="77"/>
    </row>
    <row r="7287" spans="12:13">
      <c r="L7287" s="78">
        <f t="shared" si="112"/>
        <v>72.290000000000077</v>
      </c>
      <c r="M7287" s="77"/>
    </row>
    <row r="7288" spans="12:13">
      <c r="L7288" s="78">
        <f t="shared" si="112"/>
        <v>72.300000000000082</v>
      </c>
      <c r="M7288" s="77"/>
    </row>
    <row r="7289" spans="12:13">
      <c r="L7289" s="78">
        <f t="shared" si="112"/>
        <v>72.310000000000088</v>
      </c>
      <c r="M7289" s="77"/>
    </row>
    <row r="7290" spans="12:13">
      <c r="L7290" s="78">
        <f t="shared" si="112"/>
        <v>72.320000000000093</v>
      </c>
      <c r="M7290" s="77"/>
    </row>
    <row r="7291" spans="12:13">
      <c r="L7291" s="78">
        <f t="shared" si="112"/>
        <v>72.330000000000098</v>
      </c>
      <c r="M7291" s="77"/>
    </row>
    <row r="7292" spans="12:13">
      <c r="L7292" s="78">
        <f t="shared" ref="L7292:L7355" si="113">+L7291+0.01</f>
        <v>72.340000000000103</v>
      </c>
      <c r="M7292" s="77"/>
    </row>
    <row r="7293" spans="12:13">
      <c r="L7293" s="78">
        <f t="shared" si="113"/>
        <v>72.350000000000108</v>
      </c>
      <c r="M7293" s="77"/>
    </row>
    <row r="7294" spans="12:13">
      <c r="L7294" s="78">
        <f t="shared" si="113"/>
        <v>72.360000000000113</v>
      </c>
      <c r="M7294" s="77"/>
    </row>
    <row r="7295" spans="12:13">
      <c r="L7295" s="78">
        <f t="shared" si="113"/>
        <v>72.370000000000118</v>
      </c>
      <c r="M7295" s="77"/>
    </row>
    <row r="7296" spans="12:13">
      <c r="L7296" s="78">
        <f t="shared" si="113"/>
        <v>72.380000000000123</v>
      </c>
      <c r="M7296" s="77"/>
    </row>
    <row r="7297" spans="12:13">
      <c r="L7297" s="78">
        <f t="shared" si="113"/>
        <v>72.390000000000128</v>
      </c>
      <c r="M7297" s="77"/>
    </row>
    <row r="7298" spans="12:13">
      <c r="L7298" s="78">
        <f t="shared" si="113"/>
        <v>72.400000000000134</v>
      </c>
      <c r="M7298" s="77"/>
    </row>
    <row r="7299" spans="12:13">
      <c r="L7299" s="78">
        <f t="shared" si="113"/>
        <v>72.410000000000139</v>
      </c>
      <c r="M7299" s="77"/>
    </row>
    <row r="7300" spans="12:13">
      <c r="L7300" s="78">
        <f t="shared" si="113"/>
        <v>72.420000000000144</v>
      </c>
      <c r="M7300" s="77"/>
    </row>
    <row r="7301" spans="12:13">
      <c r="L7301" s="78">
        <f t="shared" si="113"/>
        <v>72.430000000000149</v>
      </c>
      <c r="M7301" s="77"/>
    </row>
    <row r="7302" spans="12:13">
      <c r="L7302" s="78">
        <f t="shared" si="113"/>
        <v>72.440000000000154</v>
      </c>
      <c r="M7302" s="77"/>
    </row>
    <row r="7303" spans="12:13">
      <c r="L7303" s="78">
        <f t="shared" si="113"/>
        <v>72.450000000000159</v>
      </c>
      <c r="M7303" s="77"/>
    </row>
    <row r="7304" spans="12:13">
      <c r="L7304" s="78">
        <f t="shared" si="113"/>
        <v>72.460000000000164</v>
      </c>
      <c r="M7304" s="77"/>
    </row>
    <row r="7305" spans="12:13">
      <c r="L7305" s="78">
        <f t="shared" si="113"/>
        <v>72.470000000000169</v>
      </c>
      <c r="M7305" s="77"/>
    </row>
    <row r="7306" spans="12:13">
      <c r="L7306" s="78">
        <f t="shared" si="113"/>
        <v>72.480000000000175</v>
      </c>
      <c r="M7306" s="77"/>
    </row>
    <row r="7307" spans="12:13">
      <c r="L7307" s="78">
        <f t="shared" si="113"/>
        <v>72.49000000000018</v>
      </c>
      <c r="M7307" s="77"/>
    </row>
    <row r="7308" spans="12:13">
      <c r="L7308" s="78">
        <f t="shared" si="113"/>
        <v>72.500000000000185</v>
      </c>
      <c r="M7308" s="77"/>
    </row>
    <row r="7309" spans="12:13">
      <c r="L7309" s="78">
        <f t="shared" si="113"/>
        <v>72.51000000000019</v>
      </c>
      <c r="M7309" s="77"/>
    </row>
    <row r="7310" spans="12:13">
      <c r="L7310" s="78">
        <f t="shared" si="113"/>
        <v>72.520000000000195</v>
      </c>
      <c r="M7310" s="77"/>
    </row>
    <row r="7311" spans="12:13">
      <c r="L7311" s="78">
        <f t="shared" si="113"/>
        <v>72.5300000000002</v>
      </c>
      <c r="M7311" s="77"/>
    </row>
    <row r="7312" spans="12:13">
      <c r="L7312" s="78">
        <f t="shared" si="113"/>
        <v>72.540000000000205</v>
      </c>
      <c r="M7312" s="77"/>
    </row>
    <row r="7313" spans="12:13">
      <c r="L7313" s="78">
        <f t="shared" si="113"/>
        <v>72.55000000000021</v>
      </c>
      <c r="M7313" s="77"/>
    </row>
    <row r="7314" spans="12:13">
      <c r="L7314" s="78">
        <f t="shared" si="113"/>
        <v>72.560000000000215</v>
      </c>
      <c r="M7314" s="77"/>
    </row>
    <row r="7315" spans="12:13">
      <c r="L7315" s="78">
        <f t="shared" si="113"/>
        <v>72.570000000000221</v>
      </c>
      <c r="M7315" s="77"/>
    </row>
    <row r="7316" spans="12:13">
      <c r="L7316" s="78">
        <f t="shared" si="113"/>
        <v>72.580000000000226</v>
      </c>
      <c r="M7316" s="77"/>
    </row>
    <row r="7317" spans="12:13">
      <c r="L7317" s="78">
        <f t="shared" si="113"/>
        <v>72.590000000000231</v>
      </c>
      <c r="M7317" s="77"/>
    </row>
    <row r="7318" spans="12:13">
      <c r="L7318" s="78">
        <f t="shared" si="113"/>
        <v>72.600000000000236</v>
      </c>
      <c r="M7318" s="77"/>
    </row>
    <row r="7319" spans="12:13">
      <c r="L7319" s="78">
        <f t="shared" si="113"/>
        <v>72.610000000000241</v>
      </c>
      <c r="M7319" s="77"/>
    </row>
    <row r="7320" spans="12:13">
      <c r="L7320" s="78">
        <f t="shared" si="113"/>
        <v>72.620000000000246</v>
      </c>
      <c r="M7320" s="77"/>
    </row>
    <row r="7321" spans="12:13">
      <c r="L7321" s="78">
        <f t="shared" si="113"/>
        <v>72.630000000000251</v>
      </c>
      <c r="M7321" s="77"/>
    </row>
    <row r="7322" spans="12:13">
      <c r="L7322" s="78">
        <f t="shared" si="113"/>
        <v>72.640000000000256</v>
      </c>
      <c r="M7322" s="77"/>
    </row>
    <row r="7323" spans="12:13">
      <c r="L7323" s="78">
        <f t="shared" si="113"/>
        <v>72.650000000000261</v>
      </c>
      <c r="M7323" s="77"/>
    </row>
    <row r="7324" spans="12:13">
      <c r="L7324" s="78">
        <f t="shared" si="113"/>
        <v>72.660000000000267</v>
      </c>
      <c r="M7324" s="77"/>
    </row>
    <row r="7325" spans="12:13">
      <c r="L7325" s="78">
        <f t="shared" si="113"/>
        <v>72.670000000000272</v>
      </c>
      <c r="M7325" s="77"/>
    </row>
    <row r="7326" spans="12:13">
      <c r="L7326" s="78">
        <f t="shared" si="113"/>
        <v>72.680000000000277</v>
      </c>
      <c r="M7326" s="77"/>
    </row>
    <row r="7327" spans="12:13">
      <c r="L7327" s="78">
        <f t="shared" si="113"/>
        <v>72.690000000000282</v>
      </c>
      <c r="M7327" s="77"/>
    </row>
    <row r="7328" spans="12:13">
      <c r="L7328" s="78">
        <f t="shared" si="113"/>
        <v>72.700000000000287</v>
      </c>
      <c r="M7328" s="77"/>
    </row>
    <row r="7329" spans="12:13">
      <c r="L7329" s="78">
        <f t="shared" si="113"/>
        <v>72.710000000000292</v>
      </c>
      <c r="M7329" s="77"/>
    </row>
    <row r="7330" spans="12:13">
      <c r="L7330" s="78">
        <f t="shared" si="113"/>
        <v>72.720000000000297</v>
      </c>
      <c r="M7330" s="77"/>
    </row>
    <row r="7331" spans="12:13">
      <c r="L7331" s="78">
        <f t="shared" si="113"/>
        <v>72.730000000000302</v>
      </c>
      <c r="M7331" s="77"/>
    </row>
    <row r="7332" spans="12:13">
      <c r="L7332" s="78">
        <f t="shared" si="113"/>
        <v>72.740000000000308</v>
      </c>
      <c r="M7332" s="77"/>
    </row>
    <row r="7333" spans="12:13">
      <c r="L7333" s="78">
        <f t="shared" si="113"/>
        <v>72.750000000000313</v>
      </c>
      <c r="M7333" s="77"/>
    </row>
    <row r="7334" spans="12:13">
      <c r="L7334" s="78">
        <f t="shared" si="113"/>
        <v>72.760000000000318</v>
      </c>
      <c r="M7334" s="77"/>
    </row>
    <row r="7335" spans="12:13">
      <c r="L7335" s="78">
        <f t="shared" si="113"/>
        <v>72.770000000000323</v>
      </c>
      <c r="M7335" s="77"/>
    </row>
    <row r="7336" spans="12:13">
      <c r="L7336" s="78">
        <f t="shared" si="113"/>
        <v>72.780000000000328</v>
      </c>
      <c r="M7336" s="77"/>
    </row>
    <row r="7337" spans="12:13">
      <c r="L7337" s="78">
        <f t="shared" si="113"/>
        <v>72.790000000000333</v>
      </c>
      <c r="M7337" s="77"/>
    </row>
    <row r="7338" spans="12:13">
      <c r="L7338" s="78">
        <f t="shared" si="113"/>
        <v>72.800000000000338</v>
      </c>
      <c r="M7338" s="77"/>
    </row>
    <row r="7339" spans="12:13">
      <c r="L7339" s="78">
        <f t="shared" si="113"/>
        <v>72.810000000000343</v>
      </c>
      <c r="M7339" s="77"/>
    </row>
    <row r="7340" spans="12:13">
      <c r="L7340" s="78">
        <f t="shared" si="113"/>
        <v>72.820000000000348</v>
      </c>
      <c r="M7340" s="77"/>
    </row>
    <row r="7341" spans="12:13">
      <c r="L7341" s="78">
        <f t="shared" si="113"/>
        <v>72.830000000000354</v>
      </c>
      <c r="M7341" s="77"/>
    </row>
    <row r="7342" spans="12:13">
      <c r="L7342" s="78">
        <f t="shared" si="113"/>
        <v>72.840000000000359</v>
      </c>
      <c r="M7342" s="77"/>
    </row>
    <row r="7343" spans="12:13">
      <c r="L7343" s="78">
        <f t="shared" si="113"/>
        <v>72.850000000000364</v>
      </c>
      <c r="M7343" s="77"/>
    </row>
    <row r="7344" spans="12:13">
      <c r="L7344" s="78">
        <f t="shared" si="113"/>
        <v>72.860000000000369</v>
      </c>
      <c r="M7344" s="77"/>
    </row>
    <row r="7345" spans="12:13">
      <c r="L7345" s="78">
        <f t="shared" si="113"/>
        <v>72.870000000000374</v>
      </c>
      <c r="M7345" s="77"/>
    </row>
    <row r="7346" spans="12:13">
      <c r="L7346" s="78">
        <f t="shared" si="113"/>
        <v>72.880000000000379</v>
      </c>
      <c r="M7346" s="77"/>
    </row>
    <row r="7347" spans="12:13">
      <c r="L7347" s="78">
        <f t="shared" si="113"/>
        <v>72.890000000000384</v>
      </c>
      <c r="M7347" s="77"/>
    </row>
    <row r="7348" spans="12:13">
      <c r="L7348" s="78">
        <f t="shared" si="113"/>
        <v>72.900000000000389</v>
      </c>
      <c r="M7348" s="77"/>
    </row>
    <row r="7349" spans="12:13">
      <c r="L7349" s="78">
        <f t="shared" si="113"/>
        <v>72.910000000000394</v>
      </c>
      <c r="M7349" s="77"/>
    </row>
    <row r="7350" spans="12:13">
      <c r="L7350" s="78">
        <f t="shared" si="113"/>
        <v>72.9200000000004</v>
      </c>
      <c r="M7350" s="77"/>
    </row>
    <row r="7351" spans="12:13">
      <c r="L7351" s="78">
        <f t="shared" si="113"/>
        <v>72.930000000000405</v>
      </c>
      <c r="M7351" s="77"/>
    </row>
    <row r="7352" spans="12:13">
      <c r="L7352" s="78">
        <f t="shared" si="113"/>
        <v>72.94000000000041</v>
      </c>
      <c r="M7352" s="77"/>
    </row>
    <row r="7353" spans="12:13">
      <c r="L7353" s="78">
        <f t="shared" si="113"/>
        <v>72.950000000000415</v>
      </c>
      <c r="M7353" s="77"/>
    </row>
    <row r="7354" spans="12:13">
      <c r="L7354" s="78">
        <f t="shared" si="113"/>
        <v>72.96000000000042</v>
      </c>
      <c r="M7354" s="77"/>
    </row>
    <row r="7355" spans="12:13">
      <c r="L7355" s="78">
        <f t="shared" si="113"/>
        <v>72.970000000000425</v>
      </c>
      <c r="M7355" s="77"/>
    </row>
    <row r="7356" spans="12:13">
      <c r="L7356" s="78">
        <f t="shared" ref="L7356:L7419" si="114">+L7355+0.01</f>
        <v>72.98000000000043</v>
      </c>
      <c r="M7356" s="77"/>
    </row>
    <row r="7357" spans="12:13">
      <c r="L7357" s="78">
        <f t="shared" si="114"/>
        <v>72.990000000000435</v>
      </c>
      <c r="M7357" s="77"/>
    </row>
    <row r="7358" spans="12:13">
      <c r="L7358" s="78">
        <f t="shared" si="114"/>
        <v>73.000000000000441</v>
      </c>
      <c r="M7358" s="77"/>
    </row>
    <row r="7359" spans="12:13">
      <c r="L7359" s="78">
        <f t="shared" si="114"/>
        <v>73.010000000000446</v>
      </c>
      <c r="M7359" s="77"/>
    </row>
    <row r="7360" spans="12:13">
      <c r="L7360" s="78">
        <f t="shared" si="114"/>
        <v>73.020000000000451</v>
      </c>
      <c r="M7360" s="77"/>
    </row>
    <row r="7361" spans="12:13">
      <c r="L7361" s="78">
        <f t="shared" si="114"/>
        <v>73.030000000000456</v>
      </c>
      <c r="M7361" s="77"/>
    </row>
    <row r="7362" spans="12:13">
      <c r="L7362" s="78">
        <f t="shared" si="114"/>
        <v>73.040000000000461</v>
      </c>
      <c r="M7362" s="77"/>
    </row>
    <row r="7363" spans="12:13">
      <c r="L7363" s="78">
        <f t="shared" si="114"/>
        <v>73.050000000000466</v>
      </c>
      <c r="M7363" s="77"/>
    </row>
    <row r="7364" spans="12:13">
      <c r="L7364" s="78">
        <f t="shared" si="114"/>
        <v>73.060000000000471</v>
      </c>
      <c r="M7364" s="77"/>
    </row>
    <row r="7365" spans="12:13">
      <c r="L7365" s="78">
        <f t="shared" si="114"/>
        <v>73.070000000000476</v>
      </c>
      <c r="M7365" s="77"/>
    </row>
    <row r="7366" spans="12:13">
      <c r="L7366" s="78">
        <f t="shared" si="114"/>
        <v>73.080000000000481</v>
      </c>
      <c r="M7366" s="77"/>
    </row>
    <row r="7367" spans="12:13">
      <c r="L7367" s="78">
        <f t="shared" si="114"/>
        <v>73.090000000000487</v>
      </c>
      <c r="M7367" s="77"/>
    </row>
    <row r="7368" spans="12:13">
      <c r="L7368" s="78">
        <f t="shared" si="114"/>
        <v>73.100000000000492</v>
      </c>
      <c r="M7368" s="77"/>
    </row>
    <row r="7369" spans="12:13">
      <c r="L7369" s="78">
        <f t="shared" si="114"/>
        <v>73.110000000000497</v>
      </c>
      <c r="M7369" s="77"/>
    </row>
    <row r="7370" spans="12:13">
      <c r="L7370" s="78">
        <f t="shared" si="114"/>
        <v>73.120000000000502</v>
      </c>
      <c r="M7370" s="77"/>
    </row>
    <row r="7371" spans="12:13">
      <c r="L7371" s="78">
        <f t="shared" si="114"/>
        <v>73.130000000000507</v>
      </c>
      <c r="M7371" s="77"/>
    </row>
    <row r="7372" spans="12:13">
      <c r="L7372" s="78">
        <f t="shared" si="114"/>
        <v>73.140000000000512</v>
      </c>
      <c r="M7372" s="77"/>
    </row>
    <row r="7373" spans="12:13">
      <c r="L7373" s="78">
        <f t="shared" si="114"/>
        <v>73.150000000000517</v>
      </c>
      <c r="M7373" s="77"/>
    </row>
    <row r="7374" spans="12:13">
      <c r="L7374" s="78">
        <f t="shared" si="114"/>
        <v>73.160000000000522</v>
      </c>
      <c r="M7374" s="77"/>
    </row>
    <row r="7375" spans="12:13">
      <c r="L7375" s="78">
        <f t="shared" si="114"/>
        <v>73.170000000000528</v>
      </c>
      <c r="M7375" s="77"/>
    </row>
    <row r="7376" spans="12:13">
      <c r="L7376" s="78">
        <f t="shared" si="114"/>
        <v>73.180000000000533</v>
      </c>
      <c r="M7376" s="77"/>
    </row>
    <row r="7377" spans="12:13">
      <c r="L7377" s="78">
        <f t="shared" si="114"/>
        <v>73.190000000000538</v>
      </c>
      <c r="M7377" s="77"/>
    </row>
    <row r="7378" spans="12:13">
      <c r="L7378" s="78">
        <f t="shared" si="114"/>
        <v>73.200000000000543</v>
      </c>
      <c r="M7378" s="77"/>
    </row>
    <row r="7379" spans="12:13">
      <c r="L7379" s="78">
        <f t="shared" si="114"/>
        <v>73.210000000000548</v>
      </c>
      <c r="M7379" s="77"/>
    </row>
    <row r="7380" spans="12:13">
      <c r="L7380" s="78">
        <f t="shared" si="114"/>
        <v>73.220000000000553</v>
      </c>
      <c r="M7380" s="77"/>
    </row>
    <row r="7381" spans="12:13">
      <c r="L7381" s="78">
        <f t="shared" si="114"/>
        <v>73.230000000000558</v>
      </c>
      <c r="M7381" s="77"/>
    </row>
    <row r="7382" spans="12:13">
      <c r="L7382" s="78">
        <f t="shared" si="114"/>
        <v>73.240000000000563</v>
      </c>
      <c r="M7382" s="77"/>
    </row>
    <row r="7383" spans="12:13">
      <c r="L7383" s="78">
        <f t="shared" si="114"/>
        <v>73.250000000000568</v>
      </c>
      <c r="M7383" s="77"/>
    </row>
    <row r="7384" spans="12:13">
      <c r="L7384" s="78">
        <f t="shared" si="114"/>
        <v>73.260000000000574</v>
      </c>
      <c r="M7384" s="77"/>
    </row>
    <row r="7385" spans="12:13">
      <c r="L7385" s="78">
        <f t="shared" si="114"/>
        <v>73.270000000000579</v>
      </c>
      <c r="M7385" s="77"/>
    </row>
    <row r="7386" spans="12:13">
      <c r="L7386" s="78">
        <f t="shared" si="114"/>
        <v>73.280000000000584</v>
      </c>
      <c r="M7386" s="77"/>
    </row>
    <row r="7387" spans="12:13">
      <c r="L7387" s="78">
        <f t="shared" si="114"/>
        <v>73.290000000000589</v>
      </c>
      <c r="M7387" s="77"/>
    </row>
    <row r="7388" spans="12:13">
      <c r="L7388" s="78">
        <f t="shared" si="114"/>
        <v>73.300000000000594</v>
      </c>
      <c r="M7388" s="77"/>
    </row>
    <row r="7389" spans="12:13">
      <c r="L7389" s="78">
        <f t="shared" si="114"/>
        <v>73.310000000000599</v>
      </c>
      <c r="M7389" s="77"/>
    </row>
    <row r="7390" spans="12:13">
      <c r="L7390" s="78">
        <f t="shared" si="114"/>
        <v>73.320000000000604</v>
      </c>
      <c r="M7390" s="77"/>
    </row>
    <row r="7391" spans="12:13">
      <c r="L7391" s="78">
        <f t="shared" si="114"/>
        <v>73.330000000000609</v>
      </c>
      <c r="M7391" s="77"/>
    </row>
    <row r="7392" spans="12:13">
      <c r="L7392" s="78">
        <f t="shared" si="114"/>
        <v>73.340000000000614</v>
      </c>
      <c r="M7392" s="77"/>
    </row>
    <row r="7393" spans="12:13">
      <c r="L7393" s="78">
        <f t="shared" si="114"/>
        <v>73.35000000000062</v>
      </c>
      <c r="M7393" s="77"/>
    </row>
    <row r="7394" spans="12:13">
      <c r="L7394" s="78">
        <f t="shared" si="114"/>
        <v>73.360000000000625</v>
      </c>
      <c r="M7394" s="77"/>
    </row>
    <row r="7395" spans="12:13">
      <c r="L7395" s="78">
        <f t="shared" si="114"/>
        <v>73.37000000000063</v>
      </c>
      <c r="M7395" s="77"/>
    </row>
    <row r="7396" spans="12:13">
      <c r="L7396" s="78">
        <f t="shared" si="114"/>
        <v>73.380000000000635</v>
      </c>
      <c r="M7396" s="77"/>
    </row>
    <row r="7397" spans="12:13">
      <c r="L7397" s="78">
        <f t="shared" si="114"/>
        <v>73.39000000000064</v>
      </c>
      <c r="M7397" s="77"/>
    </row>
    <row r="7398" spans="12:13">
      <c r="L7398" s="78">
        <f t="shared" si="114"/>
        <v>73.400000000000645</v>
      </c>
      <c r="M7398" s="77"/>
    </row>
    <row r="7399" spans="12:13">
      <c r="L7399" s="78">
        <f t="shared" si="114"/>
        <v>73.41000000000065</v>
      </c>
      <c r="M7399" s="77"/>
    </row>
    <row r="7400" spans="12:13">
      <c r="L7400" s="78">
        <f t="shared" si="114"/>
        <v>73.420000000000655</v>
      </c>
      <c r="M7400" s="77"/>
    </row>
    <row r="7401" spans="12:13">
      <c r="L7401" s="78">
        <f t="shared" si="114"/>
        <v>73.430000000000661</v>
      </c>
      <c r="M7401" s="77"/>
    </row>
    <row r="7402" spans="12:13">
      <c r="L7402" s="78">
        <f t="shared" si="114"/>
        <v>73.440000000000666</v>
      </c>
      <c r="M7402" s="77"/>
    </row>
    <row r="7403" spans="12:13">
      <c r="L7403" s="78">
        <f t="shared" si="114"/>
        <v>73.450000000000671</v>
      </c>
      <c r="M7403" s="77"/>
    </row>
    <row r="7404" spans="12:13">
      <c r="L7404" s="78">
        <f t="shared" si="114"/>
        <v>73.460000000000676</v>
      </c>
      <c r="M7404" s="77"/>
    </row>
    <row r="7405" spans="12:13">
      <c r="L7405" s="78">
        <f t="shared" si="114"/>
        <v>73.470000000000681</v>
      </c>
      <c r="M7405" s="77"/>
    </row>
    <row r="7406" spans="12:13">
      <c r="L7406" s="78">
        <f t="shared" si="114"/>
        <v>73.480000000000686</v>
      </c>
      <c r="M7406" s="77"/>
    </row>
    <row r="7407" spans="12:13">
      <c r="L7407" s="78">
        <f t="shared" si="114"/>
        <v>73.490000000000691</v>
      </c>
      <c r="M7407" s="77"/>
    </row>
    <row r="7408" spans="12:13">
      <c r="L7408" s="78">
        <f t="shared" si="114"/>
        <v>73.500000000000696</v>
      </c>
      <c r="M7408" s="77"/>
    </row>
    <row r="7409" spans="12:13">
      <c r="L7409" s="78">
        <f t="shared" si="114"/>
        <v>73.510000000000701</v>
      </c>
      <c r="M7409" s="77"/>
    </row>
    <row r="7410" spans="12:13">
      <c r="L7410" s="78">
        <f t="shared" si="114"/>
        <v>73.520000000000707</v>
      </c>
      <c r="M7410" s="77"/>
    </row>
    <row r="7411" spans="12:13">
      <c r="L7411" s="78">
        <f t="shared" si="114"/>
        <v>73.530000000000712</v>
      </c>
      <c r="M7411" s="77"/>
    </row>
    <row r="7412" spans="12:13">
      <c r="L7412" s="78">
        <f t="shared" si="114"/>
        <v>73.540000000000717</v>
      </c>
      <c r="M7412" s="77"/>
    </row>
    <row r="7413" spans="12:13">
      <c r="L7413" s="78">
        <f t="shared" si="114"/>
        <v>73.550000000000722</v>
      </c>
      <c r="M7413" s="77"/>
    </row>
    <row r="7414" spans="12:13">
      <c r="L7414" s="78">
        <f t="shared" si="114"/>
        <v>73.560000000000727</v>
      </c>
      <c r="M7414" s="77"/>
    </row>
    <row r="7415" spans="12:13">
      <c r="L7415" s="78">
        <f t="shared" si="114"/>
        <v>73.570000000000732</v>
      </c>
      <c r="M7415" s="77"/>
    </row>
    <row r="7416" spans="12:13">
      <c r="L7416" s="78">
        <f t="shared" si="114"/>
        <v>73.580000000000737</v>
      </c>
      <c r="M7416" s="77"/>
    </row>
    <row r="7417" spans="12:13">
      <c r="L7417" s="78">
        <f t="shared" si="114"/>
        <v>73.590000000000742</v>
      </c>
      <c r="M7417" s="77"/>
    </row>
    <row r="7418" spans="12:13">
      <c r="L7418" s="78">
        <f t="shared" si="114"/>
        <v>73.600000000000747</v>
      </c>
      <c r="M7418" s="77"/>
    </row>
    <row r="7419" spans="12:13">
      <c r="L7419" s="78">
        <f t="shared" si="114"/>
        <v>73.610000000000753</v>
      </c>
      <c r="M7419" s="77"/>
    </row>
    <row r="7420" spans="12:13">
      <c r="L7420" s="78">
        <f t="shared" ref="L7420:L7483" si="115">+L7419+0.01</f>
        <v>73.620000000000758</v>
      </c>
      <c r="M7420" s="77"/>
    </row>
    <row r="7421" spans="12:13">
      <c r="L7421" s="78">
        <f t="shared" si="115"/>
        <v>73.630000000000763</v>
      </c>
      <c r="M7421" s="77"/>
    </row>
    <row r="7422" spans="12:13">
      <c r="L7422" s="78">
        <f t="shared" si="115"/>
        <v>73.640000000000768</v>
      </c>
      <c r="M7422" s="77"/>
    </row>
    <row r="7423" spans="12:13">
      <c r="L7423" s="78">
        <f t="shared" si="115"/>
        <v>73.650000000000773</v>
      </c>
      <c r="M7423" s="77"/>
    </row>
    <row r="7424" spans="12:13">
      <c r="L7424" s="78">
        <f t="shared" si="115"/>
        <v>73.660000000000778</v>
      </c>
      <c r="M7424" s="77"/>
    </row>
    <row r="7425" spans="12:13">
      <c r="L7425" s="78">
        <f t="shared" si="115"/>
        <v>73.670000000000783</v>
      </c>
      <c r="M7425" s="77"/>
    </row>
    <row r="7426" spans="12:13">
      <c r="L7426" s="78">
        <f t="shared" si="115"/>
        <v>73.680000000000788</v>
      </c>
      <c r="M7426" s="77"/>
    </row>
    <row r="7427" spans="12:13">
      <c r="L7427" s="78">
        <f t="shared" si="115"/>
        <v>73.690000000000794</v>
      </c>
      <c r="M7427" s="77"/>
    </row>
    <row r="7428" spans="12:13">
      <c r="L7428" s="78">
        <f t="shared" si="115"/>
        <v>73.700000000000799</v>
      </c>
      <c r="M7428" s="77"/>
    </row>
    <row r="7429" spans="12:13">
      <c r="L7429" s="78">
        <f t="shared" si="115"/>
        <v>73.710000000000804</v>
      </c>
      <c r="M7429" s="77"/>
    </row>
    <row r="7430" spans="12:13">
      <c r="L7430" s="78">
        <f t="shared" si="115"/>
        <v>73.720000000000809</v>
      </c>
      <c r="M7430" s="77"/>
    </row>
    <row r="7431" spans="12:13">
      <c r="L7431" s="78">
        <f t="shared" si="115"/>
        <v>73.730000000000814</v>
      </c>
      <c r="M7431" s="77"/>
    </row>
    <row r="7432" spans="12:13">
      <c r="L7432" s="78">
        <f t="shared" si="115"/>
        <v>73.740000000000819</v>
      </c>
      <c r="M7432" s="77"/>
    </row>
    <row r="7433" spans="12:13">
      <c r="L7433" s="78">
        <f t="shared" si="115"/>
        <v>73.750000000000824</v>
      </c>
      <c r="M7433" s="77"/>
    </row>
    <row r="7434" spans="12:13">
      <c r="L7434" s="78">
        <f t="shared" si="115"/>
        <v>73.760000000000829</v>
      </c>
      <c r="M7434" s="77"/>
    </row>
    <row r="7435" spans="12:13">
      <c r="L7435" s="78">
        <f t="shared" si="115"/>
        <v>73.770000000000834</v>
      </c>
      <c r="M7435" s="77"/>
    </row>
    <row r="7436" spans="12:13">
      <c r="L7436" s="78">
        <f t="shared" si="115"/>
        <v>73.78000000000084</v>
      </c>
      <c r="M7436" s="77"/>
    </row>
    <row r="7437" spans="12:13">
      <c r="L7437" s="78">
        <f t="shared" si="115"/>
        <v>73.790000000000845</v>
      </c>
      <c r="M7437" s="77"/>
    </row>
    <row r="7438" spans="12:13">
      <c r="L7438" s="78">
        <f t="shared" si="115"/>
        <v>73.80000000000085</v>
      </c>
      <c r="M7438" s="77"/>
    </row>
    <row r="7439" spans="12:13">
      <c r="L7439" s="78">
        <f t="shared" si="115"/>
        <v>73.810000000000855</v>
      </c>
      <c r="M7439" s="77"/>
    </row>
    <row r="7440" spans="12:13">
      <c r="L7440" s="78">
        <f t="shared" si="115"/>
        <v>73.82000000000086</v>
      </c>
      <c r="M7440" s="77"/>
    </row>
    <row r="7441" spans="12:13">
      <c r="L7441" s="78">
        <f t="shared" si="115"/>
        <v>73.830000000000865</v>
      </c>
      <c r="M7441" s="77"/>
    </row>
    <row r="7442" spans="12:13">
      <c r="L7442" s="78">
        <f t="shared" si="115"/>
        <v>73.84000000000087</v>
      </c>
      <c r="M7442" s="77"/>
    </row>
    <row r="7443" spans="12:13">
      <c r="L7443" s="78">
        <f t="shared" si="115"/>
        <v>73.850000000000875</v>
      </c>
      <c r="M7443" s="77"/>
    </row>
    <row r="7444" spans="12:13">
      <c r="L7444" s="78">
        <f t="shared" si="115"/>
        <v>73.860000000000881</v>
      </c>
      <c r="M7444" s="77"/>
    </row>
    <row r="7445" spans="12:13">
      <c r="L7445" s="78">
        <f t="shared" si="115"/>
        <v>73.870000000000886</v>
      </c>
      <c r="M7445" s="77"/>
    </row>
    <row r="7446" spans="12:13">
      <c r="L7446" s="78">
        <f t="shared" si="115"/>
        <v>73.880000000000891</v>
      </c>
      <c r="M7446" s="77"/>
    </row>
    <row r="7447" spans="12:13">
      <c r="L7447" s="78">
        <f t="shared" si="115"/>
        <v>73.890000000000896</v>
      </c>
      <c r="M7447" s="77"/>
    </row>
    <row r="7448" spans="12:13">
      <c r="L7448" s="78">
        <f t="shared" si="115"/>
        <v>73.900000000000901</v>
      </c>
      <c r="M7448" s="77"/>
    </row>
    <row r="7449" spans="12:13">
      <c r="L7449" s="78">
        <f t="shared" si="115"/>
        <v>73.910000000000906</v>
      </c>
      <c r="M7449" s="77"/>
    </row>
    <row r="7450" spans="12:13">
      <c r="L7450" s="78">
        <f t="shared" si="115"/>
        <v>73.920000000000911</v>
      </c>
      <c r="M7450" s="77"/>
    </row>
    <row r="7451" spans="12:13">
      <c r="L7451" s="78">
        <f t="shared" si="115"/>
        <v>73.930000000000916</v>
      </c>
      <c r="M7451" s="77"/>
    </row>
    <row r="7452" spans="12:13">
      <c r="L7452" s="78">
        <f t="shared" si="115"/>
        <v>73.940000000000921</v>
      </c>
      <c r="M7452" s="77"/>
    </row>
    <row r="7453" spans="12:13">
      <c r="L7453" s="78">
        <f t="shared" si="115"/>
        <v>73.950000000000927</v>
      </c>
      <c r="M7453" s="77"/>
    </row>
    <row r="7454" spans="12:13">
      <c r="L7454" s="78">
        <f t="shared" si="115"/>
        <v>73.960000000000932</v>
      </c>
      <c r="M7454" s="77"/>
    </row>
    <row r="7455" spans="12:13">
      <c r="L7455" s="78">
        <f t="shared" si="115"/>
        <v>73.970000000000937</v>
      </c>
      <c r="M7455" s="77"/>
    </row>
    <row r="7456" spans="12:13">
      <c r="L7456" s="78">
        <f t="shared" si="115"/>
        <v>73.980000000000942</v>
      </c>
      <c r="M7456" s="77"/>
    </row>
    <row r="7457" spans="12:13">
      <c r="L7457" s="78">
        <f t="shared" si="115"/>
        <v>73.990000000000947</v>
      </c>
      <c r="M7457" s="77"/>
    </row>
    <row r="7458" spans="12:13">
      <c r="L7458" s="78">
        <f t="shared" si="115"/>
        <v>74.000000000000952</v>
      </c>
      <c r="M7458" s="77"/>
    </row>
    <row r="7459" spans="12:13">
      <c r="L7459" s="78">
        <f t="shared" si="115"/>
        <v>74.010000000000957</v>
      </c>
      <c r="M7459" s="77"/>
    </row>
    <row r="7460" spans="12:13">
      <c r="L7460" s="78">
        <f t="shared" si="115"/>
        <v>74.020000000000962</v>
      </c>
      <c r="M7460" s="77"/>
    </row>
    <row r="7461" spans="12:13">
      <c r="L7461" s="78">
        <f t="shared" si="115"/>
        <v>74.030000000000967</v>
      </c>
      <c r="M7461" s="77"/>
    </row>
    <row r="7462" spans="12:13">
      <c r="L7462" s="78">
        <f t="shared" si="115"/>
        <v>74.040000000000973</v>
      </c>
      <c r="M7462" s="77"/>
    </row>
    <row r="7463" spans="12:13">
      <c r="L7463" s="78">
        <f t="shared" si="115"/>
        <v>74.050000000000978</v>
      </c>
      <c r="M7463" s="77"/>
    </row>
    <row r="7464" spans="12:13">
      <c r="L7464" s="78">
        <f t="shared" si="115"/>
        <v>74.060000000000983</v>
      </c>
      <c r="M7464" s="77"/>
    </row>
    <row r="7465" spans="12:13">
      <c r="L7465" s="78">
        <f t="shared" si="115"/>
        <v>74.070000000000988</v>
      </c>
      <c r="M7465" s="77"/>
    </row>
    <row r="7466" spans="12:13">
      <c r="L7466" s="78">
        <f t="shared" si="115"/>
        <v>74.080000000000993</v>
      </c>
      <c r="M7466" s="77"/>
    </row>
    <row r="7467" spans="12:13">
      <c r="L7467" s="78">
        <f t="shared" si="115"/>
        <v>74.090000000000998</v>
      </c>
      <c r="M7467" s="77"/>
    </row>
    <row r="7468" spans="12:13">
      <c r="L7468" s="78">
        <f t="shared" si="115"/>
        <v>74.100000000001003</v>
      </c>
      <c r="M7468" s="77"/>
    </row>
    <row r="7469" spans="12:13">
      <c r="L7469" s="78">
        <f t="shared" si="115"/>
        <v>74.110000000001008</v>
      </c>
      <c r="M7469" s="77"/>
    </row>
    <row r="7470" spans="12:13">
      <c r="L7470" s="78">
        <f t="shared" si="115"/>
        <v>74.120000000001014</v>
      </c>
      <c r="M7470" s="77"/>
    </row>
    <row r="7471" spans="12:13">
      <c r="L7471" s="78">
        <f t="shared" si="115"/>
        <v>74.130000000001019</v>
      </c>
      <c r="M7471" s="77"/>
    </row>
    <row r="7472" spans="12:13">
      <c r="L7472" s="78">
        <f t="shared" si="115"/>
        <v>74.140000000001024</v>
      </c>
      <c r="M7472" s="77"/>
    </row>
    <row r="7473" spans="12:13">
      <c r="L7473" s="78">
        <f t="shared" si="115"/>
        <v>74.150000000001029</v>
      </c>
      <c r="M7473" s="77"/>
    </row>
    <row r="7474" spans="12:13">
      <c r="L7474" s="78">
        <f t="shared" si="115"/>
        <v>74.160000000001034</v>
      </c>
      <c r="M7474" s="77"/>
    </row>
    <row r="7475" spans="12:13">
      <c r="L7475" s="78">
        <f t="shared" si="115"/>
        <v>74.170000000001039</v>
      </c>
      <c r="M7475" s="77"/>
    </row>
    <row r="7476" spans="12:13">
      <c r="L7476" s="78">
        <f t="shared" si="115"/>
        <v>74.180000000001044</v>
      </c>
      <c r="M7476" s="77"/>
    </row>
    <row r="7477" spans="12:13">
      <c r="L7477" s="78">
        <f t="shared" si="115"/>
        <v>74.190000000001049</v>
      </c>
      <c r="M7477" s="77"/>
    </row>
    <row r="7478" spans="12:13">
      <c r="L7478" s="78">
        <f t="shared" si="115"/>
        <v>74.200000000001054</v>
      </c>
      <c r="M7478" s="77"/>
    </row>
    <row r="7479" spans="12:13">
      <c r="L7479" s="78">
        <f t="shared" si="115"/>
        <v>74.21000000000106</v>
      </c>
      <c r="M7479" s="77"/>
    </row>
    <row r="7480" spans="12:13">
      <c r="L7480" s="78">
        <f t="shared" si="115"/>
        <v>74.220000000001065</v>
      </c>
      <c r="M7480" s="77"/>
    </row>
    <row r="7481" spans="12:13">
      <c r="L7481" s="78">
        <f t="shared" si="115"/>
        <v>74.23000000000107</v>
      </c>
      <c r="M7481" s="77"/>
    </row>
    <row r="7482" spans="12:13">
      <c r="L7482" s="78">
        <f t="shared" si="115"/>
        <v>74.240000000001075</v>
      </c>
      <c r="M7482" s="77"/>
    </row>
    <row r="7483" spans="12:13">
      <c r="L7483" s="78">
        <f t="shared" si="115"/>
        <v>74.25000000000108</v>
      </c>
      <c r="M7483" s="77"/>
    </row>
    <row r="7484" spans="12:13">
      <c r="L7484" s="78">
        <f t="shared" ref="L7484:L7547" si="116">+L7483+0.01</f>
        <v>74.260000000001085</v>
      </c>
      <c r="M7484" s="77"/>
    </row>
    <row r="7485" spans="12:13">
      <c r="L7485" s="78">
        <f t="shared" si="116"/>
        <v>74.27000000000109</v>
      </c>
      <c r="M7485" s="77"/>
    </row>
    <row r="7486" spans="12:13">
      <c r="L7486" s="78">
        <f t="shared" si="116"/>
        <v>74.280000000001095</v>
      </c>
      <c r="M7486" s="77"/>
    </row>
    <row r="7487" spans="12:13">
      <c r="L7487" s="78">
        <f t="shared" si="116"/>
        <v>74.2900000000011</v>
      </c>
      <c r="M7487" s="77"/>
    </row>
    <row r="7488" spans="12:13">
      <c r="L7488" s="78">
        <f t="shared" si="116"/>
        <v>74.300000000001106</v>
      </c>
      <c r="M7488" s="77"/>
    </row>
    <row r="7489" spans="12:13">
      <c r="L7489" s="78">
        <f t="shared" si="116"/>
        <v>74.310000000001111</v>
      </c>
      <c r="M7489" s="77"/>
    </row>
    <row r="7490" spans="12:13">
      <c r="L7490" s="78">
        <f t="shared" si="116"/>
        <v>74.320000000001116</v>
      </c>
      <c r="M7490" s="77"/>
    </row>
    <row r="7491" spans="12:13">
      <c r="L7491" s="78">
        <f t="shared" si="116"/>
        <v>74.330000000001121</v>
      </c>
      <c r="M7491" s="77"/>
    </row>
    <row r="7492" spans="12:13">
      <c r="L7492" s="78">
        <f t="shared" si="116"/>
        <v>74.340000000001126</v>
      </c>
      <c r="M7492" s="77"/>
    </row>
    <row r="7493" spans="12:13">
      <c r="L7493" s="78">
        <f t="shared" si="116"/>
        <v>74.350000000001131</v>
      </c>
      <c r="M7493" s="77"/>
    </row>
    <row r="7494" spans="12:13">
      <c r="L7494" s="78">
        <f t="shared" si="116"/>
        <v>74.360000000001136</v>
      </c>
      <c r="M7494" s="77"/>
    </row>
    <row r="7495" spans="12:13">
      <c r="L7495" s="78">
        <f t="shared" si="116"/>
        <v>74.370000000001141</v>
      </c>
      <c r="M7495" s="77"/>
    </row>
    <row r="7496" spans="12:13">
      <c r="L7496" s="78">
        <f t="shared" si="116"/>
        <v>74.380000000001147</v>
      </c>
      <c r="M7496" s="77"/>
    </row>
    <row r="7497" spans="12:13">
      <c r="L7497" s="78">
        <f t="shared" si="116"/>
        <v>74.390000000001152</v>
      </c>
      <c r="M7497" s="77"/>
    </row>
    <row r="7498" spans="12:13">
      <c r="L7498" s="78">
        <f t="shared" si="116"/>
        <v>74.400000000001157</v>
      </c>
      <c r="M7498" s="77"/>
    </row>
    <row r="7499" spans="12:13">
      <c r="L7499" s="78">
        <f t="shared" si="116"/>
        <v>74.410000000001162</v>
      </c>
      <c r="M7499" s="77"/>
    </row>
    <row r="7500" spans="12:13">
      <c r="L7500" s="78">
        <f t="shared" si="116"/>
        <v>74.420000000001167</v>
      </c>
      <c r="M7500" s="77"/>
    </row>
    <row r="7501" spans="12:13">
      <c r="L7501" s="78">
        <f t="shared" si="116"/>
        <v>74.430000000001172</v>
      </c>
      <c r="M7501" s="77"/>
    </row>
    <row r="7502" spans="12:13">
      <c r="L7502" s="78">
        <f t="shared" si="116"/>
        <v>74.440000000001177</v>
      </c>
      <c r="M7502" s="77"/>
    </row>
    <row r="7503" spans="12:13">
      <c r="L7503" s="78">
        <f t="shared" si="116"/>
        <v>74.450000000001182</v>
      </c>
      <c r="M7503" s="77"/>
    </row>
    <row r="7504" spans="12:13">
      <c r="L7504" s="78">
        <f t="shared" si="116"/>
        <v>74.460000000001187</v>
      </c>
      <c r="M7504" s="77"/>
    </row>
    <row r="7505" spans="12:13">
      <c r="L7505" s="78">
        <f t="shared" si="116"/>
        <v>74.470000000001193</v>
      </c>
      <c r="M7505" s="77"/>
    </row>
    <row r="7506" spans="12:13">
      <c r="L7506" s="78">
        <f t="shared" si="116"/>
        <v>74.480000000001198</v>
      </c>
      <c r="M7506" s="77"/>
    </row>
    <row r="7507" spans="12:13">
      <c r="L7507" s="78">
        <f t="shared" si="116"/>
        <v>74.490000000001203</v>
      </c>
      <c r="M7507" s="77"/>
    </row>
    <row r="7508" spans="12:13">
      <c r="L7508" s="78">
        <f t="shared" si="116"/>
        <v>74.500000000001208</v>
      </c>
      <c r="M7508" s="77"/>
    </row>
    <row r="7509" spans="12:13">
      <c r="L7509" s="78">
        <f t="shared" si="116"/>
        <v>74.510000000001213</v>
      </c>
      <c r="M7509" s="77"/>
    </row>
    <row r="7510" spans="12:13">
      <c r="L7510" s="78">
        <f t="shared" si="116"/>
        <v>74.520000000001218</v>
      </c>
      <c r="M7510" s="77"/>
    </row>
    <row r="7511" spans="12:13">
      <c r="L7511" s="78">
        <f t="shared" si="116"/>
        <v>74.530000000001223</v>
      </c>
      <c r="M7511" s="77"/>
    </row>
    <row r="7512" spans="12:13">
      <c r="L7512" s="78">
        <f t="shared" si="116"/>
        <v>74.540000000001228</v>
      </c>
      <c r="M7512" s="77"/>
    </row>
    <row r="7513" spans="12:13">
      <c r="L7513" s="78">
        <f t="shared" si="116"/>
        <v>74.550000000001234</v>
      </c>
      <c r="M7513" s="77"/>
    </row>
    <row r="7514" spans="12:13">
      <c r="L7514" s="78">
        <f t="shared" si="116"/>
        <v>74.560000000001239</v>
      </c>
      <c r="M7514" s="77"/>
    </row>
    <row r="7515" spans="12:13">
      <c r="L7515" s="78">
        <f t="shared" si="116"/>
        <v>74.570000000001244</v>
      </c>
      <c r="M7515" s="77"/>
    </row>
    <row r="7516" spans="12:13">
      <c r="L7516" s="78">
        <f t="shared" si="116"/>
        <v>74.580000000001249</v>
      </c>
      <c r="M7516" s="77"/>
    </row>
    <row r="7517" spans="12:13">
      <c r="L7517" s="78">
        <f t="shared" si="116"/>
        <v>74.590000000001254</v>
      </c>
      <c r="M7517" s="77"/>
    </row>
    <row r="7518" spans="12:13">
      <c r="L7518" s="78">
        <f t="shared" si="116"/>
        <v>74.600000000001259</v>
      </c>
      <c r="M7518" s="77"/>
    </row>
    <row r="7519" spans="12:13">
      <c r="L7519" s="78">
        <f t="shared" si="116"/>
        <v>74.610000000001264</v>
      </c>
      <c r="M7519" s="77"/>
    </row>
    <row r="7520" spans="12:13">
      <c r="L7520" s="78">
        <f t="shared" si="116"/>
        <v>74.620000000001269</v>
      </c>
      <c r="M7520" s="77"/>
    </row>
    <row r="7521" spans="12:13">
      <c r="L7521" s="78">
        <f t="shared" si="116"/>
        <v>74.630000000001274</v>
      </c>
      <c r="M7521" s="77"/>
    </row>
    <row r="7522" spans="12:13">
      <c r="L7522" s="78">
        <f t="shared" si="116"/>
        <v>74.64000000000128</v>
      </c>
      <c r="M7522" s="77"/>
    </row>
    <row r="7523" spans="12:13">
      <c r="L7523" s="78">
        <f t="shared" si="116"/>
        <v>74.650000000001285</v>
      </c>
      <c r="M7523" s="77"/>
    </row>
    <row r="7524" spans="12:13">
      <c r="L7524" s="78">
        <f t="shared" si="116"/>
        <v>74.66000000000129</v>
      </c>
      <c r="M7524" s="77"/>
    </row>
    <row r="7525" spans="12:13">
      <c r="L7525" s="78">
        <f t="shared" si="116"/>
        <v>74.670000000001295</v>
      </c>
      <c r="M7525" s="77"/>
    </row>
    <row r="7526" spans="12:13">
      <c r="L7526" s="78">
        <f t="shared" si="116"/>
        <v>74.6800000000013</v>
      </c>
      <c r="M7526" s="77"/>
    </row>
    <row r="7527" spans="12:13">
      <c r="L7527" s="78">
        <f t="shared" si="116"/>
        <v>74.690000000001305</v>
      </c>
      <c r="M7527" s="77"/>
    </row>
    <row r="7528" spans="12:13">
      <c r="L7528" s="78">
        <f t="shared" si="116"/>
        <v>74.70000000000131</v>
      </c>
      <c r="M7528" s="77"/>
    </row>
    <row r="7529" spans="12:13">
      <c r="L7529" s="78">
        <f t="shared" si="116"/>
        <v>74.710000000001315</v>
      </c>
      <c r="M7529" s="77"/>
    </row>
    <row r="7530" spans="12:13">
      <c r="L7530" s="78">
        <f t="shared" si="116"/>
        <v>74.72000000000132</v>
      </c>
      <c r="M7530" s="77"/>
    </row>
    <row r="7531" spans="12:13">
      <c r="L7531" s="78">
        <f t="shared" si="116"/>
        <v>74.730000000001326</v>
      </c>
      <c r="M7531" s="77"/>
    </row>
    <row r="7532" spans="12:13">
      <c r="L7532" s="78">
        <f t="shared" si="116"/>
        <v>74.740000000001331</v>
      </c>
      <c r="M7532" s="77"/>
    </row>
    <row r="7533" spans="12:13">
      <c r="L7533" s="78">
        <f t="shared" si="116"/>
        <v>74.750000000001336</v>
      </c>
      <c r="M7533" s="77"/>
    </row>
    <row r="7534" spans="12:13">
      <c r="L7534" s="78">
        <f t="shared" si="116"/>
        <v>74.760000000001341</v>
      </c>
      <c r="M7534" s="77"/>
    </row>
    <row r="7535" spans="12:13">
      <c r="L7535" s="78">
        <f t="shared" si="116"/>
        <v>74.770000000001346</v>
      </c>
      <c r="M7535" s="77"/>
    </row>
    <row r="7536" spans="12:13">
      <c r="L7536" s="78">
        <f t="shared" si="116"/>
        <v>74.780000000001351</v>
      </c>
      <c r="M7536" s="77"/>
    </row>
    <row r="7537" spans="12:13">
      <c r="L7537" s="78">
        <f t="shared" si="116"/>
        <v>74.790000000001356</v>
      </c>
      <c r="M7537" s="77"/>
    </row>
    <row r="7538" spans="12:13">
      <c r="L7538" s="78">
        <f t="shared" si="116"/>
        <v>74.800000000001361</v>
      </c>
      <c r="M7538" s="77"/>
    </row>
    <row r="7539" spans="12:13">
      <c r="L7539" s="78">
        <f t="shared" si="116"/>
        <v>74.810000000001367</v>
      </c>
      <c r="M7539" s="77"/>
    </row>
    <row r="7540" spans="12:13">
      <c r="L7540" s="78">
        <f t="shared" si="116"/>
        <v>74.820000000001372</v>
      </c>
      <c r="M7540" s="77"/>
    </row>
    <row r="7541" spans="12:13">
      <c r="L7541" s="78">
        <f t="shared" si="116"/>
        <v>74.830000000001377</v>
      </c>
      <c r="M7541" s="77"/>
    </row>
    <row r="7542" spans="12:13">
      <c r="L7542" s="78">
        <f t="shared" si="116"/>
        <v>74.840000000001382</v>
      </c>
      <c r="M7542" s="77"/>
    </row>
    <row r="7543" spans="12:13">
      <c r="L7543" s="78">
        <f t="shared" si="116"/>
        <v>74.850000000001387</v>
      </c>
      <c r="M7543" s="77"/>
    </row>
    <row r="7544" spans="12:13">
      <c r="L7544" s="78">
        <f t="shared" si="116"/>
        <v>74.860000000001392</v>
      </c>
      <c r="M7544" s="77"/>
    </row>
    <row r="7545" spans="12:13">
      <c r="L7545" s="78">
        <f t="shared" si="116"/>
        <v>74.870000000001397</v>
      </c>
      <c r="M7545" s="77"/>
    </row>
    <row r="7546" spans="12:13">
      <c r="L7546" s="78">
        <f t="shared" si="116"/>
        <v>74.880000000001402</v>
      </c>
      <c r="M7546" s="77"/>
    </row>
    <row r="7547" spans="12:13">
      <c r="L7547" s="78">
        <f t="shared" si="116"/>
        <v>74.890000000001407</v>
      </c>
      <c r="M7547" s="77"/>
    </row>
    <row r="7548" spans="12:13">
      <c r="L7548" s="78">
        <f t="shared" ref="L7548:L7611" si="117">+L7547+0.01</f>
        <v>74.900000000001413</v>
      </c>
      <c r="M7548" s="77"/>
    </row>
    <row r="7549" spans="12:13">
      <c r="L7549" s="78">
        <f t="shared" si="117"/>
        <v>74.910000000001418</v>
      </c>
      <c r="M7549" s="77"/>
    </row>
    <row r="7550" spans="12:13">
      <c r="L7550" s="78">
        <f t="shared" si="117"/>
        <v>74.920000000001423</v>
      </c>
      <c r="M7550" s="77"/>
    </row>
    <row r="7551" spans="12:13">
      <c r="L7551" s="78">
        <f t="shared" si="117"/>
        <v>74.930000000001428</v>
      </c>
      <c r="M7551" s="77"/>
    </row>
    <row r="7552" spans="12:13">
      <c r="L7552" s="78">
        <f t="shared" si="117"/>
        <v>74.940000000001433</v>
      </c>
      <c r="M7552" s="77"/>
    </row>
    <row r="7553" spans="12:13">
      <c r="L7553" s="78">
        <f t="shared" si="117"/>
        <v>74.950000000001438</v>
      </c>
      <c r="M7553" s="77"/>
    </row>
    <row r="7554" spans="12:13">
      <c r="L7554" s="78">
        <f t="shared" si="117"/>
        <v>74.960000000001443</v>
      </c>
      <c r="M7554" s="77"/>
    </row>
    <row r="7555" spans="12:13">
      <c r="L7555" s="78">
        <f t="shared" si="117"/>
        <v>74.970000000001448</v>
      </c>
      <c r="M7555" s="77"/>
    </row>
    <row r="7556" spans="12:13">
      <c r="L7556" s="78">
        <f t="shared" si="117"/>
        <v>74.980000000001453</v>
      </c>
      <c r="M7556" s="77"/>
    </row>
    <row r="7557" spans="12:13">
      <c r="L7557" s="78">
        <f t="shared" si="117"/>
        <v>74.990000000001459</v>
      </c>
      <c r="M7557" s="77"/>
    </row>
    <row r="7558" spans="12:13">
      <c r="L7558" s="78">
        <f t="shared" si="117"/>
        <v>75.000000000001464</v>
      </c>
      <c r="M7558" s="77"/>
    </row>
    <row r="7559" spans="12:13">
      <c r="L7559" s="78">
        <f t="shared" si="117"/>
        <v>75.010000000001469</v>
      </c>
      <c r="M7559" s="77"/>
    </row>
    <row r="7560" spans="12:13">
      <c r="L7560" s="78">
        <f t="shared" si="117"/>
        <v>75.020000000001474</v>
      </c>
      <c r="M7560" s="77"/>
    </row>
    <row r="7561" spans="12:13">
      <c r="L7561" s="78">
        <f t="shared" si="117"/>
        <v>75.030000000001479</v>
      </c>
      <c r="M7561" s="77"/>
    </row>
    <row r="7562" spans="12:13">
      <c r="L7562" s="78">
        <f t="shared" si="117"/>
        <v>75.040000000001484</v>
      </c>
      <c r="M7562" s="77"/>
    </row>
    <row r="7563" spans="12:13">
      <c r="L7563" s="78">
        <f t="shared" si="117"/>
        <v>75.050000000001489</v>
      </c>
      <c r="M7563" s="77"/>
    </row>
    <row r="7564" spans="12:13">
      <c r="L7564" s="78">
        <f t="shared" si="117"/>
        <v>75.060000000001494</v>
      </c>
      <c r="M7564" s="77"/>
    </row>
    <row r="7565" spans="12:13">
      <c r="L7565" s="78">
        <f t="shared" si="117"/>
        <v>75.0700000000015</v>
      </c>
      <c r="M7565" s="77"/>
    </row>
    <row r="7566" spans="12:13">
      <c r="L7566" s="78">
        <f t="shared" si="117"/>
        <v>75.080000000001505</v>
      </c>
      <c r="M7566" s="77"/>
    </row>
    <row r="7567" spans="12:13">
      <c r="L7567" s="78">
        <f t="shared" si="117"/>
        <v>75.09000000000151</v>
      </c>
      <c r="M7567" s="77"/>
    </row>
    <row r="7568" spans="12:13">
      <c r="L7568" s="78">
        <f t="shared" si="117"/>
        <v>75.100000000001515</v>
      </c>
      <c r="M7568" s="77"/>
    </row>
    <row r="7569" spans="12:13">
      <c r="L7569" s="78">
        <f t="shared" si="117"/>
        <v>75.11000000000152</v>
      </c>
      <c r="M7569" s="77"/>
    </row>
    <row r="7570" spans="12:13">
      <c r="L7570" s="78">
        <f t="shared" si="117"/>
        <v>75.120000000001525</v>
      </c>
      <c r="M7570" s="77"/>
    </row>
    <row r="7571" spans="12:13">
      <c r="L7571" s="78">
        <f t="shared" si="117"/>
        <v>75.13000000000153</v>
      </c>
      <c r="M7571" s="77"/>
    </row>
    <row r="7572" spans="12:13">
      <c r="L7572" s="78">
        <f t="shared" si="117"/>
        <v>75.140000000001535</v>
      </c>
      <c r="M7572" s="77"/>
    </row>
    <row r="7573" spans="12:13">
      <c r="L7573" s="78">
        <f t="shared" si="117"/>
        <v>75.15000000000154</v>
      </c>
      <c r="M7573" s="77"/>
    </row>
    <row r="7574" spans="12:13">
      <c r="L7574" s="78">
        <f t="shared" si="117"/>
        <v>75.160000000001546</v>
      </c>
      <c r="M7574" s="77"/>
    </row>
    <row r="7575" spans="12:13">
      <c r="L7575" s="78">
        <f t="shared" si="117"/>
        <v>75.170000000001551</v>
      </c>
      <c r="M7575" s="77"/>
    </row>
    <row r="7576" spans="12:13">
      <c r="L7576" s="78">
        <f t="shared" si="117"/>
        <v>75.180000000001556</v>
      </c>
      <c r="M7576" s="77"/>
    </row>
    <row r="7577" spans="12:13">
      <c r="L7577" s="78">
        <f t="shared" si="117"/>
        <v>75.190000000001561</v>
      </c>
      <c r="M7577" s="77"/>
    </row>
    <row r="7578" spans="12:13">
      <c r="L7578" s="78">
        <f t="shared" si="117"/>
        <v>75.200000000001566</v>
      </c>
      <c r="M7578" s="77"/>
    </row>
    <row r="7579" spans="12:13">
      <c r="L7579" s="78">
        <f t="shared" si="117"/>
        <v>75.210000000001571</v>
      </c>
      <c r="M7579" s="77"/>
    </row>
    <row r="7580" spans="12:13">
      <c r="L7580" s="78">
        <f t="shared" si="117"/>
        <v>75.220000000001576</v>
      </c>
      <c r="M7580" s="77"/>
    </row>
    <row r="7581" spans="12:13">
      <c r="L7581" s="78">
        <f t="shared" si="117"/>
        <v>75.230000000001581</v>
      </c>
      <c r="M7581" s="77"/>
    </row>
    <row r="7582" spans="12:13">
      <c r="L7582" s="78">
        <f t="shared" si="117"/>
        <v>75.240000000001586</v>
      </c>
      <c r="M7582" s="77"/>
    </row>
    <row r="7583" spans="12:13">
      <c r="L7583" s="78">
        <f t="shared" si="117"/>
        <v>75.250000000001592</v>
      </c>
      <c r="M7583" s="77"/>
    </row>
    <row r="7584" spans="12:13">
      <c r="L7584" s="78">
        <f t="shared" si="117"/>
        <v>75.260000000001597</v>
      </c>
      <c r="M7584" s="77"/>
    </row>
    <row r="7585" spans="12:13">
      <c r="L7585" s="78">
        <f t="shared" si="117"/>
        <v>75.270000000001602</v>
      </c>
      <c r="M7585" s="77"/>
    </row>
    <row r="7586" spans="12:13">
      <c r="L7586" s="78">
        <f t="shared" si="117"/>
        <v>75.280000000001607</v>
      </c>
      <c r="M7586" s="77"/>
    </row>
    <row r="7587" spans="12:13">
      <c r="L7587" s="78">
        <f t="shared" si="117"/>
        <v>75.290000000001612</v>
      </c>
      <c r="M7587" s="77"/>
    </row>
    <row r="7588" spans="12:13">
      <c r="L7588" s="78">
        <f t="shared" si="117"/>
        <v>75.300000000001617</v>
      </c>
      <c r="M7588" s="77"/>
    </row>
    <row r="7589" spans="12:13">
      <c r="L7589" s="78">
        <f t="shared" si="117"/>
        <v>75.310000000001622</v>
      </c>
      <c r="M7589" s="77"/>
    </row>
    <row r="7590" spans="12:13">
      <c r="L7590" s="78">
        <f t="shared" si="117"/>
        <v>75.320000000001627</v>
      </c>
      <c r="M7590" s="77"/>
    </row>
    <row r="7591" spans="12:13">
      <c r="L7591" s="78">
        <f t="shared" si="117"/>
        <v>75.330000000001633</v>
      </c>
      <c r="M7591" s="77"/>
    </row>
    <row r="7592" spans="12:13">
      <c r="L7592" s="78">
        <f t="shared" si="117"/>
        <v>75.340000000001638</v>
      </c>
      <c r="M7592" s="77"/>
    </row>
    <row r="7593" spans="12:13">
      <c r="L7593" s="78">
        <f t="shared" si="117"/>
        <v>75.350000000001643</v>
      </c>
      <c r="M7593" s="77"/>
    </row>
    <row r="7594" spans="12:13">
      <c r="L7594" s="78">
        <f t="shared" si="117"/>
        <v>75.360000000001648</v>
      </c>
      <c r="M7594" s="77"/>
    </row>
    <row r="7595" spans="12:13">
      <c r="L7595" s="78">
        <f t="shared" si="117"/>
        <v>75.370000000001653</v>
      </c>
      <c r="M7595" s="77"/>
    </row>
    <row r="7596" spans="12:13">
      <c r="L7596" s="78">
        <f t="shared" si="117"/>
        <v>75.380000000001658</v>
      </c>
      <c r="M7596" s="77"/>
    </row>
    <row r="7597" spans="12:13">
      <c r="L7597" s="78">
        <f t="shared" si="117"/>
        <v>75.390000000001663</v>
      </c>
      <c r="M7597" s="77"/>
    </row>
    <row r="7598" spans="12:13">
      <c r="L7598" s="78">
        <f t="shared" si="117"/>
        <v>75.400000000001668</v>
      </c>
      <c r="M7598" s="77"/>
    </row>
    <row r="7599" spans="12:13">
      <c r="L7599" s="78">
        <f t="shared" si="117"/>
        <v>75.410000000001673</v>
      </c>
      <c r="M7599" s="77"/>
    </row>
    <row r="7600" spans="12:13">
      <c r="L7600" s="78">
        <f t="shared" si="117"/>
        <v>75.420000000001679</v>
      </c>
      <c r="M7600" s="77"/>
    </row>
    <row r="7601" spans="12:13">
      <c r="L7601" s="78">
        <f t="shared" si="117"/>
        <v>75.430000000001684</v>
      </c>
      <c r="M7601" s="77"/>
    </row>
    <row r="7602" spans="12:13">
      <c r="L7602" s="78">
        <f t="shared" si="117"/>
        <v>75.440000000001689</v>
      </c>
      <c r="M7602" s="77"/>
    </row>
    <row r="7603" spans="12:13">
      <c r="L7603" s="78">
        <f t="shared" si="117"/>
        <v>75.450000000001694</v>
      </c>
      <c r="M7603" s="77"/>
    </row>
    <row r="7604" spans="12:13">
      <c r="L7604" s="78">
        <f t="shared" si="117"/>
        <v>75.460000000001699</v>
      </c>
      <c r="M7604" s="77"/>
    </row>
    <row r="7605" spans="12:13">
      <c r="L7605" s="78">
        <f t="shared" si="117"/>
        <v>75.470000000001704</v>
      </c>
      <c r="M7605" s="77"/>
    </row>
    <row r="7606" spans="12:13">
      <c r="L7606" s="78">
        <f t="shared" si="117"/>
        <v>75.480000000001709</v>
      </c>
      <c r="M7606" s="77"/>
    </row>
    <row r="7607" spans="12:13">
      <c r="L7607" s="78">
        <f t="shared" si="117"/>
        <v>75.490000000001714</v>
      </c>
      <c r="M7607" s="77"/>
    </row>
    <row r="7608" spans="12:13">
      <c r="L7608" s="78">
        <f t="shared" si="117"/>
        <v>75.50000000000172</v>
      </c>
      <c r="M7608" s="77"/>
    </row>
    <row r="7609" spans="12:13">
      <c r="L7609" s="78">
        <f t="shared" si="117"/>
        <v>75.510000000001725</v>
      </c>
      <c r="M7609" s="77"/>
    </row>
    <row r="7610" spans="12:13">
      <c r="L7610" s="78">
        <f t="shared" si="117"/>
        <v>75.52000000000173</v>
      </c>
      <c r="M7610" s="77"/>
    </row>
    <row r="7611" spans="12:13">
      <c r="L7611" s="78">
        <f t="shared" si="117"/>
        <v>75.530000000001735</v>
      </c>
      <c r="M7611" s="77"/>
    </row>
    <row r="7612" spans="12:13">
      <c r="L7612" s="78">
        <f t="shared" ref="L7612:L7675" si="118">+L7611+0.01</f>
        <v>75.54000000000174</v>
      </c>
      <c r="M7612" s="77"/>
    </row>
    <row r="7613" spans="12:13">
      <c r="L7613" s="78">
        <f t="shared" si="118"/>
        <v>75.550000000001745</v>
      </c>
      <c r="M7613" s="77"/>
    </row>
    <row r="7614" spans="12:13">
      <c r="L7614" s="78">
        <f t="shared" si="118"/>
        <v>75.56000000000175</v>
      </c>
      <c r="M7614" s="77"/>
    </row>
    <row r="7615" spans="12:13">
      <c r="L7615" s="78">
        <f t="shared" si="118"/>
        <v>75.570000000001755</v>
      </c>
      <c r="M7615" s="77"/>
    </row>
    <row r="7616" spans="12:13">
      <c r="L7616" s="78">
        <f t="shared" si="118"/>
        <v>75.58000000000176</v>
      </c>
      <c r="M7616" s="77"/>
    </row>
    <row r="7617" spans="12:13">
      <c r="L7617" s="78">
        <f t="shared" si="118"/>
        <v>75.590000000001766</v>
      </c>
      <c r="M7617" s="77"/>
    </row>
    <row r="7618" spans="12:13">
      <c r="L7618" s="78">
        <f t="shared" si="118"/>
        <v>75.600000000001771</v>
      </c>
      <c r="M7618" s="77"/>
    </row>
    <row r="7619" spans="12:13">
      <c r="L7619" s="78">
        <f t="shared" si="118"/>
        <v>75.610000000001776</v>
      </c>
      <c r="M7619" s="77"/>
    </row>
    <row r="7620" spans="12:13">
      <c r="L7620" s="78">
        <f t="shared" si="118"/>
        <v>75.620000000001781</v>
      </c>
      <c r="M7620" s="77"/>
    </row>
    <row r="7621" spans="12:13">
      <c r="L7621" s="78">
        <f t="shared" si="118"/>
        <v>75.630000000001786</v>
      </c>
      <c r="M7621" s="77"/>
    </row>
    <row r="7622" spans="12:13">
      <c r="L7622" s="78">
        <f t="shared" si="118"/>
        <v>75.640000000001791</v>
      </c>
      <c r="M7622" s="77"/>
    </row>
    <row r="7623" spans="12:13">
      <c r="L7623" s="78">
        <f t="shared" si="118"/>
        <v>75.650000000001796</v>
      </c>
      <c r="M7623" s="77"/>
    </row>
    <row r="7624" spans="12:13">
      <c r="L7624" s="78">
        <f t="shared" si="118"/>
        <v>75.660000000001801</v>
      </c>
      <c r="M7624" s="77"/>
    </row>
    <row r="7625" spans="12:13">
      <c r="L7625" s="78">
        <f t="shared" si="118"/>
        <v>75.670000000001806</v>
      </c>
      <c r="M7625" s="77"/>
    </row>
    <row r="7626" spans="12:13">
      <c r="L7626" s="78">
        <f t="shared" si="118"/>
        <v>75.680000000001812</v>
      </c>
      <c r="M7626" s="77"/>
    </row>
    <row r="7627" spans="12:13">
      <c r="L7627" s="78">
        <f t="shared" si="118"/>
        <v>75.690000000001817</v>
      </c>
      <c r="M7627" s="77"/>
    </row>
    <row r="7628" spans="12:13">
      <c r="L7628" s="78">
        <f t="shared" si="118"/>
        <v>75.700000000001822</v>
      </c>
      <c r="M7628" s="77"/>
    </row>
    <row r="7629" spans="12:13">
      <c r="L7629" s="78">
        <f t="shared" si="118"/>
        <v>75.710000000001827</v>
      </c>
      <c r="M7629" s="77"/>
    </row>
    <row r="7630" spans="12:13">
      <c r="L7630" s="78">
        <f t="shared" si="118"/>
        <v>75.720000000001832</v>
      </c>
      <c r="M7630" s="77"/>
    </row>
    <row r="7631" spans="12:13">
      <c r="L7631" s="78">
        <f t="shared" si="118"/>
        <v>75.730000000001837</v>
      </c>
      <c r="M7631" s="77"/>
    </row>
    <row r="7632" spans="12:13">
      <c r="L7632" s="78">
        <f t="shared" si="118"/>
        <v>75.740000000001842</v>
      </c>
      <c r="M7632" s="77"/>
    </row>
    <row r="7633" spans="12:13">
      <c r="L7633" s="78">
        <f t="shared" si="118"/>
        <v>75.750000000001847</v>
      </c>
      <c r="M7633" s="77"/>
    </row>
    <row r="7634" spans="12:13">
      <c r="L7634" s="78">
        <f t="shared" si="118"/>
        <v>75.760000000001853</v>
      </c>
      <c r="M7634" s="77"/>
    </row>
    <row r="7635" spans="12:13">
      <c r="L7635" s="78">
        <f t="shared" si="118"/>
        <v>75.770000000001858</v>
      </c>
      <c r="M7635" s="77"/>
    </row>
    <row r="7636" spans="12:13">
      <c r="L7636" s="78">
        <f t="shared" si="118"/>
        <v>75.780000000001863</v>
      </c>
      <c r="M7636" s="77"/>
    </row>
    <row r="7637" spans="12:13">
      <c r="L7637" s="78">
        <f t="shared" si="118"/>
        <v>75.790000000001868</v>
      </c>
      <c r="M7637" s="77"/>
    </row>
    <row r="7638" spans="12:13">
      <c r="L7638" s="78">
        <f t="shared" si="118"/>
        <v>75.800000000001873</v>
      </c>
      <c r="M7638" s="77"/>
    </row>
    <row r="7639" spans="12:13">
      <c r="L7639" s="78">
        <f t="shared" si="118"/>
        <v>75.810000000001878</v>
      </c>
      <c r="M7639" s="77"/>
    </row>
    <row r="7640" spans="12:13">
      <c r="L7640" s="78">
        <f t="shared" si="118"/>
        <v>75.820000000001883</v>
      </c>
      <c r="M7640" s="77"/>
    </row>
    <row r="7641" spans="12:13">
      <c r="L7641" s="78">
        <f t="shared" si="118"/>
        <v>75.830000000001888</v>
      </c>
      <c r="M7641" s="77"/>
    </row>
    <row r="7642" spans="12:13">
      <c r="L7642" s="78">
        <f t="shared" si="118"/>
        <v>75.840000000001893</v>
      </c>
      <c r="M7642" s="77"/>
    </row>
    <row r="7643" spans="12:13">
      <c r="L7643" s="78">
        <f t="shared" si="118"/>
        <v>75.850000000001899</v>
      </c>
      <c r="M7643" s="77"/>
    </row>
    <row r="7644" spans="12:13">
      <c r="L7644" s="78">
        <f t="shared" si="118"/>
        <v>75.860000000001904</v>
      </c>
      <c r="M7644" s="77"/>
    </row>
    <row r="7645" spans="12:13">
      <c r="L7645" s="78">
        <f t="shared" si="118"/>
        <v>75.870000000001909</v>
      </c>
      <c r="M7645" s="77"/>
    </row>
    <row r="7646" spans="12:13">
      <c r="L7646" s="78">
        <f t="shared" si="118"/>
        <v>75.880000000001914</v>
      </c>
      <c r="M7646" s="77"/>
    </row>
    <row r="7647" spans="12:13">
      <c r="L7647" s="78">
        <f t="shared" si="118"/>
        <v>75.890000000001919</v>
      </c>
      <c r="M7647" s="77"/>
    </row>
    <row r="7648" spans="12:13">
      <c r="L7648" s="78">
        <f t="shared" si="118"/>
        <v>75.900000000001924</v>
      </c>
      <c r="M7648" s="77"/>
    </row>
    <row r="7649" spans="12:13">
      <c r="L7649" s="78">
        <f t="shared" si="118"/>
        <v>75.910000000001929</v>
      </c>
      <c r="M7649" s="77"/>
    </row>
    <row r="7650" spans="12:13">
      <c r="L7650" s="78">
        <f t="shared" si="118"/>
        <v>75.920000000001934</v>
      </c>
      <c r="M7650" s="77"/>
    </row>
    <row r="7651" spans="12:13">
      <c r="L7651" s="78">
        <f t="shared" si="118"/>
        <v>75.930000000001939</v>
      </c>
      <c r="M7651" s="77"/>
    </row>
    <row r="7652" spans="12:13">
      <c r="L7652" s="78">
        <f t="shared" si="118"/>
        <v>75.940000000001945</v>
      </c>
      <c r="M7652" s="77"/>
    </row>
    <row r="7653" spans="12:13">
      <c r="L7653" s="78">
        <f t="shared" si="118"/>
        <v>75.95000000000195</v>
      </c>
      <c r="M7653" s="77"/>
    </row>
    <row r="7654" spans="12:13">
      <c r="L7654" s="78">
        <f t="shared" si="118"/>
        <v>75.960000000001955</v>
      </c>
      <c r="M7654" s="77"/>
    </row>
    <row r="7655" spans="12:13">
      <c r="L7655" s="78">
        <f t="shared" si="118"/>
        <v>75.97000000000196</v>
      </c>
      <c r="M7655" s="77"/>
    </row>
    <row r="7656" spans="12:13">
      <c r="L7656" s="78">
        <f t="shared" si="118"/>
        <v>75.980000000001965</v>
      </c>
      <c r="M7656" s="77"/>
    </row>
    <row r="7657" spans="12:13">
      <c r="L7657" s="78">
        <f t="shared" si="118"/>
        <v>75.99000000000197</v>
      </c>
      <c r="M7657" s="77"/>
    </row>
    <row r="7658" spans="12:13">
      <c r="L7658" s="78">
        <f t="shared" si="118"/>
        <v>76.000000000001975</v>
      </c>
      <c r="M7658" s="77"/>
    </row>
    <row r="7659" spans="12:13">
      <c r="L7659" s="78">
        <f t="shared" si="118"/>
        <v>76.01000000000198</v>
      </c>
      <c r="M7659" s="77"/>
    </row>
    <row r="7660" spans="12:13">
      <c r="L7660" s="78">
        <f t="shared" si="118"/>
        <v>76.020000000001986</v>
      </c>
      <c r="M7660" s="77"/>
    </row>
    <row r="7661" spans="12:13">
      <c r="L7661" s="78">
        <f t="shared" si="118"/>
        <v>76.030000000001991</v>
      </c>
      <c r="M7661" s="77"/>
    </row>
    <row r="7662" spans="12:13">
      <c r="L7662" s="78">
        <f t="shared" si="118"/>
        <v>76.040000000001996</v>
      </c>
      <c r="M7662" s="77"/>
    </row>
    <row r="7663" spans="12:13">
      <c r="L7663" s="78">
        <f t="shared" si="118"/>
        <v>76.050000000002001</v>
      </c>
      <c r="M7663" s="77"/>
    </row>
    <row r="7664" spans="12:13">
      <c r="L7664" s="78">
        <f t="shared" si="118"/>
        <v>76.060000000002006</v>
      </c>
      <c r="M7664" s="77"/>
    </row>
    <row r="7665" spans="12:13">
      <c r="L7665" s="78">
        <f t="shared" si="118"/>
        <v>76.070000000002011</v>
      </c>
      <c r="M7665" s="77"/>
    </row>
    <row r="7666" spans="12:13">
      <c r="L7666" s="78">
        <f t="shared" si="118"/>
        <v>76.080000000002016</v>
      </c>
      <c r="M7666" s="77"/>
    </row>
    <row r="7667" spans="12:13">
      <c r="L7667" s="78">
        <f t="shared" si="118"/>
        <v>76.090000000002021</v>
      </c>
      <c r="M7667" s="77"/>
    </row>
    <row r="7668" spans="12:13">
      <c r="L7668" s="78">
        <f t="shared" si="118"/>
        <v>76.100000000002026</v>
      </c>
      <c r="M7668" s="77"/>
    </row>
    <row r="7669" spans="12:13">
      <c r="L7669" s="78">
        <f t="shared" si="118"/>
        <v>76.110000000002032</v>
      </c>
      <c r="M7669" s="77"/>
    </row>
    <row r="7670" spans="12:13">
      <c r="L7670" s="78">
        <f t="shared" si="118"/>
        <v>76.120000000002037</v>
      </c>
      <c r="M7670" s="77"/>
    </row>
    <row r="7671" spans="12:13">
      <c r="L7671" s="78">
        <f t="shared" si="118"/>
        <v>76.130000000002042</v>
      </c>
      <c r="M7671" s="77"/>
    </row>
    <row r="7672" spans="12:13">
      <c r="L7672" s="78">
        <f t="shared" si="118"/>
        <v>76.140000000002047</v>
      </c>
      <c r="M7672" s="77"/>
    </row>
    <row r="7673" spans="12:13">
      <c r="L7673" s="78">
        <f t="shared" si="118"/>
        <v>76.150000000002052</v>
      </c>
      <c r="M7673" s="77"/>
    </row>
    <row r="7674" spans="12:13">
      <c r="L7674" s="78">
        <f t="shared" si="118"/>
        <v>76.160000000002057</v>
      </c>
      <c r="M7674" s="77"/>
    </row>
    <row r="7675" spans="12:13">
      <c r="L7675" s="78">
        <f t="shared" si="118"/>
        <v>76.170000000002062</v>
      </c>
      <c r="M7675" s="77"/>
    </row>
    <row r="7676" spans="12:13">
      <c r="L7676" s="78">
        <f t="shared" ref="L7676:L7739" si="119">+L7675+0.01</f>
        <v>76.180000000002067</v>
      </c>
      <c r="M7676" s="77"/>
    </row>
    <row r="7677" spans="12:13">
      <c r="L7677" s="78">
        <f t="shared" si="119"/>
        <v>76.190000000002073</v>
      </c>
      <c r="M7677" s="77"/>
    </row>
    <row r="7678" spans="12:13">
      <c r="L7678" s="78">
        <f t="shared" si="119"/>
        <v>76.200000000002078</v>
      </c>
      <c r="M7678" s="77"/>
    </row>
    <row r="7679" spans="12:13">
      <c r="L7679" s="78">
        <f t="shared" si="119"/>
        <v>76.210000000002083</v>
      </c>
      <c r="M7679" s="77"/>
    </row>
    <row r="7680" spans="12:13">
      <c r="L7680" s="78">
        <f t="shared" si="119"/>
        <v>76.220000000002088</v>
      </c>
      <c r="M7680" s="77"/>
    </row>
    <row r="7681" spans="12:13">
      <c r="L7681" s="78">
        <f t="shared" si="119"/>
        <v>76.230000000002093</v>
      </c>
      <c r="M7681" s="77"/>
    </row>
    <row r="7682" spans="12:13">
      <c r="L7682" s="78">
        <f t="shared" si="119"/>
        <v>76.240000000002098</v>
      </c>
      <c r="M7682" s="77"/>
    </row>
    <row r="7683" spans="12:13">
      <c r="L7683" s="78">
        <f t="shared" si="119"/>
        <v>76.250000000002103</v>
      </c>
      <c r="M7683" s="77"/>
    </row>
    <row r="7684" spans="12:13">
      <c r="L7684" s="78">
        <f t="shared" si="119"/>
        <v>76.260000000002108</v>
      </c>
      <c r="M7684" s="77"/>
    </row>
    <row r="7685" spans="12:13">
      <c r="L7685" s="78">
        <f t="shared" si="119"/>
        <v>76.270000000002113</v>
      </c>
      <c r="M7685" s="77"/>
    </row>
    <row r="7686" spans="12:13">
      <c r="L7686" s="78">
        <f t="shared" si="119"/>
        <v>76.280000000002119</v>
      </c>
      <c r="M7686" s="77"/>
    </row>
    <row r="7687" spans="12:13">
      <c r="L7687" s="78">
        <f t="shared" si="119"/>
        <v>76.290000000002124</v>
      </c>
      <c r="M7687" s="77"/>
    </row>
    <row r="7688" spans="12:13">
      <c r="L7688" s="78">
        <f t="shared" si="119"/>
        <v>76.300000000002129</v>
      </c>
      <c r="M7688" s="77"/>
    </row>
    <row r="7689" spans="12:13">
      <c r="L7689" s="78">
        <f t="shared" si="119"/>
        <v>76.310000000002134</v>
      </c>
      <c r="M7689" s="77"/>
    </row>
    <row r="7690" spans="12:13">
      <c r="L7690" s="78">
        <f t="shared" si="119"/>
        <v>76.320000000002139</v>
      </c>
      <c r="M7690" s="77"/>
    </row>
    <row r="7691" spans="12:13">
      <c r="L7691" s="78">
        <f t="shared" si="119"/>
        <v>76.330000000002144</v>
      </c>
      <c r="M7691" s="77"/>
    </row>
    <row r="7692" spans="12:13">
      <c r="L7692" s="78">
        <f t="shared" si="119"/>
        <v>76.340000000002149</v>
      </c>
      <c r="M7692" s="77"/>
    </row>
    <row r="7693" spans="12:13">
      <c r="L7693" s="78">
        <f t="shared" si="119"/>
        <v>76.350000000002154</v>
      </c>
      <c r="M7693" s="77"/>
    </row>
    <row r="7694" spans="12:13">
      <c r="L7694" s="78">
        <f t="shared" si="119"/>
        <v>76.360000000002159</v>
      </c>
      <c r="M7694" s="77"/>
    </row>
    <row r="7695" spans="12:13">
      <c r="L7695" s="78">
        <f t="shared" si="119"/>
        <v>76.370000000002165</v>
      </c>
      <c r="M7695" s="77"/>
    </row>
    <row r="7696" spans="12:13">
      <c r="L7696" s="78">
        <f t="shared" si="119"/>
        <v>76.38000000000217</v>
      </c>
      <c r="M7696" s="77"/>
    </row>
    <row r="7697" spans="12:13">
      <c r="L7697" s="78">
        <f t="shared" si="119"/>
        <v>76.390000000002175</v>
      </c>
      <c r="M7697" s="77"/>
    </row>
    <row r="7698" spans="12:13">
      <c r="L7698" s="78">
        <f t="shared" si="119"/>
        <v>76.40000000000218</v>
      </c>
      <c r="M7698" s="77"/>
    </row>
    <row r="7699" spans="12:13">
      <c r="L7699" s="78">
        <f t="shared" si="119"/>
        <v>76.410000000002185</v>
      </c>
      <c r="M7699" s="77"/>
    </row>
    <row r="7700" spans="12:13">
      <c r="L7700" s="78">
        <f t="shared" si="119"/>
        <v>76.42000000000219</v>
      </c>
      <c r="M7700" s="77"/>
    </row>
    <row r="7701" spans="12:13">
      <c r="L7701" s="78">
        <f t="shared" si="119"/>
        <v>76.430000000002195</v>
      </c>
      <c r="M7701" s="77"/>
    </row>
    <row r="7702" spans="12:13">
      <c r="L7702" s="78">
        <f t="shared" si="119"/>
        <v>76.4400000000022</v>
      </c>
      <c r="M7702" s="77"/>
    </row>
    <row r="7703" spans="12:13">
      <c r="L7703" s="78">
        <f t="shared" si="119"/>
        <v>76.450000000002206</v>
      </c>
      <c r="M7703" s="77"/>
    </row>
    <row r="7704" spans="12:13">
      <c r="L7704" s="78">
        <f t="shared" si="119"/>
        <v>76.460000000002211</v>
      </c>
      <c r="M7704" s="77"/>
    </row>
    <row r="7705" spans="12:13">
      <c r="L7705" s="78">
        <f t="shared" si="119"/>
        <v>76.470000000002216</v>
      </c>
      <c r="M7705" s="77"/>
    </row>
    <row r="7706" spans="12:13">
      <c r="L7706" s="78">
        <f t="shared" si="119"/>
        <v>76.480000000002221</v>
      </c>
      <c r="M7706" s="77"/>
    </row>
    <row r="7707" spans="12:13">
      <c r="L7707" s="78">
        <f t="shared" si="119"/>
        <v>76.490000000002226</v>
      </c>
      <c r="M7707" s="77"/>
    </row>
    <row r="7708" spans="12:13">
      <c r="L7708" s="78">
        <f t="shared" si="119"/>
        <v>76.500000000002231</v>
      </c>
      <c r="M7708" s="77"/>
    </row>
    <row r="7709" spans="12:13">
      <c r="L7709" s="78">
        <f t="shared" si="119"/>
        <v>76.510000000002236</v>
      </c>
      <c r="M7709" s="77"/>
    </row>
    <row r="7710" spans="12:13">
      <c r="L7710" s="78">
        <f t="shared" si="119"/>
        <v>76.520000000002241</v>
      </c>
      <c r="M7710" s="77"/>
    </row>
    <row r="7711" spans="12:13">
      <c r="L7711" s="78">
        <f t="shared" si="119"/>
        <v>76.530000000002246</v>
      </c>
      <c r="M7711" s="77"/>
    </row>
    <row r="7712" spans="12:13">
      <c r="L7712" s="78">
        <f t="shared" si="119"/>
        <v>76.540000000002252</v>
      </c>
      <c r="M7712" s="77"/>
    </row>
    <row r="7713" spans="12:13">
      <c r="L7713" s="78">
        <f t="shared" si="119"/>
        <v>76.550000000002257</v>
      </c>
      <c r="M7713" s="77"/>
    </row>
    <row r="7714" spans="12:13">
      <c r="L7714" s="78">
        <f t="shared" si="119"/>
        <v>76.560000000002262</v>
      </c>
      <c r="M7714" s="77"/>
    </row>
    <row r="7715" spans="12:13">
      <c r="L7715" s="78">
        <f t="shared" si="119"/>
        <v>76.570000000002267</v>
      </c>
      <c r="M7715" s="77"/>
    </row>
    <row r="7716" spans="12:13">
      <c r="L7716" s="78">
        <f t="shared" si="119"/>
        <v>76.580000000002272</v>
      </c>
      <c r="M7716" s="77"/>
    </row>
    <row r="7717" spans="12:13">
      <c r="L7717" s="78">
        <f t="shared" si="119"/>
        <v>76.590000000002277</v>
      </c>
      <c r="M7717" s="77"/>
    </row>
    <row r="7718" spans="12:13">
      <c r="L7718" s="78">
        <f t="shared" si="119"/>
        <v>76.600000000002282</v>
      </c>
      <c r="M7718" s="77"/>
    </row>
    <row r="7719" spans="12:13">
      <c r="L7719" s="78">
        <f t="shared" si="119"/>
        <v>76.610000000002287</v>
      </c>
      <c r="M7719" s="77"/>
    </row>
    <row r="7720" spans="12:13">
      <c r="L7720" s="78">
        <f t="shared" si="119"/>
        <v>76.620000000002292</v>
      </c>
      <c r="M7720" s="77"/>
    </row>
    <row r="7721" spans="12:13">
      <c r="L7721" s="78">
        <f t="shared" si="119"/>
        <v>76.630000000002298</v>
      </c>
      <c r="M7721" s="77"/>
    </row>
    <row r="7722" spans="12:13">
      <c r="L7722" s="78">
        <f t="shared" si="119"/>
        <v>76.640000000002303</v>
      </c>
      <c r="M7722" s="77"/>
    </row>
    <row r="7723" spans="12:13">
      <c r="L7723" s="78">
        <f t="shared" si="119"/>
        <v>76.650000000002308</v>
      </c>
      <c r="M7723" s="77"/>
    </row>
    <row r="7724" spans="12:13">
      <c r="L7724" s="78">
        <f t="shared" si="119"/>
        <v>76.660000000002313</v>
      </c>
      <c r="M7724" s="77"/>
    </row>
    <row r="7725" spans="12:13">
      <c r="L7725" s="78">
        <f t="shared" si="119"/>
        <v>76.670000000002318</v>
      </c>
      <c r="M7725" s="77"/>
    </row>
    <row r="7726" spans="12:13">
      <c r="L7726" s="78">
        <f t="shared" si="119"/>
        <v>76.680000000002323</v>
      </c>
      <c r="M7726" s="77"/>
    </row>
    <row r="7727" spans="12:13">
      <c r="L7727" s="78">
        <f t="shared" si="119"/>
        <v>76.690000000002328</v>
      </c>
      <c r="M7727" s="77"/>
    </row>
    <row r="7728" spans="12:13">
      <c r="L7728" s="78">
        <f t="shared" si="119"/>
        <v>76.700000000002333</v>
      </c>
      <c r="M7728" s="77"/>
    </row>
    <row r="7729" spans="12:13">
      <c r="L7729" s="78">
        <f t="shared" si="119"/>
        <v>76.710000000002339</v>
      </c>
      <c r="M7729" s="77"/>
    </row>
    <row r="7730" spans="12:13">
      <c r="L7730" s="78">
        <f t="shared" si="119"/>
        <v>76.720000000002344</v>
      </c>
      <c r="M7730" s="77"/>
    </row>
    <row r="7731" spans="12:13">
      <c r="L7731" s="78">
        <f t="shared" si="119"/>
        <v>76.730000000002349</v>
      </c>
      <c r="M7731" s="77"/>
    </row>
    <row r="7732" spans="12:13">
      <c r="L7732" s="78">
        <f t="shared" si="119"/>
        <v>76.740000000002354</v>
      </c>
      <c r="M7732" s="77"/>
    </row>
    <row r="7733" spans="12:13">
      <c r="L7733" s="78">
        <f t="shared" si="119"/>
        <v>76.750000000002359</v>
      </c>
      <c r="M7733" s="77"/>
    </row>
    <row r="7734" spans="12:13">
      <c r="L7734" s="78">
        <f t="shared" si="119"/>
        <v>76.760000000002364</v>
      </c>
      <c r="M7734" s="77"/>
    </row>
    <row r="7735" spans="12:13">
      <c r="L7735" s="78">
        <f t="shared" si="119"/>
        <v>76.770000000002369</v>
      </c>
      <c r="M7735" s="77"/>
    </row>
    <row r="7736" spans="12:13">
      <c r="L7736" s="78">
        <f t="shared" si="119"/>
        <v>76.780000000002374</v>
      </c>
      <c r="M7736" s="77"/>
    </row>
    <row r="7737" spans="12:13">
      <c r="L7737" s="78">
        <f t="shared" si="119"/>
        <v>76.790000000002379</v>
      </c>
      <c r="M7737" s="77"/>
    </row>
    <row r="7738" spans="12:13">
      <c r="L7738" s="78">
        <f t="shared" si="119"/>
        <v>76.800000000002385</v>
      </c>
      <c r="M7738" s="77"/>
    </row>
    <row r="7739" spans="12:13">
      <c r="L7739" s="78">
        <f t="shared" si="119"/>
        <v>76.81000000000239</v>
      </c>
      <c r="M7739" s="77"/>
    </row>
    <row r="7740" spans="12:13">
      <c r="L7740" s="78">
        <f t="shared" ref="L7740:L7803" si="120">+L7739+0.01</f>
        <v>76.820000000002395</v>
      </c>
      <c r="M7740" s="77"/>
    </row>
    <row r="7741" spans="12:13">
      <c r="L7741" s="78">
        <f t="shared" si="120"/>
        <v>76.8300000000024</v>
      </c>
      <c r="M7741" s="77"/>
    </row>
    <row r="7742" spans="12:13">
      <c r="L7742" s="78">
        <f t="shared" si="120"/>
        <v>76.840000000002405</v>
      </c>
      <c r="M7742" s="77"/>
    </row>
    <row r="7743" spans="12:13">
      <c r="L7743" s="78">
        <f t="shared" si="120"/>
        <v>76.85000000000241</v>
      </c>
      <c r="M7743" s="77"/>
    </row>
    <row r="7744" spans="12:13">
      <c r="L7744" s="78">
        <f t="shared" si="120"/>
        <v>76.860000000002415</v>
      </c>
      <c r="M7744" s="77"/>
    </row>
    <row r="7745" spans="12:13">
      <c r="L7745" s="78">
        <f t="shared" si="120"/>
        <v>76.87000000000242</v>
      </c>
      <c r="M7745" s="77"/>
    </row>
    <row r="7746" spans="12:13">
      <c r="L7746" s="78">
        <f t="shared" si="120"/>
        <v>76.880000000002426</v>
      </c>
      <c r="M7746" s="77"/>
    </row>
    <row r="7747" spans="12:13">
      <c r="L7747" s="78">
        <f t="shared" si="120"/>
        <v>76.890000000002431</v>
      </c>
      <c r="M7747" s="77"/>
    </row>
    <row r="7748" spans="12:13">
      <c r="L7748" s="78">
        <f t="shared" si="120"/>
        <v>76.900000000002436</v>
      </c>
      <c r="M7748" s="77"/>
    </row>
    <row r="7749" spans="12:13">
      <c r="L7749" s="78">
        <f t="shared" si="120"/>
        <v>76.910000000002441</v>
      </c>
      <c r="M7749" s="77"/>
    </row>
    <row r="7750" spans="12:13">
      <c r="L7750" s="78">
        <f t="shared" si="120"/>
        <v>76.920000000002446</v>
      </c>
      <c r="M7750" s="77"/>
    </row>
    <row r="7751" spans="12:13">
      <c r="L7751" s="78">
        <f t="shared" si="120"/>
        <v>76.930000000002451</v>
      </c>
      <c r="M7751" s="77"/>
    </row>
    <row r="7752" spans="12:13">
      <c r="L7752" s="78">
        <f t="shared" si="120"/>
        <v>76.940000000002456</v>
      </c>
      <c r="M7752" s="77"/>
    </row>
    <row r="7753" spans="12:13">
      <c r="L7753" s="78">
        <f t="shared" si="120"/>
        <v>76.950000000002461</v>
      </c>
      <c r="M7753" s="77"/>
    </row>
    <row r="7754" spans="12:13">
      <c r="L7754" s="78">
        <f t="shared" si="120"/>
        <v>76.960000000002466</v>
      </c>
      <c r="M7754" s="77"/>
    </row>
    <row r="7755" spans="12:13">
      <c r="L7755" s="78">
        <f t="shared" si="120"/>
        <v>76.970000000002472</v>
      </c>
      <c r="M7755" s="77"/>
    </row>
    <row r="7756" spans="12:13">
      <c r="L7756" s="78">
        <f t="shared" si="120"/>
        <v>76.980000000002477</v>
      </c>
      <c r="M7756" s="77"/>
    </row>
    <row r="7757" spans="12:13">
      <c r="L7757" s="78">
        <f t="shared" si="120"/>
        <v>76.990000000002482</v>
      </c>
      <c r="M7757" s="77"/>
    </row>
    <row r="7758" spans="12:13">
      <c r="L7758" s="78">
        <f t="shared" si="120"/>
        <v>77.000000000002487</v>
      </c>
      <c r="M7758" s="77"/>
    </row>
    <row r="7759" spans="12:13">
      <c r="L7759" s="78">
        <f t="shared" si="120"/>
        <v>77.010000000002492</v>
      </c>
      <c r="M7759" s="77"/>
    </row>
    <row r="7760" spans="12:13">
      <c r="L7760" s="78">
        <f t="shared" si="120"/>
        <v>77.020000000002497</v>
      </c>
      <c r="M7760" s="77"/>
    </row>
    <row r="7761" spans="12:13">
      <c r="L7761" s="78">
        <f t="shared" si="120"/>
        <v>77.030000000002502</v>
      </c>
      <c r="M7761" s="77"/>
    </row>
    <row r="7762" spans="12:13">
      <c r="L7762" s="78">
        <f t="shared" si="120"/>
        <v>77.040000000002507</v>
      </c>
      <c r="M7762" s="77"/>
    </row>
    <row r="7763" spans="12:13">
      <c r="L7763" s="78">
        <f t="shared" si="120"/>
        <v>77.050000000002512</v>
      </c>
      <c r="M7763" s="77"/>
    </row>
    <row r="7764" spans="12:13">
      <c r="L7764" s="78">
        <f t="shared" si="120"/>
        <v>77.060000000002518</v>
      </c>
      <c r="M7764" s="77"/>
    </row>
    <row r="7765" spans="12:13">
      <c r="L7765" s="78">
        <f t="shared" si="120"/>
        <v>77.070000000002523</v>
      </c>
      <c r="M7765" s="77"/>
    </row>
    <row r="7766" spans="12:13">
      <c r="L7766" s="78">
        <f t="shared" si="120"/>
        <v>77.080000000002528</v>
      </c>
      <c r="M7766" s="77"/>
    </row>
    <row r="7767" spans="12:13">
      <c r="L7767" s="78">
        <f t="shared" si="120"/>
        <v>77.090000000002533</v>
      </c>
      <c r="M7767" s="77"/>
    </row>
    <row r="7768" spans="12:13">
      <c r="L7768" s="78">
        <f t="shared" si="120"/>
        <v>77.100000000002538</v>
      </c>
      <c r="M7768" s="77"/>
    </row>
    <row r="7769" spans="12:13">
      <c r="L7769" s="78">
        <f t="shared" si="120"/>
        <v>77.110000000002543</v>
      </c>
      <c r="M7769" s="77"/>
    </row>
    <row r="7770" spans="12:13">
      <c r="L7770" s="78">
        <f t="shared" si="120"/>
        <v>77.120000000002548</v>
      </c>
      <c r="M7770" s="77"/>
    </row>
    <row r="7771" spans="12:13">
      <c r="L7771" s="78">
        <f t="shared" si="120"/>
        <v>77.130000000002553</v>
      </c>
      <c r="M7771" s="77"/>
    </row>
    <row r="7772" spans="12:13">
      <c r="L7772" s="78">
        <f t="shared" si="120"/>
        <v>77.140000000002559</v>
      </c>
      <c r="M7772" s="77"/>
    </row>
    <row r="7773" spans="12:13">
      <c r="L7773" s="78">
        <f t="shared" si="120"/>
        <v>77.150000000002564</v>
      </c>
      <c r="M7773" s="77"/>
    </row>
    <row r="7774" spans="12:13">
      <c r="L7774" s="78">
        <f t="shared" si="120"/>
        <v>77.160000000002569</v>
      </c>
      <c r="M7774" s="77"/>
    </row>
    <row r="7775" spans="12:13">
      <c r="L7775" s="78">
        <f t="shared" si="120"/>
        <v>77.170000000002574</v>
      </c>
      <c r="M7775" s="77"/>
    </row>
    <row r="7776" spans="12:13">
      <c r="L7776" s="78">
        <f t="shared" si="120"/>
        <v>77.180000000002579</v>
      </c>
      <c r="M7776" s="77"/>
    </row>
    <row r="7777" spans="12:13">
      <c r="L7777" s="78">
        <f t="shared" si="120"/>
        <v>77.190000000002584</v>
      </c>
      <c r="M7777" s="77"/>
    </row>
    <row r="7778" spans="12:13">
      <c r="L7778" s="78">
        <f t="shared" si="120"/>
        <v>77.200000000002589</v>
      </c>
      <c r="M7778" s="77"/>
    </row>
    <row r="7779" spans="12:13">
      <c r="L7779" s="78">
        <f t="shared" si="120"/>
        <v>77.210000000002594</v>
      </c>
      <c r="M7779" s="77"/>
    </row>
    <row r="7780" spans="12:13">
      <c r="L7780" s="78">
        <f t="shared" si="120"/>
        <v>77.220000000002599</v>
      </c>
      <c r="M7780" s="77"/>
    </row>
    <row r="7781" spans="12:13">
      <c r="L7781" s="78">
        <f t="shared" si="120"/>
        <v>77.230000000002605</v>
      </c>
      <c r="M7781" s="77"/>
    </row>
    <row r="7782" spans="12:13">
      <c r="L7782" s="78">
        <f t="shared" si="120"/>
        <v>77.24000000000261</v>
      </c>
      <c r="M7782" s="77"/>
    </row>
    <row r="7783" spans="12:13">
      <c r="L7783" s="78">
        <f t="shared" si="120"/>
        <v>77.250000000002615</v>
      </c>
      <c r="M7783" s="77"/>
    </row>
    <row r="7784" spans="12:13">
      <c r="L7784" s="78">
        <f t="shared" si="120"/>
        <v>77.26000000000262</v>
      </c>
      <c r="M7784" s="77"/>
    </row>
    <row r="7785" spans="12:13">
      <c r="L7785" s="78">
        <f t="shared" si="120"/>
        <v>77.270000000002625</v>
      </c>
      <c r="M7785" s="77"/>
    </row>
    <row r="7786" spans="12:13">
      <c r="L7786" s="78">
        <f t="shared" si="120"/>
        <v>77.28000000000263</v>
      </c>
      <c r="M7786" s="77"/>
    </row>
    <row r="7787" spans="12:13">
      <c r="L7787" s="78">
        <f t="shared" si="120"/>
        <v>77.290000000002635</v>
      </c>
      <c r="M7787" s="77"/>
    </row>
    <row r="7788" spans="12:13">
      <c r="L7788" s="78">
        <f t="shared" si="120"/>
        <v>77.30000000000264</v>
      </c>
      <c r="M7788" s="77"/>
    </row>
    <row r="7789" spans="12:13">
      <c r="L7789" s="78">
        <f t="shared" si="120"/>
        <v>77.310000000002645</v>
      </c>
      <c r="M7789" s="77"/>
    </row>
    <row r="7790" spans="12:13">
      <c r="L7790" s="78">
        <f t="shared" si="120"/>
        <v>77.320000000002651</v>
      </c>
      <c r="M7790" s="77"/>
    </row>
    <row r="7791" spans="12:13">
      <c r="L7791" s="78">
        <f t="shared" si="120"/>
        <v>77.330000000002656</v>
      </c>
      <c r="M7791" s="77"/>
    </row>
    <row r="7792" spans="12:13">
      <c r="L7792" s="78">
        <f t="shared" si="120"/>
        <v>77.340000000002661</v>
      </c>
      <c r="M7792" s="77"/>
    </row>
    <row r="7793" spans="12:13">
      <c r="L7793" s="78">
        <f t="shared" si="120"/>
        <v>77.350000000002666</v>
      </c>
      <c r="M7793" s="77"/>
    </row>
    <row r="7794" spans="12:13">
      <c r="L7794" s="78">
        <f t="shared" si="120"/>
        <v>77.360000000002671</v>
      </c>
      <c r="M7794" s="77"/>
    </row>
    <row r="7795" spans="12:13">
      <c r="L7795" s="78">
        <f t="shared" si="120"/>
        <v>77.370000000002676</v>
      </c>
      <c r="M7795" s="77"/>
    </row>
    <row r="7796" spans="12:13">
      <c r="L7796" s="78">
        <f t="shared" si="120"/>
        <v>77.380000000002681</v>
      </c>
      <c r="M7796" s="77"/>
    </row>
    <row r="7797" spans="12:13">
      <c r="L7797" s="78">
        <f t="shared" si="120"/>
        <v>77.390000000002686</v>
      </c>
      <c r="M7797" s="77"/>
    </row>
    <row r="7798" spans="12:13">
      <c r="L7798" s="78">
        <f t="shared" si="120"/>
        <v>77.400000000002692</v>
      </c>
      <c r="M7798" s="77"/>
    </row>
    <row r="7799" spans="12:13">
      <c r="L7799" s="78">
        <f t="shared" si="120"/>
        <v>77.410000000002697</v>
      </c>
      <c r="M7799" s="77"/>
    </row>
    <row r="7800" spans="12:13">
      <c r="L7800" s="78">
        <f t="shared" si="120"/>
        <v>77.420000000002702</v>
      </c>
      <c r="M7800" s="77"/>
    </row>
    <row r="7801" spans="12:13">
      <c r="L7801" s="78">
        <f t="shared" si="120"/>
        <v>77.430000000002707</v>
      </c>
      <c r="M7801" s="77"/>
    </row>
    <row r="7802" spans="12:13">
      <c r="L7802" s="78">
        <f t="shared" si="120"/>
        <v>77.440000000002712</v>
      </c>
      <c r="M7802" s="77"/>
    </row>
    <row r="7803" spans="12:13">
      <c r="L7803" s="78">
        <f t="shared" si="120"/>
        <v>77.450000000002717</v>
      </c>
      <c r="M7803" s="77"/>
    </row>
    <row r="7804" spans="12:13">
      <c r="L7804" s="78">
        <f t="shared" ref="L7804:L7867" si="121">+L7803+0.01</f>
        <v>77.460000000002722</v>
      </c>
      <c r="M7804" s="77"/>
    </row>
    <row r="7805" spans="12:13">
      <c r="L7805" s="78">
        <f t="shared" si="121"/>
        <v>77.470000000002727</v>
      </c>
      <c r="M7805" s="77"/>
    </row>
    <row r="7806" spans="12:13">
      <c r="L7806" s="78">
        <f t="shared" si="121"/>
        <v>77.480000000002732</v>
      </c>
      <c r="M7806" s="77"/>
    </row>
    <row r="7807" spans="12:13">
      <c r="L7807" s="78">
        <f t="shared" si="121"/>
        <v>77.490000000002738</v>
      </c>
      <c r="M7807" s="77"/>
    </row>
    <row r="7808" spans="12:13">
      <c r="L7808" s="78">
        <f t="shared" si="121"/>
        <v>77.500000000002743</v>
      </c>
      <c r="M7808" s="77"/>
    </row>
    <row r="7809" spans="12:13">
      <c r="L7809" s="78">
        <f t="shared" si="121"/>
        <v>77.510000000002748</v>
      </c>
      <c r="M7809" s="77"/>
    </row>
    <row r="7810" spans="12:13">
      <c r="L7810" s="78">
        <f t="shared" si="121"/>
        <v>77.520000000002753</v>
      </c>
      <c r="M7810" s="77"/>
    </row>
    <row r="7811" spans="12:13">
      <c r="L7811" s="78">
        <f t="shared" si="121"/>
        <v>77.530000000002758</v>
      </c>
      <c r="M7811" s="77"/>
    </row>
    <row r="7812" spans="12:13">
      <c r="L7812" s="78">
        <f t="shared" si="121"/>
        <v>77.540000000002763</v>
      </c>
      <c r="M7812" s="77"/>
    </row>
    <row r="7813" spans="12:13">
      <c r="L7813" s="78">
        <f t="shared" si="121"/>
        <v>77.550000000002768</v>
      </c>
      <c r="M7813" s="77"/>
    </row>
    <row r="7814" spans="12:13">
      <c r="L7814" s="78">
        <f t="shared" si="121"/>
        <v>77.560000000002773</v>
      </c>
      <c r="M7814" s="77"/>
    </row>
    <row r="7815" spans="12:13">
      <c r="L7815" s="78">
        <f t="shared" si="121"/>
        <v>77.570000000002779</v>
      </c>
      <c r="M7815" s="77"/>
    </row>
    <row r="7816" spans="12:13">
      <c r="L7816" s="78">
        <f t="shared" si="121"/>
        <v>77.580000000002784</v>
      </c>
      <c r="M7816" s="77"/>
    </row>
    <row r="7817" spans="12:13">
      <c r="L7817" s="78">
        <f t="shared" si="121"/>
        <v>77.590000000002789</v>
      </c>
      <c r="M7817" s="77"/>
    </row>
    <row r="7818" spans="12:13">
      <c r="L7818" s="78">
        <f t="shared" si="121"/>
        <v>77.600000000002794</v>
      </c>
      <c r="M7818" s="77"/>
    </row>
    <row r="7819" spans="12:13">
      <c r="L7819" s="78">
        <f t="shared" si="121"/>
        <v>77.610000000002799</v>
      </c>
      <c r="M7819" s="77"/>
    </row>
    <row r="7820" spans="12:13">
      <c r="L7820" s="78">
        <f t="shared" si="121"/>
        <v>77.620000000002804</v>
      </c>
      <c r="M7820" s="77"/>
    </row>
    <row r="7821" spans="12:13">
      <c r="L7821" s="78">
        <f t="shared" si="121"/>
        <v>77.630000000002809</v>
      </c>
      <c r="M7821" s="77"/>
    </row>
    <row r="7822" spans="12:13">
      <c r="L7822" s="78">
        <f t="shared" si="121"/>
        <v>77.640000000002814</v>
      </c>
      <c r="M7822" s="77"/>
    </row>
    <row r="7823" spans="12:13">
      <c r="L7823" s="78">
        <f t="shared" si="121"/>
        <v>77.650000000002819</v>
      </c>
      <c r="M7823" s="77"/>
    </row>
    <row r="7824" spans="12:13">
      <c r="L7824" s="78">
        <f t="shared" si="121"/>
        <v>77.660000000002825</v>
      </c>
      <c r="M7824" s="77"/>
    </row>
    <row r="7825" spans="12:13">
      <c r="L7825" s="78">
        <f t="shared" si="121"/>
        <v>77.67000000000283</v>
      </c>
      <c r="M7825" s="77"/>
    </row>
    <row r="7826" spans="12:13">
      <c r="L7826" s="78">
        <f t="shared" si="121"/>
        <v>77.680000000002835</v>
      </c>
      <c r="M7826" s="77"/>
    </row>
    <row r="7827" spans="12:13">
      <c r="L7827" s="78">
        <f t="shared" si="121"/>
        <v>77.69000000000284</v>
      </c>
      <c r="M7827" s="77"/>
    </row>
    <row r="7828" spans="12:13">
      <c r="L7828" s="78">
        <f t="shared" si="121"/>
        <v>77.700000000002845</v>
      </c>
      <c r="M7828" s="77"/>
    </row>
    <row r="7829" spans="12:13">
      <c r="L7829" s="78">
        <f t="shared" si="121"/>
        <v>77.71000000000285</v>
      </c>
      <c r="M7829" s="77"/>
    </row>
    <row r="7830" spans="12:13">
      <c r="L7830" s="78">
        <f t="shared" si="121"/>
        <v>77.720000000002855</v>
      </c>
      <c r="M7830" s="77"/>
    </row>
    <row r="7831" spans="12:13">
      <c r="L7831" s="78">
        <f t="shared" si="121"/>
        <v>77.73000000000286</v>
      </c>
      <c r="M7831" s="77"/>
    </row>
    <row r="7832" spans="12:13">
      <c r="L7832" s="78">
        <f t="shared" si="121"/>
        <v>77.740000000002865</v>
      </c>
      <c r="M7832" s="77"/>
    </row>
    <row r="7833" spans="12:13">
      <c r="L7833" s="78">
        <f t="shared" si="121"/>
        <v>77.750000000002871</v>
      </c>
      <c r="M7833" s="77"/>
    </row>
    <row r="7834" spans="12:13">
      <c r="L7834" s="78">
        <f t="shared" si="121"/>
        <v>77.760000000002876</v>
      </c>
      <c r="M7834" s="77"/>
    </row>
    <row r="7835" spans="12:13">
      <c r="L7835" s="78">
        <f t="shared" si="121"/>
        <v>77.770000000002881</v>
      </c>
      <c r="M7835" s="77"/>
    </row>
    <row r="7836" spans="12:13">
      <c r="L7836" s="78">
        <f t="shared" si="121"/>
        <v>77.780000000002886</v>
      </c>
      <c r="M7836" s="77"/>
    </row>
    <row r="7837" spans="12:13">
      <c r="L7837" s="78">
        <f t="shared" si="121"/>
        <v>77.790000000002891</v>
      </c>
      <c r="M7837" s="77"/>
    </row>
    <row r="7838" spans="12:13">
      <c r="L7838" s="78">
        <f t="shared" si="121"/>
        <v>77.800000000002896</v>
      </c>
      <c r="M7838" s="77"/>
    </row>
    <row r="7839" spans="12:13">
      <c r="L7839" s="78">
        <f t="shared" si="121"/>
        <v>77.810000000002901</v>
      </c>
      <c r="M7839" s="77"/>
    </row>
    <row r="7840" spans="12:13">
      <c r="L7840" s="78">
        <f t="shared" si="121"/>
        <v>77.820000000002906</v>
      </c>
      <c r="M7840" s="77"/>
    </row>
    <row r="7841" spans="12:13">
      <c r="L7841" s="78">
        <f t="shared" si="121"/>
        <v>77.830000000002912</v>
      </c>
      <c r="M7841" s="77"/>
    </row>
    <row r="7842" spans="12:13">
      <c r="L7842" s="78">
        <f t="shared" si="121"/>
        <v>77.840000000002917</v>
      </c>
      <c r="M7842" s="77"/>
    </row>
    <row r="7843" spans="12:13">
      <c r="L7843" s="78">
        <f t="shared" si="121"/>
        <v>77.850000000002922</v>
      </c>
      <c r="M7843" s="77"/>
    </row>
    <row r="7844" spans="12:13">
      <c r="L7844" s="78">
        <f t="shared" si="121"/>
        <v>77.860000000002927</v>
      </c>
      <c r="M7844" s="77"/>
    </row>
    <row r="7845" spans="12:13">
      <c r="L7845" s="78">
        <f t="shared" si="121"/>
        <v>77.870000000002932</v>
      </c>
      <c r="M7845" s="77"/>
    </row>
    <row r="7846" spans="12:13">
      <c r="L7846" s="78">
        <f t="shared" si="121"/>
        <v>77.880000000002937</v>
      </c>
      <c r="M7846" s="77"/>
    </row>
    <row r="7847" spans="12:13">
      <c r="L7847" s="78">
        <f t="shared" si="121"/>
        <v>77.890000000002942</v>
      </c>
      <c r="M7847" s="77"/>
    </row>
    <row r="7848" spans="12:13">
      <c r="L7848" s="78">
        <f t="shared" si="121"/>
        <v>77.900000000002947</v>
      </c>
      <c r="M7848" s="77"/>
    </row>
    <row r="7849" spans="12:13">
      <c r="L7849" s="78">
        <f t="shared" si="121"/>
        <v>77.910000000002952</v>
      </c>
      <c r="M7849" s="77"/>
    </row>
    <row r="7850" spans="12:13">
      <c r="L7850" s="78">
        <f t="shared" si="121"/>
        <v>77.920000000002958</v>
      </c>
      <c r="M7850" s="77"/>
    </row>
    <row r="7851" spans="12:13">
      <c r="L7851" s="78">
        <f t="shared" si="121"/>
        <v>77.930000000002963</v>
      </c>
      <c r="M7851" s="77"/>
    </row>
    <row r="7852" spans="12:13">
      <c r="L7852" s="78">
        <f t="shared" si="121"/>
        <v>77.940000000002968</v>
      </c>
      <c r="M7852" s="77"/>
    </row>
    <row r="7853" spans="12:13">
      <c r="L7853" s="78">
        <f t="shared" si="121"/>
        <v>77.950000000002973</v>
      </c>
      <c r="M7853" s="77"/>
    </row>
    <row r="7854" spans="12:13">
      <c r="L7854" s="78">
        <f t="shared" si="121"/>
        <v>77.960000000002978</v>
      </c>
      <c r="M7854" s="77"/>
    </row>
    <row r="7855" spans="12:13">
      <c r="L7855" s="78">
        <f t="shared" si="121"/>
        <v>77.970000000002983</v>
      </c>
      <c r="M7855" s="77"/>
    </row>
    <row r="7856" spans="12:13">
      <c r="L7856" s="78">
        <f t="shared" si="121"/>
        <v>77.980000000002988</v>
      </c>
      <c r="M7856" s="77"/>
    </row>
    <row r="7857" spans="12:13">
      <c r="L7857" s="78">
        <f t="shared" si="121"/>
        <v>77.990000000002993</v>
      </c>
      <c r="M7857" s="77"/>
    </row>
    <row r="7858" spans="12:13">
      <c r="L7858" s="78">
        <f t="shared" si="121"/>
        <v>78.000000000002998</v>
      </c>
      <c r="M7858" s="77"/>
    </row>
    <row r="7859" spans="12:13">
      <c r="L7859" s="78">
        <f t="shared" si="121"/>
        <v>78.010000000003004</v>
      </c>
      <c r="M7859" s="77"/>
    </row>
    <row r="7860" spans="12:13">
      <c r="L7860" s="78">
        <f t="shared" si="121"/>
        <v>78.020000000003009</v>
      </c>
      <c r="M7860" s="77"/>
    </row>
    <row r="7861" spans="12:13">
      <c r="L7861" s="78">
        <f t="shared" si="121"/>
        <v>78.030000000003014</v>
      </c>
      <c r="M7861" s="77"/>
    </row>
    <row r="7862" spans="12:13">
      <c r="L7862" s="78">
        <f t="shared" si="121"/>
        <v>78.040000000003019</v>
      </c>
      <c r="M7862" s="77"/>
    </row>
    <row r="7863" spans="12:13">
      <c r="L7863" s="78">
        <f t="shared" si="121"/>
        <v>78.050000000003024</v>
      </c>
      <c r="M7863" s="77"/>
    </row>
    <row r="7864" spans="12:13">
      <c r="L7864" s="78">
        <f t="shared" si="121"/>
        <v>78.060000000003029</v>
      </c>
      <c r="M7864" s="77"/>
    </row>
    <row r="7865" spans="12:13">
      <c r="L7865" s="78">
        <f t="shared" si="121"/>
        <v>78.070000000003034</v>
      </c>
      <c r="M7865" s="77"/>
    </row>
    <row r="7866" spans="12:13">
      <c r="L7866" s="78">
        <f t="shared" si="121"/>
        <v>78.080000000003039</v>
      </c>
      <c r="M7866" s="77"/>
    </row>
    <row r="7867" spans="12:13">
      <c r="L7867" s="78">
        <f t="shared" si="121"/>
        <v>78.090000000003045</v>
      </c>
      <c r="M7867" s="77"/>
    </row>
    <row r="7868" spans="12:13">
      <c r="L7868" s="78">
        <f t="shared" ref="L7868:L7931" si="122">+L7867+0.01</f>
        <v>78.10000000000305</v>
      </c>
      <c r="M7868" s="77"/>
    </row>
    <row r="7869" spans="12:13">
      <c r="L7869" s="78">
        <f t="shared" si="122"/>
        <v>78.110000000003055</v>
      </c>
      <c r="M7869" s="77"/>
    </row>
    <row r="7870" spans="12:13">
      <c r="L7870" s="78">
        <f t="shared" si="122"/>
        <v>78.12000000000306</v>
      </c>
      <c r="M7870" s="77"/>
    </row>
    <row r="7871" spans="12:13">
      <c r="L7871" s="78">
        <f t="shared" si="122"/>
        <v>78.130000000003065</v>
      </c>
      <c r="M7871" s="77"/>
    </row>
    <row r="7872" spans="12:13">
      <c r="L7872" s="78">
        <f t="shared" si="122"/>
        <v>78.14000000000307</v>
      </c>
      <c r="M7872" s="77"/>
    </row>
    <row r="7873" spans="12:13">
      <c r="L7873" s="78">
        <f t="shared" si="122"/>
        <v>78.150000000003075</v>
      </c>
      <c r="M7873" s="77"/>
    </row>
    <row r="7874" spans="12:13">
      <c r="L7874" s="78">
        <f t="shared" si="122"/>
        <v>78.16000000000308</v>
      </c>
      <c r="M7874" s="77"/>
    </row>
    <row r="7875" spans="12:13">
      <c r="L7875" s="78">
        <f t="shared" si="122"/>
        <v>78.170000000003085</v>
      </c>
      <c r="M7875" s="77"/>
    </row>
    <row r="7876" spans="12:13">
      <c r="L7876" s="78">
        <f t="shared" si="122"/>
        <v>78.180000000003091</v>
      </c>
      <c r="M7876" s="77"/>
    </row>
    <row r="7877" spans="12:13">
      <c r="L7877" s="78">
        <f t="shared" si="122"/>
        <v>78.190000000003096</v>
      </c>
      <c r="M7877" s="77"/>
    </row>
    <row r="7878" spans="12:13">
      <c r="L7878" s="78">
        <f t="shared" si="122"/>
        <v>78.200000000003101</v>
      </c>
      <c r="M7878" s="77"/>
    </row>
    <row r="7879" spans="12:13">
      <c r="L7879" s="78">
        <f t="shared" si="122"/>
        <v>78.210000000003106</v>
      </c>
      <c r="M7879" s="77"/>
    </row>
    <row r="7880" spans="12:13">
      <c r="L7880" s="78">
        <f t="shared" si="122"/>
        <v>78.220000000003111</v>
      </c>
      <c r="M7880" s="77"/>
    </row>
    <row r="7881" spans="12:13">
      <c r="L7881" s="78">
        <f t="shared" si="122"/>
        <v>78.230000000003116</v>
      </c>
      <c r="M7881" s="77"/>
    </row>
    <row r="7882" spans="12:13">
      <c r="L7882" s="78">
        <f t="shared" si="122"/>
        <v>78.240000000003121</v>
      </c>
      <c r="M7882" s="77"/>
    </row>
    <row r="7883" spans="12:13">
      <c r="L7883" s="78">
        <f t="shared" si="122"/>
        <v>78.250000000003126</v>
      </c>
      <c r="M7883" s="77"/>
    </row>
    <row r="7884" spans="12:13">
      <c r="L7884" s="78">
        <f t="shared" si="122"/>
        <v>78.260000000003132</v>
      </c>
      <c r="M7884" s="77"/>
    </row>
    <row r="7885" spans="12:13">
      <c r="L7885" s="78">
        <f t="shared" si="122"/>
        <v>78.270000000003137</v>
      </c>
      <c r="M7885" s="77"/>
    </row>
    <row r="7886" spans="12:13">
      <c r="L7886" s="78">
        <f t="shared" si="122"/>
        <v>78.280000000003142</v>
      </c>
      <c r="M7886" s="77"/>
    </row>
    <row r="7887" spans="12:13">
      <c r="L7887" s="78">
        <f t="shared" si="122"/>
        <v>78.290000000003147</v>
      </c>
      <c r="M7887" s="77"/>
    </row>
    <row r="7888" spans="12:13">
      <c r="L7888" s="78">
        <f t="shared" si="122"/>
        <v>78.300000000003152</v>
      </c>
      <c r="M7888" s="77"/>
    </row>
    <row r="7889" spans="12:13">
      <c r="L7889" s="78">
        <f t="shared" si="122"/>
        <v>78.310000000003157</v>
      </c>
      <c r="M7889" s="77"/>
    </row>
    <row r="7890" spans="12:13">
      <c r="L7890" s="78">
        <f t="shared" si="122"/>
        <v>78.320000000003162</v>
      </c>
      <c r="M7890" s="77"/>
    </row>
    <row r="7891" spans="12:13">
      <c r="L7891" s="78">
        <f t="shared" si="122"/>
        <v>78.330000000003167</v>
      </c>
      <c r="M7891" s="77"/>
    </row>
    <row r="7892" spans="12:13">
      <c r="L7892" s="78">
        <f t="shared" si="122"/>
        <v>78.340000000003172</v>
      </c>
      <c r="M7892" s="77"/>
    </row>
    <row r="7893" spans="12:13">
      <c r="L7893" s="78">
        <f t="shared" si="122"/>
        <v>78.350000000003178</v>
      </c>
      <c r="M7893" s="77"/>
    </row>
    <row r="7894" spans="12:13">
      <c r="L7894" s="78">
        <f t="shared" si="122"/>
        <v>78.360000000003183</v>
      </c>
      <c r="M7894" s="77"/>
    </row>
    <row r="7895" spans="12:13">
      <c r="L7895" s="78">
        <f t="shared" si="122"/>
        <v>78.370000000003188</v>
      </c>
      <c r="M7895" s="77"/>
    </row>
    <row r="7896" spans="12:13">
      <c r="L7896" s="78">
        <f t="shared" si="122"/>
        <v>78.380000000003193</v>
      </c>
      <c r="M7896" s="77"/>
    </row>
    <row r="7897" spans="12:13">
      <c r="L7897" s="78">
        <f t="shared" si="122"/>
        <v>78.390000000003198</v>
      </c>
      <c r="M7897" s="77"/>
    </row>
    <row r="7898" spans="12:13">
      <c r="L7898" s="78">
        <f t="shared" si="122"/>
        <v>78.400000000003203</v>
      </c>
      <c r="M7898" s="77"/>
    </row>
    <row r="7899" spans="12:13">
      <c r="L7899" s="78">
        <f t="shared" si="122"/>
        <v>78.410000000003208</v>
      </c>
      <c r="M7899" s="77"/>
    </row>
    <row r="7900" spans="12:13">
      <c r="L7900" s="78">
        <f t="shared" si="122"/>
        <v>78.420000000003213</v>
      </c>
      <c r="M7900" s="77"/>
    </row>
    <row r="7901" spans="12:13">
      <c r="L7901" s="78">
        <f t="shared" si="122"/>
        <v>78.430000000003218</v>
      </c>
      <c r="M7901" s="77"/>
    </row>
    <row r="7902" spans="12:13">
      <c r="L7902" s="78">
        <f t="shared" si="122"/>
        <v>78.440000000003224</v>
      </c>
      <c r="M7902" s="77"/>
    </row>
    <row r="7903" spans="12:13">
      <c r="L7903" s="78">
        <f t="shared" si="122"/>
        <v>78.450000000003229</v>
      </c>
      <c r="M7903" s="77"/>
    </row>
    <row r="7904" spans="12:13">
      <c r="L7904" s="78">
        <f t="shared" si="122"/>
        <v>78.460000000003234</v>
      </c>
      <c r="M7904" s="77"/>
    </row>
    <row r="7905" spans="12:13">
      <c r="L7905" s="78">
        <f t="shared" si="122"/>
        <v>78.470000000003239</v>
      </c>
      <c r="M7905" s="77"/>
    </row>
    <row r="7906" spans="12:13">
      <c r="L7906" s="78">
        <f t="shared" si="122"/>
        <v>78.480000000003244</v>
      </c>
      <c r="M7906" s="77"/>
    </row>
    <row r="7907" spans="12:13">
      <c r="L7907" s="78">
        <f t="shared" si="122"/>
        <v>78.490000000003249</v>
      </c>
      <c r="M7907" s="77"/>
    </row>
    <row r="7908" spans="12:13">
      <c r="L7908" s="78">
        <f t="shared" si="122"/>
        <v>78.500000000003254</v>
      </c>
      <c r="M7908" s="77"/>
    </row>
    <row r="7909" spans="12:13">
      <c r="L7909" s="78">
        <f t="shared" si="122"/>
        <v>78.510000000003259</v>
      </c>
      <c r="M7909" s="77"/>
    </row>
    <row r="7910" spans="12:13">
      <c r="L7910" s="78">
        <f t="shared" si="122"/>
        <v>78.520000000003265</v>
      </c>
      <c r="M7910" s="77"/>
    </row>
    <row r="7911" spans="12:13">
      <c r="L7911" s="78">
        <f t="shared" si="122"/>
        <v>78.53000000000327</v>
      </c>
      <c r="M7911" s="77"/>
    </row>
    <row r="7912" spans="12:13">
      <c r="L7912" s="78">
        <f t="shared" si="122"/>
        <v>78.540000000003275</v>
      </c>
      <c r="M7912" s="77"/>
    </row>
    <row r="7913" spans="12:13">
      <c r="L7913" s="78">
        <f t="shared" si="122"/>
        <v>78.55000000000328</v>
      </c>
      <c r="M7913" s="77"/>
    </row>
    <row r="7914" spans="12:13">
      <c r="L7914" s="78">
        <f t="shared" si="122"/>
        <v>78.560000000003285</v>
      </c>
      <c r="M7914" s="77"/>
    </row>
    <row r="7915" spans="12:13">
      <c r="L7915" s="78">
        <f t="shared" si="122"/>
        <v>78.57000000000329</v>
      </c>
      <c r="M7915" s="77"/>
    </row>
    <row r="7916" spans="12:13">
      <c r="L7916" s="78">
        <f t="shared" si="122"/>
        <v>78.580000000003295</v>
      </c>
      <c r="M7916" s="77"/>
    </row>
    <row r="7917" spans="12:13">
      <c r="L7917" s="78">
        <f t="shared" si="122"/>
        <v>78.5900000000033</v>
      </c>
      <c r="M7917" s="77"/>
    </row>
    <row r="7918" spans="12:13">
      <c r="L7918" s="78">
        <f t="shared" si="122"/>
        <v>78.600000000003305</v>
      </c>
      <c r="M7918" s="77"/>
    </row>
    <row r="7919" spans="12:13">
      <c r="L7919" s="78">
        <f t="shared" si="122"/>
        <v>78.610000000003311</v>
      </c>
      <c r="M7919" s="77"/>
    </row>
    <row r="7920" spans="12:13">
      <c r="L7920" s="78">
        <f t="shared" si="122"/>
        <v>78.620000000003316</v>
      </c>
      <c r="M7920" s="77"/>
    </row>
    <row r="7921" spans="12:13">
      <c r="L7921" s="78">
        <f t="shared" si="122"/>
        <v>78.630000000003321</v>
      </c>
      <c r="M7921" s="77"/>
    </row>
    <row r="7922" spans="12:13">
      <c r="L7922" s="78">
        <f t="shared" si="122"/>
        <v>78.640000000003326</v>
      </c>
      <c r="M7922" s="77"/>
    </row>
    <row r="7923" spans="12:13">
      <c r="L7923" s="78">
        <f t="shared" si="122"/>
        <v>78.650000000003331</v>
      </c>
      <c r="M7923" s="77"/>
    </row>
    <row r="7924" spans="12:13">
      <c r="L7924" s="78">
        <f t="shared" si="122"/>
        <v>78.660000000003336</v>
      </c>
      <c r="M7924" s="77"/>
    </row>
    <row r="7925" spans="12:13">
      <c r="L7925" s="78">
        <f t="shared" si="122"/>
        <v>78.670000000003341</v>
      </c>
      <c r="M7925" s="77"/>
    </row>
    <row r="7926" spans="12:13">
      <c r="L7926" s="78">
        <f t="shared" si="122"/>
        <v>78.680000000003346</v>
      </c>
      <c r="M7926" s="77"/>
    </row>
    <row r="7927" spans="12:13">
      <c r="L7927" s="78">
        <f t="shared" si="122"/>
        <v>78.690000000003351</v>
      </c>
      <c r="M7927" s="77"/>
    </row>
    <row r="7928" spans="12:13">
      <c r="L7928" s="78">
        <f t="shared" si="122"/>
        <v>78.700000000003357</v>
      </c>
      <c r="M7928" s="77"/>
    </row>
    <row r="7929" spans="12:13">
      <c r="L7929" s="78">
        <f t="shared" si="122"/>
        <v>78.710000000003362</v>
      </c>
      <c r="M7929" s="77"/>
    </row>
    <row r="7930" spans="12:13">
      <c r="L7930" s="78">
        <f t="shared" si="122"/>
        <v>78.720000000003367</v>
      </c>
      <c r="M7930" s="77"/>
    </row>
    <row r="7931" spans="12:13">
      <c r="L7931" s="78">
        <f t="shared" si="122"/>
        <v>78.730000000003372</v>
      </c>
      <c r="M7931" s="77"/>
    </row>
    <row r="7932" spans="12:13">
      <c r="L7932" s="78">
        <f t="shared" ref="L7932:L7995" si="123">+L7931+0.01</f>
        <v>78.740000000003377</v>
      </c>
      <c r="M7932" s="77"/>
    </row>
    <row r="7933" spans="12:13">
      <c r="L7933" s="78">
        <f t="shared" si="123"/>
        <v>78.750000000003382</v>
      </c>
      <c r="M7933" s="77"/>
    </row>
    <row r="7934" spans="12:13">
      <c r="L7934" s="78">
        <f t="shared" si="123"/>
        <v>78.760000000003387</v>
      </c>
      <c r="M7934" s="77"/>
    </row>
    <row r="7935" spans="12:13">
      <c r="L7935" s="78">
        <f t="shared" si="123"/>
        <v>78.770000000003392</v>
      </c>
      <c r="M7935" s="77"/>
    </row>
    <row r="7936" spans="12:13">
      <c r="L7936" s="78">
        <f t="shared" si="123"/>
        <v>78.780000000003398</v>
      </c>
      <c r="M7936" s="77"/>
    </row>
    <row r="7937" spans="12:13">
      <c r="L7937" s="78">
        <f t="shared" si="123"/>
        <v>78.790000000003403</v>
      </c>
      <c r="M7937" s="77"/>
    </row>
    <row r="7938" spans="12:13">
      <c r="L7938" s="78">
        <f t="shared" si="123"/>
        <v>78.800000000003408</v>
      </c>
      <c r="M7938" s="77"/>
    </row>
    <row r="7939" spans="12:13">
      <c r="L7939" s="78">
        <f t="shared" si="123"/>
        <v>78.810000000003413</v>
      </c>
      <c r="M7939" s="77"/>
    </row>
    <row r="7940" spans="12:13">
      <c r="L7940" s="78">
        <f t="shared" si="123"/>
        <v>78.820000000003418</v>
      </c>
      <c r="M7940" s="77"/>
    </row>
    <row r="7941" spans="12:13">
      <c r="L7941" s="78">
        <f t="shared" si="123"/>
        <v>78.830000000003423</v>
      </c>
      <c r="M7941" s="77"/>
    </row>
    <row r="7942" spans="12:13">
      <c r="L7942" s="78">
        <f t="shared" si="123"/>
        <v>78.840000000003428</v>
      </c>
      <c r="M7942" s="77"/>
    </row>
    <row r="7943" spans="12:13">
      <c r="L7943" s="78">
        <f t="shared" si="123"/>
        <v>78.850000000003433</v>
      </c>
      <c r="M7943" s="77"/>
    </row>
    <row r="7944" spans="12:13">
      <c r="L7944" s="78">
        <f t="shared" si="123"/>
        <v>78.860000000003438</v>
      </c>
      <c r="M7944" s="77"/>
    </row>
    <row r="7945" spans="12:13">
      <c r="L7945" s="78">
        <f t="shared" si="123"/>
        <v>78.870000000003444</v>
      </c>
      <c r="M7945" s="77"/>
    </row>
    <row r="7946" spans="12:13">
      <c r="L7946" s="78">
        <f t="shared" si="123"/>
        <v>78.880000000003449</v>
      </c>
      <c r="M7946" s="77"/>
    </row>
    <row r="7947" spans="12:13">
      <c r="L7947" s="78">
        <f t="shared" si="123"/>
        <v>78.890000000003454</v>
      </c>
      <c r="M7947" s="77"/>
    </row>
    <row r="7948" spans="12:13">
      <c r="L7948" s="78">
        <f t="shared" si="123"/>
        <v>78.900000000003459</v>
      </c>
      <c r="M7948" s="77"/>
    </row>
    <row r="7949" spans="12:13">
      <c r="L7949" s="78">
        <f t="shared" si="123"/>
        <v>78.910000000003464</v>
      </c>
      <c r="M7949" s="77"/>
    </row>
    <row r="7950" spans="12:13">
      <c r="L7950" s="78">
        <f t="shared" si="123"/>
        <v>78.920000000003469</v>
      </c>
      <c r="M7950" s="77"/>
    </row>
    <row r="7951" spans="12:13">
      <c r="L7951" s="78">
        <f t="shared" si="123"/>
        <v>78.930000000003474</v>
      </c>
      <c r="M7951" s="77"/>
    </row>
    <row r="7952" spans="12:13">
      <c r="L7952" s="78">
        <f t="shared" si="123"/>
        <v>78.940000000003479</v>
      </c>
      <c r="M7952" s="77"/>
    </row>
    <row r="7953" spans="12:13">
      <c r="L7953" s="78">
        <f t="shared" si="123"/>
        <v>78.950000000003485</v>
      </c>
      <c r="M7953" s="77"/>
    </row>
    <row r="7954" spans="12:13">
      <c r="L7954" s="78">
        <f t="shared" si="123"/>
        <v>78.96000000000349</v>
      </c>
      <c r="M7954" s="77"/>
    </row>
    <row r="7955" spans="12:13">
      <c r="L7955" s="78">
        <f t="shared" si="123"/>
        <v>78.970000000003495</v>
      </c>
      <c r="M7955" s="77"/>
    </row>
    <row r="7956" spans="12:13">
      <c r="L7956" s="78">
        <f t="shared" si="123"/>
        <v>78.9800000000035</v>
      </c>
      <c r="M7956" s="77"/>
    </row>
    <row r="7957" spans="12:13">
      <c r="L7957" s="78">
        <f t="shared" si="123"/>
        <v>78.990000000003505</v>
      </c>
      <c r="M7957" s="77"/>
    </row>
    <row r="7958" spans="12:13">
      <c r="L7958" s="78">
        <f t="shared" si="123"/>
        <v>79.00000000000351</v>
      </c>
      <c r="M7958" s="77"/>
    </row>
    <row r="7959" spans="12:13">
      <c r="L7959" s="78">
        <f t="shared" si="123"/>
        <v>79.010000000003515</v>
      </c>
      <c r="M7959" s="77"/>
    </row>
    <row r="7960" spans="12:13">
      <c r="L7960" s="78">
        <f t="shared" si="123"/>
        <v>79.02000000000352</v>
      </c>
      <c r="M7960" s="77"/>
    </row>
    <row r="7961" spans="12:13">
      <c r="L7961" s="78">
        <f t="shared" si="123"/>
        <v>79.030000000003525</v>
      </c>
      <c r="M7961" s="77"/>
    </row>
    <row r="7962" spans="12:13">
      <c r="L7962" s="78">
        <f t="shared" si="123"/>
        <v>79.040000000003531</v>
      </c>
      <c r="M7962" s="77"/>
    </row>
    <row r="7963" spans="12:13">
      <c r="L7963" s="78">
        <f t="shared" si="123"/>
        <v>79.050000000003536</v>
      </c>
      <c r="M7963" s="77"/>
    </row>
    <row r="7964" spans="12:13">
      <c r="L7964" s="78">
        <f t="shared" si="123"/>
        <v>79.060000000003541</v>
      </c>
      <c r="M7964" s="77"/>
    </row>
    <row r="7965" spans="12:13">
      <c r="L7965" s="78">
        <f t="shared" si="123"/>
        <v>79.070000000003546</v>
      </c>
      <c r="M7965" s="77"/>
    </row>
    <row r="7966" spans="12:13">
      <c r="L7966" s="78">
        <f t="shared" si="123"/>
        <v>79.080000000003551</v>
      </c>
      <c r="M7966" s="77"/>
    </row>
    <row r="7967" spans="12:13">
      <c r="L7967" s="78">
        <f t="shared" si="123"/>
        <v>79.090000000003556</v>
      </c>
      <c r="M7967" s="77"/>
    </row>
    <row r="7968" spans="12:13">
      <c r="L7968" s="78">
        <f t="shared" si="123"/>
        <v>79.100000000003561</v>
      </c>
      <c r="M7968" s="77"/>
    </row>
    <row r="7969" spans="12:13">
      <c r="L7969" s="78">
        <f t="shared" si="123"/>
        <v>79.110000000003566</v>
      </c>
      <c r="M7969" s="77"/>
    </row>
    <row r="7970" spans="12:13">
      <c r="L7970" s="78">
        <f t="shared" si="123"/>
        <v>79.120000000003571</v>
      </c>
      <c r="M7970" s="77"/>
    </row>
    <row r="7971" spans="12:13">
      <c r="L7971" s="78">
        <f t="shared" si="123"/>
        <v>79.130000000003577</v>
      </c>
      <c r="M7971" s="77"/>
    </row>
    <row r="7972" spans="12:13">
      <c r="L7972" s="78">
        <f t="shared" si="123"/>
        <v>79.140000000003582</v>
      </c>
      <c r="M7972" s="77"/>
    </row>
    <row r="7973" spans="12:13">
      <c r="L7973" s="78">
        <f t="shared" si="123"/>
        <v>79.150000000003587</v>
      </c>
      <c r="M7973" s="77"/>
    </row>
    <row r="7974" spans="12:13">
      <c r="L7974" s="78">
        <f t="shared" si="123"/>
        <v>79.160000000003592</v>
      </c>
      <c r="M7974" s="77"/>
    </row>
    <row r="7975" spans="12:13">
      <c r="L7975" s="78">
        <f t="shared" si="123"/>
        <v>79.170000000003597</v>
      </c>
      <c r="M7975" s="77"/>
    </row>
    <row r="7976" spans="12:13">
      <c r="L7976" s="78">
        <f t="shared" si="123"/>
        <v>79.180000000003602</v>
      </c>
      <c r="M7976" s="77"/>
    </row>
    <row r="7977" spans="12:13">
      <c r="L7977" s="78">
        <f t="shared" si="123"/>
        <v>79.190000000003607</v>
      </c>
      <c r="M7977" s="77"/>
    </row>
    <row r="7978" spans="12:13">
      <c r="L7978" s="78">
        <f t="shared" si="123"/>
        <v>79.200000000003612</v>
      </c>
      <c r="M7978" s="77"/>
    </row>
    <row r="7979" spans="12:13">
      <c r="L7979" s="78">
        <f t="shared" si="123"/>
        <v>79.210000000003618</v>
      </c>
      <c r="M7979" s="77"/>
    </row>
    <row r="7980" spans="12:13">
      <c r="L7980" s="78">
        <f t="shared" si="123"/>
        <v>79.220000000003623</v>
      </c>
      <c r="M7980" s="77"/>
    </row>
    <row r="7981" spans="12:13">
      <c r="L7981" s="78">
        <f t="shared" si="123"/>
        <v>79.230000000003628</v>
      </c>
      <c r="M7981" s="77"/>
    </row>
    <row r="7982" spans="12:13">
      <c r="L7982" s="78">
        <f t="shared" si="123"/>
        <v>79.240000000003633</v>
      </c>
      <c r="M7982" s="77"/>
    </row>
    <row r="7983" spans="12:13">
      <c r="L7983" s="78">
        <f t="shared" si="123"/>
        <v>79.250000000003638</v>
      </c>
      <c r="M7983" s="77"/>
    </row>
    <row r="7984" spans="12:13">
      <c r="L7984" s="78">
        <f t="shared" si="123"/>
        <v>79.260000000003643</v>
      </c>
      <c r="M7984" s="77"/>
    </row>
    <row r="7985" spans="12:13">
      <c r="L7985" s="78">
        <f t="shared" si="123"/>
        <v>79.270000000003648</v>
      </c>
      <c r="M7985" s="77"/>
    </row>
    <row r="7986" spans="12:13">
      <c r="L7986" s="78">
        <f t="shared" si="123"/>
        <v>79.280000000003653</v>
      </c>
      <c r="M7986" s="77"/>
    </row>
    <row r="7987" spans="12:13">
      <c r="L7987" s="78">
        <f t="shared" si="123"/>
        <v>79.290000000003658</v>
      </c>
      <c r="M7987" s="77"/>
    </row>
    <row r="7988" spans="12:13">
      <c r="L7988" s="78">
        <f t="shared" si="123"/>
        <v>79.300000000003664</v>
      </c>
      <c r="M7988" s="77"/>
    </row>
    <row r="7989" spans="12:13">
      <c r="L7989" s="78">
        <f t="shared" si="123"/>
        <v>79.310000000003669</v>
      </c>
      <c r="M7989" s="77"/>
    </row>
    <row r="7990" spans="12:13">
      <c r="L7990" s="78">
        <f t="shared" si="123"/>
        <v>79.320000000003674</v>
      </c>
      <c r="M7990" s="77"/>
    </row>
    <row r="7991" spans="12:13">
      <c r="L7991" s="78">
        <f t="shared" si="123"/>
        <v>79.330000000003679</v>
      </c>
      <c r="M7991" s="77"/>
    </row>
    <row r="7992" spans="12:13">
      <c r="L7992" s="78">
        <f t="shared" si="123"/>
        <v>79.340000000003684</v>
      </c>
      <c r="M7992" s="77"/>
    </row>
    <row r="7993" spans="12:13">
      <c r="L7993" s="78">
        <f t="shared" si="123"/>
        <v>79.350000000003689</v>
      </c>
      <c r="M7993" s="77"/>
    </row>
    <row r="7994" spans="12:13">
      <c r="L7994" s="78">
        <f t="shared" si="123"/>
        <v>79.360000000003694</v>
      </c>
      <c r="M7994" s="77"/>
    </row>
    <row r="7995" spans="12:13">
      <c r="L7995" s="78">
        <f t="shared" si="123"/>
        <v>79.370000000003699</v>
      </c>
      <c r="M7995" s="77"/>
    </row>
    <row r="7996" spans="12:13">
      <c r="L7996" s="78">
        <f t="shared" ref="L7996:L8059" si="124">+L7995+0.01</f>
        <v>79.380000000003704</v>
      </c>
      <c r="M7996" s="77"/>
    </row>
    <row r="7997" spans="12:13">
      <c r="L7997" s="78">
        <f t="shared" si="124"/>
        <v>79.39000000000371</v>
      </c>
      <c r="M7997" s="77"/>
    </row>
    <row r="7998" spans="12:13">
      <c r="L7998" s="78">
        <f t="shared" si="124"/>
        <v>79.400000000003715</v>
      </c>
      <c r="M7998" s="77"/>
    </row>
    <row r="7999" spans="12:13">
      <c r="L7999" s="78">
        <f t="shared" si="124"/>
        <v>79.41000000000372</v>
      </c>
      <c r="M7999" s="77"/>
    </row>
    <row r="8000" spans="12:13">
      <c r="L8000" s="78">
        <f t="shared" si="124"/>
        <v>79.420000000003725</v>
      </c>
      <c r="M8000" s="77"/>
    </row>
    <row r="8001" spans="12:13">
      <c r="L8001" s="78">
        <f t="shared" si="124"/>
        <v>79.43000000000373</v>
      </c>
      <c r="M8001" s="77"/>
    </row>
    <row r="8002" spans="12:13">
      <c r="L8002" s="78">
        <f t="shared" si="124"/>
        <v>79.440000000003735</v>
      </c>
      <c r="M8002" s="77"/>
    </row>
    <row r="8003" spans="12:13">
      <c r="L8003" s="78">
        <f t="shared" si="124"/>
        <v>79.45000000000374</v>
      </c>
      <c r="M8003" s="77"/>
    </row>
    <row r="8004" spans="12:13">
      <c r="L8004" s="78">
        <f t="shared" si="124"/>
        <v>79.460000000003745</v>
      </c>
      <c r="M8004" s="77"/>
    </row>
    <row r="8005" spans="12:13">
      <c r="L8005" s="78">
        <f t="shared" si="124"/>
        <v>79.470000000003751</v>
      </c>
      <c r="M8005" s="77"/>
    </row>
    <row r="8006" spans="12:13">
      <c r="L8006" s="78">
        <f t="shared" si="124"/>
        <v>79.480000000003756</v>
      </c>
      <c r="M8006" s="77"/>
    </row>
    <row r="8007" spans="12:13">
      <c r="L8007" s="78">
        <f t="shared" si="124"/>
        <v>79.490000000003761</v>
      </c>
      <c r="M8007" s="77"/>
    </row>
    <row r="8008" spans="12:13">
      <c r="L8008" s="78">
        <f t="shared" si="124"/>
        <v>79.500000000003766</v>
      </c>
      <c r="M8008" s="77"/>
    </row>
    <row r="8009" spans="12:13">
      <c r="L8009" s="78">
        <f t="shared" si="124"/>
        <v>79.510000000003771</v>
      </c>
      <c r="M8009" s="77"/>
    </row>
    <row r="8010" spans="12:13">
      <c r="L8010" s="78">
        <f t="shared" si="124"/>
        <v>79.520000000003776</v>
      </c>
      <c r="M8010" s="77"/>
    </row>
    <row r="8011" spans="12:13">
      <c r="L8011" s="78">
        <f t="shared" si="124"/>
        <v>79.530000000003781</v>
      </c>
      <c r="M8011" s="77"/>
    </row>
    <row r="8012" spans="12:13">
      <c r="L8012" s="78">
        <f t="shared" si="124"/>
        <v>79.540000000003786</v>
      </c>
      <c r="M8012" s="77"/>
    </row>
    <row r="8013" spans="12:13">
      <c r="L8013" s="78">
        <f t="shared" si="124"/>
        <v>79.550000000003791</v>
      </c>
      <c r="M8013" s="77"/>
    </row>
    <row r="8014" spans="12:13">
      <c r="L8014" s="78">
        <f t="shared" si="124"/>
        <v>79.560000000003797</v>
      </c>
      <c r="M8014" s="77"/>
    </row>
    <row r="8015" spans="12:13">
      <c r="L8015" s="78">
        <f t="shared" si="124"/>
        <v>79.570000000003802</v>
      </c>
      <c r="M8015" s="77"/>
    </row>
    <row r="8016" spans="12:13">
      <c r="L8016" s="78">
        <f t="shared" si="124"/>
        <v>79.580000000003807</v>
      </c>
      <c r="M8016" s="77"/>
    </row>
    <row r="8017" spans="12:13">
      <c r="L8017" s="78">
        <f t="shared" si="124"/>
        <v>79.590000000003812</v>
      </c>
      <c r="M8017" s="77"/>
    </row>
    <row r="8018" spans="12:13">
      <c r="L8018" s="78">
        <f t="shared" si="124"/>
        <v>79.600000000003817</v>
      </c>
      <c r="M8018" s="77"/>
    </row>
    <row r="8019" spans="12:13">
      <c r="L8019" s="78">
        <f t="shared" si="124"/>
        <v>79.610000000003822</v>
      </c>
      <c r="M8019" s="77"/>
    </row>
    <row r="8020" spans="12:13">
      <c r="L8020" s="78">
        <f t="shared" si="124"/>
        <v>79.620000000003827</v>
      </c>
      <c r="M8020" s="77"/>
    </row>
    <row r="8021" spans="12:13">
      <c r="L8021" s="78">
        <f t="shared" si="124"/>
        <v>79.630000000003832</v>
      </c>
      <c r="M8021" s="77"/>
    </row>
    <row r="8022" spans="12:13">
      <c r="L8022" s="78">
        <f t="shared" si="124"/>
        <v>79.640000000003837</v>
      </c>
      <c r="M8022" s="77"/>
    </row>
    <row r="8023" spans="12:13">
      <c r="L8023" s="78">
        <f t="shared" si="124"/>
        <v>79.650000000003843</v>
      </c>
      <c r="M8023" s="77"/>
    </row>
    <row r="8024" spans="12:13">
      <c r="L8024" s="78">
        <f t="shared" si="124"/>
        <v>79.660000000003848</v>
      </c>
      <c r="M8024" s="77"/>
    </row>
    <row r="8025" spans="12:13">
      <c r="L8025" s="78">
        <f t="shared" si="124"/>
        <v>79.670000000003853</v>
      </c>
      <c r="M8025" s="77"/>
    </row>
    <row r="8026" spans="12:13">
      <c r="L8026" s="78">
        <f t="shared" si="124"/>
        <v>79.680000000003858</v>
      </c>
      <c r="M8026" s="77"/>
    </row>
    <row r="8027" spans="12:13">
      <c r="L8027" s="78">
        <f t="shared" si="124"/>
        <v>79.690000000003863</v>
      </c>
      <c r="M8027" s="77"/>
    </row>
    <row r="8028" spans="12:13">
      <c r="L8028" s="78">
        <f t="shared" si="124"/>
        <v>79.700000000003868</v>
      </c>
      <c r="M8028" s="77"/>
    </row>
    <row r="8029" spans="12:13">
      <c r="L8029" s="78">
        <f t="shared" si="124"/>
        <v>79.710000000003873</v>
      </c>
      <c r="M8029" s="77"/>
    </row>
    <row r="8030" spans="12:13">
      <c r="L8030" s="78">
        <f t="shared" si="124"/>
        <v>79.720000000003878</v>
      </c>
      <c r="M8030" s="77"/>
    </row>
    <row r="8031" spans="12:13">
      <c r="L8031" s="78">
        <f t="shared" si="124"/>
        <v>79.730000000003884</v>
      </c>
      <c r="M8031" s="77"/>
    </row>
    <row r="8032" spans="12:13">
      <c r="L8032" s="78">
        <f t="shared" si="124"/>
        <v>79.740000000003889</v>
      </c>
      <c r="M8032" s="77"/>
    </row>
    <row r="8033" spans="12:13">
      <c r="L8033" s="78">
        <f t="shared" si="124"/>
        <v>79.750000000003894</v>
      </c>
      <c r="M8033" s="77"/>
    </row>
    <row r="8034" spans="12:13">
      <c r="L8034" s="78">
        <f t="shared" si="124"/>
        <v>79.760000000003899</v>
      </c>
      <c r="M8034" s="77"/>
    </row>
    <row r="8035" spans="12:13">
      <c r="L8035" s="78">
        <f t="shared" si="124"/>
        <v>79.770000000003904</v>
      </c>
      <c r="M8035" s="77"/>
    </row>
    <row r="8036" spans="12:13">
      <c r="L8036" s="78">
        <f t="shared" si="124"/>
        <v>79.780000000003909</v>
      </c>
      <c r="M8036" s="77"/>
    </row>
    <row r="8037" spans="12:13">
      <c r="L8037" s="78">
        <f t="shared" si="124"/>
        <v>79.790000000003914</v>
      </c>
      <c r="M8037" s="77"/>
    </row>
    <row r="8038" spans="12:13">
      <c r="L8038" s="78">
        <f t="shared" si="124"/>
        <v>79.800000000003919</v>
      </c>
      <c r="M8038" s="77"/>
    </row>
    <row r="8039" spans="12:13">
      <c r="L8039" s="78">
        <f t="shared" si="124"/>
        <v>79.810000000003924</v>
      </c>
      <c r="M8039" s="77"/>
    </row>
    <row r="8040" spans="12:13">
      <c r="L8040" s="78">
        <f t="shared" si="124"/>
        <v>79.82000000000393</v>
      </c>
      <c r="M8040" s="77"/>
    </row>
    <row r="8041" spans="12:13">
      <c r="L8041" s="78">
        <f t="shared" si="124"/>
        <v>79.830000000003935</v>
      </c>
      <c r="M8041" s="77"/>
    </row>
    <row r="8042" spans="12:13">
      <c r="L8042" s="78">
        <f t="shared" si="124"/>
        <v>79.84000000000394</v>
      </c>
      <c r="M8042" s="77"/>
    </row>
    <row r="8043" spans="12:13">
      <c r="L8043" s="78">
        <f t="shared" si="124"/>
        <v>79.850000000003945</v>
      </c>
      <c r="M8043" s="77"/>
    </row>
    <row r="8044" spans="12:13">
      <c r="L8044" s="78">
        <f t="shared" si="124"/>
        <v>79.86000000000395</v>
      </c>
      <c r="M8044" s="77"/>
    </row>
    <row r="8045" spans="12:13">
      <c r="L8045" s="78">
        <f t="shared" si="124"/>
        <v>79.870000000003955</v>
      </c>
      <c r="M8045" s="77"/>
    </row>
    <row r="8046" spans="12:13">
      <c r="L8046" s="78">
        <f t="shared" si="124"/>
        <v>79.88000000000396</v>
      </c>
      <c r="M8046" s="77"/>
    </row>
    <row r="8047" spans="12:13">
      <c r="L8047" s="78">
        <f t="shared" si="124"/>
        <v>79.890000000003965</v>
      </c>
      <c r="M8047" s="77"/>
    </row>
    <row r="8048" spans="12:13">
      <c r="L8048" s="78">
        <f t="shared" si="124"/>
        <v>79.900000000003971</v>
      </c>
      <c r="M8048" s="77"/>
    </row>
    <row r="8049" spans="12:13">
      <c r="L8049" s="78">
        <f t="shared" si="124"/>
        <v>79.910000000003976</v>
      </c>
      <c r="M8049" s="77"/>
    </row>
    <row r="8050" spans="12:13">
      <c r="L8050" s="78">
        <f t="shared" si="124"/>
        <v>79.920000000003981</v>
      </c>
      <c r="M8050" s="77"/>
    </row>
    <row r="8051" spans="12:13">
      <c r="L8051" s="78">
        <f t="shared" si="124"/>
        <v>79.930000000003986</v>
      </c>
      <c r="M8051" s="77"/>
    </row>
    <row r="8052" spans="12:13">
      <c r="L8052" s="78">
        <f t="shared" si="124"/>
        <v>79.940000000003991</v>
      </c>
      <c r="M8052" s="77"/>
    </row>
    <row r="8053" spans="12:13">
      <c r="L8053" s="78">
        <f t="shared" si="124"/>
        <v>79.950000000003996</v>
      </c>
      <c r="M8053" s="77"/>
    </row>
    <row r="8054" spans="12:13">
      <c r="L8054" s="78">
        <f t="shared" si="124"/>
        <v>79.960000000004001</v>
      </c>
      <c r="M8054" s="77"/>
    </row>
    <row r="8055" spans="12:13">
      <c r="L8055" s="78">
        <f t="shared" si="124"/>
        <v>79.970000000004006</v>
      </c>
      <c r="M8055" s="77"/>
    </row>
    <row r="8056" spans="12:13">
      <c r="L8056" s="78">
        <f t="shared" si="124"/>
        <v>79.980000000004011</v>
      </c>
      <c r="M8056" s="77"/>
    </row>
    <row r="8057" spans="12:13">
      <c r="L8057" s="78">
        <f t="shared" si="124"/>
        <v>79.990000000004017</v>
      </c>
      <c r="M8057" s="77"/>
    </row>
    <row r="8058" spans="12:13">
      <c r="L8058" s="78">
        <f t="shared" si="124"/>
        <v>80.000000000004022</v>
      </c>
      <c r="M8058" s="77"/>
    </row>
    <row r="8059" spans="12:13">
      <c r="L8059" s="78">
        <f t="shared" si="124"/>
        <v>80.010000000004027</v>
      </c>
      <c r="M8059" s="77"/>
    </row>
    <row r="8060" spans="12:13">
      <c r="L8060" s="78">
        <f t="shared" ref="L8060:L8123" si="125">+L8059+0.01</f>
        <v>80.020000000004032</v>
      </c>
      <c r="M8060" s="77"/>
    </row>
    <row r="8061" spans="12:13">
      <c r="L8061" s="78">
        <f t="shared" si="125"/>
        <v>80.030000000004037</v>
      </c>
      <c r="M8061" s="77"/>
    </row>
    <row r="8062" spans="12:13">
      <c r="L8062" s="78">
        <f t="shared" si="125"/>
        <v>80.040000000004042</v>
      </c>
      <c r="M8062" s="77"/>
    </row>
    <row r="8063" spans="12:13">
      <c r="L8063" s="78">
        <f t="shared" si="125"/>
        <v>80.050000000004047</v>
      </c>
      <c r="M8063" s="77"/>
    </row>
    <row r="8064" spans="12:13">
      <c r="L8064" s="78">
        <f t="shared" si="125"/>
        <v>80.060000000004052</v>
      </c>
      <c r="M8064" s="77"/>
    </row>
    <row r="8065" spans="12:13">
      <c r="L8065" s="78">
        <f t="shared" si="125"/>
        <v>80.070000000004057</v>
      </c>
      <c r="M8065" s="77"/>
    </row>
    <row r="8066" spans="12:13">
      <c r="L8066" s="78">
        <f t="shared" si="125"/>
        <v>80.080000000004063</v>
      </c>
      <c r="M8066" s="77"/>
    </row>
    <row r="8067" spans="12:13">
      <c r="L8067" s="78">
        <f t="shared" si="125"/>
        <v>80.090000000004068</v>
      </c>
      <c r="M8067" s="77"/>
    </row>
    <row r="8068" spans="12:13">
      <c r="L8068" s="78">
        <f t="shared" si="125"/>
        <v>80.100000000004073</v>
      </c>
      <c r="M8068" s="77"/>
    </row>
    <row r="8069" spans="12:13">
      <c r="L8069" s="78">
        <f t="shared" si="125"/>
        <v>80.110000000004078</v>
      </c>
      <c r="M8069" s="77"/>
    </row>
    <row r="8070" spans="12:13">
      <c r="L8070" s="78">
        <f t="shared" si="125"/>
        <v>80.120000000004083</v>
      </c>
      <c r="M8070" s="77"/>
    </row>
    <row r="8071" spans="12:13">
      <c r="L8071" s="78">
        <f t="shared" si="125"/>
        <v>80.130000000004088</v>
      </c>
      <c r="M8071" s="77"/>
    </row>
    <row r="8072" spans="12:13">
      <c r="L8072" s="78">
        <f t="shared" si="125"/>
        <v>80.140000000004093</v>
      </c>
      <c r="M8072" s="77"/>
    </row>
    <row r="8073" spans="12:13">
      <c r="L8073" s="78">
        <f t="shared" si="125"/>
        <v>80.150000000004098</v>
      </c>
      <c r="M8073" s="77"/>
    </row>
    <row r="8074" spans="12:13">
      <c r="L8074" s="78">
        <f t="shared" si="125"/>
        <v>80.160000000004104</v>
      </c>
      <c r="M8074" s="77"/>
    </row>
    <row r="8075" spans="12:13">
      <c r="L8075" s="78">
        <f t="shared" si="125"/>
        <v>80.170000000004109</v>
      </c>
      <c r="M8075" s="77"/>
    </row>
    <row r="8076" spans="12:13">
      <c r="L8076" s="78">
        <f t="shared" si="125"/>
        <v>80.180000000004114</v>
      </c>
      <c r="M8076" s="77"/>
    </row>
    <row r="8077" spans="12:13">
      <c r="L8077" s="78">
        <f t="shared" si="125"/>
        <v>80.190000000004119</v>
      </c>
      <c r="M8077" s="77"/>
    </row>
    <row r="8078" spans="12:13">
      <c r="L8078" s="78">
        <f t="shared" si="125"/>
        <v>80.200000000004124</v>
      </c>
      <c r="M8078" s="77"/>
    </row>
    <row r="8079" spans="12:13">
      <c r="L8079" s="78">
        <f t="shared" si="125"/>
        <v>80.210000000004129</v>
      </c>
      <c r="M8079" s="77"/>
    </row>
    <row r="8080" spans="12:13">
      <c r="L8080" s="78">
        <f t="shared" si="125"/>
        <v>80.220000000004134</v>
      </c>
      <c r="M8080" s="77"/>
    </row>
    <row r="8081" spans="12:13">
      <c r="L8081" s="78">
        <f t="shared" si="125"/>
        <v>80.230000000004139</v>
      </c>
      <c r="M8081" s="77"/>
    </row>
    <row r="8082" spans="12:13">
      <c r="L8082" s="78">
        <f t="shared" si="125"/>
        <v>80.240000000004144</v>
      </c>
      <c r="M8082" s="77"/>
    </row>
    <row r="8083" spans="12:13">
      <c r="L8083" s="78">
        <f t="shared" si="125"/>
        <v>80.25000000000415</v>
      </c>
      <c r="M8083" s="77"/>
    </row>
    <row r="8084" spans="12:13">
      <c r="L8084" s="78">
        <f t="shared" si="125"/>
        <v>80.260000000004155</v>
      </c>
      <c r="M8084" s="77"/>
    </row>
    <row r="8085" spans="12:13">
      <c r="L8085" s="78">
        <f t="shared" si="125"/>
        <v>80.27000000000416</v>
      </c>
      <c r="M8085" s="77"/>
    </row>
    <row r="8086" spans="12:13">
      <c r="L8086" s="78">
        <f t="shared" si="125"/>
        <v>80.280000000004165</v>
      </c>
      <c r="M8086" s="77"/>
    </row>
    <row r="8087" spans="12:13">
      <c r="L8087" s="78">
        <f t="shared" si="125"/>
        <v>80.29000000000417</v>
      </c>
      <c r="M8087" s="77"/>
    </row>
    <row r="8088" spans="12:13">
      <c r="L8088" s="78">
        <f t="shared" si="125"/>
        <v>80.300000000004175</v>
      </c>
      <c r="M8088" s="77"/>
    </row>
    <row r="8089" spans="12:13">
      <c r="L8089" s="78">
        <f t="shared" si="125"/>
        <v>80.31000000000418</v>
      </c>
      <c r="M8089" s="77"/>
    </row>
    <row r="8090" spans="12:13">
      <c r="L8090" s="78">
        <f t="shared" si="125"/>
        <v>80.320000000004185</v>
      </c>
      <c r="M8090" s="77"/>
    </row>
    <row r="8091" spans="12:13">
      <c r="L8091" s="78">
        <f t="shared" si="125"/>
        <v>80.33000000000419</v>
      </c>
      <c r="M8091" s="77"/>
    </row>
    <row r="8092" spans="12:13">
      <c r="L8092" s="78">
        <f t="shared" si="125"/>
        <v>80.340000000004196</v>
      </c>
      <c r="M8092" s="77"/>
    </row>
    <row r="8093" spans="12:13">
      <c r="L8093" s="78">
        <f t="shared" si="125"/>
        <v>80.350000000004201</v>
      </c>
      <c r="M8093" s="77"/>
    </row>
    <row r="8094" spans="12:13">
      <c r="L8094" s="78">
        <f t="shared" si="125"/>
        <v>80.360000000004206</v>
      </c>
      <c r="M8094" s="77"/>
    </row>
    <row r="8095" spans="12:13">
      <c r="L8095" s="78">
        <f t="shared" si="125"/>
        <v>80.370000000004211</v>
      </c>
      <c r="M8095" s="77"/>
    </row>
    <row r="8096" spans="12:13">
      <c r="L8096" s="78">
        <f t="shared" si="125"/>
        <v>80.380000000004216</v>
      </c>
      <c r="M8096" s="77"/>
    </row>
    <row r="8097" spans="12:13">
      <c r="L8097" s="78">
        <f t="shared" si="125"/>
        <v>80.390000000004221</v>
      </c>
      <c r="M8097" s="77"/>
    </row>
    <row r="8098" spans="12:13">
      <c r="L8098" s="78">
        <f t="shared" si="125"/>
        <v>80.400000000004226</v>
      </c>
      <c r="M8098" s="77"/>
    </row>
    <row r="8099" spans="12:13">
      <c r="L8099" s="78">
        <f t="shared" si="125"/>
        <v>80.410000000004231</v>
      </c>
      <c r="M8099" s="77"/>
    </row>
    <row r="8100" spans="12:13">
      <c r="L8100" s="78">
        <f t="shared" si="125"/>
        <v>80.420000000004237</v>
      </c>
      <c r="M8100" s="77"/>
    </row>
    <row r="8101" spans="12:13">
      <c r="L8101" s="78">
        <f t="shared" si="125"/>
        <v>80.430000000004242</v>
      </c>
      <c r="M8101" s="77"/>
    </row>
    <row r="8102" spans="12:13">
      <c r="L8102" s="78">
        <f t="shared" si="125"/>
        <v>80.440000000004247</v>
      </c>
      <c r="M8102" s="77"/>
    </row>
    <row r="8103" spans="12:13">
      <c r="L8103" s="78">
        <f t="shared" si="125"/>
        <v>80.450000000004252</v>
      </c>
      <c r="M8103" s="77"/>
    </row>
    <row r="8104" spans="12:13">
      <c r="L8104" s="78">
        <f t="shared" si="125"/>
        <v>80.460000000004257</v>
      </c>
      <c r="M8104" s="77"/>
    </row>
    <row r="8105" spans="12:13">
      <c r="L8105" s="78">
        <f t="shared" si="125"/>
        <v>80.470000000004262</v>
      </c>
      <c r="M8105" s="77"/>
    </row>
    <row r="8106" spans="12:13">
      <c r="L8106" s="78">
        <f t="shared" si="125"/>
        <v>80.480000000004267</v>
      </c>
      <c r="M8106" s="77"/>
    </row>
    <row r="8107" spans="12:13">
      <c r="L8107" s="78">
        <f t="shared" si="125"/>
        <v>80.490000000004272</v>
      </c>
      <c r="M8107" s="77"/>
    </row>
    <row r="8108" spans="12:13">
      <c r="L8108" s="78">
        <f t="shared" si="125"/>
        <v>80.500000000004277</v>
      </c>
      <c r="M8108" s="77"/>
    </row>
    <row r="8109" spans="12:13">
      <c r="L8109" s="78">
        <f t="shared" si="125"/>
        <v>80.510000000004283</v>
      </c>
      <c r="M8109" s="77"/>
    </row>
    <row r="8110" spans="12:13">
      <c r="L8110" s="78">
        <f t="shared" si="125"/>
        <v>80.520000000004288</v>
      </c>
      <c r="M8110" s="77"/>
    </row>
    <row r="8111" spans="12:13">
      <c r="L8111" s="78">
        <f t="shared" si="125"/>
        <v>80.530000000004293</v>
      </c>
      <c r="M8111" s="77"/>
    </row>
    <row r="8112" spans="12:13">
      <c r="L8112" s="78">
        <f t="shared" si="125"/>
        <v>80.540000000004298</v>
      </c>
      <c r="M8112" s="77"/>
    </row>
    <row r="8113" spans="12:13">
      <c r="L8113" s="78">
        <f t="shared" si="125"/>
        <v>80.550000000004303</v>
      </c>
      <c r="M8113" s="77"/>
    </row>
    <row r="8114" spans="12:13">
      <c r="L8114" s="78">
        <f t="shared" si="125"/>
        <v>80.560000000004308</v>
      </c>
      <c r="M8114" s="77"/>
    </row>
    <row r="8115" spans="12:13">
      <c r="L8115" s="78">
        <f t="shared" si="125"/>
        <v>80.570000000004313</v>
      </c>
      <c r="M8115" s="77"/>
    </row>
    <row r="8116" spans="12:13">
      <c r="L8116" s="78">
        <f t="shared" si="125"/>
        <v>80.580000000004318</v>
      </c>
      <c r="M8116" s="77"/>
    </row>
    <row r="8117" spans="12:13">
      <c r="L8117" s="78">
        <f t="shared" si="125"/>
        <v>80.590000000004324</v>
      </c>
      <c r="M8117" s="77"/>
    </row>
    <row r="8118" spans="12:13">
      <c r="L8118" s="78">
        <f t="shared" si="125"/>
        <v>80.600000000004329</v>
      </c>
      <c r="M8118" s="77"/>
    </row>
    <row r="8119" spans="12:13">
      <c r="L8119" s="78">
        <f t="shared" si="125"/>
        <v>80.610000000004334</v>
      </c>
      <c r="M8119" s="77"/>
    </row>
    <row r="8120" spans="12:13">
      <c r="L8120" s="78">
        <f t="shared" si="125"/>
        <v>80.620000000004339</v>
      </c>
      <c r="M8120" s="77"/>
    </row>
    <row r="8121" spans="12:13">
      <c r="L8121" s="78">
        <f t="shared" si="125"/>
        <v>80.630000000004344</v>
      </c>
      <c r="M8121" s="77"/>
    </row>
    <row r="8122" spans="12:13">
      <c r="L8122" s="78">
        <f t="shared" si="125"/>
        <v>80.640000000004349</v>
      </c>
      <c r="M8122" s="77"/>
    </row>
    <row r="8123" spans="12:13">
      <c r="L8123" s="78">
        <f t="shared" si="125"/>
        <v>80.650000000004354</v>
      </c>
      <c r="M8123" s="77"/>
    </row>
    <row r="8124" spans="12:13">
      <c r="L8124" s="78">
        <f t="shared" ref="L8124:L8187" si="126">+L8123+0.01</f>
        <v>80.660000000004359</v>
      </c>
      <c r="M8124" s="77"/>
    </row>
    <row r="8125" spans="12:13">
      <c r="L8125" s="78">
        <f t="shared" si="126"/>
        <v>80.670000000004364</v>
      </c>
      <c r="M8125" s="77"/>
    </row>
    <row r="8126" spans="12:13">
      <c r="L8126" s="78">
        <f t="shared" si="126"/>
        <v>80.68000000000437</v>
      </c>
      <c r="M8126" s="77"/>
    </row>
    <row r="8127" spans="12:13">
      <c r="L8127" s="78">
        <f t="shared" si="126"/>
        <v>80.690000000004375</v>
      </c>
      <c r="M8127" s="77"/>
    </row>
    <row r="8128" spans="12:13">
      <c r="L8128" s="78">
        <f t="shared" si="126"/>
        <v>80.70000000000438</v>
      </c>
      <c r="M8128" s="77"/>
    </row>
    <row r="8129" spans="12:13">
      <c r="L8129" s="78">
        <f t="shared" si="126"/>
        <v>80.710000000004385</v>
      </c>
      <c r="M8129" s="77"/>
    </row>
    <row r="8130" spans="12:13">
      <c r="L8130" s="78">
        <f t="shared" si="126"/>
        <v>80.72000000000439</v>
      </c>
      <c r="M8130" s="77"/>
    </row>
    <row r="8131" spans="12:13">
      <c r="L8131" s="78">
        <f t="shared" si="126"/>
        <v>80.730000000004395</v>
      </c>
      <c r="M8131" s="77"/>
    </row>
    <row r="8132" spans="12:13">
      <c r="L8132" s="78">
        <f t="shared" si="126"/>
        <v>80.7400000000044</v>
      </c>
      <c r="M8132" s="77"/>
    </row>
    <row r="8133" spans="12:13">
      <c r="L8133" s="78">
        <f t="shared" si="126"/>
        <v>80.750000000004405</v>
      </c>
      <c r="M8133" s="77"/>
    </row>
    <row r="8134" spans="12:13">
      <c r="L8134" s="78">
        <f t="shared" si="126"/>
        <v>80.76000000000441</v>
      </c>
      <c r="M8134" s="77"/>
    </row>
    <row r="8135" spans="12:13">
      <c r="L8135" s="78">
        <f t="shared" si="126"/>
        <v>80.770000000004416</v>
      </c>
      <c r="M8135" s="77"/>
    </row>
    <row r="8136" spans="12:13">
      <c r="L8136" s="78">
        <f t="shared" si="126"/>
        <v>80.780000000004421</v>
      </c>
      <c r="M8136" s="77"/>
    </row>
    <row r="8137" spans="12:13">
      <c r="L8137" s="78">
        <f t="shared" si="126"/>
        <v>80.790000000004426</v>
      </c>
      <c r="M8137" s="77"/>
    </row>
    <row r="8138" spans="12:13">
      <c r="L8138" s="78">
        <f t="shared" si="126"/>
        <v>80.800000000004431</v>
      </c>
      <c r="M8138" s="77"/>
    </row>
    <row r="8139" spans="12:13">
      <c r="L8139" s="78">
        <f t="shared" si="126"/>
        <v>80.810000000004436</v>
      </c>
      <c r="M8139" s="77"/>
    </row>
    <row r="8140" spans="12:13">
      <c r="L8140" s="78">
        <f t="shared" si="126"/>
        <v>80.820000000004441</v>
      </c>
      <c r="M8140" s="77"/>
    </row>
    <row r="8141" spans="12:13">
      <c r="L8141" s="78">
        <f t="shared" si="126"/>
        <v>80.830000000004446</v>
      </c>
      <c r="M8141" s="77"/>
    </row>
    <row r="8142" spans="12:13">
      <c r="L8142" s="78">
        <f t="shared" si="126"/>
        <v>80.840000000004451</v>
      </c>
      <c r="M8142" s="77"/>
    </row>
    <row r="8143" spans="12:13">
      <c r="L8143" s="78">
        <f t="shared" si="126"/>
        <v>80.850000000004457</v>
      </c>
      <c r="M8143" s="77"/>
    </row>
    <row r="8144" spans="12:13">
      <c r="L8144" s="78">
        <f t="shared" si="126"/>
        <v>80.860000000004462</v>
      </c>
      <c r="M8144" s="77"/>
    </row>
    <row r="8145" spans="12:13">
      <c r="L8145" s="78">
        <f t="shared" si="126"/>
        <v>80.870000000004467</v>
      </c>
      <c r="M8145" s="77"/>
    </row>
    <row r="8146" spans="12:13">
      <c r="L8146" s="78">
        <f t="shared" si="126"/>
        <v>80.880000000004472</v>
      </c>
      <c r="M8146" s="77"/>
    </row>
    <row r="8147" spans="12:13">
      <c r="L8147" s="78">
        <f t="shared" si="126"/>
        <v>80.890000000004477</v>
      </c>
      <c r="M8147" s="77"/>
    </row>
    <row r="8148" spans="12:13">
      <c r="L8148" s="78">
        <f t="shared" si="126"/>
        <v>80.900000000004482</v>
      </c>
      <c r="M8148" s="77"/>
    </row>
    <row r="8149" spans="12:13">
      <c r="L8149" s="78">
        <f t="shared" si="126"/>
        <v>80.910000000004487</v>
      </c>
      <c r="M8149" s="77"/>
    </row>
    <row r="8150" spans="12:13">
      <c r="L8150" s="78">
        <f t="shared" si="126"/>
        <v>80.920000000004492</v>
      </c>
      <c r="M8150" s="77"/>
    </row>
    <row r="8151" spans="12:13">
      <c r="L8151" s="78">
        <f t="shared" si="126"/>
        <v>80.930000000004497</v>
      </c>
      <c r="M8151" s="77"/>
    </row>
    <row r="8152" spans="12:13">
      <c r="L8152" s="78">
        <f t="shared" si="126"/>
        <v>80.940000000004503</v>
      </c>
      <c r="M8152" s="77"/>
    </row>
    <row r="8153" spans="12:13">
      <c r="L8153" s="78">
        <f t="shared" si="126"/>
        <v>80.950000000004508</v>
      </c>
      <c r="M8153" s="77"/>
    </row>
    <row r="8154" spans="12:13">
      <c r="L8154" s="78">
        <f t="shared" si="126"/>
        <v>80.960000000004513</v>
      </c>
      <c r="M8154" s="77"/>
    </row>
    <row r="8155" spans="12:13">
      <c r="L8155" s="78">
        <f t="shared" si="126"/>
        <v>80.970000000004518</v>
      </c>
      <c r="M8155" s="77"/>
    </row>
    <row r="8156" spans="12:13">
      <c r="L8156" s="78">
        <f t="shared" si="126"/>
        <v>80.980000000004523</v>
      </c>
      <c r="M8156" s="77"/>
    </row>
    <row r="8157" spans="12:13">
      <c r="L8157" s="78">
        <f t="shared" si="126"/>
        <v>80.990000000004528</v>
      </c>
      <c r="M8157" s="77"/>
    </row>
    <row r="8158" spans="12:13">
      <c r="L8158" s="78">
        <f t="shared" si="126"/>
        <v>81.000000000004533</v>
      </c>
      <c r="M8158" s="77"/>
    </row>
    <row r="8159" spans="12:13">
      <c r="L8159" s="78">
        <f t="shared" si="126"/>
        <v>81.010000000004538</v>
      </c>
      <c r="M8159" s="77"/>
    </row>
    <row r="8160" spans="12:13">
      <c r="L8160" s="78">
        <f t="shared" si="126"/>
        <v>81.020000000004543</v>
      </c>
      <c r="M8160" s="77"/>
    </row>
    <row r="8161" spans="12:13">
      <c r="L8161" s="78">
        <f t="shared" si="126"/>
        <v>81.030000000004549</v>
      </c>
      <c r="M8161" s="77"/>
    </row>
    <row r="8162" spans="12:13">
      <c r="L8162" s="78">
        <f t="shared" si="126"/>
        <v>81.040000000004554</v>
      </c>
      <c r="M8162" s="77"/>
    </row>
    <row r="8163" spans="12:13">
      <c r="L8163" s="78">
        <f t="shared" si="126"/>
        <v>81.050000000004559</v>
      </c>
      <c r="M8163" s="77"/>
    </row>
    <row r="8164" spans="12:13">
      <c r="L8164" s="78">
        <f t="shared" si="126"/>
        <v>81.060000000004564</v>
      </c>
      <c r="M8164" s="77"/>
    </row>
    <row r="8165" spans="12:13">
      <c r="L8165" s="78">
        <f t="shared" si="126"/>
        <v>81.070000000004569</v>
      </c>
      <c r="M8165" s="77"/>
    </row>
    <row r="8166" spans="12:13">
      <c r="L8166" s="78">
        <f t="shared" si="126"/>
        <v>81.080000000004574</v>
      </c>
      <c r="M8166" s="77"/>
    </row>
    <row r="8167" spans="12:13">
      <c r="L8167" s="78">
        <f t="shared" si="126"/>
        <v>81.090000000004579</v>
      </c>
      <c r="M8167" s="77"/>
    </row>
    <row r="8168" spans="12:13">
      <c r="L8168" s="78">
        <f t="shared" si="126"/>
        <v>81.100000000004584</v>
      </c>
      <c r="M8168" s="77"/>
    </row>
    <row r="8169" spans="12:13">
      <c r="L8169" s="78">
        <f t="shared" si="126"/>
        <v>81.11000000000459</v>
      </c>
      <c r="M8169" s="77"/>
    </row>
    <row r="8170" spans="12:13">
      <c r="L8170" s="78">
        <f t="shared" si="126"/>
        <v>81.120000000004595</v>
      </c>
      <c r="M8170" s="77"/>
    </row>
    <row r="8171" spans="12:13">
      <c r="L8171" s="78">
        <f t="shared" si="126"/>
        <v>81.1300000000046</v>
      </c>
      <c r="M8171" s="77"/>
    </row>
    <row r="8172" spans="12:13">
      <c r="L8172" s="78">
        <f t="shared" si="126"/>
        <v>81.140000000004605</v>
      </c>
      <c r="M8172" s="77"/>
    </row>
    <row r="8173" spans="12:13">
      <c r="L8173" s="78">
        <f t="shared" si="126"/>
        <v>81.15000000000461</v>
      </c>
      <c r="M8173" s="77"/>
    </row>
    <row r="8174" spans="12:13">
      <c r="L8174" s="78">
        <f t="shared" si="126"/>
        <v>81.160000000004615</v>
      </c>
      <c r="M8174" s="77"/>
    </row>
    <row r="8175" spans="12:13">
      <c r="L8175" s="78">
        <f t="shared" si="126"/>
        <v>81.17000000000462</v>
      </c>
      <c r="M8175" s="77"/>
    </row>
    <row r="8176" spans="12:13">
      <c r="L8176" s="78">
        <f t="shared" si="126"/>
        <v>81.180000000004625</v>
      </c>
      <c r="M8176" s="77"/>
    </row>
    <row r="8177" spans="12:13">
      <c r="L8177" s="78">
        <f t="shared" si="126"/>
        <v>81.19000000000463</v>
      </c>
      <c r="M8177" s="77"/>
    </row>
    <row r="8178" spans="12:13">
      <c r="L8178" s="78">
        <f t="shared" si="126"/>
        <v>81.200000000004636</v>
      </c>
      <c r="M8178" s="77"/>
    </row>
    <row r="8179" spans="12:13">
      <c r="L8179" s="78">
        <f t="shared" si="126"/>
        <v>81.210000000004641</v>
      </c>
      <c r="M8179" s="77"/>
    </row>
    <row r="8180" spans="12:13">
      <c r="L8180" s="78">
        <f t="shared" si="126"/>
        <v>81.220000000004646</v>
      </c>
      <c r="M8180" s="77"/>
    </row>
    <row r="8181" spans="12:13">
      <c r="L8181" s="78">
        <f t="shared" si="126"/>
        <v>81.230000000004651</v>
      </c>
      <c r="M8181" s="77"/>
    </row>
    <row r="8182" spans="12:13">
      <c r="L8182" s="78">
        <f t="shared" si="126"/>
        <v>81.240000000004656</v>
      </c>
      <c r="M8182" s="77"/>
    </row>
    <row r="8183" spans="12:13">
      <c r="L8183" s="78">
        <f t="shared" si="126"/>
        <v>81.250000000004661</v>
      </c>
      <c r="M8183" s="77"/>
    </row>
    <row r="8184" spans="12:13">
      <c r="L8184" s="78">
        <f t="shared" si="126"/>
        <v>81.260000000004666</v>
      </c>
      <c r="M8184" s="77"/>
    </row>
    <row r="8185" spans="12:13">
      <c r="L8185" s="78">
        <f t="shared" si="126"/>
        <v>81.270000000004671</v>
      </c>
      <c r="M8185" s="77"/>
    </row>
    <row r="8186" spans="12:13">
      <c r="L8186" s="78">
        <f t="shared" si="126"/>
        <v>81.280000000004677</v>
      </c>
      <c r="M8186" s="77"/>
    </row>
    <row r="8187" spans="12:13">
      <c r="L8187" s="78">
        <f t="shared" si="126"/>
        <v>81.290000000004682</v>
      </c>
      <c r="M8187" s="77"/>
    </row>
    <row r="8188" spans="12:13">
      <c r="L8188" s="78">
        <f t="shared" ref="L8188:L8251" si="127">+L8187+0.01</f>
        <v>81.300000000004687</v>
      </c>
      <c r="M8188" s="77"/>
    </row>
    <row r="8189" spans="12:13">
      <c r="L8189" s="78">
        <f t="shared" si="127"/>
        <v>81.310000000004692</v>
      </c>
      <c r="M8189" s="77"/>
    </row>
    <row r="8190" spans="12:13">
      <c r="L8190" s="78">
        <f t="shared" si="127"/>
        <v>81.320000000004697</v>
      </c>
      <c r="M8190" s="77"/>
    </row>
    <row r="8191" spans="12:13">
      <c r="L8191" s="78">
        <f t="shared" si="127"/>
        <v>81.330000000004702</v>
      </c>
      <c r="M8191" s="77"/>
    </row>
    <row r="8192" spans="12:13">
      <c r="L8192" s="78">
        <f t="shared" si="127"/>
        <v>81.340000000004707</v>
      </c>
      <c r="M8192" s="77"/>
    </row>
    <row r="8193" spans="12:13">
      <c r="L8193" s="78">
        <f t="shared" si="127"/>
        <v>81.350000000004712</v>
      </c>
      <c r="M8193" s="77"/>
    </row>
    <row r="8194" spans="12:13">
      <c r="L8194" s="78">
        <f t="shared" si="127"/>
        <v>81.360000000004717</v>
      </c>
      <c r="M8194" s="77"/>
    </row>
    <row r="8195" spans="12:13">
      <c r="L8195" s="78">
        <f t="shared" si="127"/>
        <v>81.370000000004723</v>
      </c>
      <c r="M8195" s="77"/>
    </row>
    <row r="8196" spans="12:13">
      <c r="L8196" s="78">
        <f t="shared" si="127"/>
        <v>81.380000000004728</v>
      </c>
      <c r="M8196" s="77"/>
    </row>
    <row r="8197" spans="12:13">
      <c r="L8197" s="78">
        <f t="shared" si="127"/>
        <v>81.390000000004733</v>
      </c>
      <c r="M8197" s="77"/>
    </row>
    <row r="8198" spans="12:13">
      <c r="L8198" s="78">
        <f t="shared" si="127"/>
        <v>81.400000000004738</v>
      </c>
      <c r="M8198" s="77"/>
    </row>
    <row r="8199" spans="12:13">
      <c r="L8199" s="78">
        <f t="shared" si="127"/>
        <v>81.410000000004743</v>
      </c>
      <c r="M8199" s="77"/>
    </row>
    <row r="8200" spans="12:13">
      <c r="L8200" s="78">
        <f t="shared" si="127"/>
        <v>81.420000000004748</v>
      </c>
      <c r="M8200" s="77"/>
    </row>
    <row r="8201" spans="12:13">
      <c r="L8201" s="78">
        <f t="shared" si="127"/>
        <v>81.430000000004753</v>
      </c>
      <c r="M8201" s="77"/>
    </row>
    <row r="8202" spans="12:13">
      <c r="L8202" s="78">
        <f t="shared" si="127"/>
        <v>81.440000000004758</v>
      </c>
      <c r="M8202" s="77"/>
    </row>
    <row r="8203" spans="12:13">
      <c r="L8203" s="78">
        <f t="shared" si="127"/>
        <v>81.450000000004763</v>
      </c>
      <c r="M8203" s="77"/>
    </row>
    <row r="8204" spans="12:13">
      <c r="L8204" s="78">
        <f t="shared" si="127"/>
        <v>81.460000000004769</v>
      </c>
      <c r="M8204" s="77"/>
    </row>
    <row r="8205" spans="12:13">
      <c r="L8205" s="78">
        <f t="shared" si="127"/>
        <v>81.470000000004774</v>
      </c>
      <c r="M8205" s="77"/>
    </row>
    <row r="8206" spans="12:13">
      <c r="L8206" s="78">
        <f t="shared" si="127"/>
        <v>81.480000000004779</v>
      </c>
      <c r="M8206" s="77"/>
    </row>
    <row r="8207" spans="12:13">
      <c r="L8207" s="78">
        <f t="shared" si="127"/>
        <v>81.490000000004784</v>
      </c>
      <c r="M8207" s="77"/>
    </row>
    <row r="8208" spans="12:13">
      <c r="L8208" s="78">
        <f t="shared" si="127"/>
        <v>81.500000000004789</v>
      </c>
      <c r="M8208" s="77"/>
    </row>
    <row r="8209" spans="12:13">
      <c r="L8209" s="78">
        <f t="shared" si="127"/>
        <v>81.510000000004794</v>
      </c>
      <c r="M8209" s="77"/>
    </row>
    <row r="8210" spans="12:13">
      <c r="L8210" s="78">
        <f t="shared" si="127"/>
        <v>81.520000000004799</v>
      </c>
      <c r="M8210" s="77"/>
    </row>
    <row r="8211" spans="12:13">
      <c r="L8211" s="78">
        <f t="shared" si="127"/>
        <v>81.530000000004804</v>
      </c>
      <c r="M8211" s="77"/>
    </row>
    <row r="8212" spans="12:13">
      <c r="L8212" s="78">
        <f t="shared" si="127"/>
        <v>81.54000000000481</v>
      </c>
      <c r="M8212" s="77"/>
    </row>
    <row r="8213" spans="12:13">
      <c r="L8213" s="78">
        <f t="shared" si="127"/>
        <v>81.550000000004815</v>
      </c>
      <c r="M8213" s="77"/>
    </row>
    <row r="8214" spans="12:13">
      <c r="L8214" s="78">
        <f t="shared" si="127"/>
        <v>81.56000000000482</v>
      </c>
      <c r="M8214" s="77"/>
    </row>
    <row r="8215" spans="12:13">
      <c r="L8215" s="78">
        <f t="shared" si="127"/>
        <v>81.570000000004825</v>
      </c>
      <c r="M8215" s="77"/>
    </row>
    <row r="8216" spans="12:13">
      <c r="L8216" s="78">
        <f t="shared" si="127"/>
        <v>81.58000000000483</v>
      </c>
      <c r="M8216" s="77"/>
    </row>
    <row r="8217" spans="12:13">
      <c r="L8217" s="78">
        <f t="shared" si="127"/>
        <v>81.590000000004835</v>
      </c>
      <c r="M8217" s="77"/>
    </row>
    <row r="8218" spans="12:13">
      <c r="L8218" s="78">
        <f t="shared" si="127"/>
        <v>81.60000000000484</v>
      </c>
      <c r="M8218" s="77"/>
    </row>
    <row r="8219" spans="12:13">
      <c r="L8219" s="78">
        <f t="shared" si="127"/>
        <v>81.610000000004845</v>
      </c>
      <c r="M8219" s="77"/>
    </row>
    <row r="8220" spans="12:13">
      <c r="L8220" s="78">
        <f t="shared" si="127"/>
        <v>81.62000000000485</v>
      </c>
      <c r="M8220" s="77"/>
    </row>
    <row r="8221" spans="12:13">
      <c r="L8221" s="78">
        <f t="shared" si="127"/>
        <v>81.630000000004856</v>
      </c>
      <c r="M8221" s="77"/>
    </row>
    <row r="8222" spans="12:13">
      <c r="L8222" s="78">
        <f t="shared" si="127"/>
        <v>81.640000000004861</v>
      </c>
      <c r="M8222" s="77"/>
    </row>
    <row r="8223" spans="12:13">
      <c r="L8223" s="78">
        <f t="shared" si="127"/>
        <v>81.650000000004866</v>
      </c>
      <c r="M8223" s="77"/>
    </row>
    <row r="8224" spans="12:13">
      <c r="L8224" s="78">
        <f t="shared" si="127"/>
        <v>81.660000000004871</v>
      </c>
      <c r="M8224" s="77"/>
    </row>
    <row r="8225" spans="12:13">
      <c r="L8225" s="78">
        <f t="shared" si="127"/>
        <v>81.670000000004876</v>
      </c>
      <c r="M8225" s="77"/>
    </row>
    <row r="8226" spans="12:13">
      <c r="L8226" s="78">
        <f t="shared" si="127"/>
        <v>81.680000000004881</v>
      </c>
      <c r="M8226" s="77"/>
    </row>
    <row r="8227" spans="12:13">
      <c r="L8227" s="78">
        <f t="shared" si="127"/>
        <v>81.690000000004886</v>
      </c>
      <c r="M8227" s="77"/>
    </row>
    <row r="8228" spans="12:13">
      <c r="L8228" s="78">
        <f t="shared" si="127"/>
        <v>81.700000000004891</v>
      </c>
      <c r="M8228" s="77"/>
    </row>
    <row r="8229" spans="12:13">
      <c r="L8229" s="78">
        <f t="shared" si="127"/>
        <v>81.710000000004896</v>
      </c>
      <c r="M8229" s="77"/>
    </row>
    <row r="8230" spans="12:13">
      <c r="L8230" s="78">
        <f t="shared" si="127"/>
        <v>81.720000000004902</v>
      </c>
      <c r="M8230" s="77"/>
    </row>
    <row r="8231" spans="12:13">
      <c r="L8231" s="78">
        <f t="shared" si="127"/>
        <v>81.730000000004907</v>
      </c>
      <c r="M8231" s="77"/>
    </row>
    <row r="8232" spans="12:13">
      <c r="L8232" s="78">
        <f t="shared" si="127"/>
        <v>81.740000000004912</v>
      </c>
      <c r="M8232" s="77"/>
    </row>
    <row r="8233" spans="12:13">
      <c r="L8233" s="78">
        <f t="shared" si="127"/>
        <v>81.750000000004917</v>
      </c>
      <c r="M8233" s="77"/>
    </row>
    <row r="8234" spans="12:13">
      <c r="L8234" s="78">
        <f t="shared" si="127"/>
        <v>81.760000000004922</v>
      </c>
      <c r="M8234" s="77"/>
    </row>
    <row r="8235" spans="12:13">
      <c r="L8235" s="78">
        <f t="shared" si="127"/>
        <v>81.770000000004927</v>
      </c>
      <c r="M8235" s="77"/>
    </row>
    <row r="8236" spans="12:13">
      <c r="L8236" s="78">
        <f t="shared" si="127"/>
        <v>81.780000000004932</v>
      </c>
      <c r="M8236" s="77"/>
    </row>
    <row r="8237" spans="12:13">
      <c r="L8237" s="78">
        <f t="shared" si="127"/>
        <v>81.790000000004937</v>
      </c>
      <c r="M8237" s="77"/>
    </row>
    <row r="8238" spans="12:13">
      <c r="L8238" s="78">
        <f t="shared" si="127"/>
        <v>81.800000000004943</v>
      </c>
      <c r="M8238" s="77"/>
    </row>
    <row r="8239" spans="12:13">
      <c r="L8239" s="78">
        <f t="shared" si="127"/>
        <v>81.810000000004948</v>
      </c>
      <c r="M8239" s="77"/>
    </row>
    <row r="8240" spans="12:13">
      <c r="L8240" s="78">
        <f t="shared" si="127"/>
        <v>81.820000000004953</v>
      </c>
      <c r="M8240" s="77"/>
    </row>
    <row r="8241" spans="12:13">
      <c r="L8241" s="78">
        <f t="shared" si="127"/>
        <v>81.830000000004958</v>
      </c>
      <c r="M8241" s="77"/>
    </row>
    <row r="8242" spans="12:13">
      <c r="L8242" s="78">
        <f t="shared" si="127"/>
        <v>81.840000000004963</v>
      </c>
      <c r="M8242" s="77"/>
    </row>
    <row r="8243" spans="12:13">
      <c r="L8243" s="78">
        <f t="shared" si="127"/>
        <v>81.850000000004968</v>
      </c>
      <c r="M8243" s="77"/>
    </row>
    <row r="8244" spans="12:13">
      <c r="L8244" s="78">
        <f t="shared" si="127"/>
        <v>81.860000000004973</v>
      </c>
      <c r="M8244" s="77"/>
    </row>
    <row r="8245" spans="12:13">
      <c r="L8245" s="78">
        <f t="shared" si="127"/>
        <v>81.870000000004978</v>
      </c>
      <c r="M8245" s="77"/>
    </row>
    <row r="8246" spans="12:13">
      <c r="L8246" s="78">
        <f t="shared" si="127"/>
        <v>81.880000000004983</v>
      </c>
      <c r="M8246" s="77"/>
    </row>
    <row r="8247" spans="12:13">
      <c r="L8247" s="78">
        <f t="shared" si="127"/>
        <v>81.890000000004989</v>
      </c>
      <c r="M8247" s="77"/>
    </row>
    <row r="8248" spans="12:13">
      <c r="L8248" s="78">
        <f t="shared" si="127"/>
        <v>81.900000000004994</v>
      </c>
      <c r="M8248" s="77"/>
    </row>
    <row r="8249" spans="12:13">
      <c r="L8249" s="78">
        <f t="shared" si="127"/>
        <v>81.910000000004999</v>
      </c>
      <c r="M8249" s="77"/>
    </row>
    <row r="8250" spans="12:13">
      <c r="L8250" s="78">
        <f t="shared" si="127"/>
        <v>81.920000000005004</v>
      </c>
      <c r="M8250" s="77"/>
    </row>
    <row r="8251" spans="12:13">
      <c r="L8251" s="78">
        <f t="shared" si="127"/>
        <v>81.930000000005009</v>
      </c>
      <c r="M8251" s="77"/>
    </row>
    <row r="8252" spans="12:13">
      <c r="L8252" s="78">
        <f t="shared" ref="L8252:L8315" si="128">+L8251+0.01</f>
        <v>81.940000000005014</v>
      </c>
      <c r="M8252" s="77"/>
    </row>
    <row r="8253" spans="12:13">
      <c r="L8253" s="78">
        <f t="shared" si="128"/>
        <v>81.950000000005019</v>
      </c>
      <c r="M8253" s="77"/>
    </row>
    <row r="8254" spans="12:13">
      <c r="L8254" s="78">
        <f t="shared" si="128"/>
        <v>81.960000000005024</v>
      </c>
      <c r="M8254" s="77"/>
    </row>
    <row r="8255" spans="12:13">
      <c r="L8255" s="78">
        <f t="shared" si="128"/>
        <v>81.97000000000503</v>
      </c>
      <c r="M8255" s="77"/>
    </row>
    <row r="8256" spans="12:13">
      <c r="L8256" s="78">
        <f t="shared" si="128"/>
        <v>81.980000000005035</v>
      </c>
      <c r="M8256" s="77"/>
    </row>
    <row r="8257" spans="12:13">
      <c r="L8257" s="78">
        <f t="shared" si="128"/>
        <v>81.99000000000504</v>
      </c>
      <c r="M8257" s="77"/>
    </row>
    <row r="8258" spans="12:13">
      <c r="L8258" s="78">
        <f t="shared" si="128"/>
        <v>82.000000000005045</v>
      </c>
      <c r="M8258" s="77"/>
    </row>
    <row r="8259" spans="12:13">
      <c r="L8259" s="78">
        <f t="shared" si="128"/>
        <v>82.01000000000505</v>
      </c>
      <c r="M8259" s="77"/>
    </row>
    <row r="8260" spans="12:13">
      <c r="L8260" s="78">
        <f t="shared" si="128"/>
        <v>82.020000000005055</v>
      </c>
      <c r="M8260" s="77"/>
    </row>
    <row r="8261" spans="12:13">
      <c r="L8261" s="78">
        <f t="shared" si="128"/>
        <v>82.03000000000506</v>
      </c>
      <c r="M8261" s="77"/>
    </row>
    <row r="8262" spans="12:13">
      <c r="L8262" s="78">
        <f t="shared" si="128"/>
        <v>82.040000000005065</v>
      </c>
      <c r="M8262" s="77"/>
    </row>
    <row r="8263" spans="12:13">
      <c r="L8263" s="78">
        <f t="shared" si="128"/>
        <v>82.05000000000507</v>
      </c>
      <c r="M8263" s="77"/>
    </row>
    <row r="8264" spans="12:13">
      <c r="L8264" s="78">
        <f t="shared" si="128"/>
        <v>82.060000000005076</v>
      </c>
      <c r="M8264" s="77"/>
    </row>
    <row r="8265" spans="12:13">
      <c r="L8265" s="78">
        <f t="shared" si="128"/>
        <v>82.070000000005081</v>
      </c>
      <c r="M8265" s="77"/>
    </row>
    <row r="8266" spans="12:13">
      <c r="L8266" s="78">
        <f t="shared" si="128"/>
        <v>82.080000000005086</v>
      </c>
      <c r="M8266" s="77"/>
    </row>
    <row r="8267" spans="12:13">
      <c r="L8267" s="78">
        <f t="shared" si="128"/>
        <v>82.090000000005091</v>
      </c>
      <c r="M8267" s="77"/>
    </row>
    <row r="8268" spans="12:13">
      <c r="L8268" s="78">
        <f t="shared" si="128"/>
        <v>82.100000000005096</v>
      </c>
      <c r="M8268" s="77"/>
    </row>
    <row r="8269" spans="12:13">
      <c r="L8269" s="78">
        <f t="shared" si="128"/>
        <v>82.110000000005101</v>
      </c>
      <c r="M8269" s="77"/>
    </row>
    <row r="8270" spans="12:13">
      <c r="L8270" s="78">
        <f t="shared" si="128"/>
        <v>82.120000000005106</v>
      </c>
      <c r="M8270" s="77"/>
    </row>
    <row r="8271" spans="12:13">
      <c r="L8271" s="78">
        <f t="shared" si="128"/>
        <v>82.130000000005111</v>
      </c>
      <c r="M8271" s="77"/>
    </row>
    <row r="8272" spans="12:13">
      <c r="L8272" s="78">
        <f t="shared" si="128"/>
        <v>82.140000000005116</v>
      </c>
      <c r="M8272" s="77"/>
    </row>
    <row r="8273" spans="12:13">
      <c r="L8273" s="78">
        <f t="shared" si="128"/>
        <v>82.150000000005122</v>
      </c>
      <c r="M8273" s="77"/>
    </row>
    <row r="8274" spans="12:13">
      <c r="L8274" s="78">
        <f t="shared" si="128"/>
        <v>82.160000000005127</v>
      </c>
      <c r="M8274" s="77"/>
    </row>
    <row r="8275" spans="12:13">
      <c r="L8275" s="78">
        <f t="shared" si="128"/>
        <v>82.170000000005132</v>
      </c>
      <c r="M8275" s="77"/>
    </row>
    <row r="8276" spans="12:13">
      <c r="L8276" s="78">
        <f t="shared" si="128"/>
        <v>82.180000000005137</v>
      </c>
      <c r="M8276" s="77"/>
    </row>
    <row r="8277" spans="12:13">
      <c r="L8277" s="78">
        <f t="shared" si="128"/>
        <v>82.190000000005142</v>
      </c>
      <c r="M8277" s="77"/>
    </row>
    <row r="8278" spans="12:13">
      <c r="L8278" s="78">
        <f t="shared" si="128"/>
        <v>82.200000000005147</v>
      </c>
      <c r="M8278" s="77"/>
    </row>
    <row r="8279" spans="12:13">
      <c r="L8279" s="78">
        <f t="shared" si="128"/>
        <v>82.210000000005152</v>
      </c>
      <c r="M8279" s="77"/>
    </row>
    <row r="8280" spans="12:13">
      <c r="L8280" s="78">
        <f t="shared" si="128"/>
        <v>82.220000000005157</v>
      </c>
      <c r="M8280" s="77"/>
    </row>
    <row r="8281" spans="12:13">
      <c r="L8281" s="78">
        <f t="shared" si="128"/>
        <v>82.230000000005163</v>
      </c>
      <c r="M8281" s="77"/>
    </row>
    <row r="8282" spans="12:13">
      <c r="L8282" s="78">
        <f t="shared" si="128"/>
        <v>82.240000000005168</v>
      </c>
      <c r="M8282" s="77"/>
    </row>
    <row r="8283" spans="12:13">
      <c r="L8283" s="78">
        <f t="shared" si="128"/>
        <v>82.250000000005173</v>
      </c>
      <c r="M8283" s="77"/>
    </row>
    <row r="8284" spans="12:13">
      <c r="L8284" s="78">
        <f t="shared" si="128"/>
        <v>82.260000000005178</v>
      </c>
      <c r="M8284" s="77"/>
    </row>
    <row r="8285" spans="12:13">
      <c r="L8285" s="78">
        <f t="shared" si="128"/>
        <v>82.270000000005183</v>
      </c>
      <c r="M8285" s="77"/>
    </row>
    <row r="8286" spans="12:13">
      <c r="L8286" s="78">
        <f t="shared" si="128"/>
        <v>82.280000000005188</v>
      </c>
      <c r="M8286" s="77"/>
    </row>
    <row r="8287" spans="12:13">
      <c r="L8287" s="78">
        <f t="shared" si="128"/>
        <v>82.290000000005193</v>
      </c>
      <c r="M8287" s="77"/>
    </row>
    <row r="8288" spans="12:13">
      <c r="L8288" s="78">
        <f t="shared" si="128"/>
        <v>82.300000000005198</v>
      </c>
      <c r="M8288" s="77"/>
    </row>
    <row r="8289" spans="12:13">
      <c r="L8289" s="78">
        <f t="shared" si="128"/>
        <v>82.310000000005203</v>
      </c>
      <c r="M8289" s="77"/>
    </row>
    <row r="8290" spans="12:13">
      <c r="L8290" s="78">
        <f t="shared" si="128"/>
        <v>82.320000000005209</v>
      </c>
      <c r="M8290" s="77"/>
    </row>
    <row r="8291" spans="12:13">
      <c r="L8291" s="78">
        <f t="shared" si="128"/>
        <v>82.330000000005214</v>
      </c>
      <c r="M8291" s="77"/>
    </row>
    <row r="8292" spans="12:13">
      <c r="L8292" s="78">
        <f t="shared" si="128"/>
        <v>82.340000000005219</v>
      </c>
      <c r="M8292" s="77"/>
    </row>
    <row r="8293" spans="12:13">
      <c r="L8293" s="78">
        <f t="shared" si="128"/>
        <v>82.350000000005224</v>
      </c>
      <c r="M8293" s="77"/>
    </row>
    <row r="8294" spans="12:13">
      <c r="L8294" s="78">
        <f t="shared" si="128"/>
        <v>82.360000000005229</v>
      </c>
      <c r="M8294" s="77"/>
    </row>
    <row r="8295" spans="12:13">
      <c r="L8295" s="78">
        <f t="shared" si="128"/>
        <v>82.370000000005234</v>
      </c>
      <c r="M8295" s="77"/>
    </row>
    <row r="8296" spans="12:13">
      <c r="L8296" s="78">
        <f t="shared" si="128"/>
        <v>82.380000000005239</v>
      </c>
      <c r="M8296" s="77"/>
    </row>
    <row r="8297" spans="12:13">
      <c r="L8297" s="78">
        <f t="shared" si="128"/>
        <v>82.390000000005244</v>
      </c>
      <c r="M8297" s="77"/>
    </row>
    <row r="8298" spans="12:13">
      <c r="L8298" s="78">
        <f t="shared" si="128"/>
        <v>82.400000000005249</v>
      </c>
      <c r="M8298" s="77"/>
    </row>
    <row r="8299" spans="12:13">
      <c r="L8299" s="78">
        <f t="shared" si="128"/>
        <v>82.410000000005255</v>
      </c>
      <c r="M8299" s="77"/>
    </row>
    <row r="8300" spans="12:13">
      <c r="L8300" s="78">
        <f t="shared" si="128"/>
        <v>82.42000000000526</v>
      </c>
      <c r="M8300" s="77"/>
    </row>
    <row r="8301" spans="12:13">
      <c r="L8301" s="78">
        <f t="shared" si="128"/>
        <v>82.430000000005265</v>
      </c>
      <c r="M8301" s="77"/>
    </row>
    <row r="8302" spans="12:13">
      <c r="L8302" s="78">
        <f t="shared" si="128"/>
        <v>82.44000000000527</v>
      </c>
      <c r="M8302" s="77"/>
    </row>
    <row r="8303" spans="12:13">
      <c r="L8303" s="78">
        <f t="shared" si="128"/>
        <v>82.450000000005275</v>
      </c>
      <c r="M8303" s="77"/>
    </row>
    <row r="8304" spans="12:13">
      <c r="L8304" s="78">
        <f t="shared" si="128"/>
        <v>82.46000000000528</v>
      </c>
      <c r="M8304" s="77"/>
    </row>
    <row r="8305" spans="12:13">
      <c r="L8305" s="78">
        <f t="shared" si="128"/>
        <v>82.470000000005285</v>
      </c>
      <c r="M8305" s="77"/>
    </row>
    <row r="8306" spans="12:13">
      <c r="L8306" s="78">
        <f t="shared" si="128"/>
        <v>82.48000000000529</v>
      </c>
      <c r="M8306" s="77"/>
    </row>
    <row r="8307" spans="12:13">
      <c r="L8307" s="78">
        <f t="shared" si="128"/>
        <v>82.490000000005296</v>
      </c>
      <c r="M8307" s="77"/>
    </row>
    <row r="8308" spans="12:13">
      <c r="L8308" s="78">
        <f t="shared" si="128"/>
        <v>82.500000000005301</v>
      </c>
      <c r="M8308" s="77"/>
    </row>
    <row r="8309" spans="12:13">
      <c r="L8309" s="78">
        <f t="shared" si="128"/>
        <v>82.510000000005306</v>
      </c>
      <c r="M8309" s="77"/>
    </row>
    <row r="8310" spans="12:13">
      <c r="L8310" s="78">
        <f t="shared" si="128"/>
        <v>82.520000000005311</v>
      </c>
      <c r="M8310" s="77"/>
    </row>
    <row r="8311" spans="12:13">
      <c r="L8311" s="78">
        <f t="shared" si="128"/>
        <v>82.530000000005316</v>
      </c>
      <c r="M8311" s="77"/>
    </row>
    <row r="8312" spans="12:13">
      <c r="L8312" s="78">
        <f t="shared" si="128"/>
        <v>82.540000000005321</v>
      </c>
      <c r="M8312" s="77"/>
    </row>
    <row r="8313" spans="12:13">
      <c r="L8313" s="78">
        <f t="shared" si="128"/>
        <v>82.550000000005326</v>
      </c>
      <c r="M8313" s="77"/>
    </row>
    <row r="8314" spans="12:13">
      <c r="L8314" s="78">
        <f t="shared" si="128"/>
        <v>82.560000000005331</v>
      </c>
      <c r="M8314" s="77"/>
    </row>
    <row r="8315" spans="12:13">
      <c r="L8315" s="78">
        <f t="shared" si="128"/>
        <v>82.570000000005336</v>
      </c>
      <c r="M8315" s="77"/>
    </row>
    <row r="8316" spans="12:13">
      <c r="L8316" s="78">
        <f t="shared" ref="L8316:L8379" si="129">+L8315+0.01</f>
        <v>82.580000000005342</v>
      </c>
      <c r="M8316" s="77"/>
    </row>
    <row r="8317" spans="12:13">
      <c r="L8317" s="78">
        <f t="shared" si="129"/>
        <v>82.590000000005347</v>
      </c>
      <c r="M8317" s="77"/>
    </row>
    <row r="8318" spans="12:13">
      <c r="L8318" s="78">
        <f t="shared" si="129"/>
        <v>82.600000000005352</v>
      </c>
      <c r="M8318" s="77"/>
    </row>
    <row r="8319" spans="12:13">
      <c r="L8319" s="78">
        <f t="shared" si="129"/>
        <v>82.610000000005357</v>
      </c>
      <c r="M8319" s="77"/>
    </row>
    <row r="8320" spans="12:13">
      <c r="L8320" s="78">
        <f t="shared" si="129"/>
        <v>82.620000000005362</v>
      </c>
      <c r="M8320" s="77"/>
    </row>
    <row r="8321" spans="12:13">
      <c r="L8321" s="78">
        <f t="shared" si="129"/>
        <v>82.630000000005367</v>
      </c>
      <c r="M8321" s="77"/>
    </row>
    <row r="8322" spans="12:13">
      <c r="L8322" s="78">
        <f t="shared" si="129"/>
        <v>82.640000000005372</v>
      </c>
      <c r="M8322" s="77"/>
    </row>
    <row r="8323" spans="12:13">
      <c r="L8323" s="78">
        <f t="shared" si="129"/>
        <v>82.650000000005377</v>
      </c>
      <c r="M8323" s="77"/>
    </row>
    <row r="8324" spans="12:13">
      <c r="L8324" s="78">
        <f t="shared" si="129"/>
        <v>82.660000000005383</v>
      </c>
      <c r="M8324" s="77"/>
    </row>
    <row r="8325" spans="12:13">
      <c r="L8325" s="78">
        <f t="shared" si="129"/>
        <v>82.670000000005388</v>
      </c>
      <c r="M8325" s="77"/>
    </row>
    <row r="8326" spans="12:13">
      <c r="L8326" s="78">
        <f t="shared" si="129"/>
        <v>82.680000000005393</v>
      </c>
      <c r="M8326" s="77"/>
    </row>
    <row r="8327" spans="12:13">
      <c r="L8327" s="78">
        <f t="shared" si="129"/>
        <v>82.690000000005398</v>
      </c>
      <c r="M8327" s="77"/>
    </row>
    <row r="8328" spans="12:13">
      <c r="L8328" s="78">
        <f t="shared" si="129"/>
        <v>82.700000000005403</v>
      </c>
      <c r="M8328" s="77"/>
    </row>
    <row r="8329" spans="12:13">
      <c r="L8329" s="78">
        <f t="shared" si="129"/>
        <v>82.710000000005408</v>
      </c>
      <c r="M8329" s="77"/>
    </row>
    <row r="8330" spans="12:13">
      <c r="L8330" s="78">
        <f t="shared" si="129"/>
        <v>82.720000000005413</v>
      </c>
      <c r="M8330" s="77"/>
    </row>
    <row r="8331" spans="12:13">
      <c r="L8331" s="78">
        <f t="shared" si="129"/>
        <v>82.730000000005418</v>
      </c>
      <c r="M8331" s="77"/>
    </row>
    <row r="8332" spans="12:13">
      <c r="L8332" s="78">
        <f t="shared" si="129"/>
        <v>82.740000000005423</v>
      </c>
      <c r="M8332" s="77"/>
    </row>
    <row r="8333" spans="12:13">
      <c r="L8333" s="78">
        <f t="shared" si="129"/>
        <v>82.750000000005429</v>
      </c>
      <c r="M8333" s="77"/>
    </row>
    <row r="8334" spans="12:13">
      <c r="L8334" s="78">
        <f t="shared" si="129"/>
        <v>82.760000000005434</v>
      </c>
      <c r="M8334" s="77"/>
    </row>
    <row r="8335" spans="12:13">
      <c r="L8335" s="78">
        <f t="shared" si="129"/>
        <v>82.770000000005439</v>
      </c>
      <c r="M8335" s="77"/>
    </row>
    <row r="8336" spans="12:13">
      <c r="L8336" s="78">
        <f t="shared" si="129"/>
        <v>82.780000000005444</v>
      </c>
      <c r="M8336" s="77"/>
    </row>
    <row r="8337" spans="12:13">
      <c r="L8337" s="78">
        <f t="shared" si="129"/>
        <v>82.790000000005449</v>
      </c>
      <c r="M8337" s="77"/>
    </row>
    <row r="8338" spans="12:13">
      <c r="L8338" s="78">
        <f t="shared" si="129"/>
        <v>82.800000000005454</v>
      </c>
      <c r="M8338" s="77"/>
    </row>
    <row r="8339" spans="12:13">
      <c r="L8339" s="78">
        <f t="shared" si="129"/>
        <v>82.810000000005459</v>
      </c>
      <c r="M8339" s="77"/>
    </row>
    <row r="8340" spans="12:13">
      <c r="L8340" s="78">
        <f t="shared" si="129"/>
        <v>82.820000000005464</v>
      </c>
      <c r="M8340" s="77"/>
    </row>
    <row r="8341" spans="12:13">
      <c r="L8341" s="78">
        <f t="shared" si="129"/>
        <v>82.830000000005469</v>
      </c>
      <c r="M8341" s="77"/>
    </row>
    <row r="8342" spans="12:13">
      <c r="L8342" s="78">
        <f t="shared" si="129"/>
        <v>82.840000000005475</v>
      </c>
      <c r="M8342" s="77"/>
    </row>
    <row r="8343" spans="12:13">
      <c r="L8343" s="78">
        <f t="shared" si="129"/>
        <v>82.85000000000548</v>
      </c>
      <c r="M8343" s="77"/>
    </row>
    <row r="8344" spans="12:13">
      <c r="L8344" s="78">
        <f t="shared" si="129"/>
        <v>82.860000000005485</v>
      </c>
      <c r="M8344" s="77"/>
    </row>
    <row r="8345" spans="12:13">
      <c r="L8345" s="78">
        <f t="shared" si="129"/>
        <v>82.87000000000549</v>
      </c>
      <c r="M8345" s="77"/>
    </row>
    <row r="8346" spans="12:13">
      <c r="L8346" s="78">
        <f t="shared" si="129"/>
        <v>82.880000000005495</v>
      </c>
      <c r="M8346" s="77"/>
    </row>
    <row r="8347" spans="12:13">
      <c r="L8347" s="78">
        <f t="shared" si="129"/>
        <v>82.8900000000055</v>
      </c>
      <c r="M8347" s="77"/>
    </row>
    <row r="8348" spans="12:13">
      <c r="L8348" s="78">
        <f t="shared" si="129"/>
        <v>82.900000000005505</v>
      </c>
      <c r="M8348" s="77"/>
    </row>
    <row r="8349" spans="12:13">
      <c r="L8349" s="78">
        <f t="shared" si="129"/>
        <v>82.91000000000551</v>
      </c>
      <c r="M8349" s="77"/>
    </row>
    <row r="8350" spans="12:13">
      <c r="L8350" s="78">
        <f t="shared" si="129"/>
        <v>82.920000000005516</v>
      </c>
      <c r="M8350" s="77"/>
    </row>
    <row r="8351" spans="12:13">
      <c r="L8351" s="78">
        <f t="shared" si="129"/>
        <v>82.930000000005521</v>
      </c>
      <c r="M8351" s="77"/>
    </row>
    <row r="8352" spans="12:13">
      <c r="L8352" s="78">
        <f t="shared" si="129"/>
        <v>82.940000000005526</v>
      </c>
      <c r="M8352" s="77"/>
    </row>
    <row r="8353" spans="12:13">
      <c r="L8353" s="78">
        <f t="shared" si="129"/>
        <v>82.950000000005531</v>
      </c>
      <c r="M8353" s="77"/>
    </row>
    <row r="8354" spans="12:13">
      <c r="L8354" s="78">
        <f t="shared" si="129"/>
        <v>82.960000000005536</v>
      </c>
      <c r="M8354" s="77"/>
    </row>
    <row r="8355" spans="12:13">
      <c r="L8355" s="78">
        <f t="shared" si="129"/>
        <v>82.970000000005541</v>
      </c>
      <c r="M8355" s="77"/>
    </row>
    <row r="8356" spans="12:13">
      <c r="L8356" s="78">
        <f t="shared" si="129"/>
        <v>82.980000000005546</v>
      </c>
      <c r="M8356" s="77"/>
    </row>
    <row r="8357" spans="12:13">
      <c r="L8357" s="78">
        <f t="shared" si="129"/>
        <v>82.990000000005551</v>
      </c>
      <c r="M8357" s="77"/>
    </row>
    <row r="8358" spans="12:13">
      <c r="L8358" s="78">
        <f t="shared" si="129"/>
        <v>83.000000000005556</v>
      </c>
      <c r="M8358" s="77"/>
    </row>
    <row r="8359" spans="12:13">
      <c r="L8359" s="78">
        <f t="shared" si="129"/>
        <v>83.010000000005562</v>
      </c>
      <c r="M8359" s="77"/>
    </row>
    <row r="8360" spans="12:13">
      <c r="L8360" s="78">
        <f t="shared" si="129"/>
        <v>83.020000000005567</v>
      </c>
      <c r="M8360" s="77"/>
    </row>
    <row r="8361" spans="12:13">
      <c r="L8361" s="78">
        <f t="shared" si="129"/>
        <v>83.030000000005572</v>
      </c>
      <c r="M8361" s="77"/>
    </row>
    <row r="8362" spans="12:13">
      <c r="L8362" s="78">
        <f t="shared" si="129"/>
        <v>83.040000000005577</v>
      </c>
      <c r="M8362" s="77"/>
    </row>
    <row r="8363" spans="12:13">
      <c r="L8363" s="78">
        <f t="shared" si="129"/>
        <v>83.050000000005582</v>
      </c>
      <c r="M8363" s="77"/>
    </row>
    <row r="8364" spans="12:13">
      <c r="L8364" s="78">
        <f t="shared" si="129"/>
        <v>83.060000000005587</v>
      </c>
      <c r="M8364" s="77"/>
    </row>
    <row r="8365" spans="12:13">
      <c r="L8365" s="78">
        <f t="shared" si="129"/>
        <v>83.070000000005592</v>
      </c>
      <c r="M8365" s="77"/>
    </row>
    <row r="8366" spans="12:13">
      <c r="L8366" s="78">
        <f t="shared" si="129"/>
        <v>83.080000000005597</v>
      </c>
      <c r="M8366" s="77"/>
    </row>
    <row r="8367" spans="12:13">
      <c r="L8367" s="78">
        <f t="shared" si="129"/>
        <v>83.090000000005602</v>
      </c>
      <c r="M8367" s="77"/>
    </row>
    <row r="8368" spans="12:13">
      <c r="L8368" s="78">
        <f t="shared" si="129"/>
        <v>83.100000000005608</v>
      </c>
      <c r="M8368" s="77"/>
    </row>
    <row r="8369" spans="12:13">
      <c r="L8369" s="78">
        <f t="shared" si="129"/>
        <v>83.110000000005613</v>
      </c>
      <c r="M8369" s="77"/>
    </row>
    <row r="8370" spans="12:13">
      <c r="L8370" s="78">
        <f t="shared" si="129"/>
        <v>83.120000000005618</v>
      </c>
      <c r="M8370" s="77"/>
    </row>
    <row r="8371" spans="12:13">
      <c r="L8371" s="78">
        <f t="shared" si="129"/>
        <v>83.130000000005623</v>
      </c>
      <c r="M8371" s="77"/>
    </row>
    <row r="8372" spans="12:13">
      <c r="L8372" s="78">
        <f t="shared" si="129"/>
        <v>83.140000000005628</v>
      </c>
      <c r="M8372" s="77"/>
    </row>
    <row r="8373" spans="12:13">
      <c r="L8373" s="78">
        <f t="shared" si="129"/>
        <v>83.150000000005633</v>
      </c>
      <c r="M8373" s="77"/>
    </row>
    <row r="8374" spans="12:13">
      <c r="L8374" s="78">
        <f t="shared" si="129"/>
        <v>83.160000000005638</v>
      </c>
      <c r="M8374" s="77"/>
    </row>
    <row r="8375" spans="12:13">
      <c r="L8375" s="78">
        <f t="shared" si="129"/>
        <v>83.170000000005643</v>
      </c>
      <c r="M8375" s="77"/>
    </row>
    <row r="8376" spans="12:13">
      <c r="L8376" s="78">
        <f t="shared" si="129"/>
        <v>83.180000000005649</v>
      </c>
      <c r="M8376" s="77"/>
    </row>
    <row r="8377" spans="12:13">
      <c r="L8377" s="78">
        <f t="shared" si="129"/>
        <v>83.190000000005654</v>
      </c>
      <c r="M8377" s="77"/>
    </row>
    <row r="8378" spans="12:13">
      <c r="L8378" s="78">
        <f t="shared" si="129"/>
        <v>83.200000000005659</v>
      </c>
      <c r="M8378" s="77"/>
    </row>
    <row r="8379" spans="12:13">
      <c r="L8379" s="78">
        <f t="shared" si="129"/>
        <v>83.210000000005664</v>
      </c>
      <c r="M8379" s="77"/>
    </row>
    <row r="8380" spans="12:13">
      <c r="L8380" s="78">
        <f t="shared" ref="L8380:L8443" si="130">+L8379+0.01</f>
        <v>83.220000000005669</v>
      </c>
      <c r="M8380" s="77"/>
    </row>
    <row r="8381" spans="12:13">
      <c r="L8381" s="78">
        <f t="shared" si="130"/>
        <v>83.230000000005674</v>
      </c>
      <c r="M8381" s="77"/>
    </row>
    <row r="8382" spans="12:13">
      <c r="L8382" s="78">
        <f t="shared" si="130"/>
        <v>83.240000000005679</v>
      </c>
      <c r="M8382" s="77"/>
    </row>
    <row r="8383" spans="12:13">
      <c r="L8383" s="78">
        <f t="shared" si="130"/>
        <v>83.250000000005684</v>
      </c>
      <c r="M8383" s="77"/>
    </row>
    <row r="8384" spans="12:13">
      <c r="L8384" s="78">
        <f t="shared" si="130"/>
        <v>83.260000000005689</v>
      </c>
      <c r="M8384" s="77"/>
    </row>
    <row r="8385" spans="12:13">
      <c r="L8385" s="78">
        <f t="shared" si="130"/>
        <v>83.270000000005695</v>
      </c>
      <c r="M8385" s="77"/>
    </row>
    <row r="8386" spans="12:13">
      <c r="L8386" s="78">
        <f t="shared" si="130"/>
        <v>83.2800000000057</v>
      </c>
      <c r="M8386" s="77"/>
    </row>
    <row r="8387" spans="12:13">
      <c r="L8387" s="78">
        <f t="shared" si="130"/>
        <v>83.290000000005705</v>
      </c>
      <c r="M8387" s="77"/>
    </row>
    <row r="8388" spans="12:13">
      <c r="L8388" s="78">
        <f t="shared" si="130"/>
        <v>83.30000000000571</v>
      </c>
      <c r="M8388" s="77"/>
    </row>
    <row r="8389" spans="12:13">
      <c r="L8389" s="78">
        <f t="shared" si="130"/>
        <v>83.310000000005715</v>
      </c>
      <c r="M8389" s="77"/>
    </row>
    <row r="8390" spans="12:13">
      <c r="L8390" s="78">
        <f t="shared" si="130"/>
        <v>83.32000000000572</v>
      </c>
      <c r="M8390" s="77"/>
    </row>
    <row r="8391" spans="12:13">
      <c r="L8391" s="78">
        <f t="shared" si="130"/>
        <v>83.330000000005725</v>
      </c>
      <c r="M8391" s="77"/>
    </row>
    <row r="8392" spans="12:13">
      <c r="L8392" s="78">
        <f t="shared" si="130"/>
        <v>83.34000000000573</v>
      </c>
      <c r="M8392" s="77"/>
    </row>
    <row r="8393" spans="12:13">
      <c r="L8393" s="78">
        <f t="shared" si="130"/>
        <v>83.350000000005736</v>
      </c>
      <c r="M8393" s="77"/>
    </row>
    <row r="8394" spans="12:13">
      <c r="L8394" s="78">
        <f t="shared" si="130"/>
        <v>83.360000000005741</v>
      </c>
      <c r="M8394" s="77"/>
    </row>
    <row r="8395" spans="12:13">
      <c r="L8395" s="78">
        <f t="shared" si="130"/>
        <v>83.370000000005746</v>
      </c>
      <c r="M8395" s="77"/>
    </row>
    <row r="8396" spans="12:13">
      <c r="L8396" s="78">
        <f t="shared" si="130"/>
        <v>83.380000000005751</v>
      </c>
      <c r="M8396" s="77"/>
    </row>
    <row r="8397" spans="12:13">
      <c r="L8397" s="78">
        <f t="shared" si="130"/>
        <v>83.390000000005756</v>
      </c>
      <c r="M8397" s="77"/>
    </row>
    <row r="8398" spans="12:13">
      <c r="L8398" s="78">
        <f t="shared" si="130"/>
        <v>83.400000000005761</v>
      </c>
      <c r="M8398" s="77"/>
    </row>
    <row r="8399" spans="12:13">
      <c r="L8399" s="78">
        <f t="shared" si="130"/>
        <v>83.410000000005766</v>
      </c>
      <c r="M8399" s="77"/>
    </row>
    <row r="8400" spans="12:13">
      <c r="L8400" s="78">
        <f t="shared" si="130"/>
        <v>83.420000000005771</v>
      </c>
      <c r="M8400" s="77"/>
    </row>
    <row r="8401" spans="12:13">
      <c r="L8401" s="78">
        <f t="shared" si="130"/>
        <v>83.430000000005776</v>
      </c>
      <c r="M8401" s="77"/>
    </row>
    <row r="8402" spans="12:13">
      <c r="L8402" s="78">
        <f t="shared" si="130"/>
        <v>83.440000000005782</v>
      </c>
      <c r="M8402" s="77"/>
    </row>
    <row r="8403" spans="12:13">
      <c r="L8403" s="78">
        <f t="shared" si="130"/>
        <v>83.450000000005787</v>
      </c>
      <c r="M8403" s="77"/>
    </row>
    <row r="8404" spans="12:13">
      <c r="L8404" s="78">
        <f t="shared" si="130"/>
        <v>83.460000000005792</v>
      </c>
      <c r="M8404" s="77"/>
    </row>
    <row r="8405" spans="12:13">
      <c r="L8405" s="78">
        <f t="shared" si="130"/>
        <v>83.470000000005797</v>
      </c>
      <c r="M8405" s="77"/>
    </row>
    <row r="8406" spans="12:13">
      <c r="L8406" s="78">
        <f t="shared" si="130"/>
        <v>83.480000000005802</v>
      </c>
      <c r="M8406" s="77"/>
    </row>
    <row r="8407" spans="12:13">
      <c r="L8407" s="78">
        <f t="shared" si="130"/>
        <v>83.490000000005807</v>
      </c>
      <c r="M8407" s="77"/>
    </row>
    <row r="8408" spans="12:13">
      <c r="L8408" s="78">
        <f t="shared" si="130"/>
        <v>83.500000000005812</v>
      </c>
      <c r="M8408" s="77"/>
    </row>
    <row r="8409" spans="12:13">
      <c r="L8409" s="78">
        <f t="shared" si="130"/>
        <v>83.510000000005817</v>
      </c>
      <c r="M8409" s="77"/>
    </row>
    <row r="8410" spans="12:13">
      <c r="L8410" s="78">
        <f t="shared" si="130"/>
        <v>83.520000000005822</v>
      </c>
      <c r="M8410" s="77"/>
    </row>
    <row r="8411" spans="12:13">
      <c r="L8411" s="78">
        <f t="shared" si="130"/>
        <v>83.530000000005828</v>
      </c>
      <c r="M8411" s="77"/>
    </row>
    <row r="8412" spans="12:13">
      <c r="L8412" s="78">
        <f t="shared" si="130"/>
        <v>83.540000000005833</v>
      </c>
      <c r="M8412" s="77"/>
    </row>
    <row r="8413" spans="12:13">
      <c r="L8413" s="78">
        <f t="shared" si="130"/>
        <v>83.550000000005838</v>
      </c>
      <c r="M8413" s="77"/>
    </row>
    <row r="8414" spans="12:13">
      <c r="L8414" s="78">
        <f t="shared" si="130"/>
        <v>83.560000000005843</v>
      </c>
      <c r="M8414" s="77"/>
    </row>
    <row r="8415" spans="12:13">
      <c r="L8415" s="78">
        <f t="shared" si="130"/>
        <v>83.570000000005848</v>
      </c>
      <c r="M8415" s="77"/>
    </row>
    <row r="8416" spans="12:13">
      <c r="L8416" s="78">
        <f t="shared" si="130"/>
        <v>83.580000000005853</v>
      </c>
      <c r="M8416" s="77"/>
    </row>
    <row r="8417" spans="12:13">
      <c r="L8417" s="78">
        <f t="shared" si="130"/>
        <v>83.590000000005858</v>
      </c>
      <c r="M8417" s="77"/>
    </row>
    <row r="8418" spans="12:13">
      <c r="L8418" s="78">
        <f t="shared" si="130"/>
        <v>83.600000000005863</v>
      </c>
      <c r="M8418" s="77"/>
    </row>
    <row r="8419" spans="12:13">
      <c r="L8419" s="78">
        <f t="shared" si="130"/>
        <v>83.610000000005869</v>
      </c>
      <c r="M8419" s="77"/>
    </row>
    <row r="8420" spans="12:13">
      <c r="L8420" s="78">
        <f t="shared" si="130"/>
        <v>83.620000000005874</v>
      </c>
      <c r="M8420" s="77"/>
    </row>
    <row r="8421" spans="12:13">
      <c r="L8421" s="78">
        <f t="shared" si="130"/>
        <v>83.630000000005879</v>
      </c>
      <c r="M8421" s="77"/>
    </row>
    <row r="8422" spans="12:13">
      <c r="L8422" s="78">
        <f t="shared" si="130"/>
        <v>83.640000000005884</v>
      </c>
      <c r="M8422" s="77"/>
    </row>
    <row r="8423" spans="12:13">
      <c r="L8423" s="78">
        <f t="shared" si="130"/>
        <v>83.650000000005889</v>
      </c>
      <c r="M8423" s="77"/>
    </row>
    <row r="8424" spans="12:13">
      <c r="L8424" s="78">
        <f t="shared" si="130"/>
        <v>83.660000000005894</v>
      </c>
      <c r="M8424" s="77"/>
    </row>
    <row r="8425" spans="12:13">
      <c r="L8425" s="78">
        <f t="shared" si="130"/>
        <v>83.670000000005899</v>
      </c>
      <c r="M8425" s="77"/>
    </row>
    <row r="8426" spans="12:13">
      <c r="L8426" s="78">
        <f t="shared" si="130"/>
        <v>83.680000000005904</v>
      </c>
      <c r="M8426" s="77"/>
    </row>
    <row r="8427" spans="12:13">
      <c r="L8427" s="78">
        <f t="shared" si="130"/>
        <v>83.690000000005909</v>
      </c>
      <c r="M8427" s="77"/>
    </row>
    <row r="8428" spans="12:13">
      <c r="L8428" s="78">
        <f t="shared" si="130"/>
        <v>83.700000000005915</v>
      </c>
      <c r="M8428" s="77"/>
    </row>
    <row r="8429" spans="12:13">
      <c r="L8429" s="78">
        <f t="shared" si="130"/>
        <v>83.71000000000592</v>
      </c>
      <c r="M8429" s="77"/>
    </row>
    <row r="8430" spans="12:13">
      <c r="L8430" s="78">
        <f t="shared" si="130"/>
        <v>83.720000000005925</v>
      </c>
      <c r="M8430" s="77"/>
    </row>
    <row r="8431" spans="12:13">
      <c r="L8431" s="78">
        <f t="shared" si="130"/>
        <v>83.73000000000593</v>
      </c>
      <c r="M8431" s="77"/>
    </row>
    <row r="8432" spans="12:13">
      <c r="L8432" s="78">
        <f t="shared" si="130"/>
        <v>83.740000000005935</v>
      </c>
      <c r="M8432" s="77"/>
    </row>
    <row r="8433" spans="12:13">
      <c r="L8433" s="78">
        <f t="shared" si="130"/>
        <v>83.75000000000594</v>
      </c>
      <c r="M8433" s="77"/>
    </row>
    <row r="8434" spans="12:13">
      <c r="L8434" s="78">
        <f t="shared" si="130"/>
        <v>83.760000000005945</v>
      </c>
      <c r="M8434" s="77"/>
    </row>
    <row r="8435" spans="12:13">
      <c r="L8435" s="78">
        <f t="shared" si="130"/>
        <v>83.77000000000595</v>
      </c>
      <c r="M8435" s="77"/>
    </row>
    <row r="8436" spans="12:13">
      <c r="L8436" s="78">
        <f t="shared" si="130"/>
        <v>83.780000000005955</v>
      </c>
      <c r="M8436" s="77"/>
    </row>
    <row r="8437" spans="12:13">
      <c r="L8437" s="78">
        <f t="shared" si="130"/>
        <v>83.790000000005961</v>
      </c>
      <c r="M8437" s="77"/>
    </row>
    <row r="8438" spans="12:13">
      <c r="L8438" s="78">
        <f t="shared" si="130"/>
        <v>83.800000000005966</v>
      </c>
      <c r="M8438" s="77"/>
    </row>
    <row r="8439" spans="12:13">
      <c r="L8439" s="78">
        <f t="shared" si="130"/>
        <v>83.810000000005971</v>
      </c>
      <c r="M8439" s="77"/>
    </row>
    <row r="8440" spans="12:13">
      <c r="L8440" s="78">
        <f t="shared" si="130"/>
        <v>83.820000000005976</v>
      </c>
      <c r="M8440" s="77"/>
    </row>
    <row r="8441" spans="12:13">
      <c r="L8441" s="78">
        <f t="shared" si="130"/>
        <v>83.830000000005981</v>
      </c>
      <c r="M8441" s="77"/>
    </row>
    <row r="8442" spans="12:13">
      <c r="L8442" s="78">
        <f t="shared" si="130"/>
        <v>83.840000000005986</v>
      </c>
      <c r="M8442" s="77"/>
    </row>
    <row r="8443" spans="12:13">
      <c r="L8443" s="78">
        <f t="shared" si="130"/>
        <v>83.850000000005991</v>
      </c>
      <c r="M8443" s="77"/>
    </row>
    <row r="8444" spans="12:13">
      <c r="L8444" s="78">
        <f t="shared" ref="L8444:L8507" si="131">+L8443+0.01</f>
        <v>83.860000000005996</v>
      </c>
      <c r="M8444" s="77"/>
    </row>
    <row r="8445" spans="12:13">
      <c r="L8445" s="78">
        <f t="shared" si="131"/>
        <v>83.870000000006002</v>
      </c>
      <c r="M8445" s="77"/>
    </row>
    <row r="8446" spans="12:13">
      <c r="L8446" s="78">
        <f t="shared" si="131"/>
        <v>83.880000000006007</v>
      </c>
      <c r="M8446" s="77"/>
    </row>
    <row r="8447" spans="12:13">
      <c r="L8447" s="78">
        <f t="shared" si="131"/>
        <v>83.890000000006012</v>
      </c>
      <c r="M8447" s="77"/>
    </row>
    <row r="8448" spans="12:13">
      <c r="L8448" s="78">
        <f t="shared" si="131"/>
        <v>83.900000000006017</v>
      </c>
      <c r="M8448" s="77"/>
    </row>
    <row r="8449" spans="12:13">
      <c r="L8449" s="78">
        <f t="shared" si="131"/>
        <v>83.910000000006022</v>
      </c>
      <c r="M8449" s="77"/>
    </row>
    <row r="8450" spans="12:13">
      <c r="L8450" s="78">
        <f t="shared" si="131"/>
        <v>83.920000000006027</v>
      </c>
      <c r="M8450" s="77"/>
    </row>
    <row r="8451" spans="12:13">
      <c r="L8451" s="78">
        <f t="shared" si="131"/>
        <v>83.930000000006032</v>
      </c>
      <c r="M8451" s="77"/>
    </row>
    <row r="8452" spans="12:13">
      <c r="L8452" s="78">
        <f t="shared" si="131"/>
        <v>83.940000000006037</v>
      </c>
      <c r="M8452" s="77"/>
    </row>
    <row r="8453" spans="12:13">
      <c r="L8453" s="78">
        <f t="shared" si="131"/>
        <v>83.950000000006042</v>
      </c>
      <c r="M8453" s="77"/>
    </row>
    <row r="8454" spans="12:13">
      <c r="L8454" s="78">
        <f t="shared" si="131"/>
        <v>83.960000000006048</v>
      </c>
      <c r="M8454" s="77"/>
    </row>
    <row r="8455" spans="12:13">
      <c r="L8455" s="78">
        <f t="shared" si="131"/>
        <v>83.970000000006053</v>
      </c>
      <c r="M8455" s="77"/>
    </row>
    <row r="8456" spans="12:13">
      <c r="L8456" s="78">
        <f t="shared" si="131"/>
        <v>83.980000000006058</v>
      </c>
      <c r="M8456" s="77"/>
    </row>
    <row r="8457" spans="12:13">
      <c r="L8457" s="78">
        <f t="shared" si="131"/>
        <v>83.990000000006063</v>
      </c>
      <c r="M8457" s="77"/>
    </row>
    <row r="8458" spans="12:13">
      <c r="L8458" s="78">
        <f t="shared" si="131"/>
        <v>84.000000000006068</v>
      </c>
      <c r="M8458" s="77"/>
    </row>
    <row r="8459" spans="12:13">
      <c r="L8459" s="78">
        <f t="shared" si="131"/>
        <v>84.010000000006073</v>
      </c>
      <c r="M8459" s="77"/>
    </row>
    <row r="8460" spans="12:13">
      <c r="L8460" s="78">
        <f t="shared" si="131"/>
        <v>84.020000000006078</v>
      </c>
      <c r="M8460" s="77"/>
    </row>
    <row r="8461" spans="12:13">
      <c r="L8461" s="78">
        <f t="shared" si="131"/>
        <v>84.030000000006083</v>
      </c>
      <c r="M8461" s="77"/>
    </row>
    <row r="8462" spans="12:13">
      <c r="L8462" s="78">
        <f t="shared" si="131"/>
        <v>84.040000000006088</v>
      </c>
      <c r="M8462" s="77"/>
    </row>
    <row r="8463" spans="12:13">
      <c r="L8463" s="78">
        <f t="shared" si="131"/>
        <v>84.050000000006094</v>
      </c>
      <c r="M8463" s="77"/>
    </row>
    <row r="8464" spans="12:13">
      <c r="L8464" s="78">
        <f t="shared" si="131"/>
        <v>84.060000000006099</v>
      </c>
      <c r="M8464" s="77"/>
    </row>
    <row r="8465" spans="12:13">
      <c r="L8465" s="78">
        <f t="shared" si="131"/>
        <v>84.070000000006104</v>
      </c>
      <c r="M8465" s="77"/>
    </row>
    <row r="8466" spans="12:13">
      <c r="L8466" s="78">
        <f t="shared" si="131"/>
        <v>84.080000000006109</v>
      </c>
      <c r="M8466" s="77"/>
    </row>
    <row r="8467" spans="12:13">
      <c r="L8467" s="78">
        <f t="shared" si="131"/>
        <v>84.090000000006114</v>
      </c>
      <c r="M8467" s="77"/>
    </row>
    <row r="8468" spans="12:13">
      <c r="L8468" s="78">
        <f t="shared" si="131"/>
        <v>84.100000000006119</v>
      </c>
      <c r="M8468" s="77"/>
    </row>
    <row r="8469" spans="12:13">
      <c r="L8469" s="78">
        <f t="shared" si="131"/>
        <v>84.110000000006124</v>
      </c>
      <c r="M8469" s="77"/>
    </row>
    <row r="8470" spans="12:13">
      <c r="L8470" s="78">
        <f t="shared" si="131"/>
        <v>84.120000000006129</v>
      </c>
      <c r="M8470" s="77"/>
    </row>
    <row r="8471" spans="12:13">
      <c r="L8471" s="78">
        <f t="shared" si="131"/>
        <v>84.130000000006135</v>
      </c>
      <c r="M8471" s="77"/>
    </row>
    <row r="8472" spans="12:13">
      <c r="L8472" s="78">
        <f t="shared" si="131"/>
        <v>84.14000000000614</v>
      </c>
      <c r="M8472" s="77"/>
    </row>
    <row r="8473" spans="12:13">
      <c r="L8473" s="78">
        <f t="shared" si="131"/>
        <v>84.150000000006145</v>
      </c>
      <c r="M8473" s="77"/>
    </row>
    <row r="8474" spans="12:13">
      <c r="L8474" s="78">
        <f t="shared" si="131"/>
        <v>84.16000000000615</v>
      </c>
      <c r="M8474" s="77"/>
    </row>
    <row r="8475" spans="12:13">
      <c r="L8475" s="78">
        <f t="shared" si="131"/>
        <v>84.170000000006155</v>
      </c>
      <c r="M8475" s="77"/>
    </row>
    <row r="8476" spans="12:13">
      <c r="L8476" s="78">
        <f t="shared" si="131"/>
        <v>84.18000000000616</v>
      </c>
      <c r="M8476" s="77"/>
    </row>
    <row r="8477" spans="12:13">
      <c r="L8477" s="78">
        <f t="shared" si="131"/>
        <v>84.190000000006165</v>
      </c>
      <c r="M8477" s="77"/>
    </row>
    <row r="8478" spans="12:13">
      <c r="L8478" s="78">
        <f t="shared" si="131"/>
        <v>84.20000000000617</v>
      </c>
      <c r="M8478" s="77"/>
    </row>
    <row r="8479" spans="12:13">
      <c r="L8479" s="78">
        <f t="shared" si="131"/>
        <v>84.210000000006175</v>
      </c>
      <c r="M8479" s="77"/>
    </row>
    <row r="8480" spans="12:13">
      <c r="L8480" s="78">
        <f t="shared" si="131"/>
        <v>84.220000000006181</v>
      </c>
      <c r="M8480" s="77"/>
    </row>
    <row r="8481" spans="12:13">
      <c r="L8481" s="78">
        <f t="shared" si="131"/>
        <v>84.230000000006186</v>
      </c>
      <c r="M8481" s="77"/>
    </row>
    <row r="8482" spans="12:13">
      <c r="L8482" s="78">
        <f t="shared" si="131"/>
        <v>84.240000000006191</v>
      </c>
      <c r="M8482" s="77"/>
    </row>
    <row r="8483" spans="12:13">
      <c r="L8483" s="78">
        <f t="shared" si="131"/>
        <v>84.250000000006196</v>
      </c>
      <c r="M8483" s="77"/>
    </row>
    <row r="8484" spans="12:13">
      <c r="L8484" s="78">
        <f t="shared" si="131"/>
        <v>84.260000000006201</v>
      </c>
      <c r="M8484" s="77"/>
    </row>
    <row r="8485" spans="12:13">
      <c r="L8485" s="78">
        <f t="shared" si="131"/>
        <v>84.270000000006206</v>
      </c>
      <c r="M8485" s="77"/>
    </row>
    <row r="8486" spans="12:13">
      <c r="L8486" s="78">
        <f t="shared" si="131"/>
        <v>84.280000000006211</v>
      </c>
      <c r="M8486" s="77"/>
    </row>
    <row r="8487" spans="12:13">
      <c r="L8487" s="78">
        <f t="shared" si="131"/>
        <v>84.290000000006216</v>
      </c>
      <c r="M8487" s="77"/>
    </row>
    <row r="8488" spans="12:13">
      <c r="L8488" s="78">
        <f t="shared" si="131"/>
        <v>84.300000000006222</v>
      </c>
      <c r="M8488" s="77"/>
    </row>
    <row r="8489" spans="12:13">
      <c r="L8489" s="78">
        <f t="shared" si="131"/>
        <v>84.310000000006227</v>
      </c>
      <c r="M8489" s="77"/>
    </row>
    <row r="8490" spans="12:13">
      <c r="L8490" s="78">
        <f t="shared" si="131"/>
        <v>84.320000000006232</v>
      </c>
      <c r="M8490" s="77"/>
    </row>
    <row r="8491" spans="12:13">
      <c r="L8491" s="78">
        <f t="shared" si="131"/>
        <v>84.330000000006237</v>
      </c>
      <c r="M8491" s="77"/>
    </row>
    <row r="8492" spans="12:13">
      <c r="L8492" s="78">
        <f t="shared" si="131"/>
        <v>84.340000000006242</v>
      </c>
      <c r="M8492" s="77"/>
    </row>
    <row r="8493" spans="12:13">
      <c r="L8493" s="78">
        <f t="shared" si="131"/>
        <v>84.350000000006247</v>
      </c>
      <c r="M8493" s="77"/>
    </row>
    <row r="8494" spans="12:13">
      <c r="L8494" s="78">
        <f t="shared" si="131"/>
        <v>84.360000000006252</v>
      </c>
      <c r="M8494" s="77"/>
    </row>
    <row r="8495" spans="12:13">
      <c r="L8495" s="78">
        <f t="shared" si="131"/>
        <v>84.370000000006257</v>
      </c>
      <c r="M8495" s="77"/>
    </row>
    <row r="8496" spans="12:13">
      <c r="L8496" s="78">
        <f t="shared" si="131"/>
        <v>84.380000000006262</v>
      </c>
      <c r="M8496" s="77"/>
    </row>
    <row r="8497" spans="12:13">
      <c r="L8497" s="78">
        <f t="shared" si="131"/>
        <v>84.390000000006268</v>
      </c>
      <c r="M8497" s="77"/>
    </row>
    <row r="8498" spans="12:13">
      <c r="L8498" s="78">
        <f t="shared" si="131"/>
        <v>84.400000000006273</v>
      </c>
      <c r="M8498" s="77"/>
    </row>
    <row r="8499" spans="12:13">
      <c r="L8499" s="78">
        <f t="shared" si="131"/>
        <v>84.410000000006278</v>
      </c>
      <c r="M8499" s="77"/>
    </row>
    <row r="8500" spans="12:13">
      <c r="L8500" s="78">
        <f t="shared" si="131"/>
        <v>84.420000000006283</v>
      </c>
      <c r="M8500" s="77"/>
    </row>
    <row r="8501" spans="12:13">
      <c r="L8501" s="78">
        <f t="shared" si="131"/>
        <v>84.430000000006288</v>
      </c>
      <c r="M8501" s="77"/>
    </row>
    <row r="8502" spans="12:13">
      <c r="L8502" s="78">
        <f t="shared" si="131"/>
        <v>84.440000000006293</v>
      </c>
      <c r="M8502" s="77"/>
    </row>
    <row r="8503" spans="12:13">
      <c r="L8503" s="78">
        <f t="shared" si="131"/>
        <v>84.450000000006298</v>
      </c>
      <c r="M8503" s="77"/>
    </row>
    <row r="8504" spans="12:13">
      <c r="L8504" s="78">
        <f t="shared" si="131"/>
        <v>84.460000000006303</v>
      </c>
      <c r="M8504" s="77"/>
    </row>
    <row r="8505" spans="12:13">
      <c r="L8505" s="78">
        <f t="shared" si="131"/>
        <v>84.470000000006308</v>
      </c>
      <c r="M8505" s="77"/>
    </row>
    <row r="8506" spans="12:13">
      <c r="L8506" s="78">
        <f t="shared" si="131"/>
        <v>84.480000000006314</v>
      </c>
      <c r="M8506" s="77"/>
    </row>
    <row r="8507" spans="12:13">
      <c r="L8507" s="78">
        <f t="shared" si="131"/>
        <v>84.490000000006319</v>
      </c>
      <c r="M8507" s="77"/>
    </row>
    <row r="8508" spans="12:13">
      <c r="L8508" s="78">
        <f t="shared" ref="L8508:L8571" si="132">+L8507+0.01</f>
        <v>84.500000000006324</v>
      </c>
      <c r="M8508" s="77"/>
    </row>
    <row r="8509" spans="12:13">
      <c r="L8509" s="78">
        <f t="shared" si="132"/>
        <v>84.510000000006329</v>
      </c>
      <c r="M8509" s="77"/>
    </row>
    <row r="8510" spans="12:13">
      <c r="L8510" s="78">
        <f t="shared" si="132"/>
        <v>84.520000000006334</v>
      </c>
      <c r="M8510" s="77"/>
    </row>
    <row r="8511" spans="12:13">
      <c r="L8511" s="78">
        <f t="shared" si="132"/>
        <v>84.530000000006339</v>
      </c>
      <c r="M8511" s="77"/>
    </row>
    <row r="8512" spans="12:13">
      <c r="L8512" s="78">
        <f t="shared" si="132"/>
        <v>84.540000000006344</v>
      </c>
      <c r="M8512" s="77"/>
    </row>
    <row r="8513" spans="12:13">
      <c r="L8513" s="78">
        <f t="shared" si="132"/>
        <v>84.550000000006349</v>
      </c>
      <c r="M8513" s="77"/>
    </row>
    <row r="8514" spans="12:13">
      <c r="L8514" s="78">
        <f t="shared" si="132"/>
        <v>84.560000000006355</v>
      </c>
      <c r="M8514" s="77"/>
    </row>
    <row r="8515" spans="12:13">
      <c r="L8515" s="78">
        <f t="shared" si="132"/>
        <v>84.57000000000636</v>
      </c>
      <c r="M8515" s="77"/>
    </row>
    <row r="8516" spans="12:13">
      <c r="L8516" s="78">
        <f t="shared" si="132"/>
        <v>84.580000000006365</v>
      </c>
      <c r="M8516" s="77"/>
    </row>
    <row r="8517" spans="12:13">
      <c r="L8517" s="78">
        <f t="shared" si="132"/>
        <v>84.59000000000637</v>
      </c>
      <c r="M8517" s="77"/>
    </row>
    <row r="8518" spans="12:13">
      <c r="L8518" s="78">
        <f t="shared" si="132"/>
        <v>84.600000000006375</v>
      </c>
      <c r="M8518" s="77"/>
    </row>
    <row r="8519" spans="12:13">
      <c r="L8519" s="78">
        <f t="shared" si="132"/>
        <v>84.61000000000638</v>
      </c>
      <c r="M8519" s="77"/>
    </row>
    <row r="8520" spans="12:13">
      <c r="L8520" s="78">
        <f t="shared" si="132"/>
        <v>84.620000000006385</v>
      </c>
      <c r="M8520" s="77"/>
    </row>
    <row r="8521" spans="12:13">
      <c r="L8521" s="78">
        <f t="shared" si="132"/>
        <v>84.63000000000639</v>
      </c>
      <c r="M8521" s="77"/>
    </row>
    <row r="8522" spans="12:13">
      <c r="L8522" s="78">
        <f t="shared" si="132"/>
        <v>84.640000000006395</v>
      </c>
      <c r="M8522" s="77"/>
    </row>
    <row r="8523" spans="12:13">
      <c r="L8523" s="78">
        <f t="shared" si="132"/>
        <v>84.650000000006401</v>
      </c>
      <c r="M8523" s="77"/>
    </row>
    <row r="8524" spans="12:13">
      <c r="L8524" s="78">
        <f t="shared" si="132"/>
        <v>84.660000000006406</v>
      </c>
      <c r="M8524" s="77"/>
    </row>
    <row r="8525" spans="12:13">
      <c r="L8525" s="78">
        <f t="shared" si="132"/>
        <v>84.670000000006411</v>
      </c>
      <c r="M8525" s="77"/>
    </row>
    <row r="8526" spans="12:13">
      <c r="L8526" s="78">
        <f t="shared" si="132"/>
        <v>84.680000000006416</v>
      </c>
      <c r="M8526" s="77"/>
    </row>
    <row r="8527" spans="12:13">
      <c r="L8527" s="78">
        <f t="shared" si="132"/>
        <v>84.690000000006421</v>
      </c>
      <c r="M8527" s="77"/>
    </row>
    <row r="8528" spans="12:13">
      <c r="L8528" s="78">
        <f t="shared" si="132"/>
        <v>84.700000000006426</v>
      </c>
      <c r="M8528" s="77"/>
    </row>
    <row r="8529" spans="12:13">
      <c r="L8529" s="78">
        <f t="shared" si="132"/>
        <v>84.710000000006431</v>
      </c>
      <c r="M8529" s="77"/>
    </row>
    <row r="8530" spans="12:13">
      <c r="L8530" s="78">
        <f t="shared" si="132"/>
        <v>84.720000000006436</v>
      </c>
      <c r="M8530" s="77"/>
    </row>
    <row r="8531" spans="12:13">
      <c r="L8531" s="78">
        <f t="shared" si="132"/>
        <v>84.730000000006441</v>
      </c>
      <c r="M8531" s="77"/>
    </row>
    <row r="8532" spans="12:13">
      <c r="L8532" s="78">
        <f t="shared" si="132"/>
        <v>84.740000000006447</v>
      </c>
      <c r="M8532" s="77"/>
    </row>
    <row r="8533" spans="12:13">
      <c r="L8533" s="78">
        <f t="shared" si="132"/>
        <v>84.750000000006452</v>
      </c>
      <c r="M8533" s="77"/>
    </row>
    <row r="8534" spans="12:13">
      <c r="L8534" s="78">
        <f t="shared" si="132"/>
        <v>84.760000000006457</v>
      </c>
      <c r="M8534" s="77"/>
    </row>
    <row r="8535" spans="12:13">
      <c r="L8535" s="78">
        <f t="shared" si="132"/>
        <v>84.770000000006462</v>
      </c>
      <c r="M8535" s="77"/>
    </row>
    <row r="8536" spans="12:13">
      <c r="L8536" s="78">
        <f t="shared" si="132"/>
        <v>84.780000000006467</v>
      </c>
      <c r="M8536" s="77"/>
    </row>
    <row r="8537" spans="12:13">
      <c r="L8537" s="78">
        <f t="shared" si="132"/>
        <v>84.790000000006472</v>
      </c>
      <c r="M8537" s="77"/>
    </row>
    <row r="8538" spans="12:13">
      <c r="L8538" s="78">
        <f t="shared" si="132"/>
        <v>84.800000000006477</v>
      </c>
      <c r="M8538" s="77"/>
    </row>
    <row r="8539" spans="12:13">
      <c r="L8539" s="78">
        <f t="shared" si="132"/>
        <v>84.810000000006482</v>
      </c>
      <c r="M8539" s="77"/>
    </row>
    <row r="8540" spans="12:13">
      <c r="L8540" s="78">
        <f t="shared" si="132"/>
        <v>84.820000000006488</v>
      </c>
      <c r="M8540" s="77"/>
    </row>
    <row r="8541" spans="12:13">
      <c r="L8541" s="78">
        <f t="shared" si="132"/>
        <v>84.830000000006493</v>
      </c>
      <c r="M8541" s="77"/>
    </row>
    <row r="8542" spans="12:13">
      <c r="L8542" s="78">
        <f t="shared" si="132"/>
        <v>84.840000000006498</v>
      </c>
      <c r="M8542" s="77"/>
    </row>
    <row r="8543" spans="12:13">
      <c r="L8543" s="78">
        <f t="shared" si="132"/>
        <v>84.850000000006503</v>
      </c>
      <c r="M8543" s="77"/>
    </row>
    <row r="8544" spans="12:13">
      <c r="L8544" s="78">
        <f t="shared" si="132"/>
        <v>84.860000000006508</v>
      </c>
      <c r="M8544" s="77"/>
    </row>
    <row r="8545" spans="12:13">
      <c r="L8545" s="78">
        <f t="shared" si="132"/>
        <v>84.870000000006513</v>
      </c>
      <c r="M8545" s="77"/>
    </row>
    <row r="8546" spans="12:13">
      <c r="L8546" s="78">
        <f t="shared" si="132"/>
        <v>84.880000000006518</v>
      </c>
      <c r="M8546" s="77"/>
    </row>
    <row r="8547" spans="12:13">
      <c r="L8547" s="78">
        <f t="shared" si="132"/>
        <v>84.890000000006523</v>
      </c>
      <c r="M8547" s="77"/>
    </row>
    <row r="8548" spans="12:13">
      <c r="L8548" s="78">
        <f t="shared" si="132"/>
        <v>84.900000000006528</v>
      </c>
      <c r="M8548" s="77"/>
    </row>
    <row r="8549" spans="12:13">
      <c r="L8549" s="78">
        <f t="shared" si="132"/>
        <v>84.910000000006534</v>
      </c>
      <c r="M8549" s="77"/>
    </row>
    <row r="8550" spans="12:13">
      <c r="L8550" s="78">
        <f t="shared" si="132"/>
        <v>84.920000000006539</v>
      </c>
      <c r="M8550" s="77"/>
    </row>
    <row r="8551" spans="12:13">
      <c r="L8551" s="78">
        <f t="shared" si="132"/>
        <v>84.930000000006544</v>
      </c>
      <c r="M8551" s="77"/>
    </row>
    <row r="8552" spans="12:13">
      <c r="L8552" s="78">
        <f t="shared" si="132"/>
        <v>84.940000000006549</v>
      </c>
      <c r="M8552" s="77"/>
    </row>
    <row r="8553" spans="12:13">
      <c r="L8553" s="78">
        <f t="shared" si="132"/>
        <v>84.950000000006554</v>
      </c>
      <c r="M8553" s="77"/>
    </row>
    <row r="8554" spans="12:13">
      <c r="L8554" s="78">
        <f t="shared" si="132"/>
        <v>84.960000000006559</v>
      </c>
      <c r="M8554" s="77"/>
    </row>
    <row r="8555" spans="12:13">
      <c r="L8555" s="78">
        <f t="shared" si="132"/>
        <v>84.970000000006564</v>
      </c>
      <c r="M8555" s="77"/>
    </row>
    <row r="8556" spans="12:13">
      <c r="L8556" s="78">
        <f t="shared" si="132"/>
        <v>84.980000000006569</v>
      </c>
      <c r="M8556" s="77"/>
    </row>
    <row r="8557" spans="12:13">
      <c r="L8557" s="78">
        <f t="shared" si="132"/>
        <v>84.990000000006575</v>
      </c>
      <c r="M8557" s="77"/>
    </row>
    <row r="8558" spans="12:13">
      <c r="L8558" s="78">
        <f t="shared" si="132"/>
        <v>85.00000000000658</v>
      </c>
      <c r="M8558" s="77"/>
    </row>
    <row r="8559" spans="12:13">
      <c r="L8559" s="78">
        <f t="shared" si="132"/>
        <v>85.010000000006585</v>
      </c>
      <c r="M8559" s="77"/>
    </row>
    <row r="8560" spans="12:13">
      <c r="L8560" s="78">
        <f t="shared" si="132"/>
        <v>85.02000000000659</v>
      </c>
      <c r="M8560" s="77"/>
    </row>
    <row r="8561" spans="12:13">
      <c r="L8561" s="78">
        <f t="shared" si="132"/>
        <v>85.030000000006595</v>
      </c>
      <c r="M8561" s="77"/>
    </row>
    <row r="8562" spans="12:13">
      <c r="L8562" s="78">
        <f t="shared" si="132"/>
        <v>85.0400000000066</v>
      </c>
      <c r="M8562" s="77"/>
    </row>
    <row r="8563" spans="12:13">
      <c r="L8563" s="78">
        <f t="shared" si="132"/>
        <v>85.050000000006605</v>
      </c>
      <c r="M8563" s="77"/>
    </row>
    <row r="8564" spans="12:13">
      <c r="L8564" s="78">
        <f t="shared" si="132"/>
        <v>85.06000000000661</v>
      </c>
      <c r="M8564" s="77"/>
    </row>
    <row r="8565" spans="12:13">
      <c r="L8565" s="78">
        <f t="shared" si="132"/>
        <v>85.070000000006615</v>
      </c>
      <c r="M8565" s="77"/>
    </row>
    <row r="8566" spans="12:13">
      <c r="L8566" s="78">
        <f t="shared" si="132"/>
        <v>85.080000000006621</v>
      </c>
      <c r="M8566" s="77"/>
    </row>
    <row r="8567" spans="12:13">
      <c r="L8567" s="78">
        <f t="shared" si="132"/>
        <v>85.090000000006626</v>
      </c>
      <c r="M8567" s="77"/>
    </row>
    <row r="8568" spans="12:13">
      <c r="L8568" s="78">
        <f t="shared" si="132"/>
        <v>85.100000000006631</v>
      </c>
      <c r="M8568" s="77"/>
    </row>
    <row r="8569" spans="12:13">
      <c r="L8569" s="78">
        <f t="shared" si="132"/>
        <v>85.110000000006636</v>
      </c>
      <c r="M8569" s="77"/>
    </row>
    <row r="8570" spans="12:13">
      <c r="L8570" s="78">
        <f t="shared" si="132"/>
        <v>85.120000000006641</v>
      </c>
      <c r="M8570" s="77"/>
    </row>
    <row r="8571" spans="12:13">
      <c r="L8571" s="78">
        <f t="shared" si="132"/>
        <v>85.130000000006646</v>
      </c>
      <c r="M8571" s="77"/>
    </row>
    <row r="8572" spans="12:13">
      <c r="L8572" s="78">
        <f t="shared" ref="L8572:L8635" si="133">+L8571+0.01</f>
        <v>85.140000000006651</v>
      </c>
      <c r="M8572" s="77"/>
    </row>
    <row r="8573" spans="12:13">
      <c r="L8573" s="78">
        <f t="shared" si="133"/>
        <v>85.150000000006656</v>
      </c>
      <c r="M8573" s="77"/>
    </row>
    <row r="8574" spans="12:13">
      <c r="L8574" s="78">
        <f t="shared" si="133"/>
        <v>85.160000000006661</v>
      </c>
      <c r="M8574" s="77"/>
    </row>
    <row r="8575" spans="12:13">
      <c r="L8575" s="78">
        <f t="shared" si="133"/>
        <v>85.170000000006667</v>
      </c>
      <c r="M8575" s="77"/>
    </row>
    <row r="8576" spans="12:13">
      <c r="L8576" s="78">
        <f t="shared" si="133"/>
        <v>85.180000000006672</v>
      </c>
      <c r="M8576" s="77"/>
    </row>
    <row r="8577" spans="12:13">
      <c r="L8577" s="78">
        <f t="shared" si="133"/>
        <v>85.190000000006677</v>
      </c>
      <c r="M8577" s="77"/>
    </row>
    <row r="8578" spans="12:13">
      <c r="L8578" s="78">
        <f t="shared" si="133"/>
        <v>85.200000000006682</v>
      </c>
      <c r="M8578" s="77"/>
    </row>
    <row r="8579" spans="12:13">
      <c r="L8579" s="78">
        <f t="shared" si="133"/>
        <v>85.210000000006687</v>
      </c>
      <c r="M8579" s="77"/>
    </row>
    <row r="8580" spans="12:13">
      <c r="L8580" s="78">
        <f t="shared" si="133"/>
        <v>85.220000000006692</v>
      </c>
      <c r="M8580" s="77"/>
    </row>
    <row r="8581" spans="12:13">
      <c r="L8581" s="78">
        <f t="shared" si="133"/>
        <v>85.230000000006697</v>
      </c>
      <c r="M8581" s="77"/>
    </row>
    <row r="8582" spans="12:13">
      <c r="L8582" s="78">
        <f t="shared" si="133"/>
        <v>85.240000000006702</v>
      </c>
      <c r="M8582" s="77"/>
    </row>
    <row r="8583" spans="12:13">
      <c r="L8583" s="78">
        <f t="shared" si="133"/>
        <v>85.250000000006708</v>
      </c>
      <c r="M8583" s="77"/>
    </row>
    <row r="8584" spans="12:13">
      <c r="L8584" s="78">
        <f t="shared" si="133"/>
        <v>85.260000000006713</v>
      </c>
      <c r="M8584" s="77"/>
    </row>
    <row r="8585" spans="12:13">
      <c r="L8585" s="78">
        <f t="shared" si="133"/>
        <v>85.270000000006718</v>
      </c>
      <c r="M8585" s="77"/>
    </row>
    <row r="8586" spans="12:13">
      <c r="L8586" s="78">
        <f t="shared" si="133"/>
        <v>85.280000000006723</v>
      </c>
      <c r="M8586" s="77"/>
    </row>
    <row r="8587" spans="12:13">
      <c r="L8587" s="78">
        <f t="shared" si="133"/>
        <v>85.290000000006728</v>
      </c>
      <c r="M8587" s="77"/>
    </row>
    <row r="8588" spans="12:13">
      <c r="L8588" s="78">
        <f t="shared" si="133"/>
        <v>85.300000000006733</v>
      </c>
      <c r="M8588" s="77"/>
    </row>
    <row r="8589" spans="12:13">
      <c r="L8589" s="78">
        <f t="shared" si="133"/>
        <v>85.310000000006738</v>
      </c>
      <c r="M8589" s="77"/>
    </row>
    <row r="8590" spans="12:13">
      <c r="L8590" s="78">
        <f t="shared" si="133"/>
        <v>85.320000000006743</v>
      </c>
      <c r="M8590" s="77"/>
    </row>
    <row r="8591" spans="12:13">
      <c r="L8591" s="78">
        <f t="shared" si="133"/>
        <v>85.330000000006748</v>
      </c>
      <c r="M8591" s="77"/>
    </row>
    <row r="8592" spans="12:13">
      <c r="L8592" s="78">
        <f t="shared" si="133"/>
        <v>85.340000000006754</v>
      </c>
      <c r="M8592" s="77"/>
    </row>
    <row r="8593" spans="12:13">
      <c r="L8593" s="78">
        <f t="shared" si="133"/>
        <v>85.350000000006759</v>
      </c>
      <c r="M8593" s="77"/>
    </row>
    <row r="8594" spans="12:13">
      <c r="L8594" s="78">
        <f t="shared" si="133"/>
        <v>85.360000000006764</v>
      </c>
      <c r="M8594" s="77"/>
    </row>
    <row r="8595" spans="12:13">
      <c r="L8595" s="78">
        <f t="shared" si="133"/>
        <v>85.370000000006769</v>
      </c>
      <c r="M8595" s="77"/>
    </row>
    <row r="8596" spans="12:13">
      <c r="L8596" s="78">
        <f t="shared" si="133"/>
        <v>85.380000000006774</v>
      </c>
      <c r="M8596" s="77"/>
    </row>
    <row r="8597" spans="12:13">
      <c r="L8597" s="78">
        <f t="shared" si="133"/>
        <v>85.390000000006779</v>
      </c>
      <c r="M8597" s="77"/>
    </row>
    <row r="8598" spans="12:13">
      <c r="L8598" s="78">
        <f t="shared" si="133"/>
        <v>85.400000000006784</v>
      </c>
      <c r="M8598" s="77"/>
    </row>
    <row r="8599" spans="12:13">
      <c r="L8599" s="78">
        <f t="shared" si="133"/>
        <v>85.410000000006789</v>
      </c>
      <c r="M8599" s="77"/>
    </row>
    <row r="8600" spans="12:13">
      <c r="L8600" s="78">
        <f t="shared" si="133"/>
        <v>85.420000000006794</v>
      </c>
      <c r="M8600" s="77"/>
    </row>
    <row r="8601" spans="12:13">
      <c r="L8601" s="78">
        <f t="shared" si="133"/>
        <v>85.4300000000068</v>
      </c>
      <c r="M8601" s="77"/>
    </row>
    <row r="8602" spans="12:13">
      <c r="L8602" s="78">
        <f t="shared" si="133"/>
        <v>85.440000000006805</v>
      </c>
      <c r="M8602" s="77"/>
    </row>
    <row r="8603" spans="12:13">
      <c r="L8603" s="78">
        <f t="shared" si="133"/>
        <v>85.45000000000681</v>
      </c>
      <c r="M8603" s="77"/>
    </row>
    <row r="8604" spans="12:13">
      <c r="L8604" s="78">
        <f t="shared" si="133"/>
        <v>85.460000000006815</v>
      </c>
      <c r="M8604" s="77"/>
    </row>
    <row r="8605" spans="12:13">
      <c r="L8605" s="78">
        <f t="shared" si="133"/>
        <v>85.47000000000682</v>
      </c>
      <c r="M8605" s="77"/>
    </row>
    <row r="8606" spans="12:13">
      <c r="L8606" s="78">
        <f t="shared" si="133"/>
        <v>85.480000000006825</v>
      </c>
      <c r="M8606" s="77"/>
    </row>
    <row r="8607" spans="12:13">
      <c r="L8607" s="78">
        <f t="shared" si="133"/>
        <v>85.49000000000683</v>
      </c>
      <c r="M8607" s="77"/>
    </row>
    <row r="8608" spans="12:13">
      <c r="L8608" s="78">
        <f t="shared" si="133"/>
        <v>85.500000000006835</v>
      </c>
      <c r="M8608" s="77"/>
    </row>
    <row r="8609" spans="12:13">
      <c r="L8609" s="78">
        <f t="shared" si="133"/>
        <v>85.510000000006841</v>
      </c>
      <c r="M8609" s="77"/>
    </row>
    <row r="8610" spans="12:13">
      <c r="L8610" s="78">
        <f t="shared" si="133"/>
        <v>85.520000000006846</v>
      </c>
      <c r="M8610" s="77"/>
    </row>
    <row r="8611" spans="12:13">
      <c r="L8611" s="78">
        <f t="shared" si="133"/>
        <v>85.530000000006851</v>
      </c>
      <c r="M8611" s="77"/>
    </row>
    <row r="8612" spans="12:13">
      <c r="L8612" s="78">
        <f t="shared" si="133"/>
        <v>85.540000000006856</v>
      </c>
      <c r="M8612" s="77"/>
    </row>
    <row r="8613" spans="12:13">
      <c r="L8613" s="78">
        <f t="shared" si="133"/>
        <v>85.550000000006861</v>
      </c>
      <c r="M8613" s="77"/>
    </row>
    <row r="8614" spans="12:13">
      <c r="L8614" s="78">
        <f t="shared" si="133"/>
        <v>85.560000000006866</v>
      </c>
      <c r="M8614" s="77"/>
    </row>
    <row r="8615" spans="12:13">
      <c r="L8615" s="78">
        <f t="shared" si="133"/>
        <v>85.570000000006871</v>
      </c>
      <c r="M8615" s="77"/>
    </row>
    <row r="8616" spans="12:13">
      <c r="L8616" s="78">
        <f t="shared" si="133"/>
        <v>85.580000000006876</v>
      </c>
      <c r="M8616" s="77"/>
    </row>
    <row r="8617" spans="12:13">
      <c r="L8617" s="78">
        <f t="shared" si="133"/>
        <v>85.590000000006881</v>
      </c>
      <c r="M8617" s="77"/>
    </row>
    <row r="8618" spans="12:13">
      <c r="L8618" s="78">
        <f t="shared" si="133"/>
        <v>85.600000000006887</v>
      </c>
      <c r="M8618" s="77"/>
    </row>
    <row r="8619" spans="12:13">
      <c r="L8619" s="78">
        <f t="shared" si="133"/>
        <v>85.610000000006892</v>
      </c>
      <c r="M8619" s="77"/>
    </row>
    <row r="8620" spans="12:13">
      <c r="L8620" s="78">
        <f t="shared" si="133"/>
        <v>85.620000000006897</v>
      </c>
      <c r="M8620" s="77"/>
    </row>
    <row r="8621" spans="12:13">
      <c r="L8621" s="78">
        <f t="shared" si="133"/>
        <v>85.630000000006902</v>
      </c>
      <c r="M8621" s="77"/>
    </row>
    <row r="8622" spans="12:13">
      <c r="L8622" s="78">
        <f t="shared" si="133"/>
        <v>85.640000000006907</v>
      </c>
      <c r="M8622" s="77"/>
    </row>
    <row r="8623" spans="12:13">
      <c r="L8623" s="78">
        <f t="shared" si="133"/>
        <v>85.650000000006912</v>
      </c>
      <c r="M8623" s="77"/>
    </row>
    <row r="8624" spans="12:13">
      <c r="L8624" s="78">
        <f t="shared" si="133"/>
        <v>85.660000000006917</v>
      </c>
      <c r="M8624" s="77"/>
    </row>
    <row r="8625" spans="12:13">
      <c r="L8625" s="78">
        <f t="shared" si="133"/>
        <v>85.670000000006922</v>
      </c>
      <c r="M8625" s="77"/>
    </row>
    <row r="8626" spans="12:13">
      <c r="L8626" s="78">
        <f t="shared" si="133"/>
        <v>85.680000000006928</v>
      </c>
      <c r="M8626" s="77"/>
    </row>
    <row r="8627" spans="12:13">
      <c r="L8627" s="78">
        <f t="shared" si="133"/>
        <v>85.690000000006933</v>
      </c>
      <c r="M8627" s="77"/>
    </row>
    <row r="8628" spans="12:13">
      <c r="L8628" s="78">
        <f t="shared" si="133"/>
        <v>85.700000000006938</v>
      </c>
      <c r="M8628" s="77"/>
    </row>
    <row r="8629" spans="12:13">
      <c r="L8629" s="78">
        <f t="shared" si="133"/>
        <v>85.710000000006943</v>
      </c>
      <c r="M8629" s="77"/>
    </row>
    <row r="8630" spans="12:13">
      <c r="L8630" s="78">
        <f t="shared" si="133"/>
        <v>85.720000000006948</v>
      </c>
      <c r="M8630" s="77"/>
    </row>
    <row r="8631" spans="12:13">
      <c r="L8631" s="78">
        <f t="shared" si="133"/>
        <v>85.730000000006953</v>
      </c>
      <c r="M8631" s="77"/>
    </row>
    <row r="8632" spans="12:13">
      <c r="L8632" s="78">
        <f t="shared" si="133"/>
        <v>85.740000000006958</v>
      </c>
      <c r="M8632" s="77"/>
    </row>
    <row r="8633" spans="12:13">
      <c r="L8633" s="78">
        <f t="shared" si="133"/>
        <v>85.750000000006963</v>
      </c>
      <c r="M8633" s="77"/>
    </row>
    <row r="8634" spans="12:13">
      <c r="L8634" s="78">
        <f t="shared" si="133"/>
        <v>85.760000000006968</v>
      </c>
      <c r="M8634" s="77"/>
    </row>
    <row r="8635" spans="12:13">
      <c r="L8635" s="78">
        <f t="shared" si="133"/>
        <v>85.770000000006974</v>
      </c>
      <c r="M8635" s="77"/>
    </row>
    <row r="8636" spans="12:13">
      <c r="L8636" s="78">
        <f t="shared" ref="L8636:L8699" si="134">+L8635+0.01</f>
        <v>85.780000000006979</v>
      </c>
      <c r="M8636" s="77"/>
    </row>
    <row r="8637" spans="12:13">
      <c r="L8637" s="78">
        <f t="shared" si="134"/>
        <v>85.790000000006984</v>
      </c>
      <c r="M8637" s="77"/>
    </row>
    <row r="8638" spans="12:13">
      <c r="L8638" s="78">
        <f t="shared" si="134"/>
        <v>85.800000000006989</v>
      </c>
      <c r="M8638" s="77"/>
    </row>
    <row r="8639" spans="12:13">
      <c r="L8639" s="78">
        <f t="shared" si="134"/>
        <v>85.810000000006994</v>
      </c>
      <c r="M8639" s="77"/>
    </row>
    <row r="8640" spans="12:13">
      <c r="L8640" s="78">
        <f t="shared" si="134"/>
        <v>85.820000000006999</v>
      </c>
      <c r="M8640" s="77"/>
    </row>
    <row r="8641" spans="12:13">
      <c r="L8641" s="78">
        <f t="shared" si="134"/>
        <v>85.830000000007004</v>
      </c>
      <c r="M8641" s="77"/>
    </row>
    <row r="8642" spans="12:13">
      <c r="L8642" s="78">
        <f t="shared" si="134"/>
        <v>85.840000000007009</v>
      </c>
      <c r="M8642" s="77"/>
    </row>
    <row r="8643" spans="12:13">
      <c r="L8643" s="78">
        <f t="shared" si="134"/>
        <v>85.850000000007014</v>
      </c>
      <c r="M8643" s="77"/>
    </row>
    <row r="8644" spans="12:13">
      <c r="L8644" s="78">
        <f t="shared" si="134"/>
        <v>85.86000000000702</v>
      </c>
      <c r="M8644" s="77"/>
    </row>
    <row r="8645" spans="12:13">
      <c r="L8645" s="78">
        <f t="shared" si="134"/>
        <v>85.870000000007025</v>
      </c>
      <c r="M8645" s="77"/>
    </row>
    <row r="8646" spans="12:13">
      <c r="L8646" s="78">
        <f t="shared" si="134"/>
        <v>85.88000000000703</v>
      </c>
      <c r="M8646" s="77"/>
    </row>
    <row r="8647" spans="12:13">
      <c r="L8647" s="78">
        <f t="shared" si="134"/>
        <v>85.890000000007035</v>
      </c>
      <c r="M8647" s="77"/>
    </row>
    <row r="8648" spans="12:13">
      <c r="L8648" s="78">
        <f t="shared" si="134"/>
        <v>85.90000000000704</v>
      </c>
      <c r="M8648" s="77"/>
    </row>
    <row r="8649" spans="12:13">
      <c r="L8649" s="78">
        <f t="shared" si="134"/>
        <v>85.910000000007045</v>
      </c>
      <c r="M8649" s="77"/>
    </row>
    <row r="8650" spans="12:13">
      <c r="L8650" s="78">
        <f t="shared" si="134"/>
        <v>85.92000000000705</v>
      </c>
      <c r="M8650" s="77"/>
    </row>
    <row r="8651" spans="12:13">
      <c r="L8651" s="78">
        <f t="shared" si="134"/>
        <v>85.930000000007055</v>
      </c>
      <c r="M8651" s="77"/>
    </row>
    <row r="8652" spans="12:13">
      <c r="L8652" s="78">
        <f t="shared" si="134"/>
        <v>85.940000000007061</v>
      </c>
      <c r="M8652" s="77"/>
    </row>
    <row r="8653" spans="12:13">
      <c r="L8653" s="78">
        <f t="shared" si="134"/>
        <v>85.950000000007066</v>
      </c>
      <c r="M8653" s="77"/>
    </row>
    <row r="8654" spans="12:13">
      <c r="L8654" s="78">
        <f t="shared" si="134"/>
        <v>85.960000000007071</v>
      </c>
      <c r="M8654" s="77"/>
    </row>
    <row r="8655" spans="12:13">
      <c r="L8655" s="78">
        <f t="shared" si="134"/>
        <v>85.970000000007076</v>
      </c>
      <c r="M8655" s="77"/>
    </row>
    <row r="8656" spans="12:13">
      <c r="L8656" s="78">
        <f t="shared" si="134"/>
        <v>85.980000000007081</v>
      </c>
      <c r="M8656" s="77"/>
    </row>
    <row r="8657" spans="12:13">
      <c r="L8657" s="78">
        <f t="shared" si="134"/>
        <v>85.990000000007086</v>
      </c>
      <c r="M8657" s="77"/>
    </row>
    <row r="8658" spans="12:13">
      <c r="L8658" s="78">
        <f t="shared" si="134"/>
        <v>86.000000000007091</v>
      </c>
      <c r="M8658" s="77"/>
    </row>
    <row r="8659" spans="12:13">
      <c r="L8659" s="78">
        <f t="shared" si="134"/>
        <v>86.010000000007096</v>
      </c>
      <c r="M8659" s="77"/>
    </row>
    <row r="8660" spans="12:13">
      <c r="L8660" s="78">
        <f t="shared" si="134"/>
        <v>86.020000000007101</v>
      </c>
      <c r="M8660" s="77"/>
    </row>
    <row r="8661" spans="12:13">
      <c r="L8661" s="78">
        <f t="shared" si="134"/>
        <v>86.030000000007107</v>
      </c>
      <c r="M8661" s="77"/>
    </row>
    <row r="8662" spans="12:13">
      <c r="L8662" s="78">
        <f t="shared" si="134"/>
        <v>86.040000000007112</v>
      </c>
      <c r="M8662" s="77"/>
    </row>
    <row r="8663" spans="12:13">
      <c r="L8663" s="78">
        <f t="shared" si="134"/>
        <v>86.050000000007117</v>
      </c>
      <c r="M8663" s="77"/>
    </row>
    <row r="8664" spans="12:13">
      <c r="L8664" s="78">
        <f t="shared" si="134"/>
        <v>86.060000000007122</v>
      </c>
      <c r="M8664" s="77"/>
    </row>
    <row r="8665" spans="12:13">
      <c r="L8665" s="78">
        <f t="shared" si="134"/>
        <v>86.070000000007127</v>
      </c>
      <c r="M8665" s="77"/>
    </row>
    <row r="8666" spans="12:13">
      <c r="L8666" s="78">
        <f t="shared" si="134"/>
        <v>86.080000000007132</v>
      </c>
      <c r="M8666" s="77"/>
    </row>
    <row r="8667" spans="12:13">
      <c r="L8667" s="78">
        <f t="shared" si="134"/>
        <v>86.090000000007137</v>
      </c>
      <c r="M8667" s="77"/>
    </row>
    <row r="8668" spans="12:13">
      <c r="L8668" s="78">
        <f t="shared" si="134"/>
        <v>86.100000000007142</v>
      </c>
      <c r="M8668" s="77"/>
    </row>
    <row r="8669" spans="12:13">
      <c r="L8669" s="78">
        <f t="shared" si="134"/>
        <v>86.110000000007147</v>
      </c>
      <c r="M8669" s="77"/>
    </row>
    <row r="8670" spans="12:13">
      <c r="L8670" s="78">
        <f t="shared" si="134"/>
        <v>86.120000000007153</v>
      </c>
      <c r="M8670" s="77"/>
    </row>
    <row r="8671" spans="12:13">
      <c r="L8671" s="78">
        <f t="shared" si="134"/>
        <v>86.130000000007158</v>
      </c>
      <c r="M8671" s="77"/>
    </row>
    <row r="8672" spans="12:13">
      <c r="L8672" s="78">
        <f t="shared" si="134"/>
        <v>86.140000000007163</v>
      </c>
      <c r="M8672" s="77"/>
    </row>
    <row r="8673" spans="12:13">
      <c r="L8673" s="78">
        <f t="shared" si="134"/>
        <v>86.150000000007168</v>
      </c>
      <c r="M8673" s="77"/>
    </row>
    <row r="8674" spans="12:13">
      <c r="L8674" s="78">
        <f t="shared" si="134"/>
        <v>86.160000000007173</v>
      </c>
      <c r="M8674" s="77"/>
    </row>
    <row r="8675" spans="12:13">
      <c r="L8675" s="78">
        <f t="shared" si="134"/>
        <v>86.170000000007178</v>
      </c>
      <c r="M8675" s="77"/>
    </row>
    <row r="8676" spans="12:13">
      <c r="L8676" s="78">
        <f t="shared" si="134"/>
        <v>86.180000000007183</v>
      </c>
      <c r="M8676" s="77"/>
    </row>
    <row r="8677" spans="12:13">
      <c r="L8677" s="78">
        <f t="shared" si="134"/>
        <v>86.190000000007188</v>
      </c>
      <c r="M8677" s="77"/>
    </row>
    <row r="8678" spans="12:13">
      <c r="L8678" s="78">
        <f t="shared" si="134"/>
        <v>86.200000000007194</v>
      </c>
      <c r="M8678" s="77"/>
    </row>
    <row r="8679" spans="12:13">
      <c r="L8679" s="78">
        <f t="shared" si="134"/>
        <v>86.210000000007199</v>
      </c>
      <c r="M8679" s="77"/>
    </row>
    <row r="8680" spans="12:13">
      <c r="L8680" s="78">
        <f t="shared" si="134"/>
        <v>86.220000000007204</v>
      </c>
      <c r="M8680" s="77"/>
    </row>
    <row r="8681" spans="12:13">
      <c r="L8681" s="78">
        <f t="shared" si="134"/>
        <v>86.230000000007209</v>
      </c>
      <c r="M8681" s="77"/>
    </row>
    <row r="8682" spans="12:13">
      <c r="L8682" s="78">
        <f t="shared" si="134"/>
        <v>86.240000000007214</v>
      </c>
      <c r="M8682" s="77"/>
    </row>
    <row r="8683" spans="12:13">
      <c r="L8683" s="78">
        <f t="shared" si="134"/>
        <v>86.250000000007219</v>
      </c>
      <c r="M8683" s="77"/>
    </row>
    <row r="8684" spans="12:13">
      <c r="L8684" s="78">
        <f t="shared" si="134"/>
        <v>86.260000000007224</v>
      </c>
      <c r="M8684" s="77"/>
    </row>
    <row r="8685" spans="12:13">
      <c r="L8685" s="78">
        <f t="shared" si="134"/>
        <v>86.270000000007229</v>
      </c>
      <c r="M8685" s="77"/>
    </row>
    <row r="8686" spans="12:13">
      <c r="L8686" s="78">
        <f t="shared" si="134"/>
        <v>86.280000000007234</v>
      </c>
      <c r="M8686" s="77"/>
    </row>
    <row r="8687" spans="12:13">
      <c r="L8687" s="78">
        <f t="shared" si="134"/>
        <v>86.29000000000724</v>
      </c>
      <c r="M8687" s="77"/>
    </row>
    <row r="8688" spans="12:13">
      <c r="L8688" s="78">
        <f t="shared" si="134"/>
        <v>86.300000000007245</v>
      </c>
      <c r="M8688" s="77"/>
    </row>
    <row r="8689" spans="12:13">
      <c r="L8689" s="78">
        <f t="shared" si="134"/>
        <v>86.31000000000725</v>
      </c>
      <c r="M8689" s="77"/>
    </row>
    <row r="8690" spans="12:13">
      <c r="L8690" s="78">
        <f t="shared" si="134"/>
        <v>86.320000000007255</v>
      </c>
      <c r="M8690" s="77"/>
    </row>
    <row r="8691" spans="12:13">
      <c r="L8691" s="78">
        <f t="shared" si="134"/>
        <v>86.33000000000726</v>
      </c>
      <c r="M8691" s="77"/>
    </row>
    <row r="8692" spans="12:13">
      <c r="L8692" s="78">
        <f t="shared" si="134"/>
        <v>86.340000000007265</v>
      </c>
      <c r="M8692" s="77"/>
    </row>
    <row r="8693" spans="12:13">
      <c r="L8693" s="78">
        <f t="shared" si="134"/>
        <v>86.35000000000727</v>
      </c>
      <c r="M8693" s="77"/>
    </row>
    <row r="8694" spans="12:13">
      <c r="L8694" s="78">
        <f t="shared" si="134"/>
        <v>86.360000000007275</v>
      </c>
      <c r="M8694" s="77"/>
    </row>
    <row r="8695" spans="12:13">
      <c r="L8695" s="78">
        <f t="shared" si="134"/>
        <v>86.370000000007281</v>
      </c>
      <c r="M8695" s="77"/>
    </row>
    <row r="8696" spans="12:13">
      <c r="L8696" s="78">
        <f t="shared" si="134"/>
        <v>86.380000000007286</v>
      </c>
      <c r="M8696" s="77"/>
    </row>
    <row r="8697" spans="12:13">
      <c r="L8697" s="78">
        <f t="shared" si="134"/>
        <v>86.390000000007291</v>
      </c>
      <c r="M8697" s="77"/>
    </row>
    <row r="8698" spans="12:13">
      <c r="L8698" s="78">
        <f t="shared" si="134"/>
        <v>86.400000000007296</v>
      </c>
      <c r="M8698" s="77"/>
    </row>
    <row r="8699" spans="12:13">
      <c r="L8699" s="78">
        <f t="shared" si="134"/>
        <v>86.410000000007301</v>
      </c>
      <c r="M8699" s="77"/>
    </row>
    <row r="8700" spans="12:13">
      <c r="L8700" s="78">
        <f t="shared" ref="L8700:L8763" si="135">+L8699+0.01</f>
        <v>86.420000000007306</v>
      </c>
      <c r="M8700" s="77"/>
    </row>
    <row r="8701" spans="12:13">
      <c r="L8701" s="78">
        <f t="shared" si="135"/>
        <v>86.430000000007311</v>
      </c>
      <c r="M8701" s="77"/>
    </row>
    <row r="8702" spans="12:13">
      <c r="L8702" s="78">
        <f t="shared" si="135"/>
        <v>86.440000000007316</v>
      </c>
      <c r="M8702" s="77"/>
    </row>
    <row r="8703" spans="12:13">
      <c r="L8703" s="78">
        <f t="shared" si="135"/>
        <v>86.450000000007321</v>
      </c>
      <c r="M8703" s="77"/>
    </row>
    <row r="8704" spans="12:13">
      <c r="L8704" s="78">
        <f t="shared" si="135"/>
        <v>86.460000000007327</v>
      </c>
      <c r="M8704" s="77"/>
    </row>
    <row r="8705" spans="12:13">
      <c r="L8705" s="78">
        <f t="shared" si="135"/>
        <v>86.470000000007332</v>
      </c>
      <c r="M8705" s="77"/>
    </row>
    <row r="8706" spans="12:13">
      <c r="L8706" s="78">
        <f t="shared" si="135"/>
        <v>86.480000000007337</v>
      </c>
      <c r="M8706" s="77"/>
    </row>
    <row r="8707" spans="12:13">
      <c r="L8707" s="78">
        <f t="shared" si="135"/>
        <v>86.490000000007342</v>
      </c>
      <c r="M8707" s="77"/>
    </row>
    <row r="8708" spans="12:13">
      <c r="L8708" s="78">
        <f t="shared" si="135"/>
        <v>86.500000000007347</v>
      </c>
      <c r="M8708" s="77"/>
    </row>
    <row r="8709" spans="12:13">
      <c r="L8709" s="78">
        <f t="shared" si="135"/>
        <v>86.510000000007352</v>
      </c>
      <c r="M8709" s="77"/>
    </row>
    <row r="8710" spans="12:13">
      <c r="L8710" s="78">
        <f t="shared" si="135"/>
        <v>86.520000000007357</v>
      </c>
      <c r="M8710" s="77"/>
    </row>
    <row r="8711" spans="12:13">
      <c r="L8711" s="78">
        <f t="shared" si="135"/>
        <v>86.530000000007362</v>
      </c>
      <c r="M8711" s="77"/>
    </row>
    <row r="8712" spans="12:13">
      <c r="L8712" s="78">
        <f t="shared" si="135"/>
        <v>86.540000000007367</v>
      </c>
      <c r="M8712" s="77"/>
    </row>
    <row r="8713" spans="12:13">
      <c r="L8713" s="78">
        <f t="shared" si="135"/>
        <v>86.550000000007373</v>
      </c>
      <c r="M8713" s="77"/>
    </row>
    <row r="8714" spans="12:13">
      <c r="L8714" s="78">
        <f t="shared" si="135"/>
        <v>86.560000000007378</v>
      </c>
      <c r="M8714" s="77"/>
    </row>
    <row r="8715" spans="12:13">
      <c r="L8715" s="78">
        <f t="shared" si="135"/>
        <v>86.570000000007383</v>
      </c>
      <c r="M8715" s="77"/>
    </row>
    <row r="8716" spans="12:13">
      <c r="L8716" s="78">
        <f t="shared" si="135"/>
        <v>86.580000000007388</v>
      </c>
      <c r="M8716" s="77"/>
    </row>
    <row r="8717" spans="12:13">
      <c r="L8717" s="78">
        <f t="shared" si="135"/>
        <v>86.590000000007393</v>
      </c>
      <c r="M8717" s="77"/>
    </row>
    <row r="8718" spans="12:13">
      <c r="L8718" s="78">
        <f t="shared" si="135"/>
        <v>86.600000000007398</v>
      </c>
      <c r="M8718" s="77"/>
    </row>
    <row r="8719" spans="12:13">
      <c r="L8719" s="78">
        <f t="shared" si="135"/>
        <v>86.610000000007403</v>
      </c>
      <c r="M8719" s="77"/>
    </row>
    <row r="8720" spans="12:13">
      <c r="L8720" s="78">
        <f t="shared" si="135"/>
        <v>86.620000000007408</v>
      </c>
      <c r="M8720" s="77"/>
    </row>
    <row r="8721" spans="12:13">
      <c r="L8721" s="78">
        <f t="shared" si="135"/>
        <v>86.630000000007414</v>
      </c>
      <c r="M8721" s="77"/>
    </row>
    <row r="8722" spans="12:13">
      <c r="L8722" s="78">
        <f t="shared" si="135"/>
        <v>86.640000000007419</v>
      </c>
      <c r="M8722" s="77"/>
    </row>
    <row r="8723" spans="12:13">
      <c r="L8723" s="78">
        <f t="shared" si="135"/>
        <v>86.650000000007424</v>
      </c>
      <c r="M8723" s="77"/>
    </row>
    <row r="8724" spans="12:13">
      <c r="L8724" s="78">
        <f t="shared" si="135"/>
        <v>86.660000000007429</v>
      </c>
      <c r="M8724" s="77"/>
    </row>
    <row r="8725" spans="12:13">
      <c r="L8725" s="78">
        <f t="shared" si="135"/>
        <v>86.670000000007434</v>
      </c>
      <c r="M8725" s="77"/>
    </row>
    <row r="8726" spans="12:13">
      <c r="L8726" s="78">
        <f t="shared" si="135"/>
        <v>86.680000000007439</v>
      </c>
      <c r="M8726" s="77"/>
    </row>
    <row r="8727" spans="12:13">
      <c r="L8727" s="78">
        <f t="shared" si="135"/>
        <v>86.690000000007444</v>
      </c>
      <c r="M8727" s="77"/>
    </row>
    <row r="8728" spans="12:13">
      <c r="L8728" s="78">
        <f t="shared" si="135"/>
        <v>86.700000000007449</v>
      </c>
      <c r="M8728" s="77"/>
    </row>
    <row r="8729" spans="12:13">
      <c r="L8729" s="78">
        <f t="shared" si="135"/>
        <v>86.710000000007454</v>
      </c>
      <c r="M8729" s="77"/>
    </row>
    <row r="8730" spans="12:13">
      <c r="L8730" s="78">
        <f t="shared" si="135"/>
        <v>86.72000000000746</v>
      </c>
      <c r="M8730" s="77"/>
    </row>
    <row r="8731" spans="12:13">
      <c r="L8731" s="78">
        <f t="shared" si="135"/>
        <v>86.730000000007465</v>
      </c>
      <c r="M8731" s="77"/>
    </row>
    <row r="8732" spans="12:13">
      <c r="L8732" s="78">
        <f t="shared" si="135"/>
        <v>86.74000000000747</v>
      </c>
      <c r="M8732" s="77"/>
    </row>
    <row r="8733" spans="12:13">
      <c r="L8733" s="78">
        <f t="shared" si="135"/>
        <v>86.750000000007475</v>
      </c>
      <c r="M8733" s="77"/>
    </row>
    <row r="8734" spans="12:13">
      <c r="L8734" s="78">
        <f t="shared" si="135"/>
        <v>86.76000000000748</v>
      </c>
      <c r="M8734" s="77"/>
    </row>
    <row r="8735" spans="12:13">
      <c r="L8735" s="78">
        <f t="shared" si="135"/>
        <v>86.770000000007485</v>
      </c>
      <c r="M8735" s="77"/>
    </row>
    <row r="8736" spans="12:13">
      <c r="L8736" s="78">
        <f t="shared" si="135"/>
        <v>86.78000000000749</v>
      </c>
      <c r="M8736" s="77"/>
    </row>
    <row r="8737" spans="12:13">
      <c r="L8737" s="78">
        <f t="shared" si="135"/>
        <v>86.790000000007495</v>
      </c>
      <c r="M8737" s="77"/>
    </row>
    <row r="8738" spans="12:13">
      <c r="L8738" s="78">
        <f t="shared" si="135"/>
        <v>86.8000000000075</v>
      </c>
      <c r="M8738" s="77"/>
    </row>
    <row r="8739" spans="12:13">
      <c r="L8739" s="78">
        <f t="shared" si="135"/>
        <v>86.810000000007506</v>
      </c>
      <c r="M8739" s="77"/>
    </row>
    <row r="8740" spans="12:13">
      <c r="L8740" s="78">
        <f t="shared" si="135"/>
        <v>86.820000000007511</v>
      </c>
      <c r="M8740" s="77"/>
    </row>
    <row r="8741" spans="12:13">
      <c r="L8741" s="78">
        <f t="shared" si="135"/>
        <v>86.830000000007516</v>
      </c>
      <c r="M8741" s="77"/>
    </row>
    <row r="8742" spans="12:13">
      <c r="L8742" s="78">
        <f t="shared" si="135"/>
        <v>86.840000000007521</v>
      </c>
      <c r="M8742" s="77"/>
    </row>
    <row r="8743" spans="12:13">
      <c r="L8743" s="78">
        <f t="shared" si="135"/>
        <v>86.850000000007526</v>
      </c>
      <c r="M8743" s="77"/>
    </row>
    <row r="8744" spans="12:13">
      <c r="L8744" s="78">
        <f t="shared" si="135"/>
        <v>86.860000000007531</v>
      </c>
      <c r="M8744" s="77"/>
    </row>
    <row r="8745" spans="12:13">
      <c r="L8745" s="78">
        <f t="shared" si="135"/>
        <v>86.870000000007536</v>
      </c>
      <c r="M8745" s="77"/>
    </row>
    <row r="8746" spans="12:13">
      <c r="L8746" s="78">
        <f t="shared" si="135"/>
        <v>86.880000000007541</v>
      </c>
      <c r="M8746" s="77"/>
    </row>
    <row r="8747" spans="12:13">
      <c r="L8747" s="78">
        <f t="shared" si="135"/>
        <v>86.890000000007547</v>
      </c>
      <c r="M8747" s="77"/>
    </row>
    <row r="8748" spans="12:13">
      <c r="L8748" s="78">
        <f t="shared" si="135"/>
        <v>86.900000000007552</v>
      </c>
      <c r="M8748" s="77"/>
    </row>
    <row r="8749" spans="12:13">
      <c r="L8749" s="78">
        <f t="shared" si="135"/>
        <v>86.910000000007557</v>
      </c>
      <c r="M8749" s="77"/>
    </row>
    <row r="8750" spans="12:13">
      <c r="L8750" s="78">
        <f t="shared" si="135"/>
        <v>86.920000000007562</v>
      </c>
      <c r="M8750" s="77"/>
    </row>
    <row r="8751" spans="12:13">
      <c r="L8751" s="78">
        <f t="shared" si="135"/>
        <v>86.930000000007567</v>
      </c>
      <c r="M8751" s="77"/>
    </row>
    <row r="8752" spans="12:13">
      <c r="L8752" s="78">
        <f t="shared" si="135"/>
        <v>86.940000000007572</v>
      </c>
      <c r="M8752" s="77"/>
    </row>
    <row r="8753" spans="12:13">
      <c r="L8753" s="78">
        <f t="shared" si="135"/>
        <v>86.950000000007577</v>
      </c>
      <c r="M8753" s="77"/>
    </row>
    <row r="8754" spans="12:13">
      <c r="L8754" s="78">
        <f t="shared" si="135"/>
        <v>86.960000000007582</v>
      </c>
      <c r="M8754" s="77"/>
    </row>
    <row r="8755" spans="12:13">
      <c r="L8755" s="78">
        <f t="shared" si="135"/>
        <v>86.970000000007587</v>
      </c>
      <c r="M8755" s="77"/>
    </row>
    <row r="8756" spans="12:13">
      <c r="L8756" s="78">
        <f t="shared" si="135"/>
        <v>86.980000000007593</v>
      </c>
      <c r="M8756" s="77"/>
    </row>
    <row r="8757" spans="12:13">
      <c r="L8757" s="78">
        <f t="shared" si="135"/>
        <v>86.990000000007598</v>
      </c>
      <c r="M8757" s="77"/>
    </row>
    <row r="8758" spans="12:13">
      <c r="L8758" s="78">
        <f t="shared" si="135"/>
        <v>87.000000000007603</v>
      </c>
      <c r="M8758" s="77"/>
    </row>
    <row r="8759" spans="12:13">
      <c r="L8759" s="78">
        <f t="shared" si="135"/>
        <v>87.010000000007608</v>
      </c>
      <c r="M8759" s="77"/>
    </row>
    <row r="8760" spans="12:13">
      <c r="L8760" s="78">
        <f t="shared" si="135"/>
        <v>87.020000000007613</v>
      </c>
      <c r="M8760" s="77"/>
    </row>
    <row r="8761" spans="12:13">
      <c r="L8761" s="78">
        <f t="shared" si="135"/>
        <v>87.030000000007618</v>
      </c>
      <c r="M8761" s="77"/>
    </row>
    <row r="8762" spans="12:13">
      <c r="L8762" s="78">
        <f t="shared" si="135"/>
        <v>87.040000000007623</v>
      </c>
      <c r="M8762" s="77"/>
    </row>
    <row r="8763" spans="12:13">
      <c r="L8763" s="78">
        <f t="shared" si="135"/>
        <v>87.050000000007628</v>
      </c>
      <c r="M8763" s="77"/>
    </row>
    <row r="8764" spans="12:13">
      <c r="L8764" s="78">
        <f t="shared" ref="L8764:L8827" si="136">+L8763+0.01</f>
        <v>87.060000000007634</v>
      </c>
      <c r="M8764" s="77"/>
    </row>
    <row r="8765" spans="12:13">
      <c r="L8765" s="78">
        <f t="shared" si="136"/>
        <v>87.070000000007639</v>
      </c>
      <c r="M8765" s="77"/>
    </row>
    <row r="8766" spans="12:13">
      <c r="L8766" s="78">
        <f t="shared" si="136"/>
        <v>87.080000000007644</v>
      </c>
      <c r="M8766" s="77"/>
    </row>
    <row r="8767" spans="12:13">
      <c r="L8767" s="78">
        <f t="shared" si="136"/>
        <v>87.090000000007649</v>
      </c>
      <c r="M8767" s="77"/>
    </row>
    <row r="8768" spans="12:13">
      <c r="L8768" s="78">
        <f t="shared" si="136"/>
        <v>87.100000000007654</v>
      </c>
      <c r="M8768" s="77"/>
    </row>
    <row r="8769" spans="12:13">
      <c r="L8769" s="78">
        <f t="shared" si="136"/>
        <v>87.110000000007659</v>
      </c>
      <c r="M8769" s="77"/>
    </row>
    <row r="8770" spans="12:13">
      <c r="L8770" s="78">
        <f t="shared" si="136"/>
        <v>87.120000000007664</v>
      </c>
      <c r="M8770" s="77"/>
    </row>
    <row r="8771" spans="12:13">
      <c r="L8771" s="78">
        <f t="shared" si="136"/>
        <v>87.130000000007669</v>
      </c>
      <c r="M8771" s="77"/>
    </row>
    <row r="8772" spans="12:13">
      <c r="L8772" s="78">
        <f t="shared" si="136"/>
        <v>87.140000000007674</v>
      </c>
      <c r="M8772" s="77"/>
    </row>
    <row r="8773" spans="12:13">
      <c r="L8773" s="78">
        <f t="shared" si="136"/>
        <v>87.15000000000768</v>
      </c>
      <c r="M8773" s="77"/>
    </row>
    <row r="8774" spans="12:13">
      <c r="L8774" s="78">
        <f t="shared" si="136"/>
        <v>87.160000000007685</v>
      </c>
      <c r="M8774" s="77"/>
    </row>
    <row r="8775" spans="12:13">
      <c r="L8775" s="78">
        <f t="shared" si="136"/>
        <v>87.17000000000769</v>
      </c>
      <c r="M8775" s="77"/>
    </row>
    <row r="8776" spans="12:13">
      <c r="L8776" s="78">
        <f t="shared" si="136"/>
        <v>87.180000000007695</v>
      </c>
      <c r="M8776" s="77"/>
    </row>
    <row r="8777" spans="12:13">
      <c r="L8777" s="78">
        <f t="shared" si="136"/>
        <v>87.1900000000077</v>
      </c>
      <c r="M8777" s="77"/>
    </row>
    <row r="8778" spans="12:13">
      <c r="L8778" s="78">
        <f t="shared" si="136"/>
        <v>87.200000000007705</v>
      </c>
      <c r="M8778" s="77"/>
    </row>
    <row r="8779" spans="12:13">
      <c r="L8779" s="78">
        <f t="shared" si="136"/>
        <v>87.21000000000771</v>
      </c>
      <c r="M8779" s="77"/>
    </row>
    <row r="8780" spans="12:13">
      <c r="L8780" s="78">
        <f t="shared" si="136"/>
        <v>87.220000000007715</v>
      </c>
      <c r="M8780" s="77"/>
    </row>
    <row r="8781" spans="12:13">
      <c r="L8781" s="78">
        <f t="shared" si="136"/>
        <v>87.23000000000772</v>
      </c>
      <c r="M8781" s="77"/>
    </row>
    <row r="8782" spans="12:13">
      <c r="L8782" s="78">
        <f t="shared" si="136"/>
        <v>87.240000000007726</v>
      </c>
      <c r="M8782" s="77"/>
    </row>
    <row r="8783" spans="12:13">
      <c r="L8783" s="78">
        <f t="shared" si="136"/>
        <v>87.250000000007731</v>
      </c>
      <c r="M8783" s="77"/>
    </row>
    <row r="8784" spans="12:13">
      <c r="L8784" s="78">
        <f t="shared" si="136"/>
        <v>87.260000000007736</v>
      </c>
      <c r="M8784" s="77"/>
    </row>
    <row r="8785" spans="12:13">
      <c r="L8785" s="78">
        <f t="shared" si="136"/>
        <v>87.270000000007741</v>
      </c>
      <c r="M8785" s="77"/>
    </row>
    <row r="8786" spans="12:13">
      <c r="L8786" s="78">
        <f t="shared" si="136"/>
        <v>87.280000000007746</v>
      </c>
      <c r="M8786" s="77"/>
    </row>
    <row r="8787" spans="12:13">
      <c r="L8787" s="78">
        <f t="shared" si="136"/>
        <v>87.290000000007751</v>
      </c>
      <c r="M8787" s="77"/>
    </row>
    <row r="8788" spans="12:13">
      <c r="L8788" s="78">
        <f t="shared" si="136"/>
        <v>87.300000000007756</v>
      </c>
      <c r="M8788" s="77"/>
    </row>
    <row r="8789" spans="12:13">
      <c r="L8789" s="78">
        <f t="shared" si="136"/>
        <v>87.310000000007761</v>
      </c>
      <c r="M8789" s="77"/>
    </row>
    <row r="8790" spans="12:13">
      <c r="L8790" s="78">
        <f t="shared" si="136"/>
        <v>87.320000000007767</v>
      </c>
      <c r="M8790" s="77"/>
    </row>
    <row r="8791" spans="12:13">
      <c r="L8791" s="78">
        <f t="shared" si="136"/>
        <v>87.330000000007772</v>
      </c>
      <c r="M8791" s="77"/>
    </row>
    <row r="8792" spans="12:13">
      <c r="L8792" s="78">
        <f t="shared" si="136"/>
        <v>87.340000000007777</v>
      </c>
      <c r="M8792" s="77"/>
    </row>
    <row r="8793" spans="12:13">
      <c r="L8793" s="78">
        <f t="shared" si="136"/>
        <v>87.350000000007782</v>
      </c>
      <c r="M8793" s="77"/>
    </row>
    <row r="8794" spans="12:13">
      <c r="L8794" s="78">
        <f t="shared" si="136"/>
        <v>87.360000000007787</v>
      </c>
      <c r="M8794" s="77"/>
    </row>
    <row r="8795" spans="12:13">
      <c r="L8795" s="78">
        <f t="shared" si="136"/>
        <v>87.370000000007792</v>
      </c>
      <c r="M8795" s="77"/>
    </row>
    <row r="8796" spans="12:13">
      <c r="L8796" s="78">
        <f t="shared" si="136"/>
        <v>87.380000000007797</v>
      </c>
      <c r="M8796" s="77"/>
    </row>
    <row r="8797" spans="12:13">
      <c r="L8797" s="78">
        <f t="shared" si="136"/>
        <v>87.390000000007802</v>
      </c>
      <c r="M8797" s="77"/>
    </row>
    <row r="8798" spans="12:13">
      <c r="L8798" s="78">
        <f t="shared" si="136"/>
        <v>87.400000000007807</v>
      </c>
      <c r="M8798" s="77"/>
    </row>
    <row r="8799" spans="12:13">
      <c r="L8799" s="78">
        <f t="shared" si="136"/>
        <v>87.410000000007813</v>
      </c>
      <c r="M8799" s="77"/>
    </row>
    <row r="8800" spans="12:13">
      <c r="L8800" s="78">
        <f t="shared" si="136"/>
        <v>87.420000000007818</v>
      </c>
      <c r="M8800" s="77"/>
    </row>
    <row r="8801" spans="12:13">
      <c r="L8801" s="78">
        <f t="shared" si="136"/>
        <v>87.430000000007823</v>
      </c>
      <c r="M8801" s="77"/>
    </row>
    <row r="8802" spans="12:13">
      <c r="L8802" s="78">
        <f t="shared" si="136"/>
        <v>87.440000000007828</v>
      </c>
      <c r="M8802" s="77"/>
    </row>
    <row r="8803" spans="12:13">
      <c r="L8803" s="78">
        <f t="shared" si="136"/>
        <v>87.450000000007833</v>
      </c>
      <c r="M8803" s="77"/>
    </row>
    <row r="8804" spans="12:13">
      <c r="L8804" s="78">
        <f t="shared" si="136"/>
        <v>87.460000000007838</v>
      </c>
      <c r="M8804" s="77"/>
    </row>
    <row r="8805" spans="12:13">
      <c r="L8805" s="78">
        <f t="shared" si="136"/>
        <v>87.470000000007843</v>
      </c>
      <c r="M8805" s="77"/>
    </row>
    <row r="8806" spans="12:13">
      <c r="L8806" s="78">
        <f t="shared" si="136"/>
        <v>87.480000000007848</v>
      </c>
      <c r="M8806" s="77"/>
    </row>
    <row r="8807" spans="12:13">
      <c r="L8807" s="78">
        <f t="shared" si="136"/>
        <v>87.490000000007853</v>
      </c>
      <c r="M8807" s="77"/>
    </row>
    <row r="8808" spans="12:13">
      <c r="L8808" s="78">
        <f t="shared" si="136"/>
        <v>87.500000000007859</v>
      </c>
      <c r="M8808" s="77"/>
    </row>
    <row r="8809" spans="12:13">
      <c r="L8809" s="78">
        <f t="shared" si="136"/>
        <v>87.510000000007864</v>
      </c>
      <c r="M8809" s="77"/>
    </row>
    <row r="8810" spans="12:13">
      <c r="L8810" s="78">
        <f t="shared" si="136"/>
        <v>87.520000000007869</v>
      </c>
      <c r="M8810" s="77"/>
    </row>
    <row r="8811" spans="12:13">
      <c r="L8811" s="78">
        <f t="shared" si="136"/>
        <v>87.530000000007874</v>
      </c>
      <c r="M8811" s="77"/>
    </row>
    <row r="8812" spans="12:13">
      <c r="L8812" s="78">
        <f t="shared" si="136"/>
        <v>87.540000000007879</v>
      </c>
      <c r="M8812" s="77"/>
    </row>
    <row r="8813" spans="12:13">
      <c r="L8813" s="78">
        <f t="shared" si="136"/>
        <v>87.550000000007884</v>
      </c>
      <c r="M8813" s="77"/>
    </row>
    <row r="8814" spans="12:13">
      <c r="L8814" s="78">
        <f t="shared" si="136"/>
        <v>87.560000000007889</v>
      </c>
      <c r="M8814" s="77"/>
    </row>
    <row r="8815" spans="12:13">
      <c r="L8815" s="78">
        <f t="shared" si="136"/>
        <v>87.570000000007894</v>
      </c>
      <c r="M8815" s="77"/>
    </row>
    <row r="8816" spans="12:13">
      <c r="L8816" s="78">
        <f t="shared" si="136"/>
        <v>87.5800000000079</v>
      </c>
      <c r="M8816" s="77"/>
    </row>
    <row r="8817" spans="12:13">
      <c r="L8817" s="78">
        <f t="shared" si="136"/>
        <v>87.590000000007905</v>
      </c>
      <c r="M8817" s="77"/>
    </row>
    <row r="8818" spans="12:13">
      <c r="L8818" s="78">
        <f t="shared" si="136"/>
        <v>87.60000000000791</v>
      </c>
      <c r="M8818" s="77"/>
    </row>
    <row r="8819" spans="12:13">
      <c r="L8819" s="78">
        <f t="shared" si="136"/>
        <v>87.610000000007915</v>
      </c>
      <c r="M8819" s="77"/>
    </row>
    <row r="8820" spans="12:13">
      <c r="L8820" s="78">
        <f t="shared" si="136"/>
        <v>87.62000000000792</v>
      </c>
      <c r="M8820" s="77"/>
    </row>
    <row r="8821" spans="12:13">
      <c r="L8821" s="78">
        <f t="shared" si="136"/>
        <v>87.630000000007925</v>
      </c>
      <c r="M8821" s="77"/>
    </row>
    <row r="8822" spans="12:13">
      <c r="L8822" s="78">
        <f t="shared" si="136"/>
        <v>87.64000000000793</v>
      </c>
      <c r="M8822" s="77"/>
    </row>
    <row r="8823" spans="12:13">
      <c r="L8823" s="78">
        <f t="shared" si="136"/>
        <v>87.650000000007935</v>
      </c>
      <c r="M8823" s="77"/>
    </row>
    <row r="8824" spans="12:13">
      <c r="L8824" s="78">
        <f t="shared" si="136"/>
        <v>87.66000000000794</v>
      </c>
      <c r="M8824" s="77"/>
    </row>
    <row r="8825" spans="12:13">
      <c r="L8825" s="78">
        <f t="shared" si="136"/>
        <v>87.670000000007946</v>
      </c>
      <c r="M8825" s="77"/>
    </row>
    <row r="8826" spans="12:13">
      <c r="L8826" s="78">
        <f t="shared" si="136"/>
        <v>87.680000000007951</v>
      </c>
      <c r="M8826" s="77"/>
    </row>
    <row r="8827" spans="12:13">
      <c r="L8827" s="78">
        <f t="shared" si="136"/>
        <v>87.690000000007956</v>
      </c>
      <c r="M8827" s="77"/>
    </row>
    <row r="8828" spans="12:13">
      <c r="L8828" s="78">
        <f t="shared" ref="L8828:L8891" si="137">+L8827+0.01</f>
        <v>87.700000000007961</v>
      </c>
      <c r="M8828" s="77"/>
    </row>
    <row r="8829" spans="12:13">
      <c r="L8829" s="78">
        <f t="shared" si="137"/>
        <v>87.710000000007966</v>
      </c>
      <c r="M8829" s="77"/>
    </row>
    <row r="8830" spans="12:13">
      <c r="L8830" s="78">
        <f t="shared" si="137"/>
        <v>87.720000000007971</v>
      </c>
      <c r="M8830" s="77"/>
    </row>
    <row r="8831" spans="12:13">
      <c r="L8831" s="78">
        <f t="shared" si="137"/>
        <v>87.730000000007976</v>
      </c>
      <c r="M8831" s="77"/>
    </row>
    <row r="8832" spans="12:13">
      <c r="L8832" s="78">
        <f t="shared" si="137"/>
        <v>87.740000000007981</v>
      </c>
      <c r="M8832" s="77"/>
    </row>
    <row r="8833" spans="12:13">
      <c r="L8833" s="78">
        <f t="shared" si="137"/>
        <v>87.750000000007987</v>
      </c>
      <c r="M8833" s="77"/>
    </row>
    <row r="8834" spans="12:13">
      <c r="L8834" s="78">
        <f t="shared" si="137"/>
        <v>87.760000000007992</v>
      </c>
      <c r="M8834" s="77"/>
    </row>
    <row r="8835" spans="12:13">
      <c r="L8835" s="78">
        <f t="shared" si="137"/>
        <v>87.770000000007997</v>
      </c>
      <c r="M8835" s="77"/>
    </row>
    <row r="8836" spans="12:13">
      <c r="L8836" s="78">
        <f t="shared" si="137"/>
        <v>87.780000000008002</v>
      </c>
      <c r="M8836" s="77"/>
    </row>
    <row r="8837" spans="12:13">
      <c r="L8837" s="78">
        <f t="shared" si="137"/>
        <v>87.790000000008007</v>
      </c>
      <c r="M8837" s="77"/>
    </row>
    <row r="8838" spans="12:13">
      <c r="L8838" s="78">
        <f t="shared" si="137"/>
        <v>87.800000000008012</v>
      </c>
      <c r="M8838" s="77"/>
    </row>
    <row r="8839" spans="12:13">
      <c r="L8839" s="78">
        <f t="shared" si="137"/>
        <v>87.810000000008017</v>
      </c>
      <c r="M8839" s="77"/>
    </row>
    <row r="8840" spans="12:13">
      <c r="L8840" s="78">
        <f t="shared" si="137"/>
        <v>87.820000000008022</v>
      </c>
      <c r="M8840" s="77"/>
    </row>
    <row r="8841" spans="12:13">
      <c r="L8841" s="78">
        <f t="shared" si="137"/>
        <v>87.830000000008027</v>
      </c>
      <c r="M8841" s="77"/>
    </row>
    <row r="8842" spans="12:13">
      <c r="L8842" s="78">
        <f t="shared" si="137"/>
        <v>87.840000000008033</v>
      </c>
      <c r="M8842" s="77"/>
    </row>
    <row r="8843" spans="12:13">
      <c r="L8843" s="78">
        <f t="shared" si="137"/>
        <v>87.850000000008038</v>
      </c>
      <c r="M8843" s="77"/>
    </row>
    <row r="8844" spans="12:13">
      <c r="L8844" s="78">
        <f t="shared" si="137"/>
        <v>87.860000000008043</v>
      </c>
      <c r="M8844" s="77"/>
    </row>
    <row r="8845" spans="12:13">
      <c r="L8845" s="78">
        <f t="shared" si="137"/>
        <v>87.870000000008048</v>
      </c>
      <c r="M8845" s="77"/>
    </row>
    <row r="8846" spans="12:13">
      <c r="L8846" s="78">
        <f t="shared" si="137"/>
        <v>87.880000000008053</v>
      </c>
      <c r="M8846" s="77"/>
    </row>
    <row r="8847" spans="12:13">
      <c r="L8847" s="78">
        <f t="shared" si="137"/>
        <v>87.890000000008058</v>
      </c>
      <c r="M8847" s="77"/>
    </row>
    <row r="8848" spans="12:13">
      <c r="L8848" s="78">
        <f t="shared" si="137"/>
        <v>87.900000000008063</v>
      </c>
      <c r="M8848" s="77"/>
    </row>
    <row r="8849" spans="12:13">
      <c r="L8849" s="78">
        <f t="shared" si="137"/>
        <v>87.910000000008068</v>
      </c>
      <c r="M8849" s="77"/>
    </row>
    <row r="8850" spans="12:13">
      <c r="L8850" s="78">
        <f t="shared" si="137"/>
        <v>87.920000000008073</v>
      </c>
      <c r="M8850" s="77"/>
    </row>
    <row r="8851" spans="12:13">
      <c r="L8851" s="78">
        <f t="shared" si="137"/>
        <v>87.930000000008079</v>
      </c>
      <c r="M8851" s="77"/>
    </row>
    <row r="8852" spans="12:13">
      <c r="L8852" s="78">
        <f t="shared" si="137"/>
        <v>87.940000000008084</v>
      </c>
      <c r="M8852" s="77"/>
    </row>
    <row r="8853" spans="12:13">
      <c r="L8853" s="78">
        <f t="shared" si="137"/>
        <v>87.950000000008089</v>
      </c>
      <c r="M8853" s="77"/>
    </row>
    <row r="8854" spans="12:13">
      <c r="L8854" s="78">
        <f t="shared" si="137"/>
        <v>87.960000000008094</v>
      </c>
      <c r="M8854" s="77"/>
    </row>
    <row r="8855" spans="12:13">
      <c r="L8855" s="78">
        <f t="shared" si="137"/>
        <v>87.970000000008099</v>
      </c>
      <c r="M8855" s="77"/>
    </row>
    <row r="8856" spans="12:13">
      <c r="L8856" s="78">
        <f t="shared" si="137"/>
        <v>87.980000000008104</v>
      </c>
      <c r="M8856" s="77"/>
    </row>
    <row r="8857" spans="12:13">
      <c r="L8857" s="78">
        <f t="shared" si="137"/>
        <v>87.990000000008109</v>
      </c>
      <c r="M8857" s="77"/>
    </row>
    <row r="8858" spans="12:13">
      <c r="L8858" s="78">
        <f t="shared" si="137"/>
        <v>88.000000000008114</v>
      </c>
      <c r="M8858" s="77"/>
    </row>
    <row r="8859" spans="12:13">
      <c r="L8859" s="78">
        <f t="shared" si="137"/>
        <v>88.01000000000812</v>
      </c>
      <c r="M8859" s="77"/>
    </row>
    <row r="8860" spans="12:13">
      <c r="L8860" s="78">
        <f t="shared" si="137"/>
        <v>88.020000000008125</v>
      </c>
      <c r="M8860" s="77"/>
    </row>
    <row r="8861" spans="12:13">
      <c r="L8861" s="78">
        <f t="shared" si="137"/>
        <v>88.03000000000813</v>
      </c>
      <c r="M8861" s="77"/>
    </row>
    <row r="8862" spans="12:13">
      <c r="L8862" s="78">
        <f t="shared" si="137"/>
        <v>88.040000000008135</v>
      </c>
      <c r="M8862" s="77"/>
    </row>
    <row r="8863" spans="12:13">
      <c r="L8863" s="78">
        <f t="shared" si="137"/>
        <v>88.05000000000814</v>
      </c>
      <c r="M8863" s="77"/>
    </row>
    <row r="8864" spans="12:13">
      <c r="L8864" s="78">
        <f t="shared" si="137"/>
        <v>88.060000000008145</v>
      </c>
      <c r="M8864" s="77"/>
    </row>
    <row r="8865" spans="12:13">
      <c r="L8865" s="78">
        <f t="shared" si="137"/>
        <v>88.07000000000815</v>
      </c>
      <c r="M8865" s="77"/>
    </row>
    <row r="8866" spans="12:13">
      <c r="L8866" s="78">
        <f t="shared" si="137"/>
        <v>88.080000000008155</v>
      </c>
      <c r="M8866" s="77"/>
    </row>
    <row r="8867" spans="12:13">
      <c r="L8867" s="78">
        <f t="shared" si="137"/>
        <v>88.09000000000816</v>
      </c>
      <c r="M8867" s="77"/>
    </row>
    <row r="8868" spans="12:13">
      <c r="L8868" s="78">
        <f t="shared" si="137"/>
        <v>88.100000000008166</v>
      </c>
      <c r="M8868" s="77"/>
    </row>
    <row r="8869" spans="12:13">
      <c r="L8869" s="78">
        <f t="shared" si="137"/>
        <v>88.110000000008171</v>
      </c>
      <c r="M8869" s="77"/>
    </row>
    <row r="8870" spans="12:13">
      <c r="L8870" s="78">
        <f t="shared" si="137"/>
        <v>88.120000000008176</v>
      </c>
      <c r="M8870" s="77"/>
    </row>
    <row r="8871" spans="12:13">
      <c r="L8871" s="78">
        <f t="shared" si="137"/>
        <v>88.130000000008181</v>
      </c>
      <c r="M8871" s="77"/>
    </row>
    <row r="8872" spans="12:13">
      <c r="L8872" s="78">
        <f t="shared" si="137"/>
        <v>88.140000000008186</v>
      </c>
      <c r="M8872" s="77"/>
    </row>
    <row r="8873" spans="12:13">
      <c r="L8873" s="78">
        <f t="shared" si="137"/>
        <v>88.150000000008191</v>
      </c>
      <c r="M8873" s="77"/>
    </row>
    <row r="8874" spans="12:13">
      <c r="L8874" s="78">
        <f t="shared" si="137"/>
        <v>88.160000000008196</v>
      </c>
      <c r="M8874" s="77"/>
    </row>
    <row r="8875" spans="12:13">
      <c r="L8875" s="78">
        <f t="shared" si="137"/>
        <v>88.170000000008201</v>
      </c>
      <c r="M8875" s="77"/>
    </row>
    <row r="8876" spans="12:13">
      <c r="L8876" s="78">
        <f t="shared" si="137"/>
        <v>88.180000000008206</v>
      </c>
      <c r="M8876" s="77"/>
    </row>
    <row r="8877" spans="12:13">
      <c r="L8877" s="78">
        <f t="shared" si="137"/>
        <v>88.190000000008212</v>
      </c>
      <c r="M8877" s="77"/>
    </row>
    <row r="8878" spans="12:13">
      <c r="L8878" s="78">
        <f t="shared" si="137"/>
        <v>88.200000000008217</v>
      </c>
      <c r="M8878" s="77"/>
    </row>
    <row r="8879" spans="12:13">
      <c r="L8879" s="78">
        <f t="shared" si="137"/>
        <v>88.210000000008222</v>
      </c>
      <c r="M8879" s="77"/>
    </row>
    <row r="8880" spans="12:13">
      <c r="L8880" s="78">
        <f t="shared" si="137"/>
        <v>88.220000000008227</v>
      </c>
      <c r="M8880" s="77"/>
    </row>
    <row r="8881" spans="12:13">
      <c r="L8881" s="78">
        <f t="shared" si="137"/>
        <v>88.230000000008232</v>
      </c>
      <c r="M8881" s="77"/>
    </row>
    <row r="8882" spans="12:13">
      <c r="L8882" s="78">
        <f t="shared" si="137"/>
        <v>88.240000000008237</v>
      </c>
      <c r="M8882" s="77"/>
    </row>
    <row r="8883" spans="12:13">
      <c r="L8883" s="78">
        <f t="shared" si="137"/>
        <v>88.250000000008242</v>
      </c>
      <c r="M8883" s="77"/>
    </row>
    <row r="8884" spans="12:13">
      <c r="L8884" s="78">
        <f t="shared" si="137"/>
        <v>88.260000000008247</v>
      </c>
      <c r="M8884" s="77"/>
    </row>
    <row r="8885" spans="12:13">
      <c r="L8885" s="78">
        <f t="shared" si="137"/>
        <v>88.270000000008253</v>
      </c>
      <c r="M8885" s="77"/>
    </row>
    <row r="8886" spans="12:13">
      <c r="L8886" s="78">
        <f t="shared" si="137"/>
        <v>88.280000000008258</v>
      </c>
      <c r="M8886" s="77"/>
    </row>
    <row r="8887" spans="12:13">
      <c r="L8887" s="78">
        <f t="shared" si="137"/>
        <v>88.290000000008263</v>
      </c>
      <c r="M8887" s="77"/>
    </row>
    <row r="8888" spans="12:13">
      <c r="L8888" s="78">
        <f t="shared" si="137"/>
        <v>88.300000000008268</v>
      </c>
      <c r="M8888" s="77"/>
    </row>
    <row r="8889" spans="12:13">
      <c r="L8889" s="78">
        <f t="shared" si="137"/>
        <v>88.310000000008273</v>
      </c>
      <c r="M8889" s="77"/>
    </row>
    <row r="8890" spans="12:13">
      <c r="L8890" s="78">
        <f t="shared" si="137"/>
        <v>88.320000000008278</v>
      </c>
      <c r="M8890" s="77"/>
    </row>
    <row r="8891" spans="12:13">
      <c r="L8891" s="78">
        <f t="shared" si="137"/>
        <v>88.330000000008283</v>
      </c>
      <c r="M8891" s="77"/>
    </row>
    <row r="8892" spans="12:13">
      <c r="L8892" s="78">
        <f t="shared" ref="L8892:L8955" si="138">+L8891+0.01</f>
        <v>88.340000000008288</v>
      </c>
      <c r="M8892" s="77"/>
    </row>
    <row r="8893" spans="12:13">
      <c r="L8893" s="78">
        <f t="shared" si="138"/>
        <v>88.350000000008293</v>
      </c>
      <c r="M8893" s="77"/>
    </row>
    <row r="8894" spans="12:13">
      <c r="L8894" s="78">
        <f t="shared" si="138"/>
        <v>88.360000000008299</v>
      </c>
      <c r="M8894" s="77"/>
    </row>
    <row r="8895" spans="12:13">
      <c r="L8895" s="78">
        <f t="shared" si="138"/>
        <v>88.370000000008304</v>
      </c>
      <c r="M8895" s="77"/>
    </row>
    <row r="8896" spans="12:13">
      <c r="L8896" s="78">
        <f t="shared" si="138"/>
        <v>88.380000000008309</v>
      </c>
      <c r="M8896" s="77"/>
    </row>
    <row r="8897" spans="12:13">
      <c r="L8897" s="78">
        <f t="shared" si="138"/>
        <v>88.390000000008314</v>
      </c>
      <c r="M8897" s="77"/>
    </row>
    <row r="8898" spans="12:13">
      <c r="L8898" s="78">
        <f t="shared" si="138"/>
        <v>88.400000000008319</v>
      </c>
      <c r="M8898" s="77"/>
    </row>
    <row r="8899" spans="12:13">
      <c r="L8899" s="78">
        <f t="shared" si="138"/>
        <v>88.410000000008324</v>
      </c>
      <c r="M8899" s="77"/>
    </row>
    <row r="8900" spans="12:13">
      <c r="L8900" s="78">
        <f t="shared" si="138"/>
        <v>88.420000000008329</v>
      </c>
      <c r="M8900" s="77"/>
    </row>
    <row r="8901" spans="12:13">
      <c r="L8901" s="78">
        <f t="shared" si="138"/>
        <v>88.430000000008334</v>
      </c>
      <c r="M8901" s="77"/>
    </row>
    <row r="8902" spans="12:13">
      <c r="L8902" s="78">
        <f t="shared" si="138"/>
        <v>88.440000000008339</v>
      </c>
      <c r="M8902" s="77"/>
    </row>
    <row r="8903" spans="12:13">
      <c r="L8903" s="78">
        <f t="shared" si="138"/>
        <v>88.450000000008345</v>
      </c>
      <c r="M8903" s="77"/>
    </row>
    <row r="8904" spans="12:13">
      <c r="L8904" s="78">
        <f t="shared" si="138"/>
        <v>88.46000000000835</v>
      </c>
      <c r="M8904" s="77"/>
    </row>
    <row r="8905" spans="12:13">
      <c r="L8905" s="78">
        <f t="shared" si="138"/>
        <v>88.470000000008355</v>
      </c>
      <c r="M8905" s="77"/>
    </row>
    <row r="8906" spans="12:13">
      <c r="L8906" s="78">
        <f t="shared" si="138"/>
        <v>88.48000000000836</v>
      </c>
      <c r="M8906" s="77"/>
    </row>
    <row r="8907" spans="12:13">
      <c r="L8907" s="78">
        <f t="shared" si="138"/>
        <v>88.490000000008365</v>
      </c>
      <c r="M8907" s="77"/>
    </row>
    <row r="8908" spans="12:13">
      <c r="L8908" s="78">
        <f t="shared" si="138"/>
        <v>88.50000000000837</v>
      </c>
      <c r="M8908" s="77"/>
    </row>
    <row r="8909" spans="12:13">
      <c r="L8909" s="78">
        <f t="shared" si="138"/>
        <v>88.510000000008375</v>
      </c>
      <c r="M8909" s="77"/>
    </row>
    <row r="8910" spans="12:13">
      <c r="L8910" s="78">
        <f t="shared" si="138"/>
        <v>88.52000000000838</v>
      </c>
      <c r="M8910" s="77"/>
    </row>
    <row r="8911" spans="12:13">
      <c r="L8911" s="78">
        <f t="shared" si="138"/>
        <v>88.530000000008386</v>
      </c>
      <c r="M8911" s="77"/>
    </row>
    <row r="8912" spans="12:13">
      <c r="L8912" s="78">
        <f t="shared" si="138"/>
        <v>88.540000000008391</v>
      </c>
      <c r="M8912" s="77"/>
    </row>
    <row r="8913" spans="12:13">
      <c r="L8913" s="78">
        <f t="shared" si="138"/>
        <v>88.550000000008396</v>
      </c>
      <c r="M8913" s="77"/>
    </row>
    <row r="8914" spans="12:13">
      <c r="L8914" s="78">
        <f t="shared" si="138"/>
        <v>88.560000000008401</v>
      </c>
      <c r="M8914" s="77"/>
    </row>
    <row r="8915" spans="12:13">
      <c r="L8915" s="78">
        <f t="shared" si="138"/>
        <v>88.570000000008406</v>
      </c>
      <c r="M8915" s="77"/>
    </row>
    <row r="8916" spans="12:13">
      <c r="L8916" s="78">
        <f t="shared" si="138"/>
        <v>88.580000000008411</v>
      </c>
      <c r="M8916" s="77"/>
    </row>
    <row r="8917" spans="12:13">
      <c r="L8917" s="78">
        <f t="shared" si="138"/>
        <v>88.590000000008416</v>
      </c>
      <c r="M8917" s="77"/>
    </row>
    <row r="8918" spans="12:13">
      <c r="L8918" s="78">
        <f t="shared" si="138"/>
        <v>88.600000000008421</v>
      </c>
      <c r="M8918" s="77"/>
    </row>
    <row r="8919" spans="12:13">
      <c r="L8919" s="78">
        <f t="shared" si="138"/>
        <v>88.610000000008426</v>
      </c>
      <c r="M8919" s="77"/>
    </row>
    <row r="8920" spans="12:13">
      <c r="L8920" s="78">
        <f t="shared" si="138"/>
        <v>88.620000000008432</v>
      </c>
      <c r="M8920" s="77"/>
    </row>
    <row r="8921" spans="12:13">
      <c r="L8921" s="78">
        <f t="shared" si="138"/>
        <v>88.630000000008437</v>
      </c>
      <c r="M8921" s="77"/>
    </row>
    <row r="8922" spans="12:13">
      <c r="L8922" s="78">
        <f t="shared" si="138"/>
        <v>88.640000000008442</v>
      </c>
      <c r="M8922" s="77"/>
    </row>
    <row r="8923" spans="12:13">
      <c r="L8923" s="78">
        <f t="shared" si="138"/>
        <v>88.650000000008447</v>
      </c>
      <c r="M8923" s="77"/>
    </row>
    <row r="8924" spans="12:13">
      <c r="L8924" s="78">
        <f t="shared" si="138"/>
        <v>88.660000000008452</v>
      </c>
      <c r="M8924" s="77"/>
    </row>
    <row r="8925" spans="12:13">
      <c r="L8925" s="78">
        <f t="shared" si="138"/>
        <v>88.670000000008457</v>
      </c>
      <c r="M8925" s="77"/>
    </row>
    <row r="8926" spans="12:13">
      <c r="L8926" s="78">
        <f t="shared" si="138"/>
        <v>88.680000000008462</v>
      </c>
      <c r="M8926" s="77"/>
    </row>
    <row r="8927" spans="12:13">
      <c r="L8927" s="78">
        <f t="shared" si="138"/>
        <v>88.690000000008467</v>
      </c>
      <c r="M8927" s="77"/>
    </row>
    <row r="8928" spans="12:13">
      <c r="L8928" s="78">
        <f t="shared" si="138"/>
        <v>88.700000000008473</v>
      </c>
      <c r="M8928" s="77"/>
    </row>
    <row r="8929" spans="12:13">
      <c r="L8929" s="78">
        <f t="shared" si="138"/>
        <v>88.710000000008478</v>
      </c>
      <c r="M8929" s="77"/>
    </row>
    <row r="8930" spans="12:13">
      <c r="L8930" s="78">
        <f t="shared" si="138"/>
        <v>88.720000000008483</v>
      </c>
      <c r="M8930" s="77"/>
    </row>
    <row r="8931" spans="12:13">
      <c r="L8931" s="78">
        <f t="shared" si="138"/>
        <v>88.730000000008488</v>
      </c>
      <c r="M8931" s="77"/>
    </row>
    <row r="8932" spans="12:13">
      <c r="L8932" s="78">
        <f t="shared" si="138"/>
        <v>88.740000000008493</v>
      </c>
      <c r="M8932" s="77"/>
    </row>
    <row r="8933" spans="12:13">
      <c r="L8933" s="78">
        <f t="shared" si="138"/>
        <v>88.750000000008498</v>
      </c>
      <c r="M8933" s="77"/>
    </row>
    <row r="8934" spans="12:13">
      <c r="L8934" s="78">
        <f t="shared" si="138"/>
        <v>88.760000000008503</v>
      </c>
      <c r="M8934" s="77"/>
    </row>
    <row r="8935" spans="12:13">
      <c r="L8935" s="78">
        <f t="shared" si="138"/>
        <v>88.770000000008508</v>
      </c>
      <c r="M8935" s="77"/>
    </row>
    <row r="8936" spans="12:13">
      <c r="L8936" s="78">
        <f t="shared" si="138"/>
        <v>88.780000000008513</v>
      </c>
      <c r="M8936" s="77"/>
    </row>
    <row r="8937" spans="12:13">
      <c r="L8937" s="78">
        <f t="shared" si="138"/>
        <v>88.790000000008519</v>
      </c>
      <c r="M8937" s="77"/>
    </row>
    <row r="8938" spans="12:13">
      <c r="L8938" s="78">
        <f t="shared" si="138"/>
        <v>88.800000000008524</v>
      </c>
      <c r="M8938" s="77"/>
    </row>
    <row r="8939" spans="12:13">
      <c r="L8939" s="78">
        <f t="shared" si="138"/>
        <v>88.810000000008529</v>
      </c>
      <c r="M8939" s="77"/>
    </row>
    <row r="8940" spans="12:13">
      <c r="L8940" s="78">
        <f t="shared" si="138"/>
        <v>88.820000000008534</v>
      </c>
      <c r="M8940" s="77"/>
    </row>
    <row r="8941" spans="12:13">
      <c r="L8941" s="78">
        <f t="shared" si="138"/>
        <v>88.830000000008539</v>
      </c>
      <c r="M8941" s="77"/>
    </row>
    <row r="8942" spans="12:13">
      <c r="L8942" s="78">
        <f t="shared" si="138"/>
        <v>88.840000000008544</v>
      </c>
      <c r="M8942" s="77"/>
    </row>
    <row r="8943" spans="12:13">
      <c r="L8943" s="78">
        <f t="shared" si="138"/>
        <v>88.850000000008549</v>
      </c>
      <c r="M8943" s="77"/>
    </row>
    <row r="8944" spans="12:13">
      <c r="L8944" s="78">
        <f t="shared" si="138"/>
        <v>88.860000000008554</v>
      </c>
      <c r="M8944" s="77"/>
    </row>
    <row r="8945" spans="12:13">
      <c r="L8945" s="78">
        <f t="shared" si="138"/>
        <v>88.870000000008559</v>
      </c>
      <c r="M8945" s="77"/>
    </row>
    <row r="8946" spans="12:13">
      <c r="L8946" s="78">
        <f t="shared" si="138"/>
        <v>88.880000000008565</v>
      </c>
      <c r="M8946" s="77"/>
    </row>
    <row r="8947" spans="12:13">
      <c r="L8947" s="78">
        <f t="shared" si="138"/>
        <v>88.89000000000857</v>
      </c>
      <c r="M8947" s="77"/>
    </row>
    <row r="8948" spans="12:13">
      <c r="L8948" s="78">
        <f t="shared" si="138"/>
        <v>88.900000000008575</v>
      </c>
      <c r="M8948" s="77"/>
    </row>
    <row r="8949" spans="12:13">
      <c r="L8949" s="78">
        <f t="shared" si="138"/>
        <v>88.91000000000858</v>
      </c>
      <c r="M8949" s="77"/>
    </row>
    <row r="8950" spans="12:13">
      <c r="L8950" s="78">
        <f t="shared" si="138"/>
        <v>88.920000000008585</v>
      </c>
      <c r="M8950" s="77"/>
    </row>
    <row r="8951" spans="12:13">
      <c r="L8951" s="78">
        <f t="shared" si="138"/>
        <v>88.93000000000859</v>
      </c>
      <c r="M8951" s="77"/>
    </row>
    <row r="8952" spans="12:13">
      <c r="L8952" s="78">
        <f t="shared" si="138"/>
        <v>88.940000000008595</v>
      </c>
      <c r="M8952" s="77"/>
    </row>
    <row r="8953" spans="12:13">
      <c r="L8953" s="78">
        <f t="shared" si="138"/>
        <v>88.9500000000086</v>
      </c>
      <c r="M8953" s="77"/>
    </row>
    <row r="8954" spans="12:13">
      <c r="L8954" s="78">
        <f t="shared" si="138"/>
        <v>88.960000000008606</v>
      </c>
      <c r="M8954" s="77"/>
    </row>
    <row r="8955" spans="12:13">
      <c r="L8955" s="78">
        <f t="shared" si="138"/>
        <v>88.970000000008611</v>
      </c>
      <c r="M8955" s="77"/>
    </row>
    <row r="8956" spans="12:13">
      <c r="L8956" s="78">
        <f t="shared" ref="L8956:L9019" si="139">+L8955+0.01</f>
        <v>88.980000000008616</v>
      </c>
      <c r="M8956" s="77"/>
    </row>
    <row r="8957" spans="12:13">
      <c r="L8957" s="78">
        <f t="shared" si="139"/>
        <v>88.990000000008621</v>
      </c>
      <c r="M8957" s="77"/>
    </row>
    <row r="8958" spans="12:13">
      <c r="L8958" s="78">
        <f t="shared" si="139"/>
        <v>89.000000000008626</v>
      </c>
      <c r="M8958" s="77"/>
    </row>
    <row r="8959" spans="12:13">
      <c r="L8959" s="78">
        <f t="shared" si="139"/>
        <v>89.010000000008631</v>
      </c>
      <c r="M8959" s="77"/>
    </row>
    <row r="8960" spans="12:13">
      <c r="L8960" s="78">
        <f t="shared" si="139"/>
        <v>89.020000000008636</v>
      </c>
      <c r="M8960" s="77"/>
    </row>
    <row r="8961" spans="12:13">
      <c r="L8961" s="78">
        <f t="shared" si="139"/>
        <v>89.030000000008641</v>
      </c>
      <c r="M8961" s="77"/>
    </row>
    <row r="8962" spans="12:13">
      <c r="L8962" s="78">
        <f t="shared" si="139"/>
        <v>89.040000000008646</v>
      </c>
      <c r="M8962" s="77"/>
    </row>
    <row r="8963" spans="12:13">
      <c r="L8963" s="78">
        <f t="shared" si="139"/>
        <v>89.050000000008652</v>
      </c>
      <c r="M8963" s="77"/>
    </row>
    <row r="8964" spans="12:13">
      <c r="L8964" s="78">
        <f t="shared" si="139"/>
        <v>89.060000000008657</v>
      </c>
      <c r="M8964" s="77"/>
    </row>
    <row r="8965" spans="12:13">
      <c r="L8965" s="78">
        <f t="shared" si="139"/>
        <v>89.070000000008662</v>
      </c>
      <c r="M8965" s="77"/>
    </row>
    <row r="8966" spans="12:13">
      <c r="L8966" s="78">
        <f t="shared" si="139"/>
        <v>89.080000000008667</v>
      </c>
      <c r="M8966" s="77"/>
    </row>
    <row r="8967" spans="12:13">
      <c r="L8967" s="78">
        <f t="shared" si="139"/>
        <v>89.090000000008672</v>
      </c>
      <c r="M8967" s="77"/>
    </row>
    <row r="8968" spans="12:13">
      <c r="L8968" s="78">
        <f t="shared" si="139"/>
        <v>89.100000000008677</v>
      </c>
      <c r="M8968" s="77"/>
    </row>
    <row r="8969" spans="12:13">
      <c r="L8969" s="78">
        <f t="shared" si="139"/>
        <v>89.110000000008682</v>
      </c>
      <c r="M8969" s="77"/>
    </row>
    <row r="8970" spans="12:13">
      <c r="L8970" s="78">
        <f t="shared" si="139"/>
        <v>89.120000000008687</v>
      </c>
      <c r="M8970" s="77"/>
    </row>
    <row r="8971" spans="12:13">
      <c r="L8971" s="78">
        <f t="shared" si="139"/>
        <v>89.130000000008692</v>
      </c>
      <c r="M8971" s="77"/>
    </row>
    <row r="8972" spans="12:13">
      <c r="L8972" s="78">
        <f t="shared" si="139"/>
        <v>89.140000000008698</v>
      </c>
      <c r="M8972" s="77"/>
    </row>
    <row r="8973" spans="12:13">
      <c r="L8973" s="78">
        <f t="shared" si="139"/>
        <v>89.150000000008703</v>
      </c>
      <c r="M8973" s="77"/>
    </row>
    <row r="8974" spans="12:13">
      <c r="L8974" s="78">
        <f t="shared" si="139"/>
        <v>89.160000000008708</v>
      </c>
      <c r="M8974" s="77"/>
    </row>
    <row r="8975" spans="12:13">
      <c r="L8975" s="78">
        <f t="shared" si="139"/>
        <v>89.170000000008713</v>
      </c>
      <c r="M8975" s="77"/>
    </row>
    <row r="8976" spans="12:13">
      <c r="L8976" s="78">
        <f t="shared" si="139"/>
        <v>89.180000000008718</v>
      </c>
      <c r="M8976" s="77"/>
    </row>
    <row r="8977" spans="12:13">
      <c r="L8977" s="78">
        <f t="shared" si="139"/>
        <v>89.190000000008723</v>
      </c>
      <c r="M8977" s="77"/>
    </row>
    <row r="8978" spans="12:13">
      <c r="L8978" s="78">
        <f t="shared" si="139"/>
        <v>89.200000000008728</v>
      </c>
      <c r="M8978" s="77"/>
    </row>
    <row r="8979" spans="12:13">
      <c r="L8979" s="78">
        <f t="shared" si="139"/>
        <v>89.210000000008733</v>
      </c>
      <c r="M8979" s="77"/>
    </row>
    <row r="8980" spans="12:13">
      <c r="L8980" s="78">
        <f t="shared" si="139"/>
        <v>89.220000000008739</v>
      </c>
      <c r="M8980" s="77"/>
    </row>
    <row r="8981" spans="12:13">
      <c r="L8981" s="78">
        <f t="shared" si="139"/>
        <v>89.230000000008744</v>
      </c>
      <c r="M8981" s="77"/>
    </row>
    <row r="8982" spans="12:13">
      <c r="L8982" s="78">
        <f t="shared" si="139"/>
        <v>89.240000000008749</v>
      </c>
      <c r="M8982" s="77"/>
    </row>
    <row r="8983" spans="12:13">
      <c r="L8983" s="78">
        <f t="shared" si="139"/>
        <v>89.250000000008754</v>
      </c>
      <c r="M8983" s="77"/>
    </row>
    <row r="8984" spans="12:13">
      <c r="L8984" s="78">
        <f t="shared" si="139"/>
        <v>89.260000000008759</v>
      </c>
      <c r="M8984" s="77"/>
    </row>
    <row r="8985" spans="12:13">
      <c r="L8985" s="78">
        <f t="shared" si="139"/>
        <v>89.270000000008764</v>
      </c>
      <c r="M8985" s="77"/>
    </row>
    <row r="8986" spans="12:13">
      <c r="L8986" s="78">
        <f t="shared" si="139"/>
        <v>89.280000000008769</v>
      </c>
      <c r="M8986" s="77"/>
    </row>
    <row r="8987" spans="12:13">
      <c r="L8987" s="78">
        <f t="shared" si="139"/>
        <v>89.290000000008774</v>
      </c>
      <c r="M8987" s="77"/>
    </row>
    <row r="8988" spans="12:13">
      <c r="L8988" s="78">
        <f t="shared" si="139"/>
        <v>89.300000000008779</v>
      </c>
      <c r="M8988" s="77"/>
    </row>
    <row r="8989" spans="12:13">
      <c r="L8989" s="78">
        <f t="shared" si="139"/>
        <v>89.310000000008785</v>
      </c>
      <c r="M8989" s="77"/>
    </row>
    <row r="8990" spans="12:13">
      <c r="L8990" s="78">
        <f t="shared" si="139"/>
        <v>89.32000000000879</v>
      </c>
      <c r="M8990" s="77"/>
    </row>
    <row r="8991" spans="12:13">
      <c r="L8991" s="78">
        <f t="shared" si="139"/>
        <v>89.330000000008795</v>
      </c>
      <c r="M8991" s="77"/>
    </row>
    <row r="8992" spans="12:13">
      <c r="L8992" s="78">
        <f t="shared" si="139"/>
        <v>89.3400000000088</v>
      </c>
      <c r="M8992" s="77"/>
    </row>
    <row r="8993" spans="12:13">
      <c r="L8993" s="78">
        <f t="shared" si="139"/>
        <v>89.350000000008805</v>
      </c>
      <c r="M8993" s="77"/>
    </row>
    <row r="8994" spans="12:13">
      <c r="L8994" s="78">
        <f t="shared" si="139"/>
        <v>89.36000000000881</v>
      </c>
      <c r="M8994" s="77"/>
    </row>
    <row r="8995" spans="12:13">
      <c r="L8995" s="78">
        <f t="shared" si="139"/>
        <v>89.370000000008815</v>
      </c>
      <c r="M8995" s="77"/>
    </row>
    <row r="8996" spans="12:13">
      <c r="L8996" s="78">
        <f t="shared" si="139"/>
        <v>89.38000000000882</v>
      </c>
      <c r="M8996" s="77"/>
    </row>
    <row r="8997" spans="12:13">
      <c r="L8997" s="78">
        <f t="shared" si="139"/>
        <v>89.390000000008826</v>
      </c>
      <c r="M8997" s="77"/>
    </row>
    <row r="8998" spans="12:13">
      <c r="L8998" s="78">
        <f t="shared" si="139"/>
        <v>89.400000000008831</v>
      </c>
      <c r="M8998" s="77"/>
    </row>
    <row r="8999" spans="12:13">
      <c r="L8999" s="78">
        <f t="shared" si="139"/>
        <v>89.410000000008836</v>
      </c>
      <c r="M8999" s="77"/>
    </row>
    <row r="9000" spans="12:13">
      <c r="L9000" s="78">
        <f t="shared" si="139"/>
        <v>89.420000000008841</v>
      </c>
      <c r="M9000" s="77"/>
    </row>
    <row r="9001" spans="12:13">
      <c r="L9001" s="78">
        <f t="shared" si="139"/>
        <v>89.430000000008846</v>
      </c>
      <c r="M9001" s="77"/>
    </row>
    <row r="9002" spans="12:13">
      <c r="L9002" s="78">
        <f t="shared" si="139"/>
        <v>89.440000000008851</v>
      </c>
      <c r="M9002" s="77"/>
    </row>
    <row r="9003" spans="12:13">
      <c r="L9003" s="78">
        <f t="shared" si="139"/>
        <v>89.450000000008856</v>
      </c>
      <c r="M9003" s="77"/>
    </row>
    <row r="9004" spans="12:13">
      <c r="L9004" s="78">
        <f t="shared" si="139"/>
        <v>89.460000000008861</v>
      </c>
      <c r="M9004" s="77"/>
    </row>
    <row r="9005" spans="12:13">
      <c r="L9005" s="78">
        <f t="shared" si="139"/>
        <v>89.470000000008866</v>
      </c>
      <c r="M9005" s="77"/>
    </row>
    <row r="9006" spans="12:13">
      <c r="L9006" s="78">
        <f t="shared" si="139"/>
        <v>89.480000000008872</v>
      </c>
      <c r="M9006" s="77"/>
    </row>
    <row r="9007" spans="12:13">
      <c r="L9007" s="78">
        <f t="shared" si="139"/>
        <v>89.490000000008877</v>
      </c>
      <c r="M9007" s="77"/>
    </row>
    <row r="9008" spans="12:13">
      <c r="L9008" s="78">
        <f t="shared" si="139"/>
        <v>89.500000000008882</v>
      </c>
      <c r="M9008" s="77"/>
    </row>
    <row r="9009" spans="12:13">
      <c r="L9009" s="78">
        <f t="shared" si="139"/>
        <v>89.510000000008887</v>
      </c>
      <c r="M9009" s="77"/>
    </row>
    <row r="9010" spans="12:13">
      <c r="L9010" s="78">
        <f t="shared" si="139"/>
        <v>89.520000000008892</v>
      </c>
      <c r="M9010" s="77"/>
    </row>
    <row r="9011" spans="12:13">
      <c r="L9011" s="78">
        <f t="shared" si="139"/>
        <v>89.530000000008897</v>
      </c>
      <c r="M9011" s="77"/>
    </row>
    <row r="9012" spans="12:13">
      <c r="L9012" s="78">
        <f t="shared" si="139"/>
        <v>89.540000000008902</v>
      </c>
      <c r="M9012" s="77"/>
    </row>
    <row r="9013" spans="12:13">
      <c r="L9013" s="78">
        <f t="shared" si="139"/>
        <v>89.550000000008907</v>
      </c>
      <c r="M9013" s="77"/>
    </row>
    <row r="9014" spans="12:13">
      <c r="L9014" s="78">
        <f t="shared" si="139"/>
        <v>89.560000000008912</v>
      </c>
      <c r="M9014" s="77"/>
    </row>
    <row r="9015" spans="12:13">
      <c r="L9015" s="78">
        <f t="shared" si="139"/>
        <v>89.570000000008918</v>
      </c>
      <c r="M9015" s="77"/>
    </row>
    <row r="9016" spans="12:13">
      <c r="L9016" s="78">
        <f t="shared" si="139"/>
        <v>89.580000000008923</v>
      </c>
      <c r="M9016" s="77"/>
    </row>
    <row r="9017" spans="12:13">
      <c r="L9017" s="78">
        <f t="shared" si="139"/>
        <v>89.590000000008928</v>
      </c>
      <c r="M9017" s="77"/>
    </row>
    <row r="9018" spans="12:13">
      <c r="L9018" s="78">
        <f t="shared" si="139"/>
        <v>89.600000000008933</v>
      </c>
      <c r="M9018" s="77"/>
    </row>
    <row r="9019" spans="12:13">
      <c r="L9019" s="78">
        <f t="shared" si="139"/>
        <v>89.610000000008938</v>
      </c>
      <c r="M9019" s="77"/>
    </row>
    <row r="9020" spans="12:13">
      <c r="L9020" s="78">
        <f t="shared" ref="L9020:L9083" si="140">+L9019+0.01</f>
        <v>89.620000000008943</v>
      </c>
      <c r="M9020" s="77"/>
    </row>
    <row r="9021" spans="12:13">
      <c r="L9021" s="78">
        <f t="shared" si="140"/>
        <v>89.630000000008948</v>
      </c>
      <c r="M9021" s="77"/>
    </row>
    <row r="9022" spans="12:13">
      <c r="L9022" s="78">
        <f t="shared" si="140"/>
        <v>89.640000000008953</v>
      </c>
      <c r="M9022" s="77"/>
    </row>
    <row r="9023" spans="12:13">
      <c r="L9023" s="78">
        <f t="shared" si="140"/>
        <v>89.650000000008959</v>
      </c>
      <c r="M9023" s="77"/>
    </row>
    <row r="9024" spans="12:13">
      <c r="L9024" s="78">
        <f t="shared" si="140"/>
        <v>89.660000000008964</v>
      </c>
      <c r="M9024" s="77"/>
    </row>
    <row r="9025" spans="12:13">
      <c r="L9025" s="78">
        <f t="shared" si="140"/>
        <v>89.670000000008969</v>
      </c>
      <c r="M9025" s="77"/>
    </row>
    <row r="9026" spans="12:13">
      <c r="L9026" s="78">
        <f t="shared" si="140"/>
        <v>89.680000000008974</v>
      </c>
      <c r="M9026" s="77"/>
    </row>
    <row r="9027" spans="12:13">
      <c r="L9027" s="78">
        <f t="shared" si="140"/>
        <v>89.690000000008979</v>
      </c>
      <c r="M9027" s="77"/>
    </row>
    <row r="9028" spans="12:13">
      <c r="L9028" s="78">
        <f t="shared" si="140"/>
        <v>89.700000000008984</v>
      </c>
      <c r="M9028" s="77"/>
    </row>
    <row r="9029" spans="12:13">
      <c r="L9029" s="78">
        <f t="shared" si="140"/>
        <v>89.710000000008989</v>
      </c>
      <c r="M9029" s="77"/>
    </row>
    <row r="9030" spans="12:13">
      <c r="L9030" s="78">
        <f t="shared" si="140"/>
        <v>89.720000000008994</v>
      </c>
      <c r="M9030" s="77"/>
    </row>
    <row r="9031" spans="12:13">
      <c r="L9031" s="78">
        <f t="shared" si="140"/>
        <v>89.730000000008999</v>
      </c>
      <c r="M9031" s="77"/>
    </row>
    <row r="9032" spans="12:13">
      <c r="L9032" s="78">
        <f t="shared" si="140"/>
        <v>89.740000000009005</v>
      </c>
      <c r="M9032" s="77"/>
    </row>
    <row r="9033" spans="12:13">
      <c r="L9033" s="78">
        <f t="shared" si="140"/>
        <v>89.75000000000901</v>
      </c>
      <c r="M9033" s="77"/>
    </row>
    <row r="9034" spans="12:13">
      <c r="L9034" s="78">
        <f t="shared" si="140"/>
        <v>89.760000000009015</v>
      </c>
      <c r="M9034" s="77"/>
    </row>
    <row r="9035" spans="12:13">
      <c r="L9035" s="78">
        <f t="shared" si="140"/>
        <v>89.77000000000902</v>
      </c>
      <c r="M9035" s="77"/>
    </row>
    <row r="9036" spans="12:13">
      <c r="L9036" s="78">
        <f t="shared" si="140"/>
        <v>89.780000000009025</v>
      </c>
      <c r="M9036" s="77"/>
    </row>
    <row r="9037" spans="12:13">
      <c r="L9037" s="78">
        <f t="shared" si="140"/>
        <v>89.79000000000903</v>
      </c>
      <c r="M9037" s="77"/>
    </row>
    <row r="9038" spans="12:13">
      <c r="L9038" s="78">
        <f t="shared" si="140"/>
        <v>89.800000000009035</v>
      </c>
      <c r="M9038" s="77"/>
    </row>
    <row r="9039" spans="12:13">
      <c r="L9039" s="78">
        <f t="shared" si="140"/>
        <v>89.81000000000904</v>
      </c>
      <c r="M9039" s="77"/>
    </row>
    <row r="9040" spans="12:13">
      <c r="L9040" s="78">
        <f t="shared" si="140"/>
        <v>89.820000000009045</v>
      </c>
      <c r="M9040" s="77"/>
    </row>
    <row r="9041" spans="12:13">
      <c r="L9041" s="78">
        <f t="shared" si="140"/>
        <v>89.830000000009051</v>
      </c>
      <c r="M9041" s="77"/>
    </row>
    <row r="9042" spans="12:13">
      <c r="L9042" s="78">
        <f t="shared" si="140"/>
        <v>89.840000000009056</v>
      </c>
      <c r="M9042" s="77"/>
    </row>
    <row r="9043" spans="12:13">
      <c r="L9043" s="78">
        <f t="shared" si="140"/>
        <v>89.850000000009061</v>
      </c>
      <c r="M9043" s="77"/>
    </row>
    <row r="9044" spans="12:13">
      <c r="L9044" s="78">
        <f t="shared" si="140"/>
        <v>89.860000000009066</v>
      </c>
      <c r="M9044" s="77"/>
    </row>
    <row r="9045" spans="12:13">
      <c r="L9045" s="78">
        <f t="shared" si="140"/>
        <v>89.870000000009071</v>
      </c>
      <c r="M9045" s="77"/>
    </row>
    <row r="9046" spans="12:13">
      <c r="L9046" s="78">
        <f t="shared" si="140"/>
        <v>89.880000000009076</v>
      </c>
      <c r="M9046" s="77"/>
    </row>
    <row r="9047" spans="12:13">
      <c r="L9047" s="78">
        <f t="shared" si="140"/>
        <v>89.890000000009081</v>
      </c>
      <c r="M9047" s="77"/>
    </row>
    <row r="9048" spans="12:13">
      <c r="L9048" s="78">
        <f t="shared" si="140"/>
        <v>89.900000000009086</v>
      </c>
      <c r="M9048" s="77"/>
    </row>
    <row r="9049" spans="12:13">
      <c r="L9049" s="78">
        <f t="shared" si="140"/>
        <v>89.910000000009092</v>
      </c>
      <c r="M9049" s="77"/>
    </row>
    <row r="9050" spans="12:13">
      <c r="L9050" s="78">
        <f t="shared" si="140"/>
        <v>89.920000000009097</v>
      </c>
      <c r="M9050" s="77"/>
    </row>
    <row r="9051" spans="12:13">
      <c r="L9051" s="78">
        <f t="shared" si="140"/>
        <v>89.930000000009102</v>
      </c>
      <c r="M9051" s="77"/>
    </row>
    <row r="9052" spans="12:13">
      <c r="L9052" s="78">
        <f t="shared" si="140"/>
        <v>89.940000000009107</v>
      </c>
      <c r="M9052" s="77"/>
    </row>
    <row r="9053" spans="12:13">
      <c r="L9053" s="78">
        <f t="shared" si="140"/>
        <v>89.950000000009112</v>
      </c>
      <c r="M9053" s="77"/>
    </row>
    <row r="9054" spans="12:13">
      <c r="L9054" s="78">
        <f t="shared" si="140"/>
        <v>89.960000000009117</v>
      </c>
      <c r="M9054" s="77"/>
    </row>
    <row r="9055" spans="12:13">
      <c r="L9055" s="78">
        <f t="shared" si="140"/>
        <v>89.970000000009122</v>
      </c>
      <c r="M9055" s="77"/>
    </row>
    <row r="9056" spans="12:13">
      <c r="L9056" s="78">
        <f t="shared" si="140"/>
        <v>89.980000000009127</v>
      </c>
      <c r="M9056" s="77"/>
    </row>
    <row r="9057" spans="12:13">
      <c r="L9057" s="78">
        <f t="shared" si="140"/>
        <v>89.990000000009132</v>
      </c>
      <c r="M9057" s="77"/>
    </row>
    <row r="9058" spans="12:13">
      <c r="L9058" s="78">
        <f t="shared" si="140"/>
        <v>90.000000000009138</v>
      </c>
      <c r="M9058" s="77"/>
    </row>
    <row r="9059" spans="12:13">
      <c r="L9059" s="78">
        <f t="shared" si="140"/>
        <v>90.010000000009143</v>
      </c>
      <c r="M9059" s="77"/>
    </row>
    <row r="9060" spans="12:13">
      <c r="L9060" s="78">
        <f t="shared" si="140"/>
        <v>90.020000000009148</v>
      </c>
      <c r="M9060" s="77"/>
    </row>
    <row r="9061" spans="12:13">
      <c r="L9061" s="78">
        <f t="shared" si="140"/>
        <v>90.030000000009153</v>
      </c>
      <c r="M9061" s="77"/>
    </row>
    <row r="9062" spans="12:13">
      <c r="L9062" s="78">
        <f t="shared" si="140"/>
        <v>90.040000000009158</v>
      </c>
      <c r="M9062" s="77"/>
    </row>
    <row r="9063" spans="12:13">
      <c r="L9063" s="78">
        <f t="shared" si="140"/>
        <v>90.050000000009163</v>
      </c>
      <c r="M9063" s="77"/>
    </row>
    <row r="9064" spans="12:13">
      <c r="L9064" s="78">
        <f t="shared" si="140"/>
        <v>90.060000000009168</v>
      </c>
      <c r="M9064" s="77"/>
    </row>
    <row r="9065" spans="12:13">
      <c r="L9065" s="78">
        <f t="shared" si="140"/>
        <v>90.070000000009173</v>
      </c>
      <c r="M9065" s="77"/>
    </row>
    <row r="9066" spans="12:13">
      <c r="L9066" s="78">
        <f t="shared" si="140"/>
        <v>90.080000000009179</v>
      </c>
      <c r="M9066" s="77"/>
    </row>
    <row r="9067" spans="12:13">
      <c r="L9067" s="78">
        <f t="shared" si="140"/>
        <v>90.090000000009184</v>
      </c>
      <c r="M9067" s="77"/>
    </row>
    <row r="9068" spans="12:13">
      <c r="L9068" s="78">
        <f t="shared" si="140"/>
        <v>90.100000000009189</v>
      </c>
      <c r="M9068" s="77"/>
    </row>
    <row r="9069" spans="12:13">
      <c r="L9069" s="78">
        <f t="shared" si="140"/>
        <v>90.110000000009194</v>
      </c>
      <c r="M9069" s="77"/>
    </row>
    <row r="9070" spans="12:13">
      <c r="L9070" s="78">
        <f t="shared" si="140"/>
        <v>90.120000000009199</v>
      </c>
      <c r="M9070" s="77"/>
    </row>
    <row r="9071" spans="12:13">
      <c r="L9071" s="78">
        <f t="shared" si="140"/>
        <v>90.130000000009204</v>
      </c>
      <c r="M9071" s="77"/>
    </row>
    <row r="9072" spans="12:13">
      <c r="L9072" s="78">
        <f t="shared" si="140"/>
        <v>90.140000000009209</v>
      </c>
      <c r="M9072" s="77"/>
    </row>
    <row r="9073" spans="12:13">
      <c r="L9073" s="78">
        <f t="shared" si="140"/>
        <v>90.150000000009214</v>
      </c>
      <c r="M9073" s="77"/>
    </row>
    <row r="9074" spans="12:13">
      <c r="L9074" s="78">
        <f t="shared" si="140"/>
        <v>90.160000000009219</v>
      </c>
      <c r="M9074" s="77"/>
    </row>
    <row r="9075" spans="12:13">
      <c r="L9075" s="78">
        <f t="shared" si="140"/>
        <v>90.170000000009225</v>
      </c>
      <c r="M9075" s="77"/>
    </row>
    <row r="9076" spans="12:13">
      <c r="L9076" s="78">
        <f t="shared" si="140"/>
        <v>90.18000000000923</v>
      </c>
      <c r="M9076" s="77"/>
    </row>
    <row r="9077" spans="12:13">
      <c r="L9077" s="78">
        <f t="shared" si="140"/>
        <v>90.190000000009235</v>
      </c>
      <c r="M9077" s="77"/>
    </row>
    <row r="9078" spans="12:13">
      <c r="L9078" s="78">
        <f t="shared" si="140"/>
        <v>90.20000000000924</v>
      </c>
      <c r="M9078" s="77"/>
    </row>
    <row r="9079" spans="12:13">
      <c r="L9079" s="78">
        <f t="shared" si="140"/>
        <v>90.210000000009245</v>
      </c>
      <c r="M9079" s="77"/>
    </row>
    <row r="9080" spans="12:13">
      <c r="L9080" s="78">
        <f t="shared" si="140"/>
        <v>90.22000000000925</v>
      </c>
      <c r="M9080" s="77"/>
    </row>
    <row r="9081" spans="12:13">
      <c r="L9081" s="78">
        <f t="shared" si="140"/>
        <v>90.230000000009255</v>
      </c>
      <c r="M9081" s="77"/>
    </row>
    <row r="9082" spans="12:13">
      <c r="L9082" s="78">
        <f t="shared" si="140"/>
        <v>90.24000000000926</v>
      </c>
      <c r="M9082" s="77"/>
    </row>
    <row r="9083" spans="12:13">
      <c r="L9083" s="78">
        <f t="shared" si="140"/>
        <v>90.250000000009265</v>
      </c>
      <c r="M9083" s="77"/>
    </row>
    <row r="9084" spans="12:13">
      <c r="L9084" s="78">
        <f t="shared" ref="L9084:L9147" si="141">+L9083+0.01</f>
        <v>90.260000000009271</v>
      </c>
      <c r="M9084" s="77"/>
    </row>
    <row r="9085" spans="12:13">
      <c r="L9085" s="78">
        <f t="shared" si="141"/>
        <v>90.270000000009276</v>
      </c>
      <c r="M9085" s="77"/>
    </row>
    <row r="9086" spans="12:13">
      <c r="L9086" s="78">
        <f t="shared" si="141"/>
        <v>90.280000000009281</v>
      </c>
      <c r="M9086" s="77"/>
    </row>
    <row r="9087" spans="12:13">
      <c r="L9087" s="78">
        <f t="shared" si="141"/>
        <v>90.290000000009286</v>
      </c>
      <c r="M9087" s="77"/>
    </row>
    <row r="9088" spans="12:13">
      <c r="L9088" s="78">
        <f t="shared" si="141"/>
        <v>90.300000000009291</v>
      </c>
      <c r="M9088" s="77"/>
    </row>
    <row r="9089" spans="12:13">
      <c r="L9089" s="78">
        <f t="shared" si="141"/>
        <v>90.310000000009296</v>
      </c>
      <c r="M9089" s="77"/>
    </row>
    <row r="9090" spans="12:13">
      <c r="L9090" s="78">
        <f t="shared" si="141"/>
        <v>90.320000000009301</v>
      </c>
      <c r="M9090" s="77"/>
    </row>
    <row r="9091" spans="12:13">
      <c r="L9091" s="78">
        <f t="shared" si="141"/>
        <v>90.330000000009306</v>
      </c>
      <c r="M9091" s="77"/>
    </row>
    <row r="9092" spans="12:13">
      <c r="L9092" s="78">
        <f t="shared" si="141"/>
        <v>90.340000000009312</v>
      </c>
      <c r="M9092" s="77"/>
    </row>
    <row r="9093" spans="12:13">
      <c r="L9093" s="78">
        <f t="shared" si="141"/>
        <v>90.350000000009317</v>
      </c>
      <c r="M9093" s="77"/>
    </row>
    <row r="9094" spans="12:13">
      <c r="L9094" s="78">
        <f t="shared" si="141"/>
        <v>90.360000000009322</v>
      </c>
      <c r="M9094" s="77"/>
    </row>
    <row r="9095" spans="12:13">
      <c r="L9095" s="78">
        <f t="shared" si="141"/>
        <v>90.370000000009327</v>
      </c>
      <c r="M9095" s="77"/>
    </row>
    <row r="9096" spans="12:13">
      <c r="L9096" s="78">
        <f t="shared" si="141"/>
        <v>90.380000000009332</v>
      </c>
      <c r="M9096" s="77"/>
    </row>
    <row r="9097" spans="12:13">
      <c r="L9097" s="78">
        <f t="shared" si="141"/>
        <v>90.390000000009337</v>
      </c>
      <c r="M9097" s="77"/>
    </row>
    <row r="9098" spans="12:13">
      <c r="L9098" s="78">
        <f t="shared" si="141"/>
        <v>90.400000000009342</v>
      </c>
      <c r="M9098" s="77"/>
    </row>
    <row r="9099" spans="12:13">
      <c r="L9099" s="78">
        <f t="shared" si="141"/>
        <v>90.410000000009347</v>
      </c>
      <c r="M9099" s="77"/>
    </row>
    <row r="9100" spans="12:13">
      <c r="L9100" s="78">
        <f t="shared" si="141"/>
        <v>90.420000000009352</v>
      </c>
      <c r="M9100" s="77"/>
    </row>
    <row r="9101" spans="12:13">
      <c r="L9101" s="78">
        <f t="shared" si="141"/>
        <v>90.430000000009358</v>
      </c>
      <c r="M9101" s="77"/>
    </row>
    <row r="9102" spans="12:13">
      <c r="L9102" s="78">
        <f t="shared" si="141"/>
        <v>90.440000000009363</v>
      </c>
      <c r="M9102" s="77"/>
    </row>
    <row r="9103" spans="12:13">
      <c r="L9103" s="78">
        <f t="shared" si="141"/>
        <v>90.450000000009368</v>
      </c>
      <c r="M9103" s="77"/>
    </row>
    <row r="9104" spans="12:13">
      <c r="L9104" s="78">
        <f t="shared" si="141"/>
        <v>90.460000000009373</v>
      </c>
      <c r="M9104" s="77"/>
    </row>
    <row r="9105" spans="12:13">
      <c r="L9105" s="78">
        <f t="shared" si="141"/>
        <v>90.470000000009378</v>
      </c>
      <c r="M9105" s="77"/>
    </row>
    <row r="9106" spans="12:13">
      <c r="L9106" s="78">
        <f t="shared" si="141"/>
        <v>90.480000000009383</v>
      </c>
      <c r="M9106" s="77"/>
    </row>
    <row r="9107" spans="12:13">
      <c r="L9107" s="78">
        <f t="shared" si="141"/>
        <v>90.490000000009388</v>
      </c>
      <c r="M9107" s="77"/>
    </row>
    <row r="9108" spans="12:13">
      <c r="L9108" s="78">
        <f t="shared" si="141"/>
        <v>90.500000000009393</v>
      </c>
      <c r="M9108" s="77"/>
    </row>
    <row r="9109" spans="12:13">
      <c r="L9109" s="78">
        <f t="shared" si="141"/>
        <v>90.510000000009398</v>
      </c>
      <c r="M9109" s="77"/>
    </row>
    <row r="9110" spans="12:13">
      <c r="L9110" s="78">
        <f t="shared" si="141"/>
        <v>90.520000000009404</v>
      </c>
      <c r="M9110" s="77"/>
    </row>
    <row r="9111" spans="12:13">
      <c r="L9111" s="78">
        <f t="shared" si="141"/>
        <v>90.530000000009409</v>
      </c>
      <c r="M9111" s="77"/>
    </row>
    <row r="9112" spans="12:13">
      <c r="L9112" s="78">
        <f t="shared" si="141"/>
        <v>90.540000000009414</v>
      </c>
      <c r="M9112" s="77"/>
    </row>
    <row r="9113" spans="12:13">
      <c r="L9113" s="78">
        <f t="shared" si="141"/>
        <v>90.550000000009419</v>
      </c>
      <c r="M9113" s="77"/>
    </row>
    <row r="9114" spans="12:13">
      <c r="L9114" s="78">
        <f t="shared" si="141"/>
        <v>90.560000000009424</v>
      </c>
      <c r="M9114" s="77"/>
    </row>
    <row r="9115" spans="12:13">
      <c r="L9115" s="78">
        <f t="shared" si="141"/>
        <v>90.570000000009429</v>
      </c>
      <c r="M9115" s="77"/>
    </row>
    <row r="9116" spans="12:13">
      <c r="L9116" s="78">
        <f t="shared" si="141"/>
        <v>90.580000000009434</v>
      </c>
      <c r="M9116" s="77"/>
    </row>
    <row r="9117" spans="12:13">
      <c r="L9117" s="78">
        <f t="shared" si="141"/>
        <v>90.590000000009439</v>
      </c>
      <c r="M9117" s="77"/>
    </row>
    <row r="9118" spans="12:13">
      <c r="L9118" s="78">
        <f t="shared" si="141"/>
        <v>90.600000000009445</v>
      </c>
      <c r="M9118" s="77"/>
    </row>
    <row r="9119" spans="12:13">
      <c r="L9119" s="78">
        <f t="shared" si="141"/>
        <v>90.61000000000945</v>
      </c>
      <c r="M9119" s="77"/>
    </row>
    <row r="9120" spans="12:13">
      <c r="L9120" s="78">
        <f t="shared" si="141"/>
        <v>90.620000000009455</v>
      </c>
      <c r="M9120" s="77"/>
    </row>
    <row r="9121" spans="12:13">
      <c r="L9121" s="78">
        <f t="shared" si="141"/>
        <v>90.63000000000946</v>
      </c>
      <c r="M9121" s="77"/>
    </row>
    <row r="9122" spans="12:13">
      <c r="L9122" s="78">
        <f t="shared" si="141"/>
        <v>90.640000000009465</v>
      </c>
      <c r="M9122" s="77"/>
    </row>
    <row r="9123" spans="12:13">
      <c r="L9123" s="78">
        <f t="shared" si="141"/>
        <v>90.65000000000947</v>
      </c>
      <c r="M9123" s="77"/>
    </row>
    <row r="9124" spans="12:13">
      <c r="L9124" s="78">
        <f t="shared" si="141"/>
        <v>90.660000000009475</v>
      </c>
      <c r="M9124" s="77"/>
    </row>
    <row r="9125" spans="12:13">
      <c r="L9125" s="78">
        <f t="shared" si="141"/>
        <v>90.67000000000948</v>
      </c>
      <c r="M9125" s="77"/>
    </row>
    <row r="9126" spans="12:13">
      <c r="L9126" s="78">
        <f t="shared" si="141"/>
        <v>90.680000000009485</v>
      </c>
      <c r="M9126" s="77"/>
    </row>
    <row r="9127" spans="12:13">
      <c r="L9127" s="78">
        <f t="shared" si="141"/>
        <v>90.690000000009491</v>
      </c>
      <c r="M9127" s="77"/>
    </row>
    <row r="9128" spans="12:13">
      <c r="L9128" s="78">
        <f t="shared" si="141"/>
        <v>90.700000000009496</v>
      </c>
      <c r="M9128" s="77"/>
    </row>
    <row r="9129" spans="12:13">
      <c r="L9129" s="78">
        <f t="shared" si="141"/>
        <v>90.710000000009501</v>
      </c>
      <c r="M9129" s="77"/>
    </row>
    <row r="9130" spans="12:13">
      <c r="L9130" s="78">
        <f t="shared" si="141"/>
        <v>90.720000000009506</v>
      </c>
      <c r="M9130" s="77"/>
    </row>
    <row r="9131" spans="12:13">
      <c r="L9131" s="78">
        <f t="shared" si="141"/>
        <v>90.730000000009511</v>
      </c>
      <c r="M9131" s="77"/>
    </row>
    <row r="9132" spans="12:13">
      <c r="L9132" s="78">
        <f t="shared" si="141"/>
        <v>90.740000000009516</v>
      </c>
      <c r="M9132" s="77"/>
    </row>
    <row r="9133" spans="12:13">
      <c r="L9133" s="78">
        <f t="shared" si="141"/>
        <v>90.750000000009521</v>
      </c>
      <c r="M9133" s="77"/>
    </row>
    <row r="9134" spans="12:13">
      <c r="L9134" s="78">
        <f t="shared" si="141"/>
        <v>90.760000000009526</v>
      </c>
      <c r="M9134" s="77"/>
    </row>
    <row r="9135" spans="12:13">
      <c r="L9135" s="78">
        <f t="shared" si="141"/>
        <v>90.770000000009532</v>
      </c>
      <c r="M9135" s="77"/>
    </row>
    <row r="9136" spans="12:13">
      <c r="L9136" s="78">
        <f t="shared" si="141"/>
        <v>90.780000000009537</v>
      </c>
      <c r="M9136" s="77"/>
    </row>
    <row r="9137" spans="12:13">
      <c r="L9137" s="78">
        <f t="shared" si="141"/>
        <v>90.790000000009542</v>
      </c>
      <c r="M9137" s="77"/>
    </row>
    <row r="9138" spans="12:13">
      <c r="L9138" s="78">
        <f t="shared" si="141"/>
        <v>90.800000000009547</v>
      </c>
      <c r="M9138" s="77"/>
    </row>
    <row r="9139" spans="12:13">
      <c r="L9139" s="78">
        <f t="shared" si="141"/>
        <v>90.810000000009552</v>
      </c>
      <c r="M9139" s="77"/>
    </row>
    <row r="9140" spans="12:13">
      <c r="L9140" s="78">
        <f t="shared" si="141"/>
        <v>90.820000000009557</v>
      </c>
      <c r="M9140" s="77"/>
    </row>
    <row r="9141" spans="12:13">
      <c r="L9141" s="78">
        <f t="shared" si="141"/>
        <v>90.830000000009562</v>
      </c>
      <c r="M9141" s="77"/>
    </row>
    <row r="9142" spans="12:13">
      <c r="L9142" s="78">
        <f t="shared" si="141"/>
        <v>90.840000000009567</v>
      </c>
      <c r="M9142" s="77"/>
    </row>
    <row r="9143" spans="12:13">
      <c r="L9143" s="78">
        <f t="shared" si="141"/>
        <v>90.850000000009572</v>
      </c>
      <c r="M9143" s="77"/>
    </row>
    <row r="9144" spans="12:13">
      <c r="L9144" s="78">
        <f t="shared" si="141"/>
        <v>90.860000000009578</v>
      </c>
      <c r="M9144" s="77"/>
    </row>
    <row r="9145" spans="12:13">
      <c r="L9145" s="78">
        <f t="shared" si="141"/>
        <v>90.870000000009583</v>
      </c>
      <c r="M9145" s="77"/>
    </row>
    <row r="9146" spans="12:13">
      <c r="L9146" s="78">
        <f t="shared" si="141"/>
        <v>90.880000000009588</v>
      </c>
      <c r="M9146" s="77"/>
    </row>
    <row r="9147" spans="12:13">
      <c r="L9147" s="78">
        <f t="shared" si="141"/>
        <v>90.890000000009593</v>
      </c>
      <c r="M9147" s="77"/>
    </row>
    <row r="9148" spans="12:13">
      <c r="L9148" s="78">
        <f t="shared" ref="L9148:L9211" si="142">+L9147+0.01</f>
        <v>90.900000000009598</v>
      </c>
      <c r="M9148" s="77"/>
    </row>
    <row r="9149" spans="12:13">
      <c r="L9149" s="78">
        <f t="shared" si="142"/>
        <v>90.910000000009603</v>
      </c>
      <c r="M9149" s="77"/>
    </row>
    <row r="9150" spans="12:13">
      <c r="L9150" s="78">
        <f t="shared" si="142"/>
        <v>90.920000000009608</v>
      </c>
      <c r="M9150" s="77"/>
    </row>
    <row r="9151" spans="12:13">
      <c r="L9151" s="78">
        <f t="shared" si="142"/>
        <v>90.930000000009613</v>
      </c>
      <c r="M9151" s="77"/>
    </row>
    <row r="9152" spans="12:13">
      <c r="L9152" s="78">
        <f t="shared" si="142"/>
        <v>90.940000000009618</v>
      </c>
      <c r="M9152" s="77"/>
    </row>
    <row r="9153" spans="12:13">
      <c r="L9153" s="78">
        <f t="shared" si="142"/>
        <v>90.950000000009624</v>
      </c>
      <c r="M9153" s="77"/>
    </row>
    <row r="9154" spans="12:13">
      <c r="L9154" s="78">
        <f t="shared" si="142"/>
        <v>90.960000000009629</v>
      </c>
      <c r="M9154" s="77"/>
    </row>
    <row r="9155" spans="12:13">
      <c r="L9155" s="78">
        <f t="shared" si="142"/>
        <v>90.970000000009634</v>
      </c>
      <c r="M9155" s="77"/>
    </row>
    <row r="9156" spans="12:13">
      <c r="L9156" s="78">
        <f t="shared" si="142"/>
        <v>90.980000000009639</v>
      </c>
      <c r="M9156" s="77"/>
    </row>
    <row r="9157" spans="12:13">
      <c r="L9157" s="78">
        <f t="shared" si="142"/>
        <v>90.990000000009644</v>
      </c>
      <c r="M9157" s="77"/>
    </row>
    <row r="9158" spans="12:13">
      <c r="L9158" s="78">
        <f t="shared" si="142"/>
        <v>91.000000000009649</v>
      </c>
      <c r="M9158" s="77"/>
    </row>
    <row r="9159" spans="12:13">
      <c r="L9159" s="78">
        <f t="shared" si="142"/>
        <v>91.010000000009654</v>
      </c>
      <c r="M9159" s="77"/>
    </row>
    <row r="9160" spans="12:13">
      <c r="L9160" s="78">
        <f t="shared" si="142"/>
        <v>91.020000000009659</v>
      </c>
      <c r="M9160" s="77"/>
    </row>
    <row r="9161" spans="12:13">
      <c r="L9161" s="78">
        <f t="shared" si="142"/>
        <v>91.030000000009665</v>
      </c>
      <c r="M9161" s="77"/>
    </row>
    <row r="9162" spans="12:13">
      <c r="L9162" s="78">
        <f t="shared" si="142"/>
        <v>91.04000000000967</v>
      </c>
      <c r="M9162" s="77"/>
    </row>
    <row r="9163" spans="12:13">
      <c r="L9163" s="78">
        <f t="shared" si="142"/>
        <v>91.050000000009675</v>
      </c>
      <c r="M9163" s="77"/>
    </row>
    <row r="9164" spans="12:13">
      <c r="L9164" s="78">
        <f t="shared" si="142"/>
        <v>91.06000000000968</v>
      </c>
      <c r="M9164" s="77"/>
    </row>
    <row r="9165" spans="12:13">
      <c r="L9165" s="78">
        <f t="shared" si="142"/>
        <v>91.070000000009685</v>
      </c>
      <c r="M9165" s="77"/>
    </row>
    <row r="9166" spans="12:13">
      <c r="L9166" s="78">
        <f t="shared" si="142"/>
        <v>91.08000000000969</v>
      </c>
      <c r="M9166" s="77"/>
    </row>
    <row r="9167" spans="12:13">
      <c r="L9167" s="78">
        <f t="shared" si="142"/>
        <v>91.090000000009695</v>
      </c>
      <c r="M9167" s="77"/>
    </row>
    <row r="9168" spans="12:13">
      <c r="L9168" s="78">
        <f t="shared" si="142"/>
        <v>91.1000000000097</v>
      </c>
      <c r="M9168" s="77"/>
    </row>
    <row r="9169" spans="12:13">
      <c r="L9169" s="78">
        <f t="shared" si="142"/>
        <v>91.110000000009705</v>
      </c>
      <c r="M9169" s="77"/>
    </row>
    <row r="9170" spans="12:13">
      <c r="L9170" s="78">
        <f t="shared" si="142"/>
        <v>91.120000000009711</v>
      </c>
      <c r="M9170" s="77"/>
    </row>
    <row r="9171" spans="12:13">
      <c r="L9171" s="78">
        <f t="shared" si="142"/>
        <v>91.130000000009716</v>
      </c>
      <c r="M9171" s="77"/>
    </row>
    <row r="9172" spans="12:13">
      <c r="L9172" s="78">
        <f t="shared" si="142"/>
        <v>91.140000000009721</v>
      </c>
      <c r="M9172" s="77"/>
    </row>
    <row r="9173" spans="12:13">
      <c r="L9173" s="78">
        <f t="shared" si="142"/>
        <v>91.150000000009726</v>
      </c>
      <c r="M9173" s="77"/>
    </row>
    <row r="9174" spans="12:13">
      <c r="L9174" s="78">
        <f t="shared" si="142"/>
        <v>91.160000000009731</v>
      </c>
      <c r="M9174" s="77"/>
    </row>
    <row r="9175" spans="12:13">
      <c r="L9175" s="78">
        <f t="shared" si="142"/>
        <v>91.170000000009736</v>
      </c>
      <c r="M9175" s="77"/>
    </row>
    <row r="9176" spans="12:13">
      <c r="L9176" s="78">
        <f t="shared" si="142"/>
        <v>91.180000000009741</v>
      </c>
      <c r="M9176" s="77"/>
    </row>
    <row r="9177" spans="12:13">
      <c r="L9177" s="78">
        <f t="shared" si="142"/>
        <v>91.190000000009746</v>
      </c>
      <c r="M9177" s="77"/>
    </row>
    <row r="9178" spans="12:13">
      <c r="L9178" s="78">
        <f t="shared" si="142"/>
        <v>91.200000000009751</v>
      </c>
      <c r="M9178" s="77"/>
    </row>
    <row r="9179" spans="12:13">
      <c r="L9179" s="78">
        <f t="shared" si="142"/>
        <v>91.210000000009757</v>
      </c>
      <c r="M9179" s="77"/>
    </row>
    <row r="9180" spans="12:13">
      <c r="L9180" s="78">
        <f t="shared" si="142"/>
        <v>91.220000000009762</v>
      </c>
      <c r="M9180" s="77"/>
    </row>
    <row r="9181" spans="12:13">
      <c r="L9181" s="78">
        <f t="shared" si="142"/>
        <v>91.230000000009767</v>
      </c>
      <c r="M9181" s="77"/>
    </row>
    <row r="9182" spans="12:13">
      <c r="L9182" s="78">
        <f t="shared" si="142"/>
        <v>91.240000000009772</v>
      </c>
      <c r="M9182" s="77"/>
    </row>
    <row r="9183" spans="12:13">
      <c r="L9183" s="78">
        <f t="shared" si="142"/>
        <v>91.250000000009777</v>
      </c>
      <c r="M9183" s="77"/>
    </row>
    <row r="9184" spans="12:13">
      <c r="L9184" s="78">
        <f t="shared" si="142"/>
        <v>91.260000000009782</v>
      </c>
      <c r="M9184" s="77"/>
    </row>
    <row r="9185" spans="12:13">
      <c r="L9185" s="78">
        <f t="shared" si="142"/>
        <v>91.270000000009787</v>
      </c>
      <c r="M9185" s="77"/>
    </row>
    <row r="9186" spans="12:13">
      <c r="L9186" s="78">
        <f t="shared" si="142"/>
        <v>91.280000000009792</v>
      </c>
      <c r="M9186" s="77"/>
    </row>
    <row r="9187" spans="12:13">
      <c r="L9187" s="78">
        <f t="shared" si="142"/>
        <v>91.290000000009798</v>
      </c>
      <c r="M9187" s="77"/>
    </row>
    <row r="9188" spans="12:13">
      <c r="L9188" s="78">
        <f t="shared" si="142"/>
        <v>91.300000000009803</v>
      </c>
      <c r="M9188" s="77"/>
    </row>
    <row r="9189" spans="12:13">
      <c r="L9189" s="78">
        <f t="shared" si="142"/>
        <v>91.310000000009808</v>
      </c>
      <c r="M9189" s="77"/>
    </row>
    <row r="9190" spans="12:13">
      <c r="L9190" s="78">
        <f t="shared" si="142"/>
        <v>91.320000000009813</v>
      </c>
      <c r="M9190" s="77"/>
    </row>
    <row r="9191" spans="12:13">
      <c r="L9191" s="78">
        <f t="shared" si="142"/>
        <v>91.330000000009818</v>
      </c>
      <c r="M9191" s="77"/>
    </row>
    <row r="9192" spans="12:13">
      <c r="L9192" s="78">
        <f t="shared" si="142"/>
        <v>91.340000000009823</v>
      </c>
      <c r="M9192" s="77"/>
    </row>
    <row r="9193" spans="12:13">
      <c r="L9193" s="78">
        <f t="shared" si="142"/>
        <v>91.350000000009828</v>
      </c>
      <c r="M9193" s="77"/>
    </row>
    <row r="9194" spans="12:13">
      <c r="L9194" s="78">
        <f t="shared" si="142"/>
        <v>91.360000000009833</v>
      </c>
      <c r="M9194" s="77"/>
    </row>
    <row r="9195" spans="12:13">
      <c r="L9195" s="78">
        <f t="shared" si="142"/>
        <v>91.370000000009838</v>
      </c>
      <c r="M9195" s="77"/>
    </row>
    <row r="9196" spans="12:13">
      <c r="L9196" s="78">
        <f t="shared" si="142"/>
        <v>91.380000000009844</v>
      </c>
      <c r="M9196" s="77"/>
    </row>
    <row r="9197" spans="12:13">
      <c r="L9197" s="78">
        <f t="shared" si="142"/>
        <v>91.390000000009849</v>
      </c>
      <c r="M9197" s="77"/>
    </row>
    <row r="9198" spans="12:13">
      <c r="L9198" s="78">
        <f t="shared" si="142"/>
        <v>91.400000000009854</v>
      </c>
      <c r="M9198" s="77"/>
    </row>
    <row r="9199" spans="12:13">
      <c r="L9199" s="78">
        <f t="shared" si="142"/>
        <v>91.410000000009859</v>
      </c>
      <c r="M9199" s="77"/>
    </row>
    <row r="9200" spans="12:13">
      <c r="L9200" s="78">
        <f t="shared" si="142"/>
        <v>91.420000000009864</v>
      </c>
      <c r="M9200" s="77"/>
    </row>
    <row r="9201" spans="12:13">
      <c r="L9201" s="78">
        <f t="shared" si="142"/>
        <v>91.430000000009869</v>
      </c>
      <c r="M9201" s="77"/>
    </row>
    <row r="9202" spans="12:13">
      <c r="L9202" s="78">
        <f t="shared" si="142"/>
        <v>91.440000000009874</v>
      </c>
      <c r="M9202" s="77"/>
    </row>
    <row r="9203" spans="12:13">
      <c r="L9203" s="78">
        <f t="shared" si="142"/>
        <v>91.450000000009879</v>
      </c>
      <c r="M9203" s="77"/>
    </row>
    <row r="9204" spans="12:13">
      <c r="L9204" s="78">
        <f t="shared" si="142"/>
        <v>91.460000000009885</v>
      </c>
      <c r="M9204" s="77"/>
    </row>
    <row r="9205" spans="12:13">
      <c r="L9205" s="78">
        <f t="shared" si="142"/>
        <v>91.47000000000989</v>
      </c>
      <c r="M9205" s="77"/>
    </row>
    <row r="9206" spans="12:13">
      <c r="L9206" s="78">
        <f t="shared" si="142"/>
        <v>91.480000000009895</v>
      </c>
      <c r="M9206" s="77"/>
    </row>
    <row r="9207" spans="12:13">
      <c r="L9207" s="78">
        <f t="shared" si="142"/>
        <v>91.4900000000099</v>
      </c>
      <c r="M9207" s="77"/>
    </row>
    <row r="9208" spans="12:13">
      <c r="L9208" s="78">
        <f t="shared" si="142"/>
        <v>91.500000000009905</v>
      </c>
      <c r="M9208" s="77"/>
    </row>
    <row r="9209" spans="12:13">
      <c r="L9209" s="78">
        <f t="shared" si="142"/>
        <v>91.51000000000991</v>
      </c>
      <c r="M9209" s="77"/>
    </row>
    <row r="9210" spans="12:13">
      <c r="L9210" s="78">
        <f t="shared" si="142"/>
        <v>91.520000000009915</v>
      </c>
      <c r="M9210" s="77"/>
    </row>
    <row r="9211" spans="12:13">
      <c r="L9211" s="78">
        <f t="shared" si="142"/>
        <v>91.53000000000992</v>
      </c>
      <c r="M9211" s="77"/>
    </row>
    <row r="9212" spans="12:13">
      <c r="L9212" s="78">
        <f t="shared" ref="L9212:L9275" si="143">+L9211+0.01</f>
        <v>91.540000000009925</v>
      </c>
      <c r="M9212" s="77"/>
    </row>
    <row r="9213" spans="12:13">
      <c r="L9213" s="78">
        <f t="shared" si="143"/>
        <v>91.550000000009931</v>
      </c>
      <c r="M9213" s="77"/>
    </row>
    <row r="9214" spans="12:13">
      <c r="L9214" s="78">
        <f t="shared" si="143"/>
        <v>91.560000000009936</v>
      </c>
      <c r="M9214" s="77"/>
    </row>
    <row r="9215" spans="12:13">
      <c r="L9215" s="78">
        <f t="shared" si="143"/>
        <v>91.570000000009941</v>
      </c>
      <c r="M9215" s="77"/>
    </row>
    <row r="9216" spans="12:13">
      <c r="L9216" s="78">
        <f t="shared" si="143"/>
        <v>91.580000000009946</v>
      </c>
      <c r="M9216" s="77"/>
    </row>
    <row r="9217" spans="12:13">
      <c r="L9217" s="78">
        <f t="shared" si="143"/>
        <v>91.590000000009951</v>
      </c>
      <c r="M9217" s="77"/>
    </row>
    <row r="9218" spans="12:13">
      <c r="L9218" s="78">
        <f t="shared" si="143"/>
        <v>91.600000000009956</v>
      </c>
      <c r="M9218" s="77"/>
    </row>
    <row r="9219" spans="12:13">
      <c r="L9219" s="78">
        <f t="shared" si="143"/>
        <v>91.610000000009961</v>
      </c>
      <c r="M9219" s="77"/>
    </row>
    <row r="9220" spans="12:13">
      <c r="L9220" s="78">
        <f t="shared" si="143"/>
        <v>91.620000000009966</v>
      </c>
      <c r="M9220" s="77"/>
    </row>
    <row r="9221" spans="12:13">
      <c r="L9221" s="78">
        <f t="shared" si="143"/>
        <v>91.630000000009971</v>
      </c>
      <c r="M9221" s="77"/>
    </row>
    <row r="9222" spans="12:13">
      <c r="L9222" s="78">
        <f t="shared" si="143"/>
        <v>91.640000000009977</v>
      </c>
      <c r="M9222" s="77"/>
    </row>
    <row r="9223" spans="12:13">
      <c r="L9223" s="78">
        <f t="shared" si="143"/>
        <v>91.650000000009982</v>
      </c>
      <c r="M9223" s="77"/>
    </row>
    <row r="9224" spans="12:13">
      <c r="L9224" s="78">
        <f t="shared" si="143"/>
        <v>91.660000000009987</v>
      </c>
      <c r="M9224" s="77"/>
    </row>
    <row r="9225" spans="12:13">
      <c r="L9225" s="78">
        <f t="shared" si="143"/>
        <v>91.670000000009992</v>
      </c>
      <c r="M9225" s="77"/>
    </row>
    <row r="9226" spans="12:13">
      <c r="L9226" s="78">
        <f t="shared" si="143"/>
        <v>91.680000000009997</v>
      </c>
      <c r="M9226" s="77"/>
    </row>
    <row r="9227" spans="12:13">
      <c r="L9227" s="78">
        <f t="shared" si="143"/>
        <v>91.690000000010002</v>
      </c>
      <c r="M9227" s="77"/>
    </row>
    <row r="9228" spans="12:13">
      <c r="L9228" s="78">
        <f t="shared" si="143"/>
        <v>91.700000000010007</v>
      </c>
      <c r="M9228" s="77"/>
    </row>
    <row r="9229" spans="12:13">
      <c r="L9229" s="78">
        <f t="shared" si="143"/>
        <v>91.710000000010012</v>
      </c>
      <c r="M9229" s="77"/>
    </row>
    <row r="9230" spans="12:13">
      <c r="L9230" s="78">
        <f t="shared" si="143"/>
        <v>91.720000000010018</v>
      </c>
      <c r="M9230" s="77"/>
    </row>
    <row r="9231" spans="12:13">
      <c r="L9231" s="78">
        <f t="shared" si="143"/>
        <v>91.730000000010023</v>
      </c>
      <c r="M9231" s="77"/>
    </row>
    <row r="9232" spans="12:13">
      <c r="L9232" s="78">
        <f t="shared" si="143"/>
        <v>91.740000000010028</v>
      </c>
      <c r="M9232" s="77"/>
    </row>
    <row r="9233" spans="12:13">
      <c r="L9233" s="78">
        <f t="shared" si="143"/>
        <v>91.750000000010033</v>
      </c>
      <c r="M9233" s="77"/>
    </row>
    <row r="9234" spans="12:13">
      <c r="L9234" s="78">
        <f t="shared" si="143"/>
        <v>91.760000000010038</v>
      </c>
      <c r="M9234" s="77"/>
    </row>
    <row r="9235" spans="12:13">
      <c r="L9235" s="78">
        <f t="shared" si="143"/>
        <v>91.770000000010043</v>
      </c>
      <c r="M9235" s="77"/>
    </row>
    <row r="9236" spans="12:13">
      <c r="L9236" s="78">
        <f t="shared" si="143"/>
        <v>91.780000000010048</v>
      </c>
      <c r="M9236" s="77"/>
    </row>
    <row r="9237" spans="12:13">
      <c r="L9237" s="78">
        <f t="shared" si="143"/>
        <v>91.790000000010053</v>
      </c>
      <c r="M9237" s="77"/>
    </row>
    <row r="9238" spans="12:13">
      <c r="L9238" s="78">
        <f t="shared" si="143"/>
        <v>91.800000000010058</v>
      </c>
      <c r="M9238" s="77"/>
    </row>
    <row r="9239" spans="12:13">
      <c r="L9239" s="78">
        <f t="shared" si="143"/>
        <v>91.810000000010064</v>
      </c>
      <c r="M9239" s="77"/>
    </row>
    <row r="9240" spans="12:13">
      <c r="L9240" s="78">
        <f t="shared" si="143"/>
        <v>91.820000000010069</v>
      </c>
      <c r="M9240" s="77"/>
    </row>
    <row r="9241" spans="12:13">
      <c r="L9241" s="78">
        <f t="shared" si="143"/>
        <v>91.830000000010074</v>
      </c>
      <c r="M9241" s="77"/>
    </row>
    <row r="9242" spans="12:13">
      <c r="L9242" s="78">
        <f t="shared" si="143"/>
        <v>91.840000000010079</v>
      </c>
      <c r="M9242" s="77"/>
    </row>
    <row r="9243" spans="12:13">
      <c r="L9243" s="78">
        <f t="shared" si="143"/>
        <v>91.850000000010084</v>
      </c>
      <c r="M9243" s="77"/>
    </row>
    <row r="9244" spans="12:13">
      <c r="L9244" s="78">
        <f t="shared" si="143"/>
        <v>91.860000000010089</v>
      </c>
      <c r="M9244" s="77"/>
    </row>
    <row r="9245" spans="12:13">
      <c r="L9245" s="78">
        <f t="shared" si="143"/>
        <v>91.870000000010094</v>
      </c>
      <c r="M9245" s="77"/>
    </row>
    <row r="9246" spans="12:13">
      <c r="L9246" s="78">
        <f t="shared" si="143"/>
        <v>91.880000000010099</v>
      </c>
      <c r="M9246" s="77"/>
    </row>
    <row r="9247" spans="12:13">
      <c r="L9247" s="78">
        <f t="shared" si="143"/>
        <v>91.890000000010104</v>
      </c>
      <c r="M9247" s="77"/>
    </row>
    <row r="9248" spans="12:13">
      <c r="L9248" s="78">
        <f t="shared" si="143"/>
        <v>91.90000000001011</v>
      </c>
      <c r="M9248" s="77"/>
    </row>
    <row r="9249" spans="12:13">
      <c r="L9249" s="78">
        <f t="shared" si="143"/>
        <v>91.910000000010115</v>
      </c>
      <c r="M9249" s="77"/>
    </row>
    <row r="9250" spans="12:13">
      <c r="L9250" s="78">
        <f t="shared" si="143"/>
        <v>91.92000000001012</v>
      </c>
      <c r="M9250" s="77"/>
    </row>
    <row r="9251" spans="12:13">
      <c r="L9251" s="78">
        <f t="shared" si="143"/>
        <v>91.930000000010125</v>
      </c>
      <c r="M9251" s="77"/>
    </row>
    <row r="9252" spans="12:13">
      <c r="L9252" s="78">
        <f t="shared" si="143"/>
        <v>91.94000000001013</v>
      </c>
      <c r="M9252" s="77"/>
    </row>
    <row r="9253" spans="12:13">
      <c r="L9253" s="78">
        <f t="shared" si="143"/>
        <v>91.950000000010135</v>
      </c>
      <c r="M9253" s="77"/>
    </row>
    <row r="9254" spans="12:13">
      <c r="L9254" s="78">
        <f t="shared" si="143"/>
        <v>91.96000000001014</v>
      </c>
      <c r="M9254" s="77"/>
    </row>
    <row r="9255" spans="12:13">
      <c r="L9255" s="78">
        <f t="shared" si="143"/>
        <v>91.970000000010145</v>
      </c>
      <c r="M9255" s="77"/>
    </row>
    <row r="9256" spans="12:13">
      <c r="L9256" s="78">
        <f t="shared" si="143"/>
        <v>91.980000000010151</v>
      </c>
      <c r="M9256" s="77"/>
    </row>
    <row r="9257" spans="12:13">
      <c r="L9257" s="78">
        <f t="shared" si="143"/>
        <v>91.990000000010156</v>
      </c>
      <c r="M9257" s="77"/>
    </row>
    <row r="9258" spans="12:13">
      <c r="L9258" s="78">
        <f t="shared" si="143"/>
        <v>92.000000000010161</v>
      </c>
      <c r="M9258" s="77"/>
    </row>
    <row r="9259" spans="12:13">
      <c r="L9259" s="78">
        <f t="shared" si="143"/>
        <v>92.010000000010166</v>
      </c>
      <c r="M9259" s="77"/>
    </row>
    <row r="9260" spans="12:13">
      <c r="L9260" s="78">
        <f t="shared" si="143"/>
        <v>92.020000000010171</v>
      </c>
      <c r="M9260" s="77"/>
    </row>
    <row r="9261" spans="12:13">
      <c r="L9261" s="78">
        <f t="shared" si="143"/>
        <v>92.030000000010176</v>
      </c>
      <c r="M9261" s="77"/>
    </row>
    <row r="9262" spans="12:13">
      <c r="L9262" s="78">
        <f t="shared" si="143"/>
        <v>92.040000000010181</v>
      </c>
      <c r="M9262" s="77"/>
    </row>
    <row r="9263" spans="12:13">
      <c r="L9263" s="78">
        <f t="shared" si="143"/>
        <v>92.050000000010186</v>
      </c>
      <c r="M9263" s="77"/>
    </row>
    <row r="9264" spans="12:13">
      <c r="L9264" s="78">
        <f t="shared" si="143"/>
        <v>92.060000000010191</v>
      </c>
      <c r="M9264" s="77"/>
    </row>
    <row r="9265" spans="12:13">
      <c r="L9265" s="78">
        <f t="shared" si="143"/>
        <v>92.070000000010197</v>
      </c>
      <c r="M9265" s="77"/>
    </row>
    <row r="9266" spans="12:13">
      <c r="L9266" s="78">
        <f t="shared" si="143"/>
        <v>92.080000000010202</v>
      </c>
      <c r="M9266" s="77"/>
    </row>
    <row r="9267" spans="12:13">
      <c r="L9267" s="78">
        <f t="shared" si="143"/>
        <v>92.090000000010207</v>
      </c>
      <c r="M9267" s="77"/>
    </row>
    <row r="9268" spans="12:13">
      <c r="L9268" s="78">
        <f t="shared" si="143"/>
        <v>92.100000000010212</v>
      </c>
      <c r="M9268" s="77"/>
    </row>
    <row r="9269" spans="12:13">
      <c r="L9269" s="78">
        <f t="shared" si="143"/>
        <v>92.110000000010217</v>
      </c>
      <c r="M9269" s="77"/>
    </row>
    <row r="9270" spans="12:13">
      <c r="L9270" s="78">
        <f t="shared" si="143"/>
        <v>92.120000000010222</v>
      </c>
      <c r="M9270" s="77"/>
    </row>
    <row r="9271" spans="12:13">
      <c r="L9271" s="78">
        <f t="shared" si="143"/>
        <v>92.130000000010227</v>
      </c>
      <c r="M9271" s="77"/>
    </row>
    <row r="9272" spans="12:13">
      <c r="L9272" s="78">
        <f t="shared" si="143"/>
        <v>92.140000000010232</v>
      </c>
      <c r="M9272" s="77"/>
    </row>
    <row r="9273" spans="12:13">
      <c r="L9273" s="78">
        <f t="shared" si="143"/>
        <v>92.150000000010237</v>
      </c>
      <c r="M9273" s="77"/>
    </row>
    <row r="9274" spans="12:13">
      <c r="L9274" s="78">
        <f t="shared" si="143"/>
        <v>92.160000000010243</v>
      </c>
      <c r="M9274" s="77"/>
    </row>
    <row r="9275" spans="12:13">
      <c r="L9275" s="78">
        <f t="shared" si="143"/>
        <v>92.170000000010248</v>
      </c>
      <c r="M9275" s="77"/>
    </row>
    <row r="9276" spans="12:13">
      <c r="L9276" s="78">
        <f t="shared" ref="L9276:L9339" si="144">+L9275+0.01</f>
        <v>92.180000000010253</v>
      </c>
      <c r="M9276" s="77"/>
    </row>
    <row r="9277" spans="12:13">
      <c r="L9277" s="78">
        <f t="shared" si="144"/>
        <v>92.190000000010258</v>
      </c>
      <c r="M9277" s="77"/>
    </row>
    <row r="9278" spans="12:13">
      <c r="L9278" s="78">
        <f t="shared" si="144"/>
        <v>92.200000000010263</v>
      </c>
      <c r="M9278" s="77"/>
    </row>
    <row r="9279" spans="12:13">
      <c r="L9279" s="78">
        <f t="shared" si="144"/>
        <v>92.210000000010268</v>
      </c>
      <c r="M9279" s="77"/>
    </row>
    <row r="9280" spans="12:13">
      <c r="L9280" s="78">
        <f t="shared" si="144"/>
        <v>92.220000000010273</v>
      </c>
      <c r="M9280" s="77"/>
    </row>
    <row r="9281" spans="12:13">
      <c r="L9281" s="78">
        <f t="shared" si="144"/>
        <v>92.230000000010278</v>
      </c>
      <c r="M9281" s="77"/>
    </row>
    <row r="9282" spans="12:13">
      <c r="L9282" s="78">
        <f t="shared" si="144"/>
        <v>92.240000000010284</v>
      </c>
      <c r="M9282" s="77"/>
    </row>
    <row r="9283" spans="12:13">
      <c r="L9283" s="78">
        <f t="shared" si="144"/>
        <v>92.250000000010289</v>
      </c>
      <c r="M9283" s="77"/>
    </row>
    <row r="9284" spans="12:13">
      <c r="L9284" s="78">
        <f t="shared" si="144"/>
        <v>92.260000000010294</v>
      </c>
      <c r="M9284" s="77"/>
    </row>
    <row r="9285" spans="12:13">
      <c r="L9285" s="78">
        <f t="shared" si="144"/>
        <v>92.270000000010299</v>
      </c>
      <c r="M9285" s="77"/>
    </row>
    <row r="9286" spans="12:13">
      <c r="L9286" s="78">
        <f t="shared" si="144"/>
        <v>92.280000000010304</v>
      </c>
      <c r="M9286" s="77"/>
    </row>
    <row r="9287" spans="12:13">
      <c r="L9287" s="78">
        <f t="shared" si="144"/>
        <v>92.290000000010309</v>
      </c>
      <c r="M9287" s="77"/>
    </row>
    <row r="9288" spans="12:13">
      <c r="L9288" s="78">
        <f t="shared" si="144"/>
        <v>92.300000000010314</v>
      </c>
      <c r="M9288" s="77"/>
    </row>
    <row r="9289" spans="12:13">
      <c r="L9289" s="78">
        <f t="shared" si="144"/>
        <v>92.310000000010319</v>
      </c>
      <c r="M9289" s="77"/>
    </row>
    <row r="9290" spans="12:13">
      <c r="L9290" s="78">
        <f t="shared" si="144"/>
        <v>92.320000000010324</v>
      </c>
      <c r="M9290" s="77"/>
    </row>
    <row r="9291" spans="12:13">
      <c r="L9291" s="78">
        <f t="shared" si="144"/>
        <v>92.33000000001033</v>
      </c>
      <c r="M9291" s="77"/>
    </row>
    <row r="9292" spans="12:13">
      <c r="L9292" s="78">
        <f t="shared" si="144"/>
        <v>92.340000000010335</v>
      </c>
      <c r="M9292" s="77"/>
    </row>
    <row r="9293" spans="12:13">
      <c r="L9293" s="78">
        <f t="shared" si="144"/>
        <v>92.35000000001034</v>
      </c>
      <c r="M9293" s="77"/>
    </row>
    <row r="9294" spans="12:13">
      <c r="L9294" s="78">
        <f t="shared" si="144"/>
        <v>92.360000000010345</v>
      </c>
      <c r="M9294" s="77"/>
    </row>
    <row r="9295" spans="12:13">
      <c r="L9295" s="78">
        <f t="shared" si="144"/>
        <v>92.37000000001035</v>
      </c>
      <c r="M9295" s="77"/>
    </row>
    <row r="9296" spans="12:13">
      <c r="L9296" s="78">
        <f t="shared" si="144"/>
        <v>92.380000000010355</v>
      </c>
      <c r="M9296" s="77"/>
    </row>
    <row r="9297" spans="12:13">
      <c r="L9297" s="78">
        <f t="shared" si="144"/>
        <v>92.39000000001036</v>
      </c>
      <c r="M9297" s="77"/>
    </row>
    <row r="9298" spans="12:13">
      <c r="L9298" s="78">
        <f t="shared" si="144"/>
        <v>92.400000000010365</v>
      </c>
      <c r="M9298" s="77"/>
    </row>
    <row r="9299" spans="12:13">
      <c r="L9299" s="78">
        <f t="shared" si="144"/>
        <v>92.410000000010371</v>
      </c>
      <c r="M9299" s="77"/>
    </row>
    <row r="9300" spans="12:13">
      <c r="L9300" s="78">
        <f t="shared" si="144"/>
        <v>92.420000000010376</v>
      </c>
      <c r="M9300" s="77"/>
    </row>
    <row r="9301" spans="12:13">
      <c r="L9301" s="78">
        <f t="shared" si="144"/>
        <v>92.430000000010381</v>
      </c>
      <c r="M9301" s="77"/>
    </row>
    <row r="9302" spans="12:13">
      <c r="L9302" s="78">
        <f t="shared" si="144"/>
        <v>92.440000000010386</v>
      </c>
      <c r="M9302" s="77"/>
    </row>
    <row r="9303" spans="12:13">
      <c r="L9303" s="78">
        <f t="shared" si="144"/>
        <v>92.450000000010391</v>
      </c>
      <c r="M9303" s="77"/>
    </row>
    <row r="9304" spans="12:13">
      <c r="L9304" s="78">
        <f t="shared" si="144"/>
        <v>92.460000000010396</v>
      </c>
      <c r="M9304" s="77"/>
    </row>
    <row r="9305" spans="12:13">
      <c r="L9305" s="78">
        <f t="shared" si="144"/>
        <v>92.470000000010401</v>
      </c>
      <c r="M9305" s="77"/>
    </row>
    <row r="9306" spans="12:13">
      <c r="L9306" s="78">
        <f t="shared" si="144"/>
        <v>92.480000000010406</v>
      </c>
      <c r="M9306" s="77"/>
    </row>
    <row r="9307" spans="12:13">
      <c r="L9307" s="78">
        <f t="shared" si="144"/>
        <v>92.490000000010411</v>
      </c>
      <c r="M9307" s="77"/>
    </row>
    <row r="9308" spans="12:13">
      <c r="L9308" s="78">
        <f t="shared" si="144"/>
        <v>92.500000000010417</v>
      </c>
      <c r="M9308" s="77"/>
    </row>
    <row r="9309" spans="12:13">
      <c r="L9309" s="78">
        <f t="shared" si="144"/>
        <v>92.510000000010422</v>
      </c>
      <c r="M9309" s="77"/>
    </row>
    <row r="9310" spans="12:13">
      <c r="L9310" s="78">
        <f t="shared" si="144"/>
        <v>92.520000000010427</v>
      </c>
      <c r="M9310" s="77"/>
    </row>
    <row r="9311" spans="12:13">
      <c r="L9311" s="78">
        <f t="shared" si="144"/>
        <v>92.530000000010432</v>
      </c>
      <c r="M9311" s="77"/>
    </row>
    <row r="9312" spans="12:13">
      <c r="L9312" s="78">
        <f t="shared" si="144"/>
        <v>92.540000000010437</v>
      </c>
      <c r="M9312" s="77"/>
    </row>
    <row r="9313" spans="12:13">
      <c r="L9313" s="78">
        <f t="shared" si="144"/>
        <v>92.550000000010442</v>
      </c>
      <c r="M9313" s="77"/>
    </row>
    <row r="9314" spans="12:13">
      <c r="L9314" s="78">
        <f t="shared" si="144"/>
        <v>92.560000000010447</v>
      </c>
      <c r="M9314" s="77"/>
    </row>
    <row r="9315" spans="12:13">
      <c r="L9315" s="78">
        <f t="shared" si="144"/>
        <v>92.570000000010452</v>
      </c>
      <c r="M9315" s="77"/>
    </row>
    <row r="9316" spans="12:13">
      <c r="L9316" s="78">
        <f t="shared" si="144"/>
        <v>92.580000000010457</v>
      </c>
      <c r="M9316" s="77"/>
    </row>
    <row r="9317" spans="12:13">
      <c r="L9317" s="78">
        <f t="shared" si="144"/>
        <v>92.590000000010463</v>
      </c>
      <c r="M9317" s="77"/>
    </row>
    <row r="9318" spans="12:13">
      <c r="L9318" s="78">
        <f t="shared" si="144"/>
        <v>92.600000000010468</v>
      </c>
      <c r="M9318" s="77"/>
    </row>
    <row r="9319" spans="12:13">
      <c r="L9319" s="78">
        <f t="shared" si="144"/>
        <v>92.610000000010473</v>
      </c>
      <c r="M9319" s="77"/>
    </row>
    <row r="9320" spans="12:13">
      <c r="L9320" s="78">
        <f t="shared" si="144"/>
        <v>92.620000000010478</v>
      </c>
      <c r="M9320" s="77"/>
    </row>
    <row r="9321" spans="12:13">
      <c r="L9321" s="78">
        <f t="shared" si="144"/>
        <v>92.630000000010483</v>
      </c>
      <c r="M9321" s="77"/>
    </row>
    <row r="9322" spans="12:13">
      <c r="L9322" s="78">
        <f t="shared" si="144"/>
        <v>92.640000000010488</v>
      </c>
      <c r="M9322" s="77"/>
    </row>
    <row r="9323" spans="12:13">
      <c r="L9323" s="78">
        <f t="shared" si="144"/>
        <v>92.650000000010493</v>
      </c>
      <c r="M9323" s="77"/>
    </row>
    <row r="9324" spans="12:13">
      <c r="L9324" s="78">
        <f t="shared" si="144"/>
        <v>92.660000000010498</v>
      </c>
      <c r="M9324" s="77"/>
    </row>
    <row r="9325" spans="12:13">
      <c r="L9325" s="78">
        <f t="shared" si="144"/>
        <v>92.670000000010504</v>
      </c>
      <c r="M9325" s="77"/>
    </row>
    <row r="9326" spans="12:13">
      <c r="L9326" s="78">
        <f t="shared" si="144"/>
        <v>92.680000000010509</v>
      </c>
      <c r="M9326" s="77"/>
    </row>
    <row r="9327" spans="12:13">
      <c r="L9327" s="78">
        <f t="shared" si="144"/>
        <v>92.690000000010514</v>
      </c>
      <c r="M9327" s="77"/>
    </row>
    <row r="9328" spans="12:13">
      <c r="L9328" s="78">
        <f t="shared" si="144"/>
        <v>92.700000000010519</v>
      </c>
      <c r="M9328" s="77"/>
    </row>
    <row r="9329" spans="12:13">
      <c r="L9329" s="78">
        <f t="shared" si="144"/>
        <v>92.710000000010524</v>
      </c>
      <c r="M9329" s="77"/>
    </row>
    <row r="9330" spans="12:13">
      <c r="L9330" s="78">
        <f t="shared" si="144"/>
        <v>92.720000000010529</v>
      </c>
      <c r="M9330" s="77"/>
    </row>
    <row r="9331" spans="12:13">
      <c r="L9331" s="78">
        <f t="shared" si="144"/>
        <v>92.730000000010534</v>
      </c>
      <c r="M9331" s="77"/>
    </row>
    <row r="9332" spans="12:13">
      <c r="L9332" s="78">
        <f t="shared" si="144"/>
        <v>92.740000000010539</v>
      </c>
      <c r="M9332" s="77"/>
    </row>
    <row r="9333" spans="12:13">
      <c r="L9333" s="78">
        <f t="shared" si="144"/>
        <v>92.750000000010544</v>
      </c>
      <c r="M9333" s="77"/>
    </row>
    <row r="9334" spans="12:13">
      <c r="L9334" s="78">
        <f t="shared" si="144"/>
        <v>92.76000000001055</v>
      </c>
      <c r="M9334" s="77"/>
    </row>
    <row r="9335" spans="12:13">
      <c r="L9335" s="78">
        <f t="shared" si="144"/>
        <v>92.770000000010555</v>
      </c>
      <c r="M9335" s="77"/>
    </row>
    <row r="9336" spans="12:13">
      <c r="L9336" s="78">
        <f t="shared" si="144"/>
        <v>92.78000000001056</v>
      </c>
      <c r="M9336" s="77"/>
    </row>
    <row r="9337" spans="12:13">
      <c r="L9337" s="78">
        <f t="shared" si="144"/>
        <v>92.790000000010565</v>
      </c>
      <c r="M9337" s="77"/>
    </row>
    <row r="9338" spans="12:13">
      <c r="L9338" s="78">
        <f t="shared" si="144"/>
        <v>92.80000000001057</v>
      </c>
      <c r="M9338" s="77"/>
    </row>
    <row r="9339" spans="12:13">
      <c r="L9339" s="78">
        <f t="shared" si="144"/>
        <v>92.810000000010575</v>
      </c>
      <c r="M9339" s="77"/>
    </row>
    <row r="9340" spans="12:13">
      <c r="L9340" s="78">
        <f t="shared" ref="L9340:L9403" si="145">+L9339+0.01</f>
        <v>92.82000000001058</v>
      </c>
      <c r="M9340" s="77"/>
    </row>
    <row r="9341" spans="12:13">
      <c r="L9341" s="78">
        <f t="shared" si="145"/>
        <v>92.830000000010585</v>
      </c>
      <c r="M9341" s="77"/>
    </row>
    <row r="9342" spans="12:13">
      <c r="L9342" s="78">
        <f t="shared" si="145"/>
        <v>92.84000000001059</v>
      </c>
      <c r="M9342" s="77"/>
    </row>
    <row r="9343" spans="12:13">
      <c r="L9343" s="78">
        <f t="shared" si="145"/>
        <v>92.850000000010596</v>
      </c>
      <c r="M9343" s="77"/>
    </row>
    <row r="9344" spans="12:13">
      <c r="L9344" s="78">
        <f t="shared" si="145"/>
        <v>92.860000000010601</v>
      </c>
      <c r="M9344" s="77"/>
    </row>
    <row r="9345" spans="12:13">
      <c r="L9345" s="78">
        <f t="shared" si="145"/>
        <v>92.870000000010606</v>
      </c>
      <c r="M9345" s="77"/>
    </row>
    <row r="9346" spans="12:13">
      <c r="L9346" s="78">
        <f t="shared" si="145"/>
        <v>92.880000000010611</v>
      </c>
      <c r="M9346" s="77"/>
    </row>
    <row r="9347" spans="12:13">
      <c r="L9347" s="78">
        <f t="shared" si="145"/>
        <v>92.890000000010616</v>
      </c>
      <c r="M9347" s="77"/>
    </row>
    <row r="9348" spans="12:13">
      <c r="L9348" s="78">
        <f t="shared" si="145"/>
        <v>92.900000000010621</v>
      </c>
      <c r="M9348" s="77"/>
    </row>
    <row r="9349" spans="12:13">
      <c r="L9349" s="78">
        <f t="shared" si="145"/>
        <v>92.910000000010626</v>
      </c>
      <c r="M9349" s="77"/>
    </row>
    <row r="9350" spans="12:13">
      <c r="L9350" s="78">
        <f t="shared" si="145"/>
        <v>92.920000000010631</v>
      </c>
      <c r="M9350" s="77"/>
    </row>
    <row r="9351" spans="12:13">
      <c r="L9351" s="78">
        <f t="shared" si="145"/>
        <v>92.930000000010637</v>
      </c>
      <c r="M9351" s="77"/>
    </row>
    <row r="9352" spans="12:13">
      <c r="L9352" s="78">
        <f t="shared" si="145"/>
        <v>92.940000000010642</v>
      </c>
      <c r="M9352" s="77"/>
    </row>
    <row r="9353" spans="12:13">
      <c r="L9353" s="78">
        <f t="shared" si="145"/>
        <v>92.950000000010647</v>
      </c>
      <c r="M9353" s="77"/>
    </row>
    <row r="9354" spans="12:13">
      <c r="L9354" s="78">
        <f t="shared" si="145"/>
        <v>92.960000000010652</v>
      </c>
      <c r="M9354" s="77"/>
    </row>
    <row r="9355" spans="12:13">
      <c r="L9355" s="78">
        <f t="shared" si="145"/>
        <v>92.970000000010657</v>
      </c>
      <c r="M9355" s="77"/>
    </row>
    <row r="9356" spans="12:13">
      <c r="L9356" s="78">
        <f t="shared" si="145"/>
        <v>92.980000000010662</v>
      </c>
      <c r="M9356" s="77"/>
    </row>
    <row r="9357" spans="12:13">
      <c r="L9357" s="78">
        <f t="shared" si="145"/>
        <v>92.990000000010667</v>
      </c>
      <c r="M9357" s="77"/>
    </row>
    <row r="9358" spans="12:13">
      <c r="L9358" s="78">
        <f t="shared" si="145"/>
        <v>93.000000000010672</v>
      </c>
      <c r="M9358" s="77"/>
    </row>
    <row r="9359" spans="12:13">
      <c r="L9359" s="78">
        <f t="shared" si="145"/>
        <v>93.010000000010677</v>
      </c>
      <c r="M9359" s="77"/>
    </row>
    <row r="9360" spans="12:13">
      <c r="L9360" s="78">
        <f t="shared" si="145"/>
        <v>93.020000000010683</v>
      </c>
      <c r="M9360" s="77"/>
    </row>
    <row r="9361" spans="12:13">
      <c r="L9361" s="78">
        <f t="shared" si="145"/>
        <v>93.030000000010688</v>
      </c>
      <c r="M9361" s="77"/>
    </row>
    <row r="9362" spans="12:13">
      <c r="L9362" s="78">
        <f t="shared" si="145"/>
        <v>93.040000000010693</v>
      </c>
      <c r="M9362" s="77"/>
    </row>
    <row r="9363" spans="12:13">
      <c r="L9363" s="78">
        <f t="shared" si="145"/>
        <v>93.050000000010698</v>
      </c>
      <c r="M9363" s="77"/>
    </row>
    <row r="9364" spans="12:13">
      <c r="L9364" s="78">
        <f t="shared" si="145"/>
        <v>93.060000000010703</v>
      </c>
      <c r="M9364" s="77"/>
    </row>
    <row r="9365" spans="12:13">
      <c r="L9365" s="78">
        <f t="shared" si="145"/>
        <v>93.070000000010708</v>
      </c>
      <c r="M9365" s="77"/>
    </row>
    <row r="9366" spans="12:13">
      <c r="L9366" s="78">
        <f t="shared" si="145"/>
        <v>93.080000000010713</v>
      </c>
      <c r="M9366" s="77"/>
    </row>
    <row r="9367" spans="12:13">
      <c r="L9367" s="78">
        <f t="shared" si="145"/>
        <v>93.090000000010718</v>
      </c>
      <c r="M9367" s="77"/>
    </row>
    <row r="9368" spans="12:13">
      <c r="L9368" s="78">
        <f t="shared" si="145"/>
        <v>93.100000000010724</v>
      </c>
      <c r="M9368" s="77"/>
    </row>
    <row r="9369" spans="12:13">
      <c r="L9369" s="78">
        <f t="shared" si="145"/>
        <v>93.110000000010729</v>
      </c>
      <c r="M9369" s="77"/>
    </row>
    <row r="9370" spans="12:13">
      <c r="L9370" s="78">
        <f t="shared" si="145"/>
        <v>93.120000000010734</v>
      </c>
      <c r="M9370" s="77"/>
    </row>
    <row r="9371" spans="12:13">
      <c r="L9371" s="78">
        <f t="shared" si="145"/>
        <v>93.130000000010739</v>
      </c>
      <c r="M9371" s="77"/>
    </row>
    <row r="9372" spans="12:13">
      <c r="L9372" s="78">
        <f t="shared" si="145"/>
        <v>93.140000000010744</v>
      </c>
      <c r="M9372" s="77"/>
    </row>
    <row r="9373" spans="12:13">
      <c r="L9373" s="78">
        <f t="shared" si="145"/>
        <v>93.150000000010749</v>
      </c>
      <c r="M9373" s="77"/>
    </row>
    <row r="9374" spans="12:13">
      <c r="L9374" s="78">
        <f t="shared" si="145"/>
        <v>93.160000000010754</v>
      </c>
      <c r="M9374" s="77"/>
    </row>
    <row r="9375" spans="12:13">
      <c r="L9375" s="78">
        <f t="shared" si="145"/>
        <v>93.170000000010759</v>
      </c>
      <c r="M9375" s="77"/>
    </row>
    <row r="9376" spans="12:13">
      <c r="L9376" s="78">
        <f t="shared" si="145"/>
        <v>93.180000000010764</v>
      </c>
      <c r="M9376" s="77"/>
    </row>
    <row r="9377" spans="12:13">
      <c r="L9377" s="78">
        <f t="shared" si="145"/>
        <v>93.19000000001077</v>
      </c>
      <c r="M9377" s="77"/>
    </row>
    <row r="9378" spans="12:13">
      <c r="L9378" s="78">
        <f t="shared" si="145"/>
        <v>93.200000000010775</v>
      </c>
      <c r="M9378" s="77"/>
    </row>
    <row r="9379" spans="12:13">
      <c r="L9379" s="78">
        <f t="shared" si="145"/>
        <v>93.21000000001078</v>
      </c>
      <c r="M9379" s="77"/>
    </row>
    <row r="9380" spans="12:13">
      <c r="L9380" s="78">
        <f t="shared" si="145"/>
        <v>93.220000000010785</v>
      </c>
      <c r="M9380" s="77"/>
    </row>
    <row r="9381" spans="12:13">
      <c r="L9381" s="78">
        <f t="shared" si="145"/>
        <v>93.23000000001079</v>
      </c>
      <c r="M9381" s="77"/>
    </row>
    <row r="9382" spans="12:13">
      <c r="L9382" s="78">
        <f t="shared" si="145"/>
        <v>93.240000000010795</v>
      </c>
      <c r="M9382" s="77"/>
    </row>
    <row r="9383" spans="12:13">
      <c r="L9383" s="78">
        <f t="shared" si="145"/>
        <v>93.2500000000108</v>
      </c>
      <c r="M9383" s="77"/>
    </row>
    <row r="9384" spans="12:13">
      <c r="L9384" s="78">
        <f t="shared" si="145"/>
        <v>93.260000000010805</v>
      </c>
      <c r="M9384" s="77"/>
    </row>
    <row r="9385" spans="12:13">
      <c r="L9385" s="78">
        <f t="shared" si="145"/>
        <v>93.27000000001081</v>
      </c>
      <c r="M9385" s="77"/>
    </row>
    <row r="9386" spans="12:13">
      <c r="L9386" s="78">
        <f t="shared" si="145"/>
        <v>93.280000000010816</v>
      </c>
      <c r="M9386" s="77"/>
    </row>
    <row r="9387" spans="12:13">
      <c r="L9387" s="78">
        <f t="shared" si="145"/>
        <v>93.290000000010821</v>
      </c>
      <c r="M9387" s="77"/>
    </row>
    <row r="9388" spans="12:13">
      <c r="L9388" s="78">
        <f t="shared" si="145"/>
        <v>93.300000000010826</v>
      </c>
      <c r="M9388" s="77"/>
    </row>
    <row r="9389" spans="12:13">
      <c r="L9389" s="78">
        <f t="shared" si="145"/>
        <v>93.310000000010831</v>
      </c>
      <c r="M9389" s="77"/>
    </row>
    <row r="9390" spans="12:13">
      <c r="L9390" s="78">
        <f t="shared" si="145"/>
        <v>93.320000000010836</v>
      </c>
      <c r="M9390" s="77"/>
    </row>
    <row r="9391" spans="12:13">
      <c r="L9391" s="78">
        <f t="shared" si="145"/>
        <v>93.330000000010841</v>
      </c>
      <c r="M9391" s="77"/>
    </row>
    <row r="9392" spans="12:13">
      <c r="L9392" s="78">
        <f t="shared" si="145"/>
        <v>93.340000000010846</v>
      </c>
      <c r="M9392" s="77"/>
    </row>
    <row r="9393" spans="12:13">
      <c r="L9393" s="78">
        <f t="shared" si="145"/>
        <v>93.350000000010851</v>
      </c>
      <c r="M9393" s="77"/>
    </row>
    <row r="9394" spans="12:13">
      <c r="L9394" s="78">
        <f t="shared" si="145"/>
        <v>93.360000000010857</v>
      </c>
      <c r="M9394" s="77"/>
    </row>
    <row r="9395" spans="12:13">
      <c r="L9395" s="78">
        <f t="shared" si="145"/>
        <v>93.370000000010862</v>
      </c>
      <c r="M9395" s="77"/>
    </row>
    <row r="9396" spans="12:13">
      <c r="L9396" s="78">
        <f t="shared" si="145"/>
        <v>93.380000000010867</v>
      </c>
      <c r="M9396" s="77"/>
    </row>
    <row r="9397" spans="12:13">
      <c r="L9397" s="78">
        <f t="shared" si="145"/>
        <v>93.390000000010872</v>
      </c>
      <c r="M9397" s="77"/>
    </row>
    <row r="9398" spans="12:13">
      <c r="L9398" s="78">
        <f t="shared" si="145"/>
        <v>93.400000000010877</v>
      </c>
      <c r="M9398" s="77"/>
    </row>
    <row r="9399" spans="12:13">
      <c r="L9399" s="78">
        <f t="shared" si="145"/>
        <v>93.410000000010882</v>
      </c>
      <c r="M9399" s="77"/>
    </row>
    <row r="9400" spans="12:13">
      <c r="L9400" s="78">
        <f t="shared" si="145"/>
        <v>93.420000000010887</v>
      </c>
      <c r="M9400" s="77"/>
    </row>
    <row r="9401" spans="12:13">
      <c r="L9401" s="78">
        <f t="shared" si="145"/>
        <v>93.430000000010892</v>
      </c>
      <c r="M9401" s="77"/>
    </row>
    <row r="9402" spans="12:13">
      <c r="L9402" s="78">
        <f t="shared" si="145"/>
        <v>93.440000000010897</v>
      </c>
      <c r="M9402" s="77"/>
    </row>
    <row r="9403" spans="12:13">
      <c r="L9403" s="78">
        <f t="shared" si="145"/>
        <v>93.450000000010903</v>
      </c>
      <c r="M9403" s="77"/>
    </row>
    <row r="9404" spans="12:13">
      <c r="L9404" s="78">
        <f t="shared" ref="L9404:L9467" si="146">+L9403+0.01</f>
        <v>93.460000000010908</v>
      </c>
      <c r="M9404" s="77"/>
    </row>
    <row r="9405" spans="12:13">
      <c r="L9405" s="78">
        <f t="shared" si="146"/>
        <v>93.470000000010913</v>
      </c>
      <c r="M9405" s="77"/>
    </row>
    <row r="9406" spans="12:13">
      <c r="L9406" s="78">
        <f t="shared" si="146"/>
        <v>93.480000000010918</v>
      </c>
      <c r="M9406" s="77"/>
    </row>
    <row r="9407" spans="12:13">
      <c r="L9407" s="78">
        <f t="shared" si="146"/>
        <v>93.490000000010923</v>
      </c>
      <c r="M9407" s="77"/>
    </row>
    <row r="9408" spans="12:13">
      <c r="L9408" s="78">
        <f t="shared" si="146"/>
        <v>93.500000000010928</v>
      </c>
      <c r="M9408" s="77"/>
    </row>
    <row r="9409" spans="12:13">
      <c r="L9409" s="78">
        <f t="shared" si="146"/>
        <v>93.510000000010933</v>
      </c>
      <c r="M9409" s="77"/>
    </row>
    <row r="9410" spans="12:13">
      <c r="L9410" s="78">
        <f t="shared" si="146"/>
        <v>93.520000000010938</v>
      </c>
      <c r="M9410" s="77"/>
    </row>
    <row r="9411" spans="12:13">
      <c r="L9411" s="78">
        <f t="shared" si="146"/>
        <v>93.530000000010943</v>
      </c>
      <c r="M9411" s="77"/>
    </row>
    <row r="9412" spans="12:13">
      <c r="L9412" s="78">
        <f t="shared" si="146"/>
        <v>93.540000000010949</v>
      </c>
      <c r="M9412" s="77"/>
    </row>
    <row r="9413" spans="12:13">
      <c r="L9413" s="78">
        <f t="shared" si="146"/>
        <v>93.550000000010954</v>
      </c>
      <c r="M9413" s="77"/>
    </row>
    <row r="9414" spans="12:13">
      <c r="L9414" s="78">
        <f t="shared" si="146"/>
        <v>93.560000000010959</v>
      </c>
      <c r="M9414" s="77"/>
    </row>
    <row r="9415" spans="12:13">
      <c r="L9415" s="78">
        <f t="shared" si="146"/>
        <v>93.570000000010964</v>
      </c>
      <c r="M9415" s="77"/>
    </row>
    <row r="9416" spans="12:13">
      <c r="L9416" s="78">
        <f t="shared" si="146"/>
        <v>93.580000000010969</v>
      </c>
      <c r="M9416" s="77"/>
    </row>
    <row r="9417" spans="12:13">
      <c r="L9417" s="78">
        <f t="shared" si="146"/>
        <v>93.590000000010974</v>
      </c>
      <c r="M9417" s="77"/>
    </row>
    <row r="9418" spans="12:13">
      <c r="L9418" s="78">
        <f t="shared" si="146"/>
        <v>93.600000000010979</v>
      </c>
      <c r="M9418" s="77"/>
    </row>
    <row r="9419" spans="12:13">
      <c r="L9419" s="78">
        <f t="shared" si="146"/>
        <v>93.610000000010984</v>
      </c>
      <c r="M9419" s="77"/>
    </row>
    <row r="9420" spans="12:13">
      <c r="L9420" s="78">
        <f t="shared" si="146"/>
        <v>93.62000000001099</v>
      </c>
      <c r="M9420" s="77"/>
    </row>
    <row r="9421" spans="12:13">
      <c r="L9421" s="78">
        <f t="shared" si="146"/>
        <v>93.630000000010995</v>
      </c>
      <c r="M9421" s="77"/>
    </row>
    <row r="9422" spans="12:13">
      <c r="L9422" s="78">
        <f t="shared" si="146"/>
        <v>93.640000000011</v>
      </c>
      <c r="M9422" s="77"/>
    </row>
    <row r="9423" spans="12:13">
      <c r="L9423" s="78">
        <f t="shared" si="146"/>
        <v>93.650000000011005</v>
      </c>
      <c r="M9423" s="77"/>
    </row>
    <row r="9424" spans="12:13">
      <c r="L9424" s="78">
        <f t="shared" si="146"/>
        <v>93.66000000001101</v>
      </c>
      <c r="M9424" s="77"/>
    </row>
    <row r="9425" spans="12:13">
      <c r="L9425" s="78">
        <f t="shared" si="146"/>
        <v>93.670000000011015</v>
      </c>
      <c r="M9425" s="77"/>
    </row>
    <row r="9426" spans="12:13">
      <c r="L9426" s="78">
        <f t="shared" si="146"/>
        <v>93.68000000001102</v>
      </c>
      <c r="M9426" s="77"/>
    </row>
    <row r="9427" spans="12:13">
      <c r="L9427" s="78">
        <f t="shared" si="146"/>
        <v>93.690000000011025</v>
      </c>
      <c r="M9427" s="77"/>
    </row>
    <row r="9428" spans="12:13">
      <c r="L9428" s="78">
        <f t="shared" si="146"/>
        <v>93.70000000001103</v>
      </c>
      <c r="M9428" s="77"/>
    </row>
    <row r="9429" spans="12:13">
      <c r="L9429" s="78">
        <f t="shared" si="146"/>
        <v>93.710000000011036</v>
      </c>
      <c r="M9429" s="77"/>
    </row>
    <row r="9430" spans="12:13">
      <c r="L9430" s="78">
        <f t="shared" si="146"/>
        <v>93.720000000011041</v>
      </c>
      <c r="M9430" s="77"/>
    </row>
    <row r="9431" spans="12:13">
      <c r="L9431" s="78">
        <f t="shared" si="146"/>
        <v>93.730000000011046</v>
      </c>
      <c r="M9431" s="77"/>
    </row>
    <row r="9432" spans="12:13">
      <c r="L9432" s="78">
        <f t="shared" si="146"/>
        <v>93.740000000011051</v>
      </c>
      <c r="M9432" s="77"/>
    </row>
    <row r="9433" spans="12:13">
      <c r="L9433" s="78">
        <f t="shared" si="146"/>
        <v>93.750000000011056</v>
      </c>
      <c r="M9433" s="77"/>
    </row>
    <row r="9434" spans="12:13">
      <c r="L9434" s="78">
        <f t="shared" si="146"/>
        <v>93.760000000011061</v>
      </c>
      <c r="M9434" s="77"/>
    </row>
    <row r="9435" spans="12:13">
      <c r="L9435" s="78">
        <f t="shared" si="146"/>
        <v>93.770000000011066</v>
      </c>
      <c r="M9435" s="77"/>
    </row>
    <row r="9436" spans="12:13">
      <c r="L9436" s="78">
        <f t="shared" si="146"/>
        <v>93.780000000011071</v>
      </c>
      <c r="M9436" s="77"/>
    </row>
    <row r="9437" spans="12:13">
      <c r="L9437" s="78">
        <f t="shared" si="146"/>
        <v>93.790000000011077</v>
      </c>
      <c r="M9437" s="77"/>
    </row>
    <row r="9438" spans="12:13">
      <c r="L9438" s="78">
        <f t="shared" si="146"/>
        <v>93.800000000011082</v>
      </c>
      <c r="M9438" s="77"/>
    </row>
    <row r="9439" spans="12:13">
      <c r="L9439" s="78">
        <f t="shared" si="146"/>
        <v>93.810000000011087</v>
      </c>
      <c r="M9439" s="77"/>
    </row>
    <row r="9440" spans="12:13">
      <c r="L9440" s="78">
        <f t="shared" si="146"/>
        <v>93.820000000011092</v>
      </c>
      <c r="M9440" s="77"/>
    </row>
    <row r="9441" spans="12:13">
      <c r="L9441" s="78">
        <f t="shared" si="146"/>
        <v>93.830000000011097</v>
      </c>
      <c r="M9441" s="77"/>
    </row>
    <row r="9442" spans="12:13">
      <c r="L9442" s="78">
        <f t="shared" si="146"/>
        <v>93.840000000011102</v>
      </c>
      <c r="M9442" s="77"/>
    </row>
    <row r="9443" spans="12:13">
      <c r="L9443" s="78">
        <f t="shared" si="146"/>
        <v>93.850000000011107</v>
      </c>
      <c r="M9443" s="77"/>
    </row>
    <row r="9444" spans="12:13">
      <c r="L9444" s="78">
        <f t="shared" si="146"/>
        <v>93.860000000011112</v>
      </c>
      <c r="M9444" s="77"/>
    </row>
    <row r="9445" spans="12:13">
      <c r="L9445" s="78">
        <f t="shared" si="146"/>
        <v>93.870000000011117</v>
      </c>
      <c r="M9445" s="77"/>
    </row>
    <row r="9446" spans="12:13">
      <c r="L9446" s="78">
        <f t="shared" si="146"/>
        <v>93.880000000011123</v>
      </c>
      <c r="M9446" s="77"/>
    </row>
    <row r="9447" spans="12:13">
      <c r="L9447" s="78">
        <f t="shared" si="146"/>
        <v>93.890000000011128</v>
      </c>
      <c r="M9447" s="77"/>
    </row>
    <row r="9448" spans="12:13">
      <c r="L9448" s="78">
        <f t="shared" si="146"/>
        <v>93.900000000011133</v>
      </c>
      <c r="M9448" s="77"/>
    </row>
    <row r="9449" spans="12:13">
      <c r="L9449" s="78">
        <f t="shared" si="146"/>
        <v>93.910000000011138</v>
      </c>
      <c r="M9449" s="77"/>
    </row>
    <row r="9450" spans="12:13">
      <c r="L9450" s="78">
        <f t="shared" si="146"/>
        <v>93.920000000011143</v>
      </c>
      <c r="M9450" s="77"/>
    </row>
    <row r="9451" spans="12:13">
      <c r="L9451" s="78">
        <f t="shared" si="146"/>
        <v>93.930000000011148</v>
      </c>
      <c r="M9451" s="77"/>
    </row>
    <row r="9452" spans="12:13">
      <c r="L9452" s="78">
        <f t="shared" si="146"/>
        <v>93.940000000011153</v>
      </c>
      <c r="M9452" s="77"/>
    </row>
    <row r="9453" spans="12:13">
      <c r="L9453" s="78">
        <f t="shared" si="146"/>
        <v>93.950000000011158</v>
      </c>
      <c r="M9453" s="77"/>
    </row>
    <row r="9454" spans="12:13">
      <c r="L9454" s="78">
        <f t="shared" si="146"/>
        <v>93.960000000011163</v>
      </c>
      <c r="M9454" s="77"/>
    </row>
    <row r="9455" spans="12:13">
      <c r="L9455" s="78">
        <f t="shared" si="146"/>
        <v>93.970000000011169</v>
      </c>
      <c r="M9455" s="77"/>
    </row>
    <row r="9456" spans="12:13">
      <c r="L9456" s="78">
        <f t="shared" si="146"/>
        <v>93.980000000011174</v>
      </c>
      <c r="M9456" s="77"/>
    </row>
    <row r="9457" spans="12:13">
      <c r="L9457" s="78">
        <f t="shared" si="146"/>
        <v>93.990000000011179</v>
      </c>
      <c r="M9457" s="77"/>
    </row>
    <row r="9458" spans="12:13">
      <c r="L9458" s="78">
        <f t="shared" si="146"/>
        <v>94.000000000011184</v>
      </c>
      <c r="M9458" s="77"/>
    </row>
    <row r="9459" spans="12:13">
      <c r="L9459" s="78">
        <f t="shared" si="146"/>
        <v>94.010000000011189</v>
      </c>
      <c r="M9459" s="77"/>
    </row>
    <row r="9460" spans="12:13">
      <c r="L9460" s="78">
        <f t="shared" si="146"/>
        <v>94.020000000011194</v>
      </c>
      <c r="M9460" s="77"/>
    </row>
    <row r="9461" spans="12:13">
      <c r="L9461" s="78">
        <f t="shared" si="146"/>
        <v>94.030000000011199</v>
      </c>
      <c r="M9461" s="77"/>
    </row>
    <row r="9462" spans="12:13">
      <c r="L9462" s="78">
        <f t="shared" si="146"/>
        <v>94.040000000011204</v>
      </c>
      <c r="M9462" s="77"/>
    </row>
    <row r="9463" spans="12:13">
      <c r="L9463" s="78">
        <f t="shared" si="146"/>
        <v>94.05000000001121</v>
      </c>
      <c r="M9463" s="77"/>
    </row>
    <row r="9464" spans="12:13">
      <c r="L9464" s="78">
        <f t="shared" si="146"/>
        <v>94.060000000011215</v>
      </c>
      <c r="M9464" s="77"/>
    </row>
    <row r="9465" spans="12:13">
      <c r="L9465" s="78">
        <f t="shared" si="146"/>
        <v>94.07000000001122</v>
      </c>
      <c r="M9465" s="77"/>
    </row>
    <row r="9466" spans="12:13">
      <c r="L9466" s="78">
        <f t="shared" si="146"/>
        <v>94.080000000011225</v>
      </c>
      <c r="M9466" s="77"/>
    </row>
    <row r="9467" spans="12:13">
      <c r="L9467" s="78">
        <f t="shared" si="146"/>
        <v>94.09000000001123</v>
      </c>
      <c r="M9467" s="77"/>
    </row>
    <row r="9468" spans="12:13">
      <c r="L9468" s="78">
        <f t="shared" ref="L9468:L9531" si="147">+L9467+0.01</f>
        <v>94.100000000011235</v>
      </c>
      <c r="M9468" s="77"/>
    </row>
    <row r="9469" spans="12:13">
      <c r="L9469" s="78">
        <f t="shared" si="147"/>
        <v>94.11000000001124</v>
      </c>
      <c r="M9469" s="77"/>
    </row>
    <row r="9470" spans="12:13">
      <c r="L9470" s="78">
        <f t="shared" si="147"/>
        <v>94.120000000011245</v>
      </c>
      <c r="M9470" s="77"/>
    </row>
    <row r="9471" spans="12:13">
      <c r="L9471" s="78">
        <f t="shared" si="147"/>
        <v>94.13000000001125</v>
      </c>
      <c r="M9471" s="77"/>
    </row>
    <row r="9472" spans="12:13">
      <c r="L9472" s="78">
        <f t="shared" si="147"/>
        <v>94.140000000011256</v>
      </c>
      <c r="M9472" s="77"/>
    </row>
    <row r="9473" spans="12:13">
      <c r="L9473" s="78">
        <f t="shared" si="147"/>
        <v>94.150000000011261</v>
      </c>
      <c r="M9473" s="77"/>
    </row>
    <row r="9474" spans="12:13">
      <c r="L9474" s="78">
        <f t="shared" si="147"/>
        <v>94.160000000011266</v>
      </c>
      <c r="M9474" s="77"/>
    </row>
    <row r="9475" spans="12:13">
      <c r="L9475" s="78">
        <f t="shared" si="147"/>
        <v>94.170000000011271</v>
      </c>
      <c r="M9475" s="77"/>
    </row>
    <row r="9476" spans="12:13">
      <c r="L9476" s="78">
        <f t="shared" si="147"/>
        <v>94.180000000011276</v>
      </c>
      <c r="M9476" s="77"/>
    </row>
    <row r="9477" spans="12:13">
      <c r="L9477" s="78">
        <f t="shared" si="147"/>
        <v>94.190000000011281</v>
      </c>
      <c r="M9477" s="77"/>
    </row>
    <row r="9478" spans="12:13">
      <c r="L9478" s="78">
        <f t="shared" si="147"/>
        <v>94.200000000011286</v>
      </c>
      <c r="M9478" s="77"/>
    </row>
    <row r="9479" spans="12:13">
      <c r="L9479" s="78">
        <f t="shared" si="147"/>
        <v>94.210000000011291</v>
      </c>
      <c r="M9479" s="77"/>
    </row>
    <row r="9480" spans="12:13">
      <c r="L9480" s="78">
        <f t="shared" si="147"/>
        <v>94.220000000011296</v>
      </c>
      <c r="M9480" s="77"/>
    </row>
    <row r="9481" spans="12:13">
      <c r="L9481" s="78">
        <f t="shared" si="147"/>
        <v>94.230000000011302</v>
      </c>
      <c r="M9481" s="77"/>
    </row>
    <row r="9482" spans="12:13">
      <c r="L9482" s="78">
        <f t="shared" si="147"/>
        <v>94.240000000011307</v>
      </c>
      <c r="M9482" s="77"/>
    </row>
    <row r="9483" spans="12:13">
      <c r="L9483" s="78">
        <f t="shared" si="147"/>
        <v>94.250000000011312</v>
      </c>
      <c r="M9483" s="77"/>
    </row>
    <row r="9484" spans="12:13">
      <c r="L9484" s="78">
        <f t="shared" si="147"/>
        <v>94.260000000011317</v>
      </c>
      <c r="M9484" s="77"/>
    </row>
    <row r="9485" spans="12:13">
      <c r="L9485" s="78">
        <f t="shared" si="147"/>
        <v>94.270000000011322</v>
      </c>
      <c r="M9485" s="77"/>
    </row>
    <row r="9486" spans="12:13">
      <c r="L9486" s="78">
        <f t="shared" si="147"/>
        <v>94.280000000011327</v>
      </c>
      <c r="M9486" s="77"/>
    </row>
    <row r="9487" spans="12:13">
      <c r="L9487" s="78">
        <f t="shared" si="147"/>
        <v>94.290000000011332</v>
      </c>
      <c r="M9487" s="77"/>
    </row>
    <row r="9488" spans="12:13">
      <c r="L9488" s="78">
        <f t="shared" si="147"/>
        <v>94.300000000011337</v>
      </c>
      <c r="M9488" s="77"/>
    </row>
    <row r="9489" spans="12:13">
      <c r="L9489" s="78">
        <f t="shared" si="147"/>
        <v>94.310000000011343</v>
      </c>
      <c r="M9489" s="77"/>
    </row>
    <row r="9490" spans="12:13">
      <c r="L9490" s="78">
        <f t="shared" si="147"/>
        <v>94.320000000011348</v>
      </c>
      <c r="M9490" s="77"/>
    </row>
    <row r="9491" spans="12:13">
      <c r="L9491" s="78">
        <f t="shared" si="147"/>
        <v>94.330000000011353</v>
      </c>
      <c r="M9491" s="77"/>
    </row>
    <row r="9492" spans="12:13">
      <c r="L9492" s="78">
        <f t="shared" si="147"/>
        <v>94.340000000011358</v>
      </c>
      <c r="M9492" s="77"/>
    </row>
    <row r="9493" spans="12:13">
      <c r="L9493" s="78">
        <f t="shared" si="147"/>
        <v>94.350000000011363</v>
      </c>
      <c r="M9493" s="77"/>
    </row>
    <row r="9494" spans="12:13">
      <c r="L9494" s="78">
        <f t="shared" si="147"/>
        <v>94.360000000011368</v>
      </c>
      <c r="M9494" s="77"/>
    </row>
    <row r="9495" spans="12:13">
      <c r="L9495" s="78">
        <f t="shared" si="147"/>
        <v>94.370000000011373</v>
      </c>
      <c r="M9495" s="77"/>
    </row>
    <row r="9496" spans="12:13">
      <c r="L9496" s="78">
        <f t="shared" si="147"/>
        <v>94.380000000011378</v>
      </c>
      <c r="M9496" s="77"/>
    </row>
    <row r="9497" spans="12:13">
      <c r="L9497" s="78">
        <f t="shared" si="147"/>
        <v>94.390000000011383</v>
      </c>
      <c r="M9497" s="77"/>
    </row>
    <row r="9498" spans="12:13">
      <c r="L9498" s="78">
        <f t="shared" si="147"/>
        <v>94.400000000011389</v>
      </c>
      <c r="M9498" s="77"/>
    </row>
    <row r="9499" spans="12:13">
      <c r="L9499" s="78">
        <f t="shared" si="147"/>
        <v>94.410000000011394</v>
      </c>
      <c r="M9499" s="77"/>
    </row>
    <row r="9500" spans="12:13">
      <c r="L9500" s="78">
        <f t="shared" si="147"/>
        <v>94.420000000011399</v>
      </c>
      <c r="M9500" s="77"/>
    </row>
    <row r="9501" spans="12:13">
      <c r="L9501" s="78">
        <f t="shared" si="147"/>
        <v>94.430000000011404</v>
      </c>
      <c r="M9501" s="77"/>
    </row>
    <row r="9502" spans="12:13">
      <c r="L9502" s="78">
        <f t="shared" si="147"/>
        <v>94.440000000011409</v>
      </c>
      <c r="M9502" s="77"/>
    </row>
    <row r="9503" spans="12:13">
      <c r="L9503" s="78">
        <f t="shared" si="147"/>
        <v>94.450000000011414</v>
      </c>
      <c r="M9503" s="77"/>
    </row>
    <row r="9504" spans="12:13">
      <c r="L9504" s="78">
        <f t="shared" si="147"/>
        <v>94.460000000011419</v>
      </c>
      <c r="M9504" s="77"/>
    </row>
    <row r="9505" spans="12:13">
      <c r="L9505" s="78">
        <f t="shared" si="147"/>
        <v>94.470000000011424</v>
      </c>
      <c r="M9505" s="77"/>
    </row>
    <row r="9506" spans="12:13">
      <c r="L9506" s="78">
        <f t="shared" si="147"/>
        <v>94.48000000001143</v>
      </c>
      <c r="M9506" s="77"/>
    </row>
    <row r="9507" spans="12:13">
      <c r="L9507" s="78">
        <f t="shared" si="147"/>
        <v>94.490000000011435</v>
      </c>
      <c r="M9507" s="77"/>
    </row>
    <row r="9508" spans="12:13">
      <c r="L9508" s="78">
        <f t="shared" si="147"/>
        <v>94.50000000001144</v>
      </c>
      <c r="M9508" s="77"/>
    </row>
    <row r="9509" spans="12:13">
      <c r="L9509" s="78">
        <f t="shared" si="147"/>
        <v>94.510000000011445</v>
      </c>
      <c r="M9509" s="77"/>
    </row>
    <row r="9510" spans="12:13">
      <c r="L9510" s="78">
        <f t="shared" si="147"/>
        <v>94.52000000001145</v>
      </c>
      <c r="M9510" s="77"/>
    </row>
    <row r="9511" spans="12:13">
      <c r="L9511" s="78">
        <f t="shared" si="147"/>
        <v>94.530000000011455</v>
      </c>
      <c r="M9511" s="77"/>
    </row>
    <row r="9512" spans="12:13">
      <c r="L9512" s="78">
        <f t="shared" si="147"/>
        <v>94.54000000001146</v>
      </c>
      <c r="M9512" s="77"/>
    </row>
    <row r="9513" spans="12:13">
      <c r="L9513" s="78">
        <f t="shared" si="147"/>
        <v>94.550000000011465</v>
      </c>
      <c r="M9513" s="77"/>
    </row>
    <row r="9514" spans="12:13">
      <c r="L9514" s="78">
        <f t="shared" si="147"/>
        <v>94.56000000001147</v>
      </c>
      <c r="M9514" s="77"/>
    </row>
    <row r="9515" spans="12:13">
      <c r="L9515" s="78">
        <f t="shared" si="147"/>
        <v>94.570000000011476</v>
      </c>
      <c r="M9515" s="77"/>
    </row>
    <row r="9516" spans="12:13">
      <c r="L9516" s="78">
        <f t="shared" si="147"/>
        <v>94.580000000011481</v>
      </c>
      <c r="M9516" s="77"/>
    </row>
    <row r="9517" spans="12:13">
      <c r="L9517" s="78">
        <f t="shared" si="147"/>
        <v>94.590000000011486</v>
      </c>
      <c r="M9517" s="77"/>
    </row>
    <row r="9518" spans="12:13">
      <c r="L9518" s="78">
        <f t="shared" si="147"/>
        <v>94.600000000011491</v>
      </c>
      <c r="M9518" s="77"/>
    </row>
    <row r="9519" spans="12:13">
      <c r="L9519" s="78">
        <f t="shared" si="147"/>
        <v>94.610000000011496</v>
      </c>
      <c r="M9519" s="77"/>
    </row>
    <row r="9520" spans="12:13">
      <c r="L9520" s="78">
        <f t="shared" si="147"/>
        <v>94.620000000011501</v>
      </c>
      <c r="M9520" s="77"/>
    </row>
    <row r="9521" spans="12:13">
      <c r="L9521" s="78">
        <f t="shared" si="147"/>
        <v>94.630000000011506</v>
      </c>
      <c r="M9521" s="77"/>
    </row>
    <row r="9522" spans="12:13">
      <c r="L9522" s="78">
        <f t="shared" si="147"/>
        <v>94.640000000011511</v>
      </c>
      <c r="M9522" s="77"/>
    </row>
    <row r="9523" spans="12:13">
      <c r="L9523" s="78">
        <f t="shared" si="147"/>
        <v>94.650000000011516</v>
      </c>
      <c r="M9523" s="77"/>
    </row>
    <row r="9524" spans="12:13">
      <c r="L9524" s="78">
        <f t="shared" si="147"/>
        <v>94.660000000011522</v>
      </c>
      <c r="M9524" s="77"/>
    </row>
    <row r="9525" spans="12:13">
      <c r="L9525" s="78">
        <f t="shared" si="147"/>
        <v>94.670000000011527</v>
      </c>
      <c r="M9525" s="77"/>
    </row>
    <row r="9526" spans="12:13">
      <c r="L9526" s="78">
        <f t="shared" si="147"/>
        <v>94.680000000011532</v>
      </c>
      <c r="M9526" s="77"/>
    </row>
    <row r="9527" spans="12:13">
      <c r="L9527" s="78">
        <f t="shared" si="147"/>
        <v>94.690000000011537</v>
      </c>
      <c r="M9527" s="77"/>
    </row>
    <row r="9528" spans="12:13">
      <c r="L9528" s="78">
        <f t="shared" si="147"/>
        <v>94.700000000011542</v>
      </c>
      <c r="M9528" s="77"/>
    </row>
    <row r="9529" spans="12:13">
      <c r="L9529" s="78">
        <f t="shared" si="147"/>
        <v>94.710000000011547</v>
      </c>
      <c r="M9529" s="77"/>
    </row>
    <row r="9530" spans="12:13">
      <c r="L9530" s="78">
        <f t="shared" si="147"/>
        <v>94.720000000011552</v>
      </c>
      <c r="M9530" s="77"/>
    </row>
    <row r="9531" spans="12:13">
      <c r="L9531" s="78">
        <f t="shared" si="147"/>
        <v>94.730000000011557</v>
      </c>
      <c r="M9531" s="77"/>
    </row>
    <row r="9532" spans="12:13">
      <c r="L9532" s="78">
        <f t="shared" ref="L9532:L9595" si="148">+L9531+0.01</f>
        <v>94.740000000011563</v>
      </c>
      <c r="M9532" s="77"/>
    </row>
    <row r="9533" spans="12:13">
      <c r="L9533" s="78">
        <f t="shared" si="148"/>
        <v>94.750000000011568</v>
      </c>
      <c r="M9533" s="77"/>
    </row>
    <row r="9534" spans="12:13">
      <c r="L9534" s="78">
        <f t="shared" si="148"/>
        <v>94.760000000011573</v>
      </c>
      <c r="M9534" s="77"/>
    </row>
    <row r="9535" spans="12:13">
      <c r="L9535" s="78">
        <f t="shared" si="148"/>
        <v>94.770000000011578</v>
      </c>
      <c r="M9535" s="77"/>
    </row>
    <row r="9536" spans="12:13">
      <c r="L9536" s="78">
        <f t="shared" si="148"/>
        <v>94.780000000011583</v>
      </c>
      <c r="M9536" s="77"/>
    </row>
    <row r="9537" spans="12:13">
      <c r="L9537" s="78">
        <f t="shared" si="148"/>
        <v>94.790000000011588</v>
      </c>
      <c r="M9537" s="77"/>
    </row>
    <row r="9538" spans="12:13">
      <c r="L9538" s="78">
        <f t="shared" si="148"/>
        <v>94.800000000011593</v>
      </c>
      <c r="M9538" s="77"/>
    </row>
    <row r="9539" spans="12:13">
      <c r="L9539" s="78">
        <f t="shared" si="148"/>
        <v>94.810000000011598</v>
      </c>
      <c r="M9539" s="77"/>
    </row>
    <row r="9540" spans="12:13">
      <c r="L9540" s="78">
        <f t="shared" si="148"/>
        <v>94.820000000011603</v>
      </c>
      <c r="M9540" s="77"/>
    </row>
    <row r="9541" spans="12:13">
      <c r="L9541" s="78">
        <f t="shared" si="148"/>
        <v>94.830000000011609</v>
      </c>
      <c r="M9541" s="77"/>
    </row>
    <row r="9542" spans="12:13">
      <c r="L9542" s="78">
        <f t="shared" si="148"/>
        <v>94.840000000011614</v>
      </c>
      <c r="M9542" s="77"/>
    </row>
    <row r="9543" spans="12:13">
      <c r="L9543" s="78">
        <f t="shared" si="148"/>
        <v>94.850000000011619</v>
      </c>
      <c r="M9543" s="77"/>
    </row>
    <row r="9544" spans="12:13">
      <c r="L9544" s="78">
        <f t="shared" si="148"/>
        <v>94.860000000011624</v>
      </c>
      <c r="M9544" s="77"/>
    </row>
    <row r="9545" spans="12:13">
      <c r="L9545" s="78">
        <f t="shared" si="148"/>
        <v>94.870000000011629</v>
      </c>
      <c r="M9545" s="77"/>
    </row>
    <row r="9546" spans="12:13">
      <c r="L9546" s="78">
        <f t="shared" si="148"/>
        <v>94.880000000011634</v>
      </c>
      <c r="M9546" s="77"/>
    </row>
    <row r="9547" spans="12:13">
      <c r="L9547" s="78">
        <f t="shared" si="148"/>
        <v>94.890000000011639</v>
      </c>
      <c r="M9547" s="77"/>
    </row>
    <row r="9548" spans="12:13">
      <c r="L9548" s="78">
        <f t="shared" si="148"/>
        <v>94.900000000011644</v>
      </c>
      <c r="M9548" s="77"/>
    </row>
    <row r="9549" spans="12:13">
      <c r="L9549" s="78">
        <f t="shared" si="148"/>
        <v>94.910000000011649</v>
      </c>
      <c r="M9549" s="77"/>
    </row>
    <row r="9550" spans="12:13">
      <c r="L9550" s="78">
        <f t="shared" si="148"/>
        <v>94.920000000011655</v>
      </c>
      <c r="M9550" s="77"/>
    </row>
    <row r="9551" spans="12:13">
      <c r="L9551" s="78">
        <f t="shared" si="148"/>
        <v>94.93000000001166</v>
      </c>
      <c r="M9551" s="77"/>
    </row>
    <row r="9552" spans="12:13">
      <c r="L9552" s="78">
        <f t="shared" si="148"/>
        <v>94.940000000011665</v>
      </c>
      <c r="M9552" s="77"/>
    </row>
    <row r="9553" spans="12:13">
      <c r="L9553" s="78">
        <f t="shared" si="148"/>
        <v>94.95000000001167</v>
      </c>
      <c r="M9553" s="77"/>
    </row>
    <row r="9554" spans="12:13">
      <c r="L9554" s="78">
        <f t="shared" si="148"/>
        <v>94.960000000011675</v>
      </c>
      <c r="M9554" s="77"/>
    </row>
    <row r="9555" spans="12:13">
      <c r="L9555" s="78">
        <f t="shared" si="148"/>
        <v>94.97000000001168</v>
      </c>
      <c r="M9555" s="77"/>
    </row>
    <row r="9556" spans="12:13">
      <c r="L9556" s="78">
        <f t="shared" si="148"/>
        <v>94.980000000011685</v>
      </c>
      <c r="M9556" s="77"/>
    </row>
    <row r="9557" spans="12:13">
      <c r="L9557" s="78">
        <f t="shared" si="148"/>
        <v>94.99000000001169</v>
      </c>
      <c r="M9557" s="77"/>
    </row>
    <row r="9558" spans="12:13">
      <c r="L9558" s="78">
        <f t="shared" si="148"/>
        <v>95.000000000011696</v>
      </c>
      <c r="M9558" s="77"/>
    </row>
    <row r="9559" spans="12:13">
      <c r="L9559" s="78">
        <f t="shared" si="148"/>
        <v>95.010000000011701</v>
      </c>
      <c r="M9559" s="77"/>
    </row>
    <row r="9560" spans="12:13">
      <c r="L9560" s="78">
        <f t="shared" si="148"/>
        <v>95.020000000011706</v>
      </c>
      <c r="M9560" s="77"/>
    </row>
    <row r="9561" spans="12:13">
      <c r="L9561" s="78">
        <f t="shared" si="148"/>
        <v>95.030000000011711</v>
      </c>
      <c r="M9561" s="77"/>
    </row>
    <row r="9562" spans="12:13">
      <c r="L9562" s="78">
        <f t="shared" si="148"/>
        <v>95.040000000011716</v>
      </c>
      <c r="M9562" s="77"/>
    </row>
    <row r="9563" spans="12:13">
      <c r="L9563" s="78">
        <f t="shared" si="148"/>
        <v>95.050000000011721</v>
      </c>
      <c r="M9563" s="77"/>
    </row>
    <row r="9564" spans="12:13">
      <c r="L9564" s="78">
        <f t="shared" si="148"/>
        <v>95.060000000011726</v>
      </c>
      <c r="M9564" s="77"/>
    </row>
    <row r="9565" spans="12:13">
      <c r="L9565" s="78">
        <f t="shared" si="148"/>
        <v>95.070000000011731</v>
      </c>
      <c r="M9565" s="77"/>
    </row>
    <row r="9566" spans="12:13">
      <c r="L9566" s="78">
        <f t="shared" si="148"/>
        <v>95.080000000011736</v>
      </c>
      <c r="M9566" s="77"/>
    </row>
    <row r="9567" spans="12:13">
      <c r="L9567" s="78">
        <f t="shared" si="148"/>
        <v>95.090000000011742</v>
      </c>
      <c r="M9567" s="77"/>
    </row>
    <row r="9568" spans="12:13">
      <c r="L9568" s="78">
        <f t="shared" si="148"/>
        <v>95.100000000011747</v>
      </c>
      <c r="M9568" s="77"/>
    </row>
    <row r="9569" spans="12:13">
      <c r="L9569" s="78">
        <f t="shared" si="148"/>
        <v>95.110000000011752</v>
      </c>
      <c r="M9569" s="77"/>
    </row>
    <row r="9570" spans="12:13">
      <c r="L9570" s="78">
        <f t="shared" si="148"/>
        <v>95.120000000011757</v>
      </c>
      <c r="M9570" s="77"/>
    </row>
    <row r="9571" spans="12:13">
      <c r="L9571" s="78">
        <f t="shared" si="148"/>
        <v>95.130000000011762</v>
      </c>
      <c r="M9571" s="77"/>
    </row>
    <row r="9572" spans="12:13">
      <c r="L9572" s="78">
        <f t="shared" si="148"/>
        <v>95.140000000011767</v>
      </c>
      <c r="M9572" s="77"/>
    </row>
    <row r="9573" spans="12:13">
      <c r="L9573" s="78">
        <f t="shared" si="148"/>
        <v>95.150000000011772</v>
      </c>
      <c r="M9573" s="77"/>
    </row>
    <row r="9574" spans="12:13">
      <c r="L9574" s="78">
        <f t="shared" si="148"/>
        <v>95.160000000011777</v>
      </c>
      <c r="M9574" s="77"/>
    </row>
    <row r="9575" spans="12:13">
      <c r="L9575" s="78">
        <f t="shared" si="148"/>
        <v>95.170000000011783</v>
      </c>
      <c r="M9575" s="77"/>
    </row>
    <row r="9576" spans="12:13">
      <c r="L9576" s="78">
        <f t="shared" si="148"/>
        <v>95.180000000011788</v>
      </c>
      <c r="M9576" s="77"/>
    </row>
    <row r="9577" spans="12:13">
      <c r="L9577" s="78">
        <f t="shared" si="148"/>
        <v>95.190000000011793</v>
      </c>
      <c r="M9577" s="77"/>
    </row>
    <row r="9578" spans="12:13">
      <c r="L9578" s="78">
        <f t="shared" si="148"/>
        <v>95.200000000011798</v>
      </c>
      <c r="M9578" s="77"/>
    </row>
    <row r="9579" spans="12:13">
      <c r="L9579" s="78">
        <f t="shared" si="148"/>
        <v>95.210000000011803</v>
      </c>
      <c r="M9579" s="77"/>
    </row>
    <row r="9580" spans="12:13">
      <c r="L9580" s="78">
        <f t="shared" si="148"/>
        <v>95.220000000011808</v>
      </c>
      <c r="M9580" s="77"/>
    </row>
    <row r="9581" spans="12:13">
      <c r="L9581" s="78">
        <f t="shared" si="148"/>
        <v>95.230000000011813</v>
      </c>
      <c r="M9581" s="77"/>
    </row>
    <row r="9582" spans="12:13">
      <c r="L9582" s="78">
        <f t="shared" si="148"/>
        <v>95.240000000011818</v>
      </c>
      <c r="M9582" s="77"/>
    </row>
    <row r="9583" spans="12:13">
      <c r="L9583" s="78">
        <f t="shared" si="148"/>
        <v>95.250000000011823</v>
      </c>
      <c r="M9583" s="77"/>
    </row>
    <row r="9584" spans="12:13">
      <c r="L9584" s="78">
        <f t="shared" si="148"/>
        <v>95.260000000011829</v>
      </c>
      <c r="M9584" s="77"/>
    </row>
    <row r="9585" spans="12:13">
      <c r="L9585" s="78">
        <f t="shared" si="148"/>
        <v>95.270000000011834</v>
      </c>
      <c r="M9585" s="77"/>
    </row>
    <row r="9586" spans="12:13">
      <c r="L9586" s="78">
        <f t="shared" si="148"/>
        <v>95.280000000011839</v>
      </c>
      <c r="M9586" s="77"/>
    </row>
    <row r="9587" spans="12:13">
      <c r="L9587" s="78">
        <f t="shared" si="148"/>
        <v>95.290000000011844</v>
      </c>
      <c r="M9587" s="77"/>
    </row>
    <row r="9588" spans="12:13">
      <c r="L9588" s="78">
        <f t="shared" si="148"/>
        <v>95.300000000011849</v>
      </c>
      <c r="M9588" s="77"/>
    </row>
    <row r="9589" spans="12:13">
      <c r="L9589" s="78">
        <f t="shared" si="148"/>
        <v>95.310000000011854</v>
      </c>
      <c r="M9589" s="77"/>
    </row>
    <row r="9590" spans="12:13">
      <c r="L9590" s="78">
        <f t="shared" si="148"/>
        <v>95.320000000011859</v>
      </c>
      <c r="M9590" s="77"/>
    </row>
    <row r="9591" spans="12:13">
      <c r="L9591" s="78">
        <f t="shared" si="148"/>
        <v>95.330000000011864</v>
      </c>
      <c r="M9591" s="77"/>
    </row>
    <row r="9592" spans="12:13">
      <c r="L9592" s="78">
        <f t="shared" si="148"/>
        <v>95.340000000011869</v>
      </c>
      <c r="M9592" s="77"/>
    </row>
    <row r="9593" spans="12:13">
      <c r="L9593" s="78">
        <f t="shared" si="148"/>
        <v>95.350000000011875</v>
      </c>
      <c r="M9593" s="77"/>
    </row>
    <row r="9594" spans="12:13">
      <c r="L9594" s="78">
        <f t="shared" si="148"/>
        <v>95.36000000001188</v>
      </c>
      <c r="M9594" s="77"/>
    </row>
    <row r="9595" spans="12:13">
      <c r="L9595" s="78">
        <f t="shared" si="148"/>
        <v>95.370000000011885</v>
      </c>
      <c r="M9595" s="77"/>
    </row>
    <row r="9596" spans="12:13">
      <c r="L9596" s="78">
        <f t="shared" ref="L9596:L9659" si="149">+L9595+0.01</f>
        <v>95.38000000001189</v>
      </c>
      <c r="M9596" s="77"/>
    </row>
    <row r="9597" spans="12:13">
      <c r="L9597" s="78">
        <f t="shared" si="149"/>
        <v>95.390000000011895</v>
      </c>
      <c r="M9597" s="77"/>
    </row>
    <row r="9598" spans="12:13">
      <c r="L9598" s="78">
        <f t="shared" si="149"/>
        <v>95.4000000000119</v>
      </c>
      <c r="M9598" s="77"/>
    </row>
    <row r="9599" spans="12:13">
      <c r="L9599" s="78">
        <f t="shared" si="149"/>
        <v>95.410000000011905</v>
      </c>
      <c r="M9599" s="77"/>
    </row>
    <row r="9600" spans="12:13">
      <c r="L9600" s="78">
        <f t="shared" si="149"/>
        <v>95.42000000001191</v>
      </c>
      <c r="M9600" s="77"/>
    </row>
    <row r="9601" spans="12:13">
      <c r="L9601" s="78">
        <f t="shared" si="149"/>
        <v>95.430000000011916</v>
      </c>
      <c r="M9601" s="77"/>
    </row>
    <row r="9602" spans="12:13">
      <c r="L9602" s="78">
        <f t="shared" si="149"/>
        <v>95.440000000011921</v>
      </c>
      <c r="M9602" s="77"/>
    </row>
    <row r="9603" spans="12:13">
      <c r="L9603" s="78">
        <f t="shared" si="149"/>
        <v>95.450000000011926</v>
      </c>
      <c r="M9603" s="77"/>
    </row>
    <row r="9604" spans="12:13">
      <c r="L9604" s="78">
        <f t="shared" si="149"/>
        <v>95.460000000011931</v>
      </c>
      <c r="M9604" s="77"/>
    </row>
    <row r="9605" spans="12:13">
      <c r="L9605" s="78">
        <f t="shared" si="149"/>
        <v>95.470000000011936</v>
      </c>
      <c r="M9605" s="77"/>
    </row>
    <row r="9606" spans="12:13">
      <c r="L9606" s="78">
        <f t="shared" si="149"/>
        <v>95.480000000011941</v>
      </c>
      <c r="M9606" s="77"/>
    </row>
    <row r="9607" spans="12:13">
      <c r="L9607" s="78">
        <f t="shared" si="149"/>
        <v>95.490000000011946</v>
      </c>
      <c r="M9607" s="77"/>
    </row>
    <row r="9608" spans="12:13">
      <c r="L9608" s="78">
        <f t="shared" si="149"/>
        <v>95.500000000011951</v>
      </c>
      <c r="M9608" s="77"/>
    </row>
    <row r="9609" spans="12:13">
      <c r="L9609" s="78">
        <f t="shared" si="149"/>
        <v>95.510000000011956</v>
      </c>
      <c r="M9609" s="77"/>
    </row>
    <row r="9610" spans="12:13">
      <c r="L9610" s="78">
        <f t="shared" si="149"/>
        <v>95.520000000011962</v>
      </c>
      <c r="M9610" s="77"/>
    </row>
    <row r="9611" spans="12:13">
      <c r="L9611" s="78">
        <f t="shared" si="149"/>
        <v>95.530000000011967</v>
      </c>
      <c r="M9611" s="77"/>
    </row>
    <row r="9612" spans="12:13">
      <c r="L9612" s="78">
        <f t="shared" si="149"/>
        <v>95.540000000011972</v>
      </c>
      <c r="M9612" s="77"/>
    </row>
    <row r="9613" spans="12:13">
      <c r="L9613" s="78">
        <f t="shared" si="149"/>
        <v>95.550000000011977</v>
      </c>
      <c r="M9613" s="77"/>
    </row>
    <row r="9614" spans="12:13">
      <c r="L9614" s="78">
        <f t="shared" si="149"/>
        <v>95.560000000011982</v>
      </c>
      <c r="M9614" s="77"/>
    </row>
    <row r="9615" spans="12:13">
      <c r="L9615" s="78">
        <f t="shared" si="149"/>
        <v>95.570000000011987</v>
      </c>
      <c r="M9615" s="77"/>
    </row>
    <row r="9616" spans="12:13">
      <c r="L9616" s="78">
        <f t="shared" si="149"/>
        <v>95.580000000011992</v>
      </c>
      <c r="M9616" s="77"/>
    </row>
    <row r="9617" spans="12:13">
      <c r="L9617" s="78">
        <f t="shared" si="149"/>
        <v>95.590000000011997</v>
      </c>
      <c r="M9617" s="77"/>
    </row>
    <row r="9618" spans="12:13">
      <c r="L9618" s="78">
        <f t="shared" si="149"/>
        <v>95.600000000012002</v>
      </c>
      <c r="M9618" s="77"/>
    </row>
    <row r="9619" spans="12:13">
      <c r="L9619" s="78">
        <f t="shared" si="149"/>
        <v>95.610000000012008</v>
      </c>
      <c r="M9619" s="77"/>
    </row>
    <row r="9620" spans="12:13">
      <c r="L9620" s="78">
        <f t="shared" si="149"/>
        <v>95.620000000012013</v>
      </c>
      <c r="M9620" s="77"/>
    </row>
    <row r="9621" spans="12:13">
      <c r="L9621" s="78">
        <f t="shared" si="149"/>
        <v>95.630000000012018</v>
      </c>
      <c r="M9621" s="77"/>
    </row>
    <row r="9622" spans="12:13">
      <c r="L9622" s="78">
        <f t="shared" si="149"/>
        <v>95.640000000012023</v>
      </c>
      <c r="M9622" s="77"/>
    </row>
    <row r="9623" spans="12:13">
      <c r="L9623" s="78">
        <f t="shared" si="149"/>
        <v>95.650000000012028</v>
      </c>
      <c r="M9623" s="77"/>
    </row>
    <row r="9624" spans="12:13">
      <c r="L9624" s="78">
        <f t="shared" si="149"/>
        <v>95.660000000012033</v>
      </c>
      <c r="M9624" s="77"/>
    </row>
    <row r="9625" spans="12:13">
      <c r="L9625" s="78">
        <f t="shared" si="149"/>
        <v>95.670000000012038</v>
      </c>
      <c r="M9625" s="77"/>
    </row>
    <row r="9626" spans="12:13">
      <c r="L9626" s="78">
        <f t="shared" si="149"/>
        <v>95.680000000012043</v>
      </c>
      <c r="M9626" s="77"/>
    </row>
    <row r="9627" spans="12:13">
      <c r="L9627" s="78">
        <f t="shared" si="149"/>
        <v>95.690000000012049</v>
      </c>
      <c r="M9627" s="77"/>
    </row>
    <row r="9628" spans="12:13">
      <c r="L9628" s="78">
        <f t="shared" si="149"/>
        <v>95.700000000012054</v>
      </c>
      <c r="M9628" s="77"/>
    </row>
    <row r="9629" spans="12:13">
      <c r="L9629" s="78">
        <f t="shared" si="149"/>
        <v>95.710000000012059</v>
      </c>
      <c r="M9629" s="77"/>
    </row>
    <row r="9630" spans="12:13">
      <c r="L9630" s="78">
        <f t="shared" si="149"/>
        <v>95.720000000012064</v>
      </c>
      <c r="M9630" s="77"/>
    </row>
    <row r="9631" spans="12:13">
      <c r="L9631" s="78">
        <f t="shared" si="149"/>
        <v>95.730000000012069</v>
      </c>
      <c r="M9631" s="77"/>
    </row>
    <row r="9632" spans="12:13">
      <c r="L9632" s="78">
        <f t="shared" si="149"/>
        <v>95.740000000012074</v>
      </c>
      <c r="M9632" s="77"/>
    </row>
    <row r="9633" spans="12:13">
      <c r="L9633" s="78">
        <f t="shared" si="149"/>
        <v>95.750000000012079</v>
      </c>
      <c r="M9633" s="77"/>
    </row>
    <row r="9634" spans="12:13">
      <c r="L9634" s="78">
        <f t="shared" si="149"/>
        <v>95.760000000012084</v>
      </c>
      <c r="M9634" s="77"/>
    </row>
    <row r="9635" spans="12:13">
      <c r="L9635" s="78">
        <f t="shared" si="149"/>
        <v>95.770000000012089</v>
      </c>
      <c r="M9635" s="77"/>
    </row>
    <row r="9636" spans="12:13">
      <c r="L9636" s="78">
        <f t="shared" si="149"/>
        <v>95.780000000012095</v>
      </c>
      <c r="M9636" s="77"/>
    </row>
    <row r="9637" spans="12:13">
      <c r="L9637" s="78">
        <f t="shared" si="149"/>
        <v>95.7900000000121</v>
      </c>
      <c r="M9637" s="77"/>
    </row>
    <row r="9638" spans="12:13">
      <c r="L9638" s="78">
        <f t="shared" si="149"/>
        <v>95.800000000012105</v>
      </c>
      <c r="M9638" s="77"/>
    </row>
    <row r="9639" spans="12:13">
      <c r="L9639" s="78">
        <f t="shared" si="149"/>
        <v>95.81000000001211</v>
      </c>
      <c r="M9639" s="77"/>
    </row>
    <row r="9640" spans="12:13">
      <c r="L9640" s="78">
        <f t="shared" si="149"/>
        <v>95.820000000012115</v>
      </c>
      <c r="M9640" s="77"/>
    </row>
    <row r="9641" spans="12:13">
      <c r="L9641" s="78">
        <f t="shared" si="149"/>
        <v>95.83000000001212</v>
      </c>
      <c r="M9641" s="77"/>
    </row>
    <row r="9642" spans="12:13">
      <c r="L9642" s="78">
        <f t="shared" si="149"/>
        <v>95.840000000012125</v>
      </c>
      <c r="M9642" s="77"/>
    </row>
    <row r="9643" spans="12:13">
      <c r="L9643" s="78">
        <f t="shared" si="149"/>
        <v>95.85000000001213</v>
      </c>
      <c r="M9643" s="77"/>
    </row>
    <row r="9644" spans="12:13">
      <c r="L9644" s="78">
        <f t="shared" si="149"/>
        <v>95.860000000012136</v>
      </c>
      <c r="M9644" s="77"/>
    </row>
    <row r="9645" spans="12:13">
      <c r="L9645" s="78">
        <f t="shared" si="149"/>
        <v>95.870000000012141</v>
      </c>
      <c r="M9645" s="77"/>
    </row>
    <row r="9646" spans="12:13">
      <c r="L9646" s="78">
        <f t="shared" si="149"/>
        <v>95.880000000012146</v>
      </c>
      <c r="M9646" s="77"/>
    </row>
    <row r="9647" spans="12:13">
      <c r="L9647" s="78">
        <f t="shared" si="149"/>
        <v>95.890000000012151</v>
      </c>
      <c r="M9647" s="77"/>
    </row>
    <row r="9648" spans="12:13">
      <c r="L9648" s="78">
        <f t="shared" si="149"/>
        <v>95.900000000012156</v>
      </c>
      <c r="M9648" s="77"/>
    </row>
    <row r="9649" spans="12:13">
      <c r="L9649" s="78">
        <f t="shared" si="149"/>
        <v>95.910000000012161</v>
      </c>
      <c r="M9649" s="77"/>
    </row>
    <row r="9650" spans="12:13">
      <c r="L9650" s="78">
        <f t="shared" si="149"/>
        <v>95.920000000012166</v>
      </c>
      <c r="M9650" s="77"/>
    </row>
    <row r="9651" spans="12:13">
      <c r="L9651" s="78">
        <f t="shared" si="149"/>
        <v>95.930000000012171</v>
      </c>
      <c r="M9651" s="77"/>
    </row>
    <row r="9652" spans="12:13">
      <c r="L9652" s="78">
        <f t="shared" si="149"/>
        <v>95.940000000012176</v>
      </c>
      <c r="M9652" s="77"/>
    </row>
    <row r="9653" spans="12:13">
      <c r="L9653" s="78">
        <f t="shared" si="149"/>
        <v>95.950000000012182</v>
      </c>
      <c r="M9653" s="77"/>
    </row>
    <row r="9654" spans="12:13">
      <c r="L9654" s="78">
        <f t="shared" si="149"/>
        <v>95.960000000012187</v>
      </c>
      <c r="M9654" s="77"/>
    </row>
    <row r="9655" spans="12:13">
      <c r="L9655" s="78">
        <f t="shared" si="149"/>
        <v>95.970000000012192</v>
      </c>
      <c r="M9655" s="77"/>
    </row>
    <row r="9656" spans="12:13">
      <c r="L9656" s="78">
        <f t="shared" si="149"/>
        <v>95.980000000012197</v>
      </c>
      <c r="M9656" s="77"/>
    </row>
    <row r="9657" spans="12:13">
      <c r="L9657" s="78">
        <f t="shared" si="149"/>
        <v>95.990000000012202</v>
      </c>
      <c r="M9657" s="77"/>
    </row>
    <row r="9658" spans="12:13">
      <c r="L9658" s="78">
        <f t="shared" si="149"/>
        <v>96.000000000012207</v>
      </c>
      <c r="M9658" s="77"/>
    </row>
    <row r="9659" spans="12:13">
      <c r="L9659" s="78">
        <f t="shared" si="149"/>
        <v>96.010000000012212</v>
      </c>
      <c r="M9659" s="77"/>
    </row>
    <row r="9660" spans="12:13">
      <c r="L9660" s="78">
        <f t="shared" ref="L9660:L9723" si="150">+L9659+0.01</f>
        <v>96.020000000012217</v>
      </c>
      <c r="M9660" s="77"/>
    </row>
    <row r="9661" spans="12:13">
      <c r="L9661" s="78">
        <f t="shared" si="150"/>
        <v>96.030000000012222</v>
      </c>
      <c r="M9661" s="77"/>
    </row>
    <row r="9662" spans="12:13">
      <c r="L9662" s="78">
        <f t="shared" si="150"/>
        <v>96.040000000012228</v>
      </c>
      <c r="M9662" s="77"/>
    </row>
    <row r="9663" spans="12:13">
      <c r="L9663" s="78">
        <f t="shared" si="150"/>
        <v>96.050000000012233</v>
      </c>
      <c r="M9663" s="77"/>
    </row>
    <row r="9664" spans="12:13">
      <c r="L9664" s="78">
        <f t="shared" si="150"/>
        <v>96.060000000012238</v>
      </c>
      <c r="M9664" s="77"/>
    </row>
    <row r="9665" spans="12:13">
      <c r="L9665" s="78">
        <f t="shared" si="150"/>
        <v>96.070000000012243</v>
      </c>
      <c r="M9665" s="77"/>
    </row>
    <row r="9666" spans="12:13">
      <c r="L9666" s="78">
        <f t="shared" si="150"/>
        <v>96.080000000012248</v>
      </c>
      <c r="M9666" s="77"/>
    </row>
    <row r="9667" spans="12:13">
      <c r="L9667" s="78">
        <f t="shared" si="150"/>
        <v>96.090000000012253</v>
      </c>
      <c r="M9667" s="77"/>
    </row>
    <row r="9668" spans="12:13">
      <c r="L9668" s="78">
        <f t="shared" si="150"/>
        <v>96.100000000012258</v>
      </c>
      <c r="M9668" s="77"/>
    </row>
    <row r="9669" spans="12:13">
      <c r="L9669" s="78">
        <f t="shared" si="150"/>
        <v>96.110000000012263</v>
      </c>
      <c r="M9669" s="77"/>
    </row>
    <row r="9670" spans="12:13">
      <c r="L9670" s="78">
        <f t="shared" si="150"/>
        <v>96.120000000012269</v>
      </c>
      <c r="M9670" s="77"/>
    </row>
    <row r="9671" spans="12:13">
      <c r="L9671" s="78">
        <f t="shared" si="150"/>
        <v>96.130000000012274</v>
      </c>
      <c r="M9671" s="77"/>
    </row>
    <row r="9672" spans="12:13">
      <c r="L9672" s="78">
        <f t="shared" si="150"/>
        <v>96.140000000012279</v>
      </c>
      <c r="M9672" s="77"/>
    </row>
    <row r="9673" spans="12:13">
      <c r="L9673" s="78">
        <f t="shared" si="150"/>
        <v>96.150000000012284</v>
      </c>
      <c r="M9673" s="77"/>
    </row>
    <row r="9674" spans="12:13">
      <c r="L9674" s="78">
        <f t="shared" si="150"/>
        <v>96.160000000012289</v>
      </c>
      <c r="M9674" s="77"/>
    </row>
    <row r="9675" spans="12:13">
      <c r="L9675" s="78">
        <f t="shared" si="150"/>
        <v>96.170000000012294</v>
      </c>
      <c r="M9675" s="77"/>
    </row>
    <row r="9676" spans="12:13">
      <c r="L9676" s="78">
        <f t="shared" si="150"/>
        <v>96.180000000012299</v>
      </c>
      <c r="M9676" s="77"/>
    </row>
    <row r="9677" spans="12:13">
      <c r="L9677" s="78">
        <f t="shared" si="150"/>
        <v>96.190000000012304</v>
      </c>
      <c r="M9677" s="77"/>
    </row>
    <row r="9678" spans="12:13">
      <c r="L9678" s="78">
        <f t="shared" si="150"/>
        <v>96.200000000012309</v>
      </c>
      <c r="M9678" s="77"/>
    </row>
    <row r="9679" spans="12:13">
      <c r="L9679" s="78">
        <f t="shared" si="150"/>
        <v>96.210000000012315</v>
      </c>
      <c r="M9679" s="77"/>
    </row>
    <row r="9680" spans="12:13">
      <c r="L9680" s="78">
        <f t="shared" si="150"/>
        <v>96.22000000001232</v>
      </c>
      <c r="M9680" s="77"/>
    </row>
    <row r="9681" spans="12:13">
      <c r="L9681" s="78">
        <f t="shared" si="150"/>
        <v>96.230000000012325</v>
      </c>
      <c r="M9681" s="77"/>
    </row>
    <row r="9682" spans="12:13">
      <c r="L9682" s="78">
        <f t="shared" si="150"/>
        <v>96.24000000001233</v>
      </c>
      <c r="M9682" s="77"/>
    </row>
    <row r="9683" spans="12:13">
      <c r="L9683" s="78">
        <f t="shared" si="150"/>
        <v>96.250000000012335</v>
      </c>
      <c r="M9683" s="77"/>
    </row>
    <row r="9684" spans="12:13">
      <c r="L9684" s="78">
        <f t="shared" si="150"/>
        <v>96.26000000001234</v>
      </c>
      <c r="M9684" s="77"/>
    </row>
    <row r="9685" spans="12:13">
      <c r="L9685" s="78">
        <f t="shared" si="150"/>
        <v>96.270000000012345</v>
      </c>
      <c r="M9685" s="77"/>
    </row>
    <row r="9686" spans="12:13">
      <c r="L9686" s="78">
        <f t="shared" si="150"/>
        <v>96.28000000001235</v>
      </c>
      <c r="M9686" s="77"/>
    </row>
    <row r="9687" spans="12:13">
      <c r="L9687" s="78">
        <f t="shared" si="150"/>
        <v>96.290000000012355</v>
      </c>
      <c r="M9687" s="77"/>
    </row>
    <row r="9688" spans="12:13">
      <c r="L9688" s="78">
        <f t="shared" si="150"/>
        <v>96.300000000012361</v>
      </c>
      <c r="M9688" s="77"/>
    </row>
    <row r="9689" spans="12:13">
      <c r="L9689" s="78">
        <f t="shared" si="150"/>
        <v>96.310000000012366</v>
      </c>
      <c r="M9689" s="77"/>
    </row>
    <row r="9690" spans="12:13">
      <c r="L9690" s="78">
        <f t="shared" si="150"/>
        <v>96.320000000012371</v>
      </c>
      <c r="M9690" s="77"/>
    </row>
    <row r="9691" spans="12:13">
      <c r="L9691" s="78">
        <f t="shared" si="150"/>
        <v>96.330000000012376</v>
      </c>
      <c r="M9691" s="77"/>
    </row>
    <row r="9692" spans="12:13">
      <c r="L9692" s="78">
        <f t="shared" si="150"/>
        <v>96.340000000012381</v>
      </c>
      <c r="M9692" s="77"/>
    </row>
    <row r="9693" spans="12:13">
      <c r="L9693" s="78">
        <f t="shared" si="150"/>
        <v>96.350000000012386</v>
      </c>
      <c r="M9693" s="77"/>
    </row>
    <row r="9694" spans="12:13">
      <c r="L9694" s="78">
        <f t="shared" si="150"/>
        <v>96.360000000012391</v>
      </c>
      <c r="M9694" s="77"/>
    </row>
    <row r="9695" spans="12:13">
      <c r="L9695" s="78">
        <f t="shared" si="150"/>
        <v>96.370000000012396</v>
      </c>
      <c r="M9695" s="77"/>
    </row>
    <row r="9696" spans="12:13">
      <c r="L9696" s="78">
        <f t="shared" si="150"/>
        <v>96.380000000012402</v>
      </c>
      <c r="M9696" s="77"/>
    </row>
    <row r="9697" spans="12:13">
      <c r="L9697" s="78">
        <f t="shared" si="150"/>
        <v>96.390000000012407</v>
      </c>
      <c r="M9697" s="77"/>
    </row>
    <row r="9698" spans="12:13">
      <c r="L9698" s="78">
        <f t="shared" si="150"/>
        <v>96.400000000012412</v>
      </c>
      <c r="M9698" s="77"/>
    </row>
    <row r="9699" spans="12:13">
      <c r="L9699" s="78">
        <f t="shared" si="150"/>
        <v>96.410000000012417</v>
      </c>
      <c r="M9699" s="77"/>
    </row>
    <row r="9700" spans="12:13">
      <c r="L9700" s="78">
        <f t="shared" si="150"/>
        <v>96.420000000012422</v>
      </c>
      <c r="M9700" s="77"/>
    </row>
    <row r="9701" spans="12:13">
      <c r="L9701" s="78">
        <f t="shared" si="150"/>
        <v>96.430000000012427</v>
      </c>
      <c r="M9701" s="77"/>
    </row>
    <row r="9702" spans="12:13">
      <c r="L9702" s="78">
        <f t="shared" si="150"/>
        <v>96.440000000012432</v>
      </c>
      <c r="M9702" s="77"/>
    </row>
    <row r="9703" spans="12:13">
      <c r="L9703" s="78">
        <f t="shared" si="150"/>
        <v>96.450000000012437</v>
      </c>
      <c r="M9703" s="77"/>
    </row>
    <row r="9704" spans="12:13">
      <c r="L9704" s="78">
        <f t="shared" si="150"/>
        <v>96.460000000012442</v>
      </c>
      <c r="M9704" s="77"/>
    </row>
    <row r="9705" spans="12:13">
      <c r="L9705" s="78">
        <f t="shared" si="150"/>
        <v>96.470000000012448</v>
      </c>
      <c r="M9705" s="77"/>
    </row>
    <row r="9706" spans="12:13">
      <c r="L9706" s="78">
        <f t="shared" si="150"/>
        <v>96.480000000012453</v>
      </c>
      <c r="M9706" s="77"/>
    </row>
    <row r="9707" spans="12:13">
      <c r="L9707" s="78">
        <f t="shared" si="150"/>
        <v>96.490000000012458</v>
      </c>
      <c r="M9707" s="77"/>
    </row>
    <row r="9708" spans="12:13">
      <c r="L9708" s="78">
        <f t="shared" si="150"/>
        <v>96.500000000012463</v>
      </c>
      <c r="M9708" s="77"/>
    </row>
    <row r="9709" spans="12:13">
      <c r="L9709" s="78">
        <f t="shared" si="150"/>
        <v>96.510000000012468</v>
      </c>
      <c r="M9709" s="77"/>
    </row>
    <row r="9710" spans="12:13">
      <c r="L9710" s="78">
        <f t="shared" si="150"/>
        <v>96.520000000012473</v>
      </c>
      <c r="M9710" s="77"/>
    </row>
    <row r="9711" spans="12:13">
      <c r="L9711" s="78">
        <f t="shared" si="150"/>
        <v>96.530000000012478</v>
      </c>
      <c r="M9711" s="77"/>
    </row>
    <row r="9712" spans="12:13">
      <c r="L9712" s="78">
        <f t="shared" si="150"/>
        <v>96.540000000012483</v>
      </c>
      <c r="M9712" s="77"/>
    </row>
    <row r="9713" spans="12:13">
      <c r="L9713" s="78">
        <f t="shared" si="150"/>
        <v>96.550000000012488</v>
      </c>
      <c r="M9713" s="77"/>
    </row>
    <row r="9714" spans="12:13">
      <c r="L9714" s="78">
        <f t="shared" si="150"/>
        <v>96.560000000012494</v>
      </c>
      <c r="M9714" s="77"/>
    </row>
    <row r="9715" spans="12:13">
      <c r="L9715" s="78">
        <f t="shared" si="150"/>
        <v>96.570000000012499</v>
      </c>
      <c r="M9715" s="77"/>
    </row>
    <row r="9716" spans="12:13">
      <c r="L9716" s="78">
        <f t="shared" si="150"/>
        <v>96.580000000012504</v>
      </c>
      <c r="M9716" s="77"/>
    </row>
    <row r="9717" spans="12:13">
      <c r="L9717" s="78">
        <f t="shared" si="150"/>
        <v>96.590000000012509</v>
      </c>
      <c r="M9717" s="77"/>
    </row>
    <row r="9718" spans="12:13">
      <c r="L9718" s="78">
        <f t="shared" si="150"/>
        <v>96.600000000012514</v>
      </c>
      <c r="M9718" s="77"/>
    </row>
    <row r="9719" spans="12:13">
      <c r="L9719" s="78">
        <f t="shared" si="150"/>
        <v>96.610000000012519</v>
      </c>
      <c r="M9719" s="77"/>
    </row>
    <row r="9720" spans="12:13">
      <c r="L9720" s="78">
        <f t="shared" si="150"/>
        <v>96.620000000012524</v>
      </c>
      <c r="M9720" s="77"/>
    </row>
    <row r="9721" spans="12:13">
      <c r="L9721" s="78">
        <f t="shared" si="150"/>
        <v>96.630000000012529</v>
      </c>
      <c r="M9721" s="77"/>
    </row>
    <row r="9722" spans="12:13">
      <c r="L9722" s="78">
        <f t="shared" si="150"/>
        <v>96.640000000012535</v>
      </c>
      <c r="M9722" s="77"/>
    </row>
    <row r="9723" spans="12:13">
      <c r="L9723" s="78">
        <f t="shared" si="150"/>
        <v>96.65000000001254</v>
      </c>
      <c r="M9723" s="77"/>
    </row>
    <row r="9724" spans="12:13">
      <c r="L9724" s="78">
        <f t="shared" ref="L9724:L9787" si="151">+L9723+0.01</f>
        <v>96.660000000012545</v>
      </c>
      <c r="M9724" s="77"/>
    </row>
    <row r="9725" spans="12:13">
      <c r="L9725" s="78">
        <f t="shared" si="151"/>
        <v>96.67000000001255</v>
      </c>
      <c r="M9725" s="77"/>
    </row>
    <row r="9726" spans="12:13">
      <c r="L9726" s="78">
        <f t="shared" si="151"/>
        <v>96.680000000012555</v>
      </c>
      <c r="M9726" s="77"/>
    </row>
    <row r="9727" spans="12:13">
      <c r="L9727" s="78">
        <f t="shared" si="151"/>
        <v>96.69000000001256</v>
      </c>
      <c r="M9727" s="77"/>
    </row>
    <row r="9728" spans="12:13">
      <c r="L9728" s="78">
        <f t="shared" si="151"/>
        <v>96.700000000012565</v>
      </c>
      <c r="M9728" s="77"/>
    </row>
    <row r="9729" spans="12:13">
      <c r="L9729" s="78">
        <f t="shared" si="151"/>
        <v>96.71000000001257</v>
      </c>
      <c r="M9729" s="77"/>
    </row>
    <row r="9730" spans="12:13">
      <c r="L9730" s="78">
        <f t="shared" si="151"/>
        <v>96.720000000012575</v>
      </c>
      <c r="M9730" s="77"/>
    </row>
    <row r="9731" spans="12:13">
      <c r="L9731" s="78">
        <f t="shared" si="151"/>
        <v>96.730000000012581</v>
      </c>
      <c r="M9731" s="77"/>
    </row>
    <row r="9732" spans="12:13">
      <c r="L9732" s="78">
        <f t="shared" si="151"/>
        <v>96.740000000012586</v>
      </c>
      <c r="M9732" s="77"/>
    </row>
    <row r="9733" spans="12:13">
      <c r="L9733" s="78">
        <f t="shared" si="151"/>
        <v>96.750000000012591</v>
      </c>
      <c r="M9733" s="77"/>
    </row>
    <row r="9734" spans="12:13">
      <c r="L9734" s="78">
        <f t="shared" si="151"/>
        <v>96.760000000012596</v>
      </c>
      <c r="M9734" s="77"/>
    </row>
    <row r="9735" spans="12:13">
      <c r="L9735" s="78">
        <f t="shared" si="151"/>
        <v>96.770000000012601</v>
      </c>
      <c r="M9735" s="77"/>
    </row>
    <row r="9736" spans="12:13">
      <c r="L9736" s="78">
        <f t="shared" si="151"/>
        <v>96.780000000012606</v>
      </c>
      <c r="M9736" s="77"/>
    </row>
    <row r="9737" spans="12:13">
      <c r="L9737" s="78">
        <f t="shared" si="151"/>
        <v>96.790000000012611</v>
      </c>
      <c r="M9737" s="77"/>
    </row>
    <row r="9738" spans="12:13">
      <c r="L9738" s="78">
        <f t="shared" si="151"/>
        <v>96.800000000012616</v>
      </c>
      <c r="M9738" s="77"/>
    </row>
    <row r="9739" spans="12:13">
      <c r="L9739" s="78">
        <f t="shared" si="151"/>
        <v>96.810000000012622</v>
      </c>
      <c r="M9739" s="77"/>
    </row>
    <row r="9740" spans="12:13">
      <c r="L9740" s="78">
        <f t="shared" si="151"/>
        <v>96.820000000012627</v>
      </c>
      <c r="M9740" s="77"/>
    </row>
    <row r="9741" spans="12:13">
      <c r="L9741" s="78">
        <f t="shared" si="151"/>
        <v>96.830000000012632</v>
      </c>
      <c r="M9741" s="77"/>
    </row>
    <row r="9742" spans="12:13">
      <c r="L9742" s="78">
        <f t="shared" si="151"/>
        <v>96.840000000012637</v>
      </c>
      <c r="M9742" s="77"/>
    </row>
    <row r="9743" spans="12:13">
      <c r="L9743" s="78">
        <f t="shared" si="151"/>
        <v>96.850000000012642</v>
      </c>
      <c r="M9743" s="77"/>
    </row>
    <row r="9744" spans="12:13">
      <c r="L9744" s="78">
        <f t="shared" si="151"/>
        <v>96.860000000012647</v>
      </c>
      <c r="M9744" s="77"/>
    </row>
    <row r="9745" spans="12:13">
      <c r="L9745" s="78">
        <f t="shared" si="151"/>
        <v>96.870000000012652</v>
      </c>
      <c r="M9745" s="77"/>
    </row>
    <row r="9746" spans="12:13">
      <c r="L9746" s="78">
        <f t="shared" si="151"/>
        <v>96.880000000012657</v>
      </c>
      <c r="M9746" s="77"/>
    </row>
    <row r="9747" spans="12:13">
      <c r="L9747" s="78">
        <f t="shared" si="151"/>
        <v>96.890000000012662</v>
      </c>
      <c r="M9747" s="77"/>
    </row>
    <row r="9748" spans="12:13">
      <c r="L9748" s="78">
        <f t="shared" si="151"/>
        <v>96.900000000012668</v>
      </c>
      <c r="M9748" s="77"/>
    </row>
    <row r="9749" spans="12:13">
      <c r="L9749" s="78">
        <f t="shared" si="151"/>
        <v>96.910000000012673</v>
      </c>
      <c r="M9749" s="77"/>
    </row>
    <row r="9750" spans="12:13">
      <c r="L9750" s="78">
        <f t="shared" si="151"/>
        <v>96.920000000012678</v>
      </c>
      <c r="M9750" s="77"/>
    </row>
    <row r="9751" spans="12:13">
      <c r="L9751" s="78">
        <f t="shared" si="151"/>
        <v>96.930000000012683</v>
      </c>
      <c r="M9751" s="77"/>
    </row>
    <row r="9752" spans="12:13">
      <c r="L9752" s="78">
        <f t="shared" si="151"/>
        <v>96.940000000012688</v>
      </c>
      <c r="M9752" s="77"/>
    </row>
    <row r="9753" spans="12:13">
      <c r="L9753" s="78">
        <f t="shared" si="151"/>
        <v>96.950000000012693</v>
      </c>
      <c r="M9753" s="77"/>
    </row>
    <row r="9754" spans="12:13">
      <c r="L9754" s="78">
        <f t="shared" si="151"/>
        <v>96.960000000012698</v>
      </c>
      <c r="M9754" s="77"/>
    </row>
    <row r="9755" spans="12:13">
      <c r="L9755" s="78">
        <f t="shared" si="151"/>
        <v>96.970000000012703</v>
      </c>
      <c r="M9755" s="77"/>
    </row>
    <row r="9756" spans="12:13">
      <c r="L9756" s="78">
        <f t="shared" si="151"/>
        <v>96.980000000012708</v>
      </c>
      <c r="M9756" s="77"/>
    </row>
    <row r="9757" spans="12:13">
      <c r="L9757" s="78">
        <f t="shared" si="151"/>
        <v>96.990000000012714</v>
      </c>
      <c r="M9757" s="77"/>
    </row>
    <row r="9758" spans="12:13">
      <c r="L9758" s="78">
        <f t="shared" si="151"/>
        <v>97.000000000012719</v>
      </c>
      <c r="M9758" s="77"/>
    </row>
    <row r="9759" spans="12:13">
      <c r="L9759" s="78">
        <f t="shared" si="151"/>
        <v>97.010000000012724</v>
      </c>
      <c r="M9759" s="77"/>
    </row>
    <row r="9760" spans="12:13">
      <c r="L9760" s="78">
        <f t="shared" si="151"/>
        <v>97.020000000012729</v>
      </c>
      <c r="M9760" s="77"/>
    </row>
    <row r="9761" spans="12:13">
      <c r="L9761" s="78">
        <f t="shared" si="151"/>
        <v>97.030000000012734</v>
      </c>
      <c r="M9761" s="77"/>
    </row>
    <row r="9762" spans="12:13">
      <c r="L9762" s="78">
        <f t="shared" si="151"/>
        <v>97.040000000012739</v>
      </c>
      <c r="M9762" s="77"/>
    </row>
    <row r="9763" spans="12:13">
      <c r="L9763" s="78">
        <f t="shared" si="151"/>
        <v>97.050000000012744</v>
      </c>
      <c r="M9763" s="77"/>
    </row>
    <row r="9764" spans="12:13">
      <c r="L9764" s="78">
        <f t="shared" si="151"/>
        <v>97.060000000012749</v>
      </c>
      <c r="M9764" s="77"/>
    </row>
    <row r="9765" spans="12:13">
      <c r="L9765" s="78">
        <f t="shared" si="151"/>
        <v>97.070000000012755</v>
      </c>
      <c r="M9765" s="77"/>
    </row>
    <row r="9766" spans="12:13">
      <c r="L9766" s="78">
        <f t="shared" si="151"/>
        <v>97.08000000001276</v>
      </c>
      <c r="M9766" s="77"/>
    </row>
    <row r="9767" spans="12:13">
      <c r="L9767" s="78">
        <f t="shared" si="151"/>
        <v>97.090000000012765</v>
      </c>
      <c r="M9767" s="77"/>
    </row>
    <row r="9768" spans="12:13">
      <c r="L9768" s="78">
        <f t="shared" si="151"/>
        <v>97.10000000001277</v>
      </c>
      <c r="M9768" s="77"/>
    </row>
    <row r="9769" spans="12:13">
      <c r="L9769" s="78">
        <f t="shared" si="151"/>
        <v>97.110000000012775</v>
      </c>
      <c r="M9769" s="77"/>
    </row>
    <row r="9770" spans="12:13">
      <c r="L9770" s="78">
        <f t="shared" si="151"/>
        <v>97.12000000001278</v>
      </c>
      <c r="M9770" s="77"/>
    </row>
    <row r="9771" spans="12:13">
      <c r="L9771" s="78">
        <f t="shared" si="151"/>
        <v>97.130000000012785</v>
      </c>
      <c r="M9771" s="77"/>
    </row>
    <row r="9772" spans="12:13">
      <c r="L9772" s="78">
        <f t="shared" si="151"/>
        <v>97.14000000001279</v>
      </c>
      <c r="M9772" s="77"/>
    </row>
    <row r="9773" spans="12:13">
      <c r="L9773" s="78">
        <f t="shared" si="151"/>
        <v>97.150000000012795</v>
      </c>
      <c r="M9773" s="77"/>
    </row>
    <row r="9774" spans="12:13">
      <c r="L9774" s="78">
        <f t="shared" si="151"/>
        <v>97.160000000012801</v>
      </c>
      <c r="M9774" s="77"/>
    </row>
    <row r="9775" spans="12:13">
      <c r="L9775" s="78">
        <f t="shared" si="151"/>
        <v>97.170000000012806</v>
      </c>
      <c r="M9775" s="77"/>
    </row>
    <row r="9776" spans="12:13">
      <c r="L9776" s="78">
        <f t="shared" si="151"/>
        <v>97.180000000012811</v>
      </c>
      <c r="M9776" s="77"/>
    </row>
    <row r="9777" spans="12:13">
      <c r="L9777" s="78">
        <f t="shared" si="151"/>
        <v>97.190000000012816</v>
      </c>
      <c r="M9777" s="77"/>
    </row>
    <row r="9778" spans="12:13">
      <c r="L9778" s="78">
        <f t="shared" si="151"/>
        <v>97.200000000012821</v>
      </c>
      <c r="M9778" s="77"/>
    </row>
    <row r="9779" spans="12:13">
      <c r="L9779" s="78">
        <f t="shared" si="151"/>
        <v>97.210000000012826</v>
      </c>
      <c r="M9779" s="77"/>
    </row>
    <row r="9780" spans="12:13">
      <c r="L9780" s="78">
        <f t="shared" si="151"/>
        <v>97.220000000012831</v>
      </c>
      <c r="M9780" s="77"/>
    </row>
    <row r="9781" spans="12:13">
      <c r="L9781" s="78">
        <f t="shared" si="151"/>
        <v>97.230000000012836</v>
      </c>
      <c r="M9781" s="77"/>
    </row>
    <row r="9782" spans="12:13">
      <c r="L9782" s="78">
        <f t="shared" si="151"/>
        <v>97.240000000012841</v>
      </c>
      <c r="M9782" s="77"/>
    </row>
    <row r="9783" spans="12:13">
      <c r="L9783" s="78">
        <f t="shared" si="151"/>
        <v>97.250000000012847</v>
      </c>
      <c r="M9783" s="77"/>
    </row>
    <row r="9784" spans="12:13">
      <c r="L9784" s="78">
        <f t="shared" si="151"/>
        <v>97.260000000012852</v>
      </c>
      <c r="M9784" s="77"/>
    </row>
    <row r="9785" spans="12:13">
      <c r="L9785" s="78">
        <f t="shared" si="151"/>
        <v>97.270000000012857</v>
      </c>
      <c r="M9785" s="77"/>
    </row>
    <row r="9786" spans="12:13">
      <c r="L9786" s="78">
        <f t="shared" si="151"/>
        <v>97.280000000012862</v>
      </c>
      <c r="M9786" s="77"/>
    </row>
    <row r="9787" spans="12:13">
      <c r="L9787" s="78">
        <f t="shared" si="151"/>
        <v>97.290000000012867</v>
      </c>
      <c r="M9787" s="77"/>
    </row>
    <row r="9788" spans="12:13">
      <c r="L9788" s="78">
        <f t="shared" ref="L9788:L9851" si="152">+L9787+0.01</f>
        <v>97.300000000012872</v>
      </c>
      <c r="M9788" s="77"/>
    </row>
    <row r="9789" spans="12:13">
      <c r="L9789" s="78">
        <f t="shared" si="152"/>
        <v>97.310000000012877</v>
      </c>
      <c r="M9789" s="77"/>
    </row>
    <row r="9790" spans="12:13">
      <c r="L9790" s="78">
        <f t="shared" si="152"/>
        <v>97.320000000012882</v>
      </c>
      <c r="M9790" s="77"/>
    </row>
    <row r="9791" spans="12:13">
      <c r="L9791" s="78">
        <f t="shared" si="152"/>
        <v>97.330000000012888</v>
      </c>
      <c r="M9791" s="77"/>
    </row>
    <row r="9792" spans="12:13">
      <c r="L9792" s="78">
        <f t="shared" si="152"/>
        <v>97.340000000012893</v>
      </c>
      <c r="M9792" s="77"/>
    </row>
    <row r="9793" spans="12:13">
      <c r="L9793" s="78">
        <f t="shared" si="152"/>
        <v>97.350000000012898</v>
      </c>
      <c r="M9793" s="77"/>
    </row>
    <row r="9794" spans="12:13">
      <c r="L9794" s="78">
        <f t="shared" si="152"/>
        <v>97.360000000012903</v>
      </c>
      <c r="M9794" s="77"/>
    </row>
    <row r="9795" spans="12:13">
      <c r="L9795" s="78">
        <f t="shared" si="152"/>
        <v>97.370000000012908</v>
      </c>
      <c r="M9795" s="77"/>
    </row>
    <row r="9796" spans="12:13">
      <c r="L9796" s="78">
        <f t="shared" si="152"/>
        <v>97.380000000012913</v>
      </c>
      <c r="M9796" s="77"/>
    </row>
    <row r="9797" spans="12:13">
      <c r="L9797" s="78">
        <f t="shared" si="152"/>
        <v>97.390000000012918</v>
      </c>
      <c r="M9797" s="77"/>
    </row>
    <row r="9798" spans="12:13">
      <c r="L9798" s="78">
        <f t="shared" si="152"/>
        <v>97.400000000012923</v>
      </c>
      <c r="M9798" s="77"/>
    </row>
    <row r="9799" spans="12:13">
      <c r="L9799" s="78">
        <f t="shared" si="152"/>
        <v>97.410000000012928</v>
      </c>
      <c r="M9799" s="77"/>
    </row>
    <row r="9800" spans="12:13">
      <c r="L9800" s="78">
        <f t="shared" si="152"/>
        <v>97.420000000012934</v>
      </c>
      <c r="M9800" s="77"/>
    </row>
    <row r="9801" spans="12:13">
      <c r="L9801" s="78">
        <f t="shared" si="152"/>
        <v>97.430000000012939</v>
      </c>
      <c r="M9801" s="77"/>
    </row>
    <row r="9802" spans="12:13">
      <c r="L9802" s="78">
        <f t="shared" si="152"/>
        <v>97.440000000012944</v>
      </c>
      <c r="M9802" s="77"/>
    </row>
    <row r="9803" spans="12:13">
      <c r="L9803" s="78">
        <f t="shared" si="152"/>
        <v>97.450000000012949</v>
      </c>
      <c r="M9803" s="77"/>
    </row>
    <row r="9804" spans="12:13">
      <c r="L9804" s="78">
        <f t="shared" si="152"/>
        <v>97.460000000012954</v>
      </c>
      <c r="M9804" s="77"/>
    </row>
    <row r="9805" spans="12:13">
      <c r="L9805" s="78">
        <f t="shared" si="152"/>
        <v>97.470000000012959</v>
      </c>
      <c r="M9805" s="77"/>
    </row>
    <row r="9806" spans="12:13">
      <c r="L9806" s="78">
        <f t="shared" si="152"/>
        <v>97.480000000012964</v>
      </c>
      <c r="M9806" s="77"/>
    </row>
    <row r="9807" spans="12:13">
      <c r="L9807" s="78">
        <f t="shared" si="152"/>
        <v>97.490000000012969</v>
      </c>
      <c r="M9807" s="77"/>
    </row>
    <row r="9808" spans="12:13">
      <c r="L9808" s="78">
        <f t="shared" si="152"/>
        <v>97.500000000012975</v>
      </c>
      <c r="M9808" s="77"/>
    </row>
    <row r="9809" spans="12:13">
      <c r="L9809" s="78">
        <f t="shared" si="152"/>
        <v>97.51000000001298</v>
      </c>
      <c r="M9809" s="77"/>
    </row>
    <row r="9810" spans="12:13">
      <c r="L9810" s="78">
        <f t="shared" si="152"/>
        <v>97.520000000012985</v>
      </c>
      <c r="M9810" s="77"/>
    </row>
    <row r="9811" spans="12:13">
      <c r="L9811" s="78">
        <f t="shared" si="152"/>
        <v>97.53000000001299</v>
      </c>
      <c r="M9811" s="77"/>
    </row>
    <row r="9812" spans="12:13">
      <c r="L9812" s="78">
        <f t="shared" si="152"/>
        <v>97.540000000012995</v>
      </c>
      <c r="M9812" s="77"/>
    </row>
    <row r="9813" spans="12:13">
      <c r="L9813" s="78">
        <f t="shared" si="152"/>
        <v>97.550000000013</v>
      </c>
      <c r="M9813" s="77"/>
    </row>
    <row r="9814" spans="12:13">
      <c r="L9814" s="78">
        <f t="shared" si="152"/>
        <v>97.560000000013005</v>
      </c>
      <c r="M9814" s="77"/>
    </row>
    <row r="9815" spans="12:13">
      <c r="L9815" s="78">
        <f t="shared" si="152"/>
        <v>97.57000000001301</v>
      </c>
      <c r="M9815" s="77"/>
    </row>
    <row r="9816" spans="12:13">
      <c r="L9816" s="78">
        <f t="shared" si="152"/>
        <v>97.580000000013015</v>
      </c>
      <c r="M9816" s="77"/>
    </row>
    <row r="9817" spans="12:13">
      <c r="L9817" s="78">
        <f t="shared" si="152"/>
        <v>97.590000000013021</v>
      </c>
      <c r="M9817" s="77"/>
    </row>
    <row r="9818" spans="12:13">
      <c r="L9818" s="78">
        <f t="shared" si="152"/>
        <v>97.600000000013026</v>
      </c>
      <c r="M9818" s="77"/>
    </row>
    <row r="9819" spans="12:13">
      <c r="L9819" s="78">
        <f t="shared" si="152"/>
        <v>97.610000000013031</v>
      </c>
      <c r="M9819" s="77"/>
    </row>
    <row r="9820" spans="12:13">
      <c r="L9820" s="78">
        <f t="shared" si="152"/>
        <v>97.620000000013036</v>
      </c>
      <c r="M9820" s="77"/>
    </row>
    <row r="9821" spans="12:13">
      <c r="L9821" s="78">
        <f t="shared" si="152"/>
        <v>97.630000000013041</v>
      </c>
      <c r="M9821" s="77"/>
    </row>
    <row r="9822" spans="12:13">
      <c r="L9822" s="78">
        <f t="shared" si="152"/>
        <v>97.640000000013046</v>
      </c>
      <c r="M9822" s="77"/>
    </row>
    <row r="9823" spans="12:13">
      <c r="L9823" s="78">
        <f t="shared" si="152"/>
        <v>97.650000000013051</v>
      </c>
      <c r="M9823" s="77"/>
    </row>
    <row r="9824" spans="12:13">
      <c r="L9824" s="78">
        <f t="shared" si="152"/>
        <v>97.660000000013056</v>
      </c>
      <c r="M9824" s="77"/>
    </row>
    <row r="9825" spans="12:13">
      <c r="L9825" s="78">
        <f t="shared" si="152"/>
        <v>97.670000000013061</v>
      </c>
      <c r="M9825" s="77"/>
    </row>
    <row r="9826" spans="12:13">
      <c r="L9826" s="78">
        <f t="shared" si="152"/>
        <v>97.680000000013067</v>
      </c>
      <c r="M9826" s="77"/>
    </row>
    <row r="9827" spans="12:13">
      <c r="L9827" s="78">
        <f t="shared" si="152"/>
        <v>97.690000000013072</v>
      </c>
      <c r="M9827" s="77"/>
    </row>
    <row r="9828" spans="12:13">
      <c r="L9828" s="78">
        <f t="shared" si="152"/>
        <v>97.700000000013077</v>
      </c>
      <c r="M9828" s="77"/>
    </row>
    <row r="9829" spans="12:13">
      <c r="L9829" s="78">
        <f t="shared" si="152"/>
        <v>97.710000000013082</v>
      </c>
      <c r="M9829" s="77"/>
    </row>
    <row r="9830" spans="12:13">
      <c r="L9830" s="78">
        <f t="shared" si="152"/>
        <v>97.720000000013087</v>
      </c>
      <c r="M9830" s="77"/>
    </row>
    <row r="9831" spans="12:13">
      <c r="L9831" s="78">
        <f t="shared" si="152"/>
        <v>97.730000000013092</v>
      </c>
      <c r="M9831" s="77"/>
    </row>
    <row r="9832" spans="12:13">
      <c r="L9832" s="78">
        <f t="shared" si="152"/>
        <v>97.740000000013097</v>
      </c>
      <c r="M9832" s="77"/>
    </row>
    <row r="9833" spans="12:13">
      <c r="L9833" s="78">
        <f t="shared" si="152"/>
        <v>97.750000000013102</v>
      </c>
      <c r="M9833" s="77"/>
    </row>
    <row r="9834" spans="12:13">
      <c r="L9834" s="78">
        <f t="shared" si="152"/>
        <v>97.760000000013108</v>
      </c>
      <c r="M9834" s="77"/>
    </row>
    <row r="9835" spans="12:13">
      <c r="L9835" s="78">
        <f t="shared" si="152"/>
        <v>97.770000000013113</v>
      </c>
      <c r="M9835" s="77"/>
    </row>
    <row r="9836" spans="12:13">
      <c r="L9836" s="78">
        <f t="shared" si="152"/>
        <v>97.780000000013118</v>
      </c>
      <c r="M9836" s="77"/>
    </row>
    <row r="9837" spans="12:13">
      <c r="L9837" s="78">
        <f t="shared" si="152"/>
        <v>97.790000000013123</v>
      </c>
      <c r="M9837" s="77"/>
    </row>
    <row r="9838" spans="12:13">
      <c r="L9838" s="78">
        <f t="shared" si="152"/>
        <v>97.800000000013128</v>
      </c>
      <c r="M9838" s="77"/>
    </row>
    <row r="9839" spans="12:13">
      <c r="L9839" s="78">
        <f t="shared" si="152"/>
        <v>97.810000000013133</v>
      </c>
      <c r="M9839" s="77"/>
    </row>
    <row r="9840" spans="12:13">
      <c r="L9840" s="78">
        <f t="shared" si="152"/>
        <v>97.820000000013138</v>
      </c>
      <c r="M9840" s="77"/>
    </row>
    <row r="9841" spans="12:13">
      <c r="L9841" s="78">
        <f t="shared" si="152"/>
        <v>97.830000000013143</v>
      </c>
      <c r="M9841" s="77"/>
    </row>
    <row r="9842" spans="12:13">
      <c r="L9842" s="78">
        <f t="shared" si="152"/>
        <v>97.840000000013148</v>
      </c>
      <c r="M9842" s="77"/>
    </row>
    <row r="9843" spans="12:13">
      <c r="L9843" s="78">
        <f t="shared" si="152"/>
        <v>97.850000000013154</v>
      </c>
      <c r="M9843" s="77"/>
    </row>
    <row r="9844" spans="12:13">
      <c r="L9844" s="78">
        <f t="shared" si="152"/>
        <v>97.860000000013159</v>
      </c>
      <c r="M9844" s="77"/>
    </row>
    <row r="9845" spans="12:13">
      <c r="L9845" s="78">
        <f t="shared" si="152"/>
        <v>97.870000000013164</v>
      </c>
      <c r="M9845" s="77"/>
    </row>
    <row r="9846" spans="12:13">
      <c r="L9846" s="78">
        <f t="shared" si="152"/>
        <v>97.880000000013169</v>
      </c>
      <c r="M9846" s="77"/>
    </row>
    <row r="9847" spans="12:13">
      <c r="L9847" s="78">
        <f t="shared" si="152"/>
        <v>97.890000000013174</v>
      </c>
      <c r="M9847" s="77"/>
    </row>
    <row r="9848" spans="12:13">
      <c r="L9848" s="78">
        <f t="shared" si="152"/>
        <v>97.900000000013179</v>
      </c>
      <c r="M9848" s="77"/>
    </row>
    <row r="9849" spans="12:13">
      <c r="L9849" s="78">
        <f t="shared" si="152"/>
        <v>97.910000000013184</v>
      </c>
      <c r="M9849" s="77"/>
    </row>
    <row r="9850" spans="12:13">
      <c r="L9850" s="78">
        <f t="shared" si="152"/>
        <v>97.920000000013189</v>
      </c>
      <c r="M9850" s="77"/>
    </row>
    <row r="9851" spans="12:13">
      <c r="L9851" s="78">
        <f t="shared" si="152"/>
        <v>97.930000000013194</v>
      </c>
      <c r="M9851" s="77"/>
    </row>
    <row r="9852" spans="12:13">
      <c r="L9852" s="78">
        <f t="shared" ref="L9852:L9915" si="153">+L9851+0.01</f>
        <v>97.9400000000132</v>
      </c>
      <c r="M9852" s="77"/>
    </row>
    <row r="9853" spans="12:13">
      <c r="L9853" s="78">
        <f t="shared" si="153"/>
        <v>97.950000000013205</v>
      </c>
      <c r="M9853" s="77"/>
    </row>
    <row r="9854" spans="12:13">
      <c r="L9854" s="78">
        <f t="shared" si="153"/>
        <v>97.96000000001321</v>
      </c>
      <c r="M9854" s="77"/>
    </row>
    <row r="9855" spans="12:13">
      <c r="L9855" s="78">
        <f t="shared" si="153"/>
        <v>97.970000000013215</v>
      </c>
      <c r="M9855" s="77"/>
    </row>
    <row r="9856" spans="12:13">
      <c r="L9856" s="78">
        <f t="shared" si="153"/>
        <v>97.98000000001322</v>
      </c>
      <c r="M9856" s="77"/>
    </row>
    <row r="9857" spans="12:13">
      <c r="L9857" s="78">
        <f t="shared" si="153"/>
        <v>97.990000000013225</v>
      </c>
      <c r="M9857" s="77"/>
    </row>
    <row r="9858" spans="12:13">
      <c r="L9858" s="78">
        <f t="shared" si="153"/>
        <v>98.00000000001323</v>
      </c>
      <c r="M9858" s="77"/>
    </row>
    <row r="9859" spans="12:13">
      <c r="L9859" s="78">
        <f t="shared" si="153"/>
        <v>98.010000000013235</v>
      </c>
      <c r="M9859" s="77"/>
    </row>
    <row r="9860" spans="12:13">
      <c r="L9860" s="78">
        <f t="shared" si="153"/>
        <v>98.020000000013241</v>
      </c>
      <c r="M9860" s="77"/>
    </row>
    <row r="9861" spans="12:13">
      <c r="L9861" s="78">
        <f t="shared" si="153"/>
        <v>98.030000000013246</v>
      </c>
      <c r="M9861" s="77"/>
    </row>
    <row r="9862" spans="12:13">
      <c r="L9862" s="78">
        <f t="shared" si="153"/>
        <v>98.040000000013251</v>
      </c>
      <c r="M9862" s="77"/>
    </row>
    <row r="9863" spans="12:13">
      <c r="L9863" s="78">
        <f t="shared" si="153"/>
        <v>98.050000000013256</v>
      </c>
      <c r="M9863" s="77"/>
    </row>
    <row r="9864" spans="12:13">
      <c r="L9864" s="78">
        <f t="shared" si="153"/>
        <v>98.060000000013261</v>
      </c>
      <c r="M9864" s="77"/>
    </row>
    <row r="9865" spans="12:13">
      <c r="L9865" s="78">
        <f t="shared" si="153"/>
        <v>98.070000000013266</v>
      </c>
      <c r="M9865" s="77"/>
    </row>
    <row r="9866" spans="12:13">
      <c r="L9866" s="78">
        <f t="shared" si="153"/>
        <v>98.080000000013271</v>
      </c>
      <c r="M9866" s="77"/>
    </row>
    <row r="9867" spans="12:13">
      <c r="L9867" s="78">
        <f t="shared" si="153"/>
        <v>98.090000000013276</v>
      </c>
      <c r="M9867" s="77"/>
    </row>
    <row r="9868" spans="12:13">
      <c r="L9868" s="78">
        <f t="shared" si="153"/>
        <v>98.100000000013281</v>
      </c>
      <c r="M9868" s="77"/>
    </row>
    <row r="9869" spans="12:13">
      <c r="L9869" s="78">
        <f t="shared" si="153"/>
        <v>98.110000000013287</v>
      </c>
      <c r="M9869" s="77"/>
    </row>
    <row r="9870" spans="12:13">
      <c r="L9870" s="78">
        <f t="shared" si="153"/>
        <v>98.120000000013292</v>
      </c>
      <c r="M9870" s="77"/>
    </row>
    <row r="9871" spans="12:13">
      <c r="L9871" s="78">
        <f t="shared" si="153"/>
        <v>98.130000000013297</v>
      </c>
      <c r="M9871" s="77"/>
    </row>
    <row r="9872" spans="12:13">
      <c r="L9872" s="78">
        <f t="shared" si="153"/>
        <v>98.140000000013302</v>
      </c>
      <c r="M9872" s="77"/>
    </row>
    <row r="9873" spans="12:13">
      <c r="L9873" s="78">
        <f t="shared" si="153"/>
        <v>98.150000000013307</v>
      </c>
      <c r="M9873" s="77"/>
    </row>
    <row r="9874" spans="12:13">
      <c r="L9874" s="78">
        <f t="shared" si="153"/>
        <v>98.160000000013312</v>
      </c>
      <c r="M9874" s="77"/>
    </row>
    <row r="9875" spans="12:13">
      <c r="L9875" s="78">
        <f t="shared" si="153"/>
        <v>98.170000000013317</v>
      </c>
      <c r="M9875" s="77"/>
    </row>
    <row r="9876" spans="12:13">
      <c r="L9876" s="78">
        <f t="shared" si="153"/>
        <v>98.180000000013322</v>
      </c>
      <c r="M9876" s="77"/>
    </row>
    <row r="9877" spans="12:13">
      <c r="L9877" s="78">
        <f t="shared" si="153"/>
        <v>98.190000000013328</v>
      </c>
      <c r="M9877" s="77"/>
    </row>
    <row r="9878" spans="12:13">
      <c r="L9878" s="78">
        <f t="shared" si="153"/>
        <v>98.200000000013333</v>
      </c>
      <c r="M9878" s="77"/>
    </row>
    <row r="9879" spans="12:13">
      <c r="L9879" s="78">
        <f t="shared" si="153"/>
        <v>98.210000000013338</v>
      </c>
      <c r="M9879" s="77"/>
    </row>
    <row r="9880" spans="12:13">
      <c r="L9880" s="78">
        <f t="shared" si="153"/>
        <v>98.220000000013343</v>
      </c>
      <c r="M9880" s="77"/>
    </row>
    <row r="9881" spans="12:13">
      <c r="L9881" s="78">
        <f t="shared" si="153"/>
        <v>98.230000000013348</v>
      </c>
      <c r="M9881" s="77"/>
    </row>
    <row r="9882" spans="12:13">
      <c r="L9882" s="78">
        <f t="shared" si="153"/>
        <v>98.240000000013353</v>
      </c>
      <c r="M9882" s="77"/>
    </row>
    <row r="9883" spans="12:13">
      <c r="L9883" s="78">
        <f t="shared" si="153"/>
        <v>98.250000000013358</v>
      </c>
      <c r="M9883" s="77"/>
    </row>
    <row r="9884" spans="12:13">
      <c r="L9884" s="78">
        <f t="shared" si="153"/>
        <v>98.260000000013363</v>
      </c>
      <c r="M9884" s="77"/>
    </row>
    <row r="9885" spans="12:13">
      <c r="L9885" s="78">
        <f t="shared" si="153"/>
        <v>98.270000000013368</v>
      </c>
      <c r="M9885" s="77"/>
    </row>
    <row r="9886" spans="12:13">
      <c r="L9886" s="78">
        <f t="shared" si="153"/>
        <v>98.280000000013374</v>
      </c>
      <c r="M9886" s="77"/>
    </row>
    <row r="9887" spans="12:13">
      <c r="L9887" s="78">
        <f t="shared" si="153"/>
        <v>98.290000000013379</v>
      </c>
      <c r="M9887" s="77"/>
    </row>
    <row r="9888" spans="12:13">
      <c r="L9888" s="78">
        <f t="shared" si="153"/>
        <v>98.300000000013384</v>
      </c>
      <c r="M9888" s="77"/>
    </row>
    <row r="9889" spans="12:13">
      <c r="L9889" s="78">
        <f t="shared" si="153"/>
        <v>98.310000000013389</v>
      </c>
      <c r="M9889" s="77"/>
    </row>
    <row r="9890" spans="12:13">
      <c r="L9890" s="78">
        <f t="shared" si="153"/>
        <v>98.320000000013394</v>
      </c>
      <c r="M9890" s="77"/>
    </row>
    <row r="9891" spans="12:13">
      <c r="L9891" s="78">
        <f t="shared" si="153"/>
        <v>98.330000000013399</v>
      </c>
      <c r="M9891" s="77"/>
    </row>
    <row r="9892" spans="12:13">
      <c r="L9892" s="78">
        <f t="shared" si="153"/>
        <v>98.340000000013404</v>
      </c>
      <c r="M9892" s="77"/>
    </row>
    <row r="9893" spans="12:13">
      <c r="L9893" s="78">
        <f t="shared" si="153"/>
        <v>98.350000000013409</v>
      </c>
      <c r="M9893" s="77"/>
    </row>
    <row r="9894" spans="12:13">
      <c r="L9894" s="78">
        <f t="shared" si="153"/>
        <v>98.360000000013414</v>
      </c>
      <c r="M9894" s="77"/>
    </row>
    <row r="9895" spans="12:13">
      <c r="L9895" s="78">
        <f t="shared" si="153"/>
        <v>98.37000000001342</v>
      </c>
      <c r="M9895" s="77"/>
    </row>
    <row r="9896" spans="12:13">
      <c r="L9896" s="78">
        <f t="shared" si="153"/>
        <v>98.380000000013425</v>
      </c>
      <c r="M9896" s="77"/>
    </row>
    <row r="9897" spans="12:13">
      <c r="L9897" s="78">
        <f t="shared" si="153"/>
        <v>98.39000000001343</v>
      </c>
      <c r="M9897" s="77"/>
    </row>
    <row r="9898" spans="12:13">
      <c r="L9898" s="78">
        <f t="shared" si="153"/>
        <v>98.400000000013435</v>
      </c>
      <c r="M9898" s="77"/>
    </row>
    <row r="9899" spans="12:13">
      <c r="L9899" s="78">
        <f t="shared" si="153"/>
        <v>98.41000000001344</v>
      </c>
      <c r="M9899" s="77"/>
    </row>
    <row r="9900" spans="12:13">
      <c r="L9900" s="78">
        <f t="shared" si="153"/>
        <v>98.420000000013445</v>
      </c>
      <c r="M9900" s="77"/>
    </row>
    <row r="9901" spans="12:13">
      <c r="L9901" s="78">
        <f t="shared" si="153"/>
        <v>98.43000000001345</v>
      </c>
      <c r="M9901" s="77"/>
    </row>
    <row r="9902" spans="12:13">
      <c r="L9902" s="78">
        <f t="shared" si="153"/>
        <v>98.440000000013455</v>
      </c>
      <c r="M9902" s="77"/>
    </row>
    <row r="9903" spans="12:13">
      <c r="L9903" s="78">
        <f t="shared" si="153"/>
        <v>98.450000000013461</v>
      </c>
      <c r="M9903" s="77"/>
    </row>
    <row r="9904" spans="12:13">
      <c r="L9904" s="78">
        <f t="shared" si="153"/>
        <v>98.460000000013466</v>
      </c>
      <c r="M9904" s="77"/>
    </row>
    <row r="9905" spans="12:13">
      <c r="L9905" s="78">
        <f t="shared" si="153"/>
        <v>98.470000000013471</v>
      </c>
      <c r="M9905" s="77"/>
    </row>
    <row r="9906" spans="12:13">
      <c r="L9906" s="78">
        <f t="shared" si="153"/>
        <v>98.480000000013476</v>
      </c>
      <c r="M9906" s="77"/>
    </row>
    <row r="9907" spans="12:13">
      <c r="L9907" s="78">
        <f t="shared" si="153"/>
        <v>98.490000000013481</v>
      </c>
      <c r="M9907" s="77"/>
    </row>
    <row r="9908" spans="12:13">
      <c r="L9908" s="78">
        <f t="shared" si="153"/>
        <v>98.500000000013486</v>
      </c>
      <c r="M9908" s="77"/>
    </row>
    <row r="9909" spans="12:13">
      <c r="L9909" s="78">
        <f t="shared" si="153"/>
        <v>98.510000000013491</v>
      </c>
      <c r="M9909" s="77"/>
    </row>
    <row r="9910" spans="12:13">
      <c r="L9910" s="78">
        <f t="shared" si="153"/>
        <v>98.520000000013496</v>
      </c>
      <c r="M9910" s="77"/>
    </row>
    <row r="9911" spans="12:13">
      <c r="L9911" s="78">
        <f t="shared" si="153"/>
        <v>98.530000000013501</v>
      </c>
      <c r="M9911" s="77"/>
    </row>
    <row r="9912" spans="12:13">
      <c r="L9912" s="78">
        <f t="shared" si="153"/>
        <v>98.540000000013507</v>
      </c>
      <c r="M9912" s="77"/>
    </row>
    <row r="9913" spans="12:13">
      <c r="L9913" s="78">
        <f t="shared" si="153"/>
        <v>98.550000000013512</v>
      </c>
      <c r="M9913" s="77"/>
    </row>
    <row r="9914" spans="12:13">
      <c r="L9914" s="78">
        <f t="shared" si="153"/>
        <v>98.560000000013517</v>
      </c>
      <c r="M9914" s="77"/>
    </row>
    <row r="9915" spans="12:13">
      <c r="L9915" s="78">
        <f t="shared" si="153"/>
        <v>98.570000000013522</v>
      </c>
      <c r="M9915" s="77"/>
    </row>
    <row r="9916" spans="12:13">
      <c r="L9916" s="78">
        <f t="shared" ref="L9916:L9979" si="154">+L9915+0.01</f>
        <v>98.580000000013527</v>
      </c>
      <c r="M9916" s="77"/>
    </row>
    <row r="9917" spans="12:13">
      <c r="L9917" s="78">
        <f t="shared" si="154"/>
        <v>98.590000000013532</v>
      </c>
      <c r="M9917" s="77"/>
    </row>
    <row r="9918" spans="12:13">
      <c r="L9918" s="78">
        <f t="shared" si="154"/>
        <v>98.600000000013537</v>
      </c>
      <c r="M9918" s="77"/>
    </row>
    <row r="9919" spans="12:13">
      <c r="L9919" s="78">
        <f t="shared" si="154"/>
        <v>98.610000000013542</v>
      </c>
      <c r="M9919" s="77"/>
    </row>
    <row r="9920" spans="12:13">
      <c r="L9920" s="78">
        <f t="shared" si="154"/>
        <v>98.620000000013547</v>
      </c>
      <c r="M9920" s="77"/>
    </row>
    <row r="9921" spans="12:13">
      <c r="L9921" s="78">
        <f t="shared" si="154"/>
        <v>98.630000000013553</v>
      </c>
      <c r="M9921" s="77"/>
    </row>
    <row r="9922" spans="12:13">
      <c r="L9922" s="78">
        <f t="shared" si="154"/>
        <v>98.640000000013558</v>
      </c>
      <c r="M9922" s="77"/>
    </row>
    <row r="9923" spans="12:13">
      <c r="L9923" s="78">
        <f t="shared" si="154"/>
        <v>98.650000000013563</v>
      </c>
      <c r="M9923" s="77"/>
    </row>
    <row r="9924" spans="12:13">
      <c r="L9924" s="78">
        <f t="shared" si="154"/>
        <v>98.660000000013568</v>
      </c>
      <c r="M9924" s="77"/>
    </row>
    <row r="9925" spans="12:13">
      <c r="L9925" s="78">
        <f t="shared" si="154"/>
        <v>98.670000000013573</v>
      </c>
      <c r="M9925" s="77"/>
    </row>
    <row r="9926" spans="12:13">
      <c r="L9926" s="78">
        <f t="shared" si="154"/>
        <v>98.680000000013578</v>
      </c>
      <c r="M9926" s="77"/>
    </row>
    <row r="9927" spans="12:13">
      <c r="L9927" s="78">
        <f t="shared" si="154"/>
        <v>98.690000000013583</v>
      </c>
      <c r="M9927" s="77"/>
    </row>
    <row r="9928" spans="12:13">
      <c r="L9928" s="78">
        <f t="shared" si="154"/>
        <v>98.700000000013588</v>
      </c>
      <c r="M9928" s="77"/>
    </row>
    <row r="9929" spans="12:13">
      <c r="L9929" s="78">
        <f t="shared" si="154"/>
        <v>98.710000000013594</v>
      </c>
      <c r="M9929" s="77"/>
    </row>
    <row r="9930" spans="12:13">
      <c r="L9930" s="78">
        <f t="shared" si="154"/>
        <v>98.720000000013599</v>
      </c>
      <c r="M9930" s="77"/>
    </row>
    <row r="9931" spans="12:13">
      <c r="L9931" s="78">
        <f t="shared" si="154"/>
        <v>98.730000000013604</v>
      </c>
      <c r="M9931" s="77"/>
    </row>
    <row r="9932" spans="12:13">
      <c r="L9932" s="78">
        <f t="shared" si="154"/>
        <v>98.740000000013609</v>
      </c>
      <c r="M9932" s="77"/>
    </row>
    <row r="9933" spans="12:13">
      <c r="L9933" s="78">
        <f t="shared" si="154"/>
        <v>98.750000000013614</v>
      </c>
      <c r="M9933" s="77"/>
    </row>
    <row r="9934" spans="12:13">
      <c r="L9934" s="78">
        <f t="shared" si="154"/>
        <v>98.760000000013619</v>
      </c>
      <c r="M9934" s="77"/>
    </row>
    <row r="9935" spans="12:13">
      <c r="L9935" s="78">
        <f t="shared" si="154"/>
        <v>98.770000000013624</v>
      </c>
      <c r="M9935" s="77"/>
    </row>
    <row r="9936" spans="12:13">
      <c r="L9936" s="78">
        <f t="shared" si="154"/>
        <v>98.780000000013629</v>
      </c>
      <c r="M9936" s="77"/>
    </row>
    <row r="9937" spans="12:13">
      <c r="L9937" s="78">
        <f t="shared" si="154"/>
        <v>98.790000000013634</v>
      </c>
      <c r="M9937" s="77"/>
    </row>
    <row r="9938" spans="12:13">
      <c r="L9938" s="78">
        <f t="shared" si="154"/>
        <v>98.80000000001364</v>
      </c>
      <c r="M9938" s="77"/>
    </row>
    <row r="9939" spans="12:13">
      <c r="L9939" s="78">
        <f t="shared" si="154"/>
        <v>98.810000000013645</v>
      </c>
      <c r="M9939" s="77"/>
    </row>
    <row r="9940" spans="12:13">
      <c r="L9940" s="78">
        <f t="shared" si="154"/>
        <v>98.82000000001365</v>
      </c>
      <c r="M9940" s="77"/>
    </row>
    <row r="9941" spans="12:13">
      <c r="L9941" s="78">
        <f t="shared" si="154"/>
        <v>98.830000000013655</v>
      </c>
      <c r="M9941" s="77"/>
    </row>
    <row r="9942" spans="12:13">
      <c r="L9942" s="78">
        <f t="shared" si="154"/>
        <v>98.84000000001366</v>
      </c>
      <c r="M9942" s="77"/>
    </row>
    <row r="9943" spans="12:13">
      <c r="L9943" s="78">
        <f t="shared" si="154"/>
        <v>98.850000000013665</v>
      </c>
      <c r="M9943" s="77"/>
    </row>
    <row r="9944" spans="12:13">
      <c r="L9944" s="78">
        <f t="shared" si="154"/>
        <v>98.86000000001367</v>
      </c>
      <c r="M9944" s="77"/>
    </row>
    <row r="9945" spans="12:13">
      <c r="L9945" s="78">
        <f t="shared" si="154"/>
        <v>98.870000000013675</v>
      </c>
      <c r="M9945" s="77"/>
    </row>
    <row r="9946" spans="12:13">
      <c r="L9946" s="78">
        <f t="shared" si="154"/>
        <v>98.880000000013681</v>
      </c>
      <c r="M9946" s="77"/>
    </row>
    <row r="9947" spans="12:13">
      <c r="L9947" s="78">
        <f t="shared" si="154"/>
        <v>98.890000000013686</v>
      </c>
      <c r="M9947" s="77"/>
    </row>
    <row r="9948" spans="12:13">
      <c r="L9948" s="78">
        <f t="shared" si="154"/>
        <v>98.900000000013691</v>
      </c>
      <c r="M9948" s="77"/>
    </row>
    <row r="9949" spans="12:13">
      <c r="L9949" s="78">
        <f t="shared" si="154"/>
        <v>98.910000000013696</v>
      </c>
      <c r="M9949" s="77"/>
    </row>
    <row r="9950" spans="12:13">
      <c r="L9950" s="78">
        <f t="shared" si="154"/>
        <v>98.920000000013701</v>
      </c>
      <c r="M9950" s="77"/>
    </row>
    <row r="9951" spans="12:13">
      <c r="L9951" s="78">
        <f t="shared" si="154"/>
        <v>98.930000000013706</v>
      </c>
      <c r="M9951" s="77"/>
    </row>
    <row r="9952" spans="12:13">
      <c r="L9952" s="78">
        <f t="shared" si="154"/>
        <v>98.940000000013711</v>
      </c>
      <c r="M9952" s="77"/>
    </row>
    <row r="9953" spans="12:13">
      <c r="L9953" s="78">
        <f t="shared" si="154"/>
        <v>98.950000000013716</v>
      </c>
      <c r="M9953" s="77"/>
    </row>
    <row r="9954" spans="12:13">
      <c r="L9954" s="78">
        <f t="shared" si="154"/>
        <v>98.960000000013721</v>
      </c>
      <c r="M9954" s="77"/>
    </row>
    <row r="9955" spans="12:13">
      <c r="L9955" s="78">
        <f t="shared" si="154"/>
        <v>98.970000000013727</v>
      </c>
      <c r="M9955" s="77"/>
    </row>
    <row r="9956" spans="12:13">
      <c r="L9956" s="78">
        <f t="shared" si="154"/>
        <v>98.980000000013732</v>
      </c>
      <c r="M9956" s="77"/>
    </row>
    <row r="9957" spans="12:13">
      <c r="L9957" s="78">
        <f t="shared" si="154"/>
        <v>98.990000000013737</v>
      </c>
      <c r="M9957" s="77"/>
    </row>
    <row r="9958" spans="12:13">
      <c r="L9958" s="78">
        <f t="shared" si="154"/>
        <v>99.000000000013742</v>
      </c>
      <c r="M9958" s="77"/>
    </row>
    <row r="9959" spans="12:13">
      <c r="L9959" s="78">
        <f t="shared" si="154"/>
        <v>99.010000000013747</v>
      </c>
      <c r="M9959" s="77"/>
    </row>
    <row r="9960" spans="12:13">
      <c r="L9960" s="78">
        <f t="shared" si="154"/>
        <v>99.020000000013752</v>
      </c>
      <c r="M9960" s="77"/>
    </row>
    <row r="9961" spans="12:13">
      <c r="L9961" s="78">
        <f t="shared" si="154"/>
        <v>99.030000000013757</v>
      </c>
      <c r="M9961" s="77"/>
    </row>
    <row r="9962" spans="12:13">
      <c r="L9962" s="78">
        <f t="shared" si="154"/>
        <v>99.040000000013762</v>
      </c>
      <c r="M9962" s="77"/>
    </row>
    <row r="9963" spans="12:13">
      <c r="L9963" s="78">
        <f t="shared" si="154"/>
        <v>99.050000000013767</v>
      </c>
      <c r="M9963" s="77"/>
    </row>
    <row r="9964" spans="12:13">
      <c r="L9964" s="78">
        <f t="shared" si="154"/>
        <v>99.060000000013773</v>
      </c>
      <c r="M9964" s="77"/>
    </row>
    <row r="9965" spans="12:13">
      <c r="L9965" s="78">
        <f t="shared" si="154"/>
        <v>99.070000000013778</v>
      </c>
      <c r="M9965" s="77"/>
    </row>
    <row r="9966" spans="12:13">
      <c r="L9966" s="78">
        <f t="shared" si="154"/>
        <v>99.080000000013783</v>
      </c>
      <c r="M9966" s="77"/>
    </row>
    <row r="9967" spans="12:13">
      <c r="L9967" s="78">
        <f t="shared" si="154"/>
        <v>99.090000000013788</v>
      </c>
      <c r="M9967" s="77"/>
    </row>
    <row r="9968" spans="12:13">
      <c r="L9968" s="78">
        <f t="shared" si="154"/>
        <v>99.100000000013793</v>
      </c>
      <c r="M9968" s="77"/>
    </row>
    <row r="9969" spans="12:13">
      <c r="L9969" s="78">
        <f t="shared" si="154"/>
        <v>99.110000000013798</v>
      </c>
      <c r="M9969" s="77"/>
    </row>
    <row r="9970" spans="12:13">
      <c r="L9970" s="78">
        <f t="shared" si="154"/>
        <v>99.120000000013803</v>
      </c>
      <c r="M9970" s="77"/>
    </row>
    <row r="9971" spans="12:13">
      <c r="L9971" s="78">
        <f t="shared" si="154"/>
        <v>99.130000000013808</v>
      </c>
      <c r="M9971" s="77"/>
    </row>
    <row r="9972" spans="12:13">
      <c r="L9972" s="78">
        <f t="shared" si="154"/>
        <v>99.140000000013814</v>
      </c>
      <c r="M9972" s="77"/>
    </row>
    <row r="9973" spans="12:13">
      <c r="L9973" s="78">
        <f t="shared" si="154"/>
        <v>99.150000000013819</v>
      </c>
      <c r="M9973" s="77"/>
    </row>
    <row r="9974" spans="12:13">
      <c r="L9974" s="78">
        <f t="shared" si="154"/>
        <v>99.160000000013824</v>
      </c>
      <c r="M9974" s="77"/>
    </row>
    <row r="9975" spans="12:13">
      <c r="L9975" s="78">
        <f t="shared" si="154"/>
        <v>99.170000000013829</v>
      </c>
      <c r="M9975" s="77"/>
    </row>
    <row r="9976" spans="12:13">
      <c r="L9976" s="78">
        <f t="shared" si="154"/>
        <v>99.180000000013834</v>
      </c>
      <c r="M9976" s="77"/>
    </row>
    <row r="9977" spans="12:13">
      <c r="L9977" s="78">
        <f t="shared" si="154"/>
        <v>99.190000000013839</v>
      </c>
      <c r="M9977" s="77"/>
    </row>
    <row r="9978" spans="12:13">
      <c r="L9978" s="78">
        <f t="shared" si="154"/>
        <v>99.200000000013844</v>
      </c>
      <c r="M9978" s="77"/>
    </row>
    <row r="9979" spans="12:13">
      <c r="L9979" s="78">
        <f t="shared" si="154"/>
        <v>99.210000000013849</v>
      </c>
      <c r="M9979" s="77"/>
    </row>
    <row r="9980" spans="12:13">
      <c r="L9980" s="78">
        <f t="shared" ref="L9980:L10043" si="155">+L9979+0.01</f>
        <v>99.220000000013854</v>
      </c>
      <c r="M9980" s="77"/>
    </row>
    <row r="9981" spans="12:13">
      <c r="L9981" s="78">
        <f t="shared" si="155"/>
        <v>99.23000000001386</v>
      </c>
      <c r="M9981" s="77"/>
    </row>
    <row r="9982" spans="12:13">
      <c r="L9982" s="78">
        <f t="shared" si="155"/>
        <v>99.240000000013865</v>
      </c>
      <c r="M9982" s="77"/>
    </row>
    <row r="9983" spans="12:13">
      <c r="L9983" s="78">
        <f t="shared" si="155"/>
        <v>99.25000000001387</v>
      </c>
      <c r="M9983" s="77"/>
    </row>
    <row r="9984" spans="12:13">
      <c r="L9984" s="78">
        <f t="shared" si="155"/>
        <v>99.260000000013875</v>
      </c>
      <c r="M9984" s="77"/>
    </row>
    <row r="9985" spans="12:13">
      <c r="L9985" s="78">
        <f t="shared" si="155"/>
        <v>99.27000000001388</v>
      </c>
      <c r="M9985" s="77"/>
    </row>
    <row r="9986" spans="12:13">
      <c r="L9986" s="78">
        <f t="shared" si="155"/>
        <v>99.280000000013885</v>
      </c>
      <c r="M9986" s="77"/>
    </row>
    <row r="9987" spans="12:13">
      <c r="L9987" s="78">
        <f t="shared" si="155"/>
        <v>99.29000000001389</v>
      </c>
      <c r="M9987" s="77"/>
    </row>
    <row r="9988" spans="12:13">
      <c r="L9988" s="78">
        <f t="shared" si="155"/>
        <v>99.300000000013895</v>
      </c>
      <c r="M9988" s="77"/>
    </row>
    <row r="9989" spans="12:13">
      <c r="L9989" s="78">
        <f t="shared" si="155"/>
        <v>99.3100000000139</v>
      </c>
      <c r="M9989" s="77"/>
    </row>
    <row r="9990" spans="12:13">
      <c r="L9990" s="78">
        <f t="shared" si="155"/>
        <v>99.320000000013906</v>
      </c>
      <c r="M9990" s="77"/>
    </row>
    <row r="9991" spans="12:13">
      <c r="L9991" s="78">
        <f t="shared" si="155"/>
        <v>99.330000000013911</v>
      </c>
      <c r="M9991" s="77"/>
    </row>
    <row r="9992" spans="12:13">
      <c r="L9992" s="78">
        <f t="shared" si="155"/>
        <v>99.340000000013916</v>
      </c>
      <c r="M9992" s="77"/>
    </row>
    <row r="9993" spans="12:13">
      <c r="L9993" s="78">
        <f t="shared" si="155"/>
        <v>99.350000000013921</v>
      </c>
      <c r="M9993" s="77"/>
    </row>
    <row r="9994" spans="12:13">
      <c r="L9994" s="78">
        <f t="shared" si="155"/>
        <v>99.360000000013926</v>
      </c>
      <c r="M9994" s="77"/>
    </row>
    <row r="9995" spans="12:13">
      <c r="L9995" s="78">
        <f t="shared" si="155"/>
        <v>99.370000000013931</v>
      </c>
      <c r="M9995" s="77"/>
    </row>
    <row r="9996" spans="12:13">
      <c r="L9996" s="78">
        <f t="shared" si="155"/>
        <v>99.380000000013936</v>
      </c>
      <c r="M9996" s="77"/>
    </row>
    <row r="9997" spans="12:13">
      <c r="L9997" s="78">
        <f t="shared" si="155"/>
        <v>99.390000000013941</v>
      </c>
      <c r="M9997" s="77"/>
    </row>
    <row r="9998" spans="12:13">
      <c r="L9998" s="78">
        <f t="shared" si="155"/>
        <v>99.400000000013947</v>
      </c>
      <c r="M9998" s="77"/>
    </row>
    <row r="9999" spans="12:13">
      <c r="L9999" s="78">
        <f t="shared" si="155"/>
        <v>99.410000000013952</v>
      </c>
      <c r="M9999" s="77"/>
    </row>
    <row r="10000" spans="12:13">
      <c r="L10000" s="78">
        <f t="shared" si="155"/>
        <v>99.420000000013957</v>
      </c>
      <c r="M10000" s="77"/>
    </row>
    <row r="10001" spans="12:13">
      <c r="L10001" s="78">
        <f t="shared" si="155"/>
        <v>99.430000000013962</v>
      </c>
      <c r="M10001" s="77"/>
    </row>
    <row r="10002" spans="12:13">
      <c r="L10002" s="78">
        <f t="shared" si="155"/>
        <v>99.440000000013967</v>
      </c>
      <c r="M10002" s="77"/>
    </row>
    <row r="10003" spans="12:13">
      <c r="L10003" s="78">
        <f t="shared" si="155"/>
        <v>99.450000000013972</v>
      </c>
      <c r="M10003" s="77"/>
    </row>
    <row r="10004" spans="12:13">
      <c r="L10004" s="78">
        <f t="shared" si="155"/>
        <v>99.460000000013977</v>
      </c>
      <c r="M10004" s="77"/>
    </row>
    <row r="10005" spans="12:13">
      <c r="L10005" s="78">
        <f t="shared" si="155"/>
        <v>99.470000000013982</v>
      </c>
      <c r="M10005" s="77"/>
    </row>
    <row r="10006" spans="12:13">
      <c r="L10006" s="78">
        <f t="shared" si="155"/>
        <v>99.480000000013987</v>
      </c>
      <c r="M10006" s="77"/>
    </row>
    <row r="10007" spans="12:13">
      <c r="L10007" s="78">
        <f t="shared" si="155"/>
        <v>99.490000000013993</v>
      </c>
      <c r="M10007" s="77"/>
    </row>
    <row r="10008" spans="12:13">
      <c r="L10008" s="78">
        <f t="shared" si="155"/>
        <v>99.500000000013998</v>
      </c>
      <c r="M10008" s="77"/>
    </row>
    <row r="10009" spans="12:13">
      <c r="L10009" s="78">
        <f t="shared" si="155"/>
        <v>99.510000000014003</v>
      </c>
      <c r="M10009" s="77"/>
    </row>
    <row r="10010" spans="12:13">
      <c r="L10010" s="78">
        <f t="shared" si="155"/>
        <v>99.520000000014008</v>
      </c>
      <c r="M10010" s="77"/>
    </row>
    <row r="10011" spans="12:13">
      <c r="L10011" s="78">
        <f t="shared" si="155"/>
        <v>99.530000000014013</v>
      </c>
      <c r="M10011" s="77"/>
    </row>
    <row r="10012" spans="12:13">
      <c r="L10012" s="78">
        <f t="shared" si="155"/>
        <v>99.540000000014018</v>
      </c>
      <c r="M10012" s="77"/>
    </row>
    <row r="10013" spans="12:13">
      <c r="L10013" s="78">
        <f t="shared" si="155"/>
        <v>99.550000000014023</v>
      </c>
      <c r="M10013" s="77"/>
    </row>
    <row r="10014" spans="12:13">
      <c r="L10014" s="78">
        <f t="shared" si="155"/>
        <v>99.560000000014028</v>
      </c>
      <c r="M10014" s="77"/>
    </row>
    <row r="10015" spans="12:13">
      <c r="L10015" s="78">
        <f t="shared" si="155"/>
        <v>99.570000000014034</v>
      </c>
      <c r="M10015" s="77"/>
    </row>
    <row r="10016" spans="12:13">
      <c r="L10016" s="78">
        <f t="shared" si="155"/>
        <v>99.580000000014039</v>
      </c>
      <c r="M10016" s="77"/>
    </row>
    <row r="10017" spans="12:13">
      <c r="L10017" s="78">
        <f t="shared" si="155"/>
        <v>99.590000000014044</v>
      </c>
      <c r="M10017" s="77"/>
    </row>
    <row r="10018" spans="12:13">
      <c r="L10018" s="78">
        <f t="shared" si="155"/>
        <v>99.600000000014049</v>
      </c>
      <c r="M10018" s="77"/>
    </row>
    <row r="10019" spans="12:13">
      <c r="L10019" s="78">
        <f t="shared" si="155"/>
        <v>99.610000000014054</v>
      </c>
      <c r="M10019" s="77"/>
    </row>
    <row r="10020" spans="12:13">
      <c r="L10020" s="78">
        <f t="shared" si="155"/>
        <v>99.620000000014059</v>
      </c>
      <c r="M10020" s="77"/>
    </row>
    <row r="10021" spans="12:13">
      <c r="L10021" s="78">
        <f t="shared" si="155"/>
        <v>99.630000000014064</v>
      </c>
      <c r="M10021" s="77"/>
    </row>
    <row r="10022" spans="12:13">
      <c r="L10022" s="78">
        <f t="shared" si="155"/>
        <v>99.640000000014069</v>
      </c>
      <c r="M10022" s="77"/>
    </row>
    <row r="10023" spans="12:13">
      <c r="L10023" s="78">
        <f t="shared" si="155"/>
        <v>99.650000000014074</v>
      </c>
      <c r="M10023" s="77"/>
    </row>
    <row r="10024" spans="12:13">
      <c r="L10024" s="78">
        <f t="shared" si="155"/>
        <v>99.66000000001408</v>
      </c>
      <c r="M10024" s="77"/>
    </row>
    <row r="10025" spans="12:13">
      <c r="L10025" s="78">
        <f t="shared" si="155"/>
        <v>99.670000000014085</v>
      </c>
      <c r="M10025" s="77"/>
    </row>
    <row r="10026" spans="12:13">
      <c r="L10026" s="78">
        <f t="shared" si="155"/>
        <v>99.68000000001409</v>
      </c>
      <c r="M10026" s="77"/>
    </row>
    <row r="10027" spans="12:13">
      <c r="L10027" s="78">
        <f t="shared" si="155"/>
        <v>99.690000000014095</v>
      </c>
      <c r="M10027" s="77"/>
    </row>
    <row r="10028" spans="12:13">
      <c r="L10028" s="78">
        <f t="shared" si="155"/>
        <v>99.7000000000141</v>
      </c>
      <c r="M10028" s="77"/>
    </row>
    <row r="10029" spans="12:13">
      <c r="L10029" s="78">
        <f t="shared" si="155"/>
        <v>99.710000000014105</v>
      </c>
      <c r="M10029" s="77"/>
    </row>
    <row r="10030" spans="12:13">
      <c r="L10030" s="78">
        <f t="shared" si="155"/>
        <v>99.72000000001411</v>
      </c>
      <c r="M10030" s="77"/>
    </row>
    <row r="10031" spans="12:13">
      <c r="L10031" s="78">
        <f t="shared" si="155"/>
        <v>99.730000000014115</v>
      </c>
      <c r="M10031" s="77"/>
    </row>
    <row r="10032" spans="12:13">
      <c r="L10032" s="78">
        <f t="shared" si="155"/>
        <v>99.74000000001412</v>
      </c>
      <c r="M10032" s="77"/>
    </row>
    <row r="10033" spans="12:13">
      <c r="L10033" s="78">
        <f t="shared" si="155"/>
        <v>99.750000000014126</v>
      </c>
      <c r="M10033" s="77"/>
    </row>
    <row r="10034" spans="12:13">
      <c r="L10034" s="78">
        <f t="shared" si="155"/>
        <v>99.760000000014131</v>
      </c>
      <c r="M10034" s="77"/>
    </row>
    <row r="10035" spans="12:13">
      <c r="L10035" s="78">
        <f t="shared" si="155"/>
        <v>99.770000000014136</v>
      </c>
      <c r="M10035" s="77"/>
    </row>
    <row r="10036" spans="12:13">
      <c r="L10036" s="78">
        <f t="shared" si="155"/>
        <v>99.780000000014141</v>
      </c>
      <c r="M10036" s="77"/>
    </row>
    <row r="10037" spans="12:13">
      <c r="L10037" s="78">
        <f t="shared" si="155"/>
        <v>99.790000000014146</v>
      </c>
      <c r="M10037" s="77"/>
    </row>
    <row r="10038" spans="12:13">
      <c r="L10038" s="78">
        <f t="shared" si="155"/>
        <v>99.800000000014151</v>
      </c>
      <c r="M10038" s="77"/>
    </row>
    <row r="10039" spans="12:13">
      <c r="L10039" s="78">
        <f t="shared" si="155"/>
        <v>99.810000000014156</v>
      </c>
      <c r="M10039" s="77"/>
    </row>
    <row r="10040" spans="12:13">
      <c r="L10040" s="78">
        <f t="shared" si="155"/>
        <v>99.820000000014161</v>
      </c>
      <c r="M10040" s="77"/>
    </row>
    <row r="10041" spans="12:13">
      <c r="L10041" s="78">
        <f t="shared" si="155"/>
        <v>99.830000000014167</v>
      </c>
      <c r="M10041" s="77"/>
    </row>
    <row r="10042" spans="12:13">
      <c r="L10042" s="78">
        <f t="shared" si="155"/>
        <v>99.840000000014172</v>
      </c>
      <c r="M10042" s="77"/>
    </row>
    <row r="10043" spans="12:13">
      <c r="L10043" s="78">
        <f t="shared" si="155"/>
        <v>99.850000000014177</v>
      </c>
      <c r="M10043" s="77"/>
    </row>
    <row r="10044" spans="12:13">
      <c r="L10044" s="78">
        <f t="shared" ref="L10044:L10058" si="156">+L10043+0.01</f>
        <v>99.860000000014182</v>
      </c>
      <c r="M10044" s="77"/>
    </row>
    <row r="10045" spans="12:13">
      <c r="L10045" s="78">
        <f t="shared" si="156"/>
        <v>99.870000000014187</v>
      </c>
      <c r="M10045" s="77"/>
    </row>
    <row r="10046" spans="12:13">
      <c r="L10046" s="78">
        <f t="shared" si="156"/>
        <v>99.880000000014192</v>
      </c>
      <c r="M10046" s="77"/>
    </row>
    <row r="10047" spans="12:13">
      <c r="L10047" s="78">
        <f t="shared" si="156"/>
        <v>99.890000000014197</v>
      </c>
      <c r="M10047" s="77"/>
    </row>
    <row r="10048" spans="12:13">
      <c r="L10048" s="78">
        <f t="shared" si="156"/>
        <v>99.900000000014202</v>
      </c>
      <c r="M10048" s="77"/>
    </row>
    <row r="10049" spans="12:13">
      <c r="L10049" s="78">
        <f t="shared" si="156"/>
        <v>99.910000000014207</v>
      </c>
      <c r="M10049" s="77"/>
    </row>
    <row r="10050" spans="12:13">
      <c r="L10050" s="78">
        <f t="shared" si="156"/>
        <v>99.920000000014213</v>
      </c>
      <c r="M10050" s="77"/>
    </row>
    <row r="10051" spans="12:13">
      <c r="L10051" s="78">
        <f t="shared" si="156"/>
        <v>99.930000000014218</v>
      </c>
      <c r="M10051" s="77"/>
    </row>
    <row r="10052" spans="12:13">
      <c r="L10052" s="78">
        <f t="shared" si="156"/>
        <v>99.940000000014223</v>
      </c>
      <c r="M10052" s="77"/>
    </row>
    <row r="10053" spans="12:13">
      <c r="L10053" s="78">
        <f t="shared" si="156"/>
        <v>99.950000000014228</v>
      </c>
      <c r="M10053" s="77"/>
    </row>
    <row r="10054" spans="12:13">
      <c r="L10054" s="78">
        <f t="shared" si="156"/>
        <v>99.960000000014233</v>
      </c>
      <c r="M10054" s="77"/>
    </row>
    <row r="10055" spans="12:13">
      <c r="L10055" s="78">
        <f t="shared" si="156"/>
        <v>99.970000000014238</v>
      </c>
      <c r="M10055" s="77"/>
    </row>
    <row r="10056" spans="12:13">
      <c r="L10056" s="78">
        <f t="shared" si="156"/>
        <v>99.980000000014243</v>
      </c>
      <c r="M10056" s="77"/>
    </row>
    <row r="10057" spans="12:13">
      <c r="L10057" s="78">
        <f t="shared" si="156"/>
        <v>99.990000000014248</v>
      </c>
      <c r="M10057" s="77"/>
    </row>
    <row r="10058" spans="12:13">
      <c r="L10058" s="78">
        <f t="shared" si="156"/>
        <v>100.00000000001425</v>
      </c>
      <c r="M10058" s="77"/>
    </row>
    <row r="10059" spans="12:13">
      <c r="L10059" s="184"/>
    </row>
  </sheetData>
  <mergeCells count="23">
    <mergeCell ref="B16:G16"/>
    <mergeCell ref="A1:I1"/>
    <mergeCell ref="A2:I2"/>
    <mergeCell ref="A3:I3"/>
    <mergeCell ref="A4:I4"/>
    <mergeCell ref="A5:I5"/>
    <mergeCell ref="B25:G25"/>
    <mergeCell ref="B27:G27"/>
    <mergeCell ref="B28:G28"/>
    <mergeCell ref="B29:G29"/>
    <mergeCell ref="B17:G17"/>
    <mergeCell ref="B18:G18"/>
    <mergeCell ref="B21:F21"/>
    <mergeCell ref="B22:F22"/>
    <mergeCell ref="B23:G23"/>
    <mergeCell ref="B24:G24"/>
    <mergeCell ref="G41:I41"/>
    <mergeCell ref="B30:J30"/>
    <mergeCell ref="B31:J31"/>
    <mergeCell ref="B32:J32"/>
    <mergeCell ref="G35:H35"/>
    <mergeCell ref="G36:H36"/>
    <mergeCell ref="G37:H37"/>
  </mergeCells>
  <dataValidations count="1">
    <dataValidation allowBlank="1" showErrorMessage="1" sqref="WVJ983054:WVQ983058 IX16:JE20 ST16:TA20 ACP16:ACW20 AML16:AMS20 AWH16:AWO20 BGD16:BGK20 BPZ16:BQG20 BZV16:CAC20 CJR16:CJY20 CTN16:CTU20 DDJ16:DDQ20 DNF16:DNM20 DXB16:DXI20 EGX16:EHE20 EQT16:ERA20 FAP16:FAW20 FKL16:FKS20 FUH16:FUO20 GED16:GEK20 GNZ16:GOG20 GXV16:GYC20 HHR16:HHY20 HRN16:HRU20 IBJ16:IBQ20 ILF16:ILM20 IVB16:IVI20 JEX16:JFE20 JOT16:JPA20 JYP16:JYW20 KIL16:KIS20 KSH16:KSO20 LCD16:LCK20 LLZ16:LMG20 LVV16:LWC20 MFR16:MFY20 MPN16:MPU20 MZJ16:MZQ20 NJF16:NJM20 NTB16:NTI20 OCX16:ODE20 OMT16:ONA20 OWP16:OWW20 PGL16:PGS20 PQH16:PQO20 QAD16:QAK20 QJZ16:QKG20 QTV16:QUC20 RDR16:RDY20 RNN16:RNU20 RXJ16:RXQ20 SHF16:SHM20 SRB16:SRI20 TAX16:TBE20 TKT16:TLA20 TUP16:TUW20 UEL16:UES20 UOH16:UOO20 UYD16:UYK20 VHZ16:VIG20 VRV16:VSC20 WBR16:WBY20 WLN16:WLU20 WVJ16:WVQ20 B65550:I65554 IX65550:JE65554 ST65550:TA65554 ACP65550:ACW65554 AML65550:AMS65554 AWH65550:AWO65554 BGD65550:BGK65554 BPZ65550:BQG65554 BZV65550:CAC65554 CJR65550:CJY65554 CTN65550:CTU65554 DDJ65550:DDQ65554 DNF65550:DNM65554 DXB65550:DXI65554 EGX65550:EHE65554 EQT65550:ERA65554 FAP65550:FAW65554 FKL65550:FKS65554 FUH65550:FUO65554 GED65550:GEK65554 GNZ65550:GOG65554 GXV65550:GYC65554 HHR65550:HHY65554 HRN65550:HRU65554 IBJ65550:IBQ65554 ILF65550:ILM65554 IVB65550:IVI65554 JEX65550:JFE65554 JOT65550:JPA65554 JYP65550:JYW65554 KIL65550:KIS65554 KSH65550:KSO65554 LCD65550:LCK65554 LLZ65550:LMG65554 LVV65550:LWC65554 MFR65550:MFY65554 MPN65550:MPU65554 MZJ65550:MZQ65554 NJF65550:NJM65554 NTB65550:NTI65554 OCX65550:ODE65554 OMT65550:ONA65554 OWP65550:OWW65554 PGL65550:PGS65554 PQH65550:PQO65554 QAD65550:QAK65554 QJZ65550:QKG65554 QTV65550:QUC65554 RDR65550:RDY65554 RNN65550:RNU65554 RXJ65550:RXQ65554 SHF65550:SHM65554 SRB65550:SRI65554 TAX65550:TBE65554 TKT65550:TLA65554 TUP65550:TUW65554 UEL65550:UES65554 UOH65550:UOO65554 UYD65550:UYK65554 VHZ65550:VIG65554 VRV65550:VSC65554 WBR65550:WBY65554 WLN65550:WLU65554 WVJ65550:WVQ65554 B131086:I131090 IX131086:JE131090 ST131086:TA131090 ACP131086:ACW131090 AML131086:AMS131090 AWH131086:AWO131090 BGD131086:BGK131090 BPZ131086:BQG131090 BZV131086:CAC131090 CJR131086:CJY131090 CTN131086:CTU131090 DDJ131086:DDQ131090 DNF131086:DNM131090 DXB131086:DXI131090 EGX131086:EHE131090 EQT131086:ERA131090 FAP131086:FAW131090 FKL131086:FKS131090 FUH131086:FUO131090 GED131086:GEK131090 GNZ131086:GOG131090 GXV131086:GYC131090 HHR131086:HHY131090 HRN131086:HRU131090 IBJ131086:IBQ131090 ILF131086:ILM131090 IVB131086:IVI131090 JEX131086:JFE131090 JOT131086:JPA131090 JYP131086:JYW131090 KIL131086:KIS131090 KSH131086:KSO131090 LCD131086:LCK131090 LLZ131086:LMG131090 LVV131086:LWC131090 MFR131086:MFY131090 MPN131086:MPU131090 MZJ131086:MZQ131090 NJF131086:NJM131090 NTB131086:NTI131090 OCX131086:ODE131090 OMT131086:ONA131090 OWP131086:OWW131090 PGL131086:PGS131090 PQH131086:PQO131090 QAD131086:QAK131090 QJZ131086:QKG131090 QTV131086:QUC131090 RDR131086:RDY131090 RNN131086:RNU131090 RXJ131086:RXQ131090 SHF131086:SHM131090 SRB131086:SRI131090 TAX131086:TBE131090 TKT131086:TLA131090 TUP131086:TUW131090 UEL131086:UES131090 UOH131086:UOO131090 UYD131086:UYK131090 VHZ131086:VIG131090 VRV131086:VSC131090 WBR131086:WBY131090 WLN131086:WLU131090 WVJ131086:WVQ131090 B196622:I196626 IX196622:JE196626 ST196622:TA196626 ACP196622:ACW196626 AML196622:AMS196626 AWH196622:AWO196626 BGD196622:BGK196626 BPZ196622:BQG196626 BZV196622:CAC196626 CJR196622:CJY196626 CTN196622:CTU196626 DDJ196622:DDQ196626 DNF196622:DNM196626 DXB196622:DXI196626 EGX196622:EHE196626 EQT196622:ERA196626 FAP196622:FAW196626 FKL196622:FKS196626 FUH196622:FUO196626 GED196622:GEK196626 GNZ196622:GOG196626 GXV196622:GYC196626 HHR196622:HHY196626 HRN196622:HRU196626 IBJ196622:IBQ196626 ILF196622:ILM196626 IVB196622:IVI196626 JEX196622:JFE196626 JOT196622:JPA196626 JYP196622:JYW196626 KIL196622:KIS196626 KSH196622:KSO196626 LCD196622:LCK196626 LLZ196622:LMG196626 LVV196622:LWC196626 MFR196622:MFY196626 MPN196622:MPU196626 MZJ196622:MZQ196626 NJF196622:NJM196626 NTB196622:NTI196626 OCX196622:ODE196626 OMT196622:ONA196626 OWP196622:OWW196626 PGL196622:PGS196626 PQH196622:PQO196626 QAD196622:QAK196626 QJZ196622:QKG196626 QTV196622:QUC196626 RDR196622:RDY196626 RNN196622:RNU196626 RXJ196622:RXQ196626 SHF196622:SHM196626 SRB196622:SRI196626 TAX196622:TBE196626 TKT196622:TLA196626 TUP196622:TUW196626 UEL196622:UES196626 UOH196622:UOO196626 UYD196622:UYK196626 VHZ196622:VIG196626 VRV196622:VSC196626 WBR196622:WBY196626 WLN196622:WLU196626 WVJ196622:WVQ196626 B262158:I262162 IX262158:JE262162 ST262158:TA262162 ACP262158:ACW262162 AML262158:AMS262162 AWH262158:AWO262162 BGD262158:BGK262162 BPZ262158:BQG262162 BZV262158:CAC262162 CJR262158:CJY262162 CTN262158:CTU262162 DDJ262158:DDQ262162 DNF262158:DNM262162 DXB262158:DXI262162 EGX262158:EHE262162 EQT262158:ERA262162 FAP262158:FAW262162 FKL262158:FKS262162 FUH262158:FUO262162 GED262158:GEK262162 GNZ262158:GOG262162 GXV262158:GYC262162 HHR262158:HHY262162 HRN262158:HRU262162 IBJ262158:IBQ262162 ILF262158:ILM262162 IVB262158:IVI262162 JEX262158:JFE262162 JOT262158:JPA262162 JYP262158:JYW262162 KIL262158:KIS262162 KSH262158:KSO262162 LCD262158:LCK262162 LLZ262158:LMG262162 LVV262158:LWC262162 MFR262158:MFY262162 MPN262158:MPU262162 MZJ262158:MZQ262162 NJF262158:NJM262162 NTB262158:NTI262162 OCX262158:ODE262162 OMT262158:ONA262162 OWP262158:OWW262162 PGL262158:PGS262162 PQH262158:PQO262162 QAD262158:QAK262162 QJZ262158:QKG262162 QTV262158:QUC262162 RDR262158:RDY262162 RNN262158:RNU262162 RXJ262158:RXQ262162 SHF262158:SHM262162 SRB262158:SRI262162 TAX262158:TBE262162 TKT262158:TLA262162 TUP262158:TUW262162 UEL262158:UES262162 UOH262158:UOO262162 UYD262158:UYK262162 VHZ262158:VIG262162 VRV262158:VSC262162 WBR262158:WBY262162 WLN262158:WLU262162 WVJ262158:WVQ262162 B327694:I327698 IX327694:JE327698 ST327694:TA327698 ACP327694:ACW327698 AML327694:AMS327698 AWH327694:AWO327698 BGD327694:BGK327698 BPZ327694:BQG327698 BZV327694:CAC327698 CJR327694:CJY327698 CTN327694:CTU327698 DDJ327694:DDQ327698 DNF327694:DNM327698 DXB327694:DXI327698 EGX327694:EHE327698 EQT327694:ERA327698 FAP327694:FAW327698 FKL327694:FKS327698 FUH327694:FUO327698 GED327694:GEK327698 GNZ327694:GOG327698 GXV327694:GYC327698 HHR327694:HHY327698 HRN327694:HRU327698 IBJ327694:IBQ327698 ILF327694:ILM327698 IVB327694:IVI327698 JEX327694:JFE327698 JOT327694:JPA327698 JYP327694:JYW327698 KIL327694:KIS327698 KSH327694:KSO327698 LCD327694:LCK327698 LLZ327694:LMG327698 LVV327694:LWC327698 MFR327694:MFY327698 MPN327694:MPU327698 MZJ327694:MZQ327698 NJF327694:NJM327698 NTB327694:NTI327698 OCX327694:ODE327698 OMT327694:ONA327698 OWP327694:OWW327698 PGL327694:PGS327698 PQH327694:PQO327698 QAD327694:QAK327698 QJZ327694:QKG327698 QTV327694:QUC327698 RDR327694:RDY327698 RNN327694:RNU327698 RXJ327694:RXQ327698 SHF327694:SHM327698 SRB327694:SRI327698 TAX327694:TBE327698 TKT327694:TLA327698 TUP327694:TUW327698 UEL327694:UES327698 UOH327694:UOO327698 UYD327694:UYK327698 VHZ327694:VIG327698 VRV327694:VSC327698 WBR327694:WBY327698 WLN327694:WLU327698 WVJ327694:WVQ327698 B393230:I393234 IX393230:JE393234 ST393230:TA393234 ACP393230:ACW393234 AML393230:AMS393234 AWH393230:AWO393234 BGD393230:BGK393234 BPZ393230:BQG393234 BZV393230:CAC393234 CJR393230:CJY393234 CTN393230:CTU393234 DDJ393230:DDQ393234 DNF393230:DNM393234 DXB393230:DXI393234 EGX393230:EHE393234 EQT393230:ERA393234 FAP393230:FAW393234 FKL393230:FKS393234 FUH393230:FUO393234 GED393230:GEK393234 GNZ393230:GOG393234 GXV393230:GYC393234 HHR393230:HHY393234 HRN393230:HRU393234 IBJ393230:IBQ393234 ILF393230:ILM393234 IVB393230:IVI393234 JEX393230:JFE393234 JOT393230:JPA393234 JYP393230:JYW393234 KIL393230:KIS393234 KSH393230:KSO393234 LCD393230:LCK393234 LLZ393230:LMG393234 LVV393230:LWC393234 MFR393230:MFY393234 MPN393230:MPU393234 MZJ393230:MZQ393234 NJF393230:NJM393234 NTB393230:NTI393234 OCX393230:ODE393234 OMT393230:ONA393234 OWP393230:OWW393234 PGL393230:PGS393234 PQH393230:PQO393234 QAD393230:QAK393234 QJZ393230:QKG393234 QTV393230:QUC393234 RDR393230:RDY393234 RNN393230:RNU393234 RXJ393230:RXQ393234 SHF393230:SHM393234 SRB393230:SRI393234 TAX393230:TBE393234 TKT393230:TLA393234 TUP393230:TUW393234 UEL393230:UES393234 UOH393230:UOO393234 UYD393230:UYK393234 VHZ393230:VIG393234 VRV393230:VSC393234 WBR393230:WBY393234 WLN393230:WLU393234 WVJ393230:WVQ393234 B458766:I458770 IX458766:JE458770 ST458766:TA458770 ACP458766:ACW458770 AML458766:AMS458770 AWH458766:AWO458770 BGD458766:BGK458770 BPZ458766:BQG458770 BZV458766:CAC458770 CJR458766:CJY458770 CTN458766:CTU458770 DDJ458766:DDQ458770 DNF458766:DNM458770 DXB458766:DXI458770 EGX458766:EHE458770 EQT458766:ERA458770 FAP458766:FAW458770 FKL458766:FKS458770 FUH458766:FUO458770 GED458766:GEK458770 GNZ458766:GOG458770 GXV458766:GYC458770 HHR458766:HHY458770 HRN458766:HRU458770 IBJ458766:IBQ458770 ILF458766:ILM458770 IVB458766:IVI458770 JEX458766:JFE458770 JOT458766:JPA458770 JYP458766:JYW458770 KIL458766:KIS458770 KSH458766:KSO458770 LCD458766:LCK458770 LLZ458766:LMG458770 LVV458766:LWC458770 MFR458766:MFY458770 MPN458766:MPU458770 MZJ458766:MZQ458770 NJF458766:NJM458770 NTB458766:NTI458770 OCX458766:ODE458770 OMT458766:ONA458770 OWP458766:OWW458770 PGL458766:PGS458770 PQH458766:PQO458770 QAD458766:QAK458770 QJZ458766:QKG458770 QTV458766:QUC458770 RDR458766:RDY458770 RNN458766:RNU458770 RXJ458766:RXQ458770 SHF458766:SHM458770 SRB458766:SRI458770 TAX458766:TBE458770 TKT458766:TLA458770 TUP458766:TUW458770 UEL458766:UES458770 UOH458766:UOO458770 UYD458766:UYK458770 VHZ458766:VIG458770 VRV458766:VSC458770 WBR458766:WBY458770 WLN458766:WLU458770 WVJ458766:WVQ458770 B524302:I524306 IX524302:JE524306 ST524302:TA524306 ACP524302:ACW524306 AML524302:AMS524306 AWH524302:AWO524306 BGD524302:BGK524306 BPZ524302:BQG524306 BZV524302:CAC524306 CJR524302:CJY524306 CTN524302:CTU524306 DDJ524302:DDQ524306 DNF524302:DNM524306 DXB524302:DXI524306 EGX524302:EHE524306 EQT524302:ERA524306 FAP524302:FAW524306 FKL524302:FKS524306 FUH524302:FUO524306 GED524302:GEK524306 GNZ524302:GOG524306 GXV524302:GYC524306 HHR524302:HHY524306 HRN524302:HRU524306 IBJ524302:IBQ524306 ILF524302:ILM524306 IVB524302:IVI524306 JEX524302:JFE524306 JOT524302:JPA524306 JYP524302:JYW524306 KIL524302:KIS524306 KSH524302:KSO524306 LCD524302:LCK524306 LLZ524302:LMG524306 LVV524302:LWC524306 MFR524302:MFY524306 MPN524302:MPU524306 MZJ524302:MZQ524306 NJF524302:NJM524306 NTB524302:NTI524306 OCX524302:ODE524306 OMT524302:ONA524306 OWP524302:OWW524306 PGL524302:PGS524306 PQH524302:PQO524306 QAD524302:QAK524306 QJZ524302:QKG524306 QTV524302:QUC524306 RDR524302:RDY524306 RNN524302:RNU524306 RXJ524302:RXQ524306 SHF524302:SHM524306 SRB524302:SRI524306 TAX524302:TBE524306 TKT524302:TLA524306 TUP524302:TUW524306 UEL524302:UES524306 UOH524302:UOO524306 UYD524302:UYK524306 VHZ524302:VIG524306 VRV524302:VSC524306 WBR524302:WBY524306 WLN524302:WLU524306 WVJ524302:WVQ524306 B589838:I589842 IX589838:JE589842 ST589838:TA589842 ACP589838:ACW589842 AML589838:AMS589842 AWH589838:AWO589842 BGD589838:BGK589842 BPZ589838:BQG589842 BZV589838:CAC589842 CJR589838:CJY589842 CTN589838:CTU589842 DDJ589838:DDQ589842 DNF589838:DNM589842 DXB589838:DXI589842 EGX589838:EHE589842 EQT589838:ERA589842 FAP589838:FAW589842 FKL589838:FKS589842 FUH589838:FUO589842 GED589838:GEK589842 GNZ589838:GOG589842 GXV589838:GYC589842 HHR589838:HHY589842 HRN589838:HRU589842 IBJ589838:IBQ589842 ILF589838:ILM589842 IVB589838:IVI589842 JEX589838:JFE589842 JOT589838:JPA589842 JYP589838:JYW589842 KIL589838:KIS589842 KSH589838:KSO589842 LCD589838:LCK589842 LLZ589838:LMG589842 LVV589838:LWC589842 MFR589838:MFY589842 MPN589838:MPU589842 MZJ589838:MZQ589842 NJF589838:NJM589842 NTB589838:NTI589842 OCX589838:ODE589842 OMT589838:ONA589842 OWP589838:OWW589842 PGL589838:PGS589842 PQH589838:PQO589842 QAD589838:QAK589842 QJZ589838:QKG589842 QTV589838:QUC589842 RDR589838:RDY589842 RNN589838:RNU589842 RXJ589838:RXQ589842 SHF589838:SHM589842 SRB589838:SRI589842 TAX589838:TBE589842 TKT589838:TLA589842 TUP589838:TUW589842 UEL589838:UES589842 UOH589838:UOO589842 UYD589838:UYK589842 VHZ589838:VIG589842 VRV589838:VSC589842 WBR589838:WBY589842 WLN589838:WLU589842 WVJ589838:WVQ589842 B655374:I655378 IX655374:JE655378 ST655374:TA655378 ACP655374:ACW655378 AML655374:AMS655378 AWH655374:AWO655378 BGD655374:BGK655378 BPZ655374:BQG655378 BZV655374:CAC655378 CJR655374:CJY655378 CTN655374:CTU655378 DDJ655374:DDQ655378 DNF655374:DNM655378 DXB655374:DXI655378 EGX655374:EHE655378 EQT655374:ERA655378 FAP655374:FAW655378 FKL655374:FKS655378 FUH655374:FUO655378 GED655374:GEK655378 GNZ655374:GOG655378 GXV655374:GYC655378 HHR655374:HHY655378 HRN655374:HRU655378 IBJ655374:IBQ655378 ILF655374:ILM655378 IVB655374:IVI655378 JEX655374:JFE655378 JOT655374:JPA655378 JYP655374:JYW655378 KIL655374:KIS655378 KSH655374:KSO655378 LCD655374:LCK655378 LLZ655374:LMG655378 LVV655374:LWC655378 MFR655374:MFY655378 MPN655374:MPU655378 MZJ655374:MZQ655378 NJF655374:NJM655378 NTB655374:NTI655378 OCX655374:ODE655378 OMT655374:ONA655378 OWP655374:OWW655378 PGL655374:PGS655378 PQH655374:PQO655378 QAD655374:QAK655378 QJZ655374:QKG655378 QTV655374:QUC655378 RDR655374:RDY655378 RNN655374:RNU655378 RXJ655374:RXQ655378 SHF655374:SHM655378 SRB655374:SRI655378 TAX655374:TBE655378 TKT655374:TLA655378 TUP655374:TUW655378 UEL655374:UES655378 UOH655374:UOO655378 UYD655374:UYK655378 VHZ655374:VIG655378 VRV655374:VSC655378 WBR655374:WBY655378 WLN655374:WLU655378 WVJ655374:WVQ655378 B720910:I720914 IX720910:JE720914 ST720910:TA720914 ACP720910:ACW720914 AML720910:AMS720914 AWH720910:AWO720914 BGD720910:BGK720914 BPZ720910:BQG720914 BZV720910:CAC720914 CJR720910:CJY720914 CTN720910:CTU720914 DDJ720910:DDQ720914 DNF720910:DNM720914 DXB720910:DXI720914 EGX720910:EHE720914 EQT720910:ERA720914 FAP720910:FAW720914 FKL720910:FKS720914 FUH720910:FUO720914 GED720910:GEK720914 GNZ720910:GOG720914 GXV720910:GYC720914 HHR720910:HHY720914 HRN720910:HRU720914 IBJ720910:IBQ720914 ILF720910:ILM720914 IVB720910:IVI720914 JEX720910:JFE720914 JOT720910:JPA720914 JYP720910:JYW720914 KIL720910:KIS720914 KSH720910:KSO720914 LCD720910:LCK720914 LLZ720910:LMG720914 LVV720910:LWC720914 MFR720910:MFY720914 MPN720910:MPU720914 MZJ720910:MZQ720914 NJF720910:NJM720914 NTB720910:NTI720914 OCX720910:ODE720914 OMT720910:ONA720914 OWP720910:OWW720914 PGL720910:PGS720914 PQH720910:PQO720914 QAD720910:QAK720914 QJZ720910:QKG720914 QTV720910:QUC720914 RDR720910:RDY720914 RNN720910:RNU720914 RXJ720910:RXQ720914 SHF720910:SHM720914 SRB720910:SRI720914 TAX720910:TBE720914 TKT720910:TLA720914 TUP720910:TUW720914 UEL720910:UES720914 UOH720910:UOO720914 UYD720910:UYK720914 VHZ720910:VIG720914 VRV720910:VSC720914 WBR720910:WBY720914 WLN720910:WLU720914 WVJ720910:WVQ720914 B786446:I786450 IX786446:JE786450 ST786446:TA786450 ACP786446:ACW786450 AML786446:AMS786450 AWH786446:AWO786450 BGD786446:BGK786450 BPZ786446:BQG786450 BZV786446:CAC786450 CJR786446:CJY786450 CTN786446:CTU786450 DDJ786446:DDQ786450 DNF786446:DNM786450 DXB786446:DXI786450 EGX786446:EHE786450 EQT786446:ERA786450 FAP786446:FAW786450 FKL786446:FKS786450 FUH786446:FUO786450 GED786446:GEK786450 GNZ786446:GOG786450 GXV786446:GYC786450 HHR786446:HHY786450 HRN786446:HRU786450 IBJ786446:IBQ786450 ILF786446:ILM786450 IVB786446:IVI786450 JEX786446:JFE786450 JOT786446:JPA786450 JYP786446:JYW786450 KIL786446:KIS786450 KSH786446:KSO786450 LCD786446:LCK786450 LLZ786446:LMG786450 LVV786446:LWC786450 MFR786446:MFY786450 MPN786446:MPU786450 MZJ786446:MZQ786450 NJF786446:NJM786450 NTB786446:NTI786450 OCX786446:ODE786450 OMT786446:ONA786450 OWP786446:OWW786450 PGL786446:PGS786450 PQH786446:PQO786450 QAD786446:QAK786450 QJZ786446:QKG786450 QTV786446:QUC786450 RDR786446:RDY786450 RNN786446:RNU786450 RXJ786446:RXQ786450 SHF786446:SHM786450 SRB786446:SRI786450 TAX786446:TBE786450 TKT786446:TLA786450 TUP786446:TUW786450 UEL786446:UES786450 UOH786446:UOO786450 UYD786446:UYK786450 VHZ786446:VIG786450 VRV786446:VSC786450 WBR786446:WBY786450 WLN786446:WLU786450 WVJ786446:WVQ786450 B851982:I851986 IX851982:JE851986 ST851982:TA851986 ACP851982:ACW851986 AML851982:AMS851986 AWH851982:AWO851986 BGD851982:BGK851986 BPZ851982:BQG851986 BZV851982:CAC851986 CJR851982:CJY851986 CTN851982:CTU851986 DDJ851982:DDQ851986 DNF851982:DNM851986 DXB851982:DXI851986 EGX851982:EHE851986 EQT851982:ERA851986 FAP851982:FAW851986 FKL851982:FKS851986 FUH851982:FUO851986 GED851982:GEK851986 GNZ851982:GOG851986 GXV851982:GYC851986 HHR851982:HHY851986 HRN851982:HRU851986 IBJ851982:IBQ851986 ILF851982:ILM851986 IVB851982:IVI851986 JEX851982:JFE851986 JOT851982:JPA851986 JYP851982:JYW851986 KIL851982:KIS851986 KSH851982:KSO851986 LCD851982:LCK851986 LLZ851982:LMG851986 LVV851982:LWC851986 MFR851982:MFY851986 MPN851982:MPU851986 MZJ851982:MZQ851986 NJF851982:NJM851986 NTB851982:NTI851986 OCX851982:ODE851986 OMT851982:ONA851986 OWP851982:OWW851986 PGL851982:PGS851986 PQH851982:PQO851986 QAD851982:QAK851986 QJZ851982:QKG851986 QTV851982:QUC851986 RDR851982:RDY851986 RNN851982:RNU851986 RXJ851982:RXQ851986 SHF851982:SHM851986 SRB851982:SRI851986 TAX851982:TBE851986 TKT851982:TLA851986 TUP851982:TUW851986 UEL851982:UES851986 UOH851982:UOO851986 UYD851982:UYK851986 VHZ851982:VIG851986 VRV851982:VSC851986 WBR851982:WBY851986 WLN851982:WLU851986 WVJ851982:WVQ851986 B917518:I917522 IX917518:JE917522 ST917518:TA917522 ACP917518:ACW917522 AML917518:AMS917522 AWH917518:AWO917522 BGD917518:BGK917522 BPZ917518:BQG917522 BZV917518:CAC917522 CJR917518:CJY917522 CTN917518:CTU917522 DDJ917518:DDQ917522 DNF917518:DNM917522 DXB917518:DXI917522 EGX917518:EHE917522 EQT917518:ERA917522 FAP917518:FAW917522 FKL917518:FKS917522 FUH917518:FUO917522 GED917518:GEK917522 GNZ917518:GOG917522 GXV917518:GYC917522 HHR917518:HHY917522 HRN917518:HRU917522 IBJ917518:IBQ917522 ILF917518:ILM917522 IVB917518:IVI917522 JEX917518:JFE917522 JOT917518:JPA917522 JYP917518:JYW917522 KIL917518:KIS917522 KSH917518:KSO917522 LCD917518:LCK917522 LLZ917518:LMG917522 LVV917518:LWC917522 MFR917518:MFY917522 MPN917518:MPU917522 MZJ917518:MZQ917522 NJF917518:NJM917522 NTB917518:NTI917522 OCX917518:ODE917522 OMT917518:ONA917522 OWP917518:OWW917522 PGL917518:PGS917522 PQH917518:PQO917522 QAD917518:QAK917522 QJZ917518:QKG917522 QTV917518:QUC917522 RDR917518:RDY917522 RNN917518:RNU917522 RXJ917518:RXQ917522 SHF917518:SHM917522 SRB917518:SRI917522 TAX917518:TBE917522 TKT917518:TLA917522 TUP917518:TUW917522 UEL917518:UES917522 UOH917518:UOO917522 UYD917518:UYK917522 VHZ917518:VIG917522 VRV917518:VSC917522 WBR917518:WBY917522 WLN917518:WLU917522 WVJ917518:WVQ917522 B983054:I983058 IX983054:JE983058 ST983054:TA983058 ACP983054:ACW983058 AML983054:AMS983058 AWH983054:AWO983058 BGD983054:BGK983058 BPZ983054:BQG983058 BZV983054:CAC983058 CJR983054:CJY983058 CTN983054:CTU983058 DDJ983054:DDQ983058 DNF983054:DNM983058 DXB983054:DXI983058 EGX983054:EHE983058 EQT983054:ERA983058 FAP983054:FAW983058 FKL983054:FKS983058 FUH983054:FUO983058 GED983054:GEK983058 GNZ983054:GOG983058 GXV983054:GYC983058 HHR983054:HHY983058 HRN983054:HRU983058 IBJ983054:IBQ983058 ILF983054:ILM983058 IVB983054:IVI983058 JEX983054:JFE983058 JOT983054:JPA983058 JYP983054:JYW983058 KIL983054:KIS983058 KSH983054:KSO983058 LCD983054:LCK983058 LLZ983054:LMG983058 LVV983054:LWC983058 MFR983054:MFY983058 MPN983054:MPU983058 MZJ983054:MZQ983058 NJF983054:NJM983058 NTB983054:NTI983058 OCX983054:ODE983058 OMT983054:ONA983058 OWP983054:OWW983058 PGL983054:PGS983058 PQH983054:PQO983058 QAD983054:QAK983058 QJZ983054:QKG983058 QTV983054:QUC983058 RDR983054:RDY983058 RNN983054:RNU983058 RXJ983054:RXQ983058 SHF983054:SHM983058 SRB983054:SRI983058 TAX983054:TBE983058 TKT983054:TLA983058 TUP983054:TUW983058 UEL983054:UES983058 UOH983054:UOO983058 UYD983054:UYK983058 VHZ983054:VIG983058 VRV983054:VSC983058 WBR983054:WBY983058 WLN983054:WLU983058 B16:I19 B20:E20 G20:I20" xr:uid="{4662805A-07A2-4C38-B9EA-C716D8D6675D}"/>
  </dataValidations>
  <pageMargins left="0.7" right="0.7" top="0.75" bottom="0.75" header="0.3" footer="0.3"/>
  <ignoredErrors>
    <ignoredError sqref="I16:I20" unlockedFormula="1"/>
  </ignoredErrors>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PTO</vt:lpstr>
      <vt:lpstr>APU</vt:lpstr>
      <vt:lpstr>INVERSIÓN AMBIENTAL</vt:lpstr>
      <vt:lpstr>AU</vt:lpstr>
      <vt:lpstr>PTO!Área_de_impresión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Secretaría de Infraestructura</cp:lastModifiedBy>
  <cp:lastPrinted>2022-09-09T16:10:37Z</cp:lastPrinted>
  <dcterms:created xsi:type="dcterms:W3CDTF">2020-04-02T19:46:25Z</dcterms:created>
  <dcterms:modified xsi:type="dcterms:W3CDTF">2023-01-10T16:28:54Z</dcterms:modified>
</cp:coreProperties>
</file>