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831"/>
  <workbookPr defaultThemeVersion="166925"/>
  <mc:AlternateContent xmlns:mc="http://schemas.openxmlformats.org/markup-compatibility/2006">
    <mc:Choice Requires="x15">
      <x15ac:absPath xmlns:x15ac="http://schemas.microsoft.com/office/spreadsheetml/2010/11/ac" url="C:\Users\jgoenagab\Desktop\CONTRATACION 2023 CCYS\INSTRUCTORES\3. SALUD\"/>
    </mc:Choice>
  </mc:AlternateContent>
  <xr:revisionPtr revIDLastSave="0" documentId="8_{3CDD8E74-3264-4C52-9D6C-6FC046C8DAE7}" xr6:coauthVersionLast="47" xr6:coauthVersionMax="47" xr10:uidLastSave="{00000000-0000-0000-0000-000000000000}"/>
  <bookViews>
    <workbookView xWindow="-120" yWindow="-120" windowWidth="20730" windowHeight="11160" xr2:uid="{9AE7782C-D76A-4289-B552-5EB11B112646}"/>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25" i="1" l="1"/>
  <c r="S24" i="1"/>
  <c r="R24" i="1"/>
  <c r="T24" i="1" s="1"/>
  <c r="Q24" i="1"/>
  <c r="S23" i="1"/>
  <c r="R23" i="1"/>
  <c r="T23" i="1" s="1"/>
  <c r="Q23" i="1"/>
  <c r="S22" i="1"/>
  <c r="R22" i="1"/>
  <c r="T22" i="1" s="1"/>
  <c r="Q22" i="1"/>
  <c r="S21" i="1"/>
  <c r="R21" i="1"/>
  <c r="T21" i="1" s="1"/>
  <c r="Q21" i="1"/>
  <c r="S20" i="1"/>
  <c r="Q20" i="1"/>
  <c r="R20" i="1" s="1"/>
  <c r="T20" i="1" s="1"/>
  <c r="S19" i="1"/>
  <c r="R19" i="1"/>
  <c r="T19" i="1" s="1"/>
  <c r="Q19" i="1"/>
  <c r="S18" i="1"/>
  <c r="Q18" i="1"/>
  <c r="R18" i="1" s="1"/>
  <c r="T18" i="1" s="1"/>
  <c r="S17" i="1"/>
  <c r="R17" i="1"/>
  <c r="T17" i="1" s="1"/>
  <c r="Q17" i="1"/>
  <c r="S16" i="1"/>
  <c r="Q16" i="1"/>
  <c r="R16" i="1" s="1"/>
  <c r="T16" i="1" s="1"/>
  <c r="S15" i="1"/>
  <c r="R15" i="1"/>
  <c r="T15" i="1" s="1"/>
  <c r="Q15" i="1"/>
  <c r="S14" i="1"/>
  <c r="Q14" i="1"/>
  <c r="R14" i="1" s="1"/>
  <c r="T14" i="1" s="1"/>
  <c r="S13" i="1"/>
  <c r="R13" i="1"/>
  <c r="T13" i="1" s="1"/>
  <c r="Q13" i="1"/>
  <c r="S12" i="1"/>
  <c r="Q12" i="1"/>
  <c r="R12" i="1" s="1"/>
  <c r="T12" i="1" s="1"/>
  <c r="S11" i="1"/>
  <c r="R11" i="1"/>
  <c r="T11" i="1" s="1"/>
  <c r="Q11" i="1"/>
  <c r="S10" i="1"/>
  <c r="Q10" i="1"/>
  <c r="R10" i="1" s="1"/>
  <c r="T10" i="1" s="1"/>
  <c r="Q9" i="1"/>
  <c r="R9" i="1" s="1"/>
  <c r="T9" i="1" s="1"/>
  <c r="Q8" i="1"/>
  <c r="R8" i="1" s="1"/>
  <c r="T8" i="1" s="1"/>
  <c r="R7" i="1"/>
  <c r="T7" i="1" s="1"/>
  <c r="Q7" i="1"/>
  <c r="R6" i="1"/>
  <c r="T6" i="1" s="1"/>
  <c r="Q6" i="1"/>
  <c r="Q5" i="1"/>
  <c r="R5" i="1" s="1"/>
  <c r="T5" i="1" s="1"/>
  <c r="Q4" i="1"/>
  <c r="R4" i="1" s="1"/>
  <c r="T4" i="1" s="1"/>
  <c r="T25" i="1" s="1"/>
</calcChain>
</file>

<file path=xl/sharedStrings.xml><?xml version="1.0" encoding="utf-8"?>
<sst xmlns="http://schemas.openxmlformats.org/spreadsheetml/2006/main" count="146" uniqueCount="121">
  <si>
    <t>No</t>
  </si>
  <si>
    <t>PROGRAMA DE FORMACIÓN</t>
  </si>
  <si>
    <t>COMPETENCIA</t>
  </si>
  <si>
    <t>PERFIL DEL INSTRUCTOR</t>
  </si>
  <si>
    <t>VALIDACIÓN (QUE APAREZCA, VALORES, NUMERO DE INSTRUCTORES)</t>
  </si>
  <si>
    <t>OBJETO CONTRACTUAL</t>
  </si>
  <si>
    <t>No de personas a contratar</t>
  </si>
  <si>
    <t>Fechas Previstas para la Contratación</t>
  </si>
  <si>
    <t>Plazo Previsto para la Contratación</t>
  </si>
  <si>
    <t>VALIDACIÓN FECHAS</t>
  </si>
  <si>
    <t>costo honorarios mes (Pesos)</t>
  </si>
  <si>
    <t>Valor un instructor</t>
  </si>
  <si>
    <t>Valor total programa</t>
  </si>
  <si>
    <t>Deduccion Semana de Confraternidad- Alistamiento  (3 al 15 de julio)</t>
  </si>
  <si>
    <t>Total Contratacion</t>
  </si>
  <si>
    <t>Contratista</t>
  </si>
  <si>
    <t>Observaciones</t>
  </si>
  <si>
    <t>Inicio</t>
  </si>
  <si>
    <t>Terminación</t>
  </si>
  <si>
    <t xml:space="preserve">Meses </t>
  </si>
  <si>
    <t>Días</t>
  </si>
  <si>
    <t>(D-M-A)</t>
  </si>
  <si>
    <t>ATENCION INTEGRAL A LA PERSONA CON ENFERMEDAD ONCOLOGICA</t>
  </si>
  <si>
    <t>Asistir el cuidado crítico de personas según protocolos y normativa de salud.</t>
  </si>
  <si>
    <t>"Requisitos academicos: PROFESIONAL EN ENFERMERÍA O MEDICINA Experiencia Laboral;MÍNIMO 12 MESES DE EXPERIENCIA LABORAL EN EL ÁREA DE ONCOLOGÍA.  MÍNIMO 6 MESES EN FORMACIÓN PEDAGÓGICA"</t>
  </si>
  <si>
    <t>PENDIENTE</t>
  </si>
  <si>
    <t>VACANTE</t>
  </si>
  <si>
    <t>APOYO ADMINISTRATIVO EN SALUD.</t>
  </si>
  <si>
    <t>GENERAR HÁBITOS SALUDABLES DE VIDA MEDIANTE LA APLICACIÓN DE PROGRAMAS DE ACTIVIDAD FÍSICA EN LOS CONTEXTOS PRODUCTIVOS Y SOCIALES.</t>
  </si>
  <si>
    <t>"Requisitos académicos: Licenciado en educación física.  Tecnólogo en el núcleo básico de conocimiento dedeportes, educación física y recreación alternativa, Profesional en ciencias del deporte.  Título profesional universitario el núcleo básico de conocimiento dedeportes, educación física y recreación; o educación física y afines; o educación, Tecnólogo en actividad física o entrenamiento deportivo con especialización tecnológica relacionada con el área de conocimiento.   Experiencia laboral: Opción 1: treinta (30) meses de experiencia relacionada distribuida así dieciocho (18) meses de experiencia relacionada con el ejercicio de cultura física y doce (12) meses en docencia, Opción 2: veinticuatro (24) meses de experiencia relacionada distribuida asídoce (12) meses de experiencia relacionada con el ejercicio de la cultura física y doce (12) meses en docencia, adicionalmente certificar cursos de formación en pedagogía de mínimo 40 horas o presentar certificación de competencia laboral vigente en orientación de procesos formativos presenciales. "</t>
  </si>
  <si>
    <t>8-9302-315 Instructor: Prestar Servicios Personales Carácter Temporal Para La Formación Profesional Integral, En FORMACION REGULAR TITULADA Y COMPLEMENTARIAPara el Programa Formación APOYO ADMINISTRATIVO EN SALUD.</t>
  </si>
  <si>
    <t>Utilizar herramientas informáticas de acuerdo con las necesidades de manejo de información</t>
  </si>
  <si>
    <t>Requisitos académicos: tecnólogo o profesional en áreas afines con tecnologías de la información y la comunicación experiencia laboral: mínimo 12 meses relacionados con el ejercicio de la profesión u oficio objeto de la formación profesional minimo 6 meses en labores de docencia en el área</t>
  </si>
  <si>
    <t>8-9302-483 Instructor: Prestar Servicios Personales Carácter Temporal Para La Formación Profesional Integral, En FORMACION REGULAR TITULADA Y COMPLEMENTARIAPara el Programa Formación APOYO ADMINISTRATIVO EN SALUD.</t>
  </si>
  <si>
    <t>CARLOS ALBERTO RIVEROS MARINO</t>
  </si>
  <si>
    <t>REGENCIA DE FARMACIA</t>
  </si>
  <si>
    <t>PRODUCIR TEXTOS EN INGLÉS EN FORMA ESCRITA Y ORAL</t>
  </si>
  <si>
    <t>"Opción 1: Título profesional universitario en cualquier núcleo básico de conocimiento. Nivel de lengua certificado* de mínimo B2 de acuerdo con el MCER en cada una de las 4 habilidades de dominio de lengua (Comprensión oral, Comprensión escrita, Producción oral, Producción escrita). Veinticuatro (24) meses de experiencia en la instrucción/docencia de la lengua extranjera a impartir. Opción 2: Título tecnólogo en cualquier núcleo básico de conocimiento. Nivel de lengua certificado* de mínimo B2 de acuerdo con el MCER en cada una de las 4 habilidades de dominio de lengua (Comprensión oral, Comprensión escrita, Producción oral, Producción escrita). Treinta (30) meses de experiencia en la instrucción/docencia de la lengua extranjera a impartir.Los instructores para programas de formación complementaria virtual, incluyendo bilingüismo, deberán acreditar capacitación relacionada con tutoría virtual, no inferior a 40 horas, además de cumplir los requisitos del perfil establecido en los diseños curriculares de cada programa como perfiles de instructor (en el caso de bilingüismo, el perfil está definido en el numeral 8 de la presente circular). Los instructores que se contraten para orientar programas de formación titulada virtual o titulada a distancia, deberán acreditar capacitación relacionada con tutoría virtual, no inferior a 40 horas; tener experiencia certificada de mínimo seis (6) meses como tutor virtual, además de cumplir los requisitos del perfil establecido en los diseños curriculares de cada programa."</t>
  </si>
  <si>
    <t>8-9302-486 Instructor: Prestar Servicios Personales Carácter Temporal Para La Formación Profesional Integral, En FORMACION REGULAR TITULADA Y COMPLEMENTARIAPara el Programa Formación REGENCIA DE FARMACIA</t>
  </si>
  <si>
    <t>CODIGO 14293, FALTA POR CONTRATAR UN INSTRUCTOR</t>
  </si>
  <si>
    <t>SERVICIOS FARMACEUTICOS</t>
  </si>
  <si>
    <t>Entregar productos farmacéuticos según delegación y normativa de salud</t>
  </si>
  <si>
    <t>"Requisitos académicos: químico farmacéutico o regente de farmacia experiencia laboral: ¿ mínimo 24 meses de vinculación laboral en el desempeño de funciones relacionadas con el proceso farmacéutico¿ mínimo 6 meses de experiencia en formación y/o educación"</t>
  </si>
  <si>
    <t>8-9302-464 Instructor: Prestar Servicios Personales Carácter Temporal Para La Formación Profesional Integral, En FORMACION REGULAR TITULADA Y COMPLEMENTARIAPara el Programa Formación SERVICIOS FARMACEUTICOS</t>
  </si>
  <si>
    <t>FERNANDO GUEVARA</t>
  </si>
  <si>
    <t>CODIGO 14251</t>
  </si>
  <si>
    <t>8-9302-465 Instructor: Prestar Servicios Personales Carácter Temporal Para La Formación Profesional Integral, En FORMACION REGULAR TITULADA Y COMPLEMENTARIAPara el Programa Formación SERVICIOS FARMACEUTICOS</t>
  </si>
  <si>
    <t>JAIRO VERGARA, CARLOS RODRIGUEZ</t>
  </si>
  <si>
    <t>CODIGO 14244</t>
  </si>
  <si>
    <t>GESTION ADMINISTRATIVA DEL SECTOR SALUD.</t>
  </si>
  <si>
    <t>APLICAR PRÁCTICAS  DE PROTECCIÓN AMBIENTAL, SEGURIDAD Y SALUD EN EL TRABAJO DE ACUERDO CON LAS POLÍTICAS ORGANIZACIONALES  Y LA NORMATIVIDAD VIGENTE.</t>
  </si>
  <si>
    <t>"Requisitos académicos: Profesional especializado en seguridad y salud en el trabajo con formación en gestión ambiental o educación ambiental. Ingeniero ambiental, ecólogo o profesiones afines con formación en seguridad y salud en el trabajo. Profesional con especialización en gestión ambiental y seguridad y salud en el trabajo. Profesional en salud ocupacional, en seguridad y salud en el trabajo, en administración de riesgo y seguridad y salud en el trabajo, administración de la seguridad y salud ocupacional o ingeniero en seguridad y salud en el trabajo.  Título profesional universitario en núcleos básicos de conocimiento de biología, microbiología y afines; o ingeniería sanitaria y afines; o educación; o ingeniería industrial y afines. Tecnólogo en control ambiental con formación demostrada en seguridad y salud en el trabajo. Tecnólogo en salud ocupacional o seguridad y salud en el trabajo con formación en gestión ambiental.   Tecnólogo en gestión de la seguridad y salud en el trabajo, gestión de calidad, seguridad en el trabajo y ambiente, gestión ambiental o en gestión integrada de la calidad, medio ambiente, seguridad y salud ocupacional.  título de tecnólogo en el núcleo básico de conocimiento de salud pública; o ingeniería civil y afines; ver anexos(n. B. C. ), (titulos sena) con licencia en salud ocupacional,  Título profesional universitario en el núcleo básico de conocimiento de salud pública; o ingeniería química y afines; o ingeniería de minas, metalurgia y afines; o medicina; o terapias; o enfermería; o sociología, trabajo social y afines; o administración (ver anexo n. B. C) con licencia en salud ocupacional. Licenciado en educación física profesional en ciencias del deporte. Tecnólogo en actividad física o entrenamiento deportivo con especialización tecnológica relacionada con el área de conocimiento. Experiencia laboral: mínimo 12 meses de experiencia laboral en el área objeto del desempeño. Tecnólogo en salud ocupacional, tecnólogo en gestión integrada de la calidad, medio ambiente, seguridad y salud ocupacional, tecnólogo en control integrado de la calidad, medio ambiente, seguridad y salud ocupacional, tecnólogo en gestión en salud ocupacional, o tecnólogo en gestión de salud ocupacional, seguridad y medio ambiente.  Profesional en salud ocupacional o administración de la seguridad y salud ocupacional, profesional en cualquier área del conocimiento con posgrado en seguridad y salud en el trabajo, en higiene y salud ocupacional, gerencia en salud ocupacional, en salud ocupacional e higiene del trabajo, en administración de salud ocupacional, en salud ocupacional y ambiental, salud ocupacional y riesgos laborales, en salud ocupacional, gerencia y control de riesgos, en hseq sistemas integrados de seguridad y salud ocupacional ambiental y calidad, en higiene, seguridad y salud en el trabajo, en sistemas integrados de gestión, seguridad y salud en el trabajo o en gestión integrada de la seguridad y salud en el trabajo, calidad y medio ambiente.  Experiencia laboral: veinticuatro (24) meses de los cuales dieciocho (18) meses estarán relacionados con el ejercicio de la profesión u oficio objeto de la formación profesional y seis (6) meses en labores de docencia.   Certificar cursos de formación en pedagogía de mínimo 40 horas o presentar certificación de competencia laboral vigente en orientación de procesos formativos presenciales"</t>
  </si>
  <si>
    <t>8-9302-496 Instructor: Prestar Servicios Personales Carácter Temporal Para La Formación Profesional Integral, En FORMACION REGULAR TITULADA Y COMPLEMENTARIAPara el Programa Formación APOYO ADMINISTRATIVO EN SALUD.</t>
  </si>
  <si>
    <t>FLAVIANA OCAMPO</t>
  </si>
  <si>
    <t>CODIGO 14386</t>
  </si>
  <si>
    <t>ENFERMERIA.</t>
  </si>
  <si>
    <t>ASISTIR PACIENTES QUIRÚRGICOS DE ACUERDO CON GUÍAS DE MANEJO Y NORMATIVA DE SALUD</t>
  </si>
  <si>
    <t>"Requisitos académicos: profesional de enfermeria experiencia laboral: mínimo 24 meses de vinculación laboral en áreas de desempeño con funciones relacionadas con el áreamínimo 6 mese de experiencia pedagógica con adultos"</t>
  </si>
  <si>
    <t>8-9302-484 Instructor: Prestar Servicios Personales Carácter Temporal Para La Formación Profesional Integral, En FORMACION REGULAR TITULADA Y COMPLEMENTARIAPara el Programa Formación ENFERMERIA.</t>
  </si>
  <si>
    <t xml:space="preserve">DELSY AMAYA, LUDYS CALVO, KATIA GONZALEZ, EUDREYS MANOTAS, PATRICIA OLACIGUERI, WENDY PEREZ, DIEGO RIVERA, LICETH MUÑOZ, BRIGITTE PRIETO, CLARIT CASTILLO, MARTHA NIETO, EILEEN SARMIENTO </t>
  </si>
  <si>
    <t>CODIGO 14369</t>
  </si>
  <si>
    <t>8-9302-498 Instructor: Prestar Servicios Personales Carácter Temporal Para La Formación Profesional Integral, En FORMACION REGULAR TITULADA Y COMPLEMENTARIAPara el Programa Formación ENFERMERIA.</t>
  </si>
  <si>
    <t xml:space="preserve">JANINE ALGARIN </t>
  </si>
  <si>
    <t>CODIGO 14367</t>
  </si>
  <si>
    <t>COSMETOLOGIA Y ESTETICA INTEGRAL.</t>
  </si>
  <si>
    <t>REALIZAR TRATAMIENTOS FACIALES DE NATURALEZA NO CRUENTA, NO INVASIVA CON BASE EN UNA VALORACIÓN Y PROTOCOLO ESTÉTICO</t>
  </si>
  <si>
    <t>Requisitos académicos: fisioterapeuta con formación en cosmetología y estética integral experiencia laboral: venticuatro meses de experiencia laboral en funciones afines seis meses de experiencia en pedagogía</t>
  </si>
  <si>
    <t>8-9302-479 Instructor: Prestar Servicios Personales Carácter Temporal Para La Formación Profesional Integral, En FORMACION REGULAR TITULADA Y COMPLEMENTARIAPara el Programa Formación COSMETOLOGIA Y ESTETICA INTEGRAL.</t>
  </si>
  <si>
    <t>GUICELA CABARCAS</t>
  </si>
  <si>
    <t>CODIGO 14354, EL SEGUNDO INSTRUCTOR    DEBE INGRESAR EN EL SEGUNDO TRIMESTRE, GUICELA CABARCAS FUERO MATERNO</t>
  </si>
  <si>
    <t>SALUD ORAL</t>
  </si>
  <si>
    <t>Asistir el servicio odontológico según normativa de salud</t>
  </si>
  <si>
    <t>"Requisitos académicos: odontólogo (a) general experiencia laboral: mínimo 18 mese de experiencia en la práctica de la profesiónminimo 6 meses en experiencia docente"</t>
  </si>
  <si>
    <t>8-9302-516 Instructor: Prestar Servicios Personales Carácter Temporal Para La Formación Profesional Integral, En FORMACION REGULAR TITULADA Y COMPLEMENTARIAPara el Programa Formación SALUD ORAL</t>
  </si>
  <si>
    <t>YAMILE SANTIAGO</t>
  </si>
  <si>
    <t>CODIGO 14346</t>
  </si>
  <si>
    <t>RESULTADOS DE APRENDIZAJE ETAPA PRACTICA</t>
  </si>
  <si>
    <t>"Requisitos academicos: El Programa Requiere De Un Equipo De Instructores Técnicos, Conformado Por Odontólogo* Profesional De La Salud** Profesional De Enfermería Tecnólogo En Aph Experiencia Laboral ¿Mínimo 12 Meses De Vinculación Laboral Con El Área De Su Profesión  Especialización En Gerencia O Administración En Salud Y/O Experiencia En Instituciones Del Sistema, En Cargos Administrativos Relacionados Con La Atención Al Usuario**Experiencia En Acciones De Promoción, Prevención, Tratamiento Y Rehabilitación En Salud Oral*"</t>
  </si>
  <si>
    <t>8-9302-493 Instructor: Prestar Servicios Personales Carácter Temporal Para La Formación Profesional Integral, En FORMACION REGULAR TITULADA Y COMPLEMENTARIAPara el Programa Formación APOYO ADMINISTRATIVO EN SALUD.</t>
  </si>
  <si>
    <t xml:space="preserve">MARIA BLANCO </t>
  </si>
  <si>
    <t xml:space="preserve">CODIGO  14337 </t>
  </si>
  <si>
    <t>8-9302-499 Instructor: Prestar Servicios Personales Carácter Temporal Para La Formación Profesional Integral, En FORMACION REGULAR TITULADA Y COMPLEMENTARIAPara el Programa Formación ENFERMERIA.</t>
  </si>
  <si>
    <t>JUDY MARTINEZ</t>
  </si>
  <si>
    <t>CODIGO 14334</t>
  </si>
  <si>
    <t>Ejercer derechos fundamentales del trabajo en el marco de la constitución política y los convenios internacionales.</t>
  </si>
  <si>
    <t>"Requisitos académicos: Certificado de Aptitud Profesional – SENA, o certificado por autoridad competente en cualquiera de las nueve áreas de desempeño de la CNO y en el nivel ocupacional 2,3 o 4 (Ver anexo C. N.O). Opción 1: Certificado de técnico, o certificado por autoridad competente en cualquiera de las nueve áreas de desempeño de la CNO y en el nivel ocupacional 3 o 4 (Ver anexo C. N.O). Opción 2:  Título de Técnico Profesional en cualquiera de los 55 núcleos básicos de conocimiento, o en NULL o Sin clasificar. Ver anexos: (N.B.C.), (TITULOS SENA).  Opción 3: Título de Tecnólogo en cualquiera de los 55 núcleos básicos de conocimiento, o en NULL o Sin clasificar. Ver anexos: (N.B.C.), (TITULOS SENA).  Opción 4: Título Profesional universitario en cualquiera de los 55 núcleos básicos de conocimiento, o en NULL o Sin clasificar. (Ver anexo N.B.C) Tarjeta profesional en los casos exigidos por la Ley    Experiencia laboral:  Cuarenta y ocho (48) meses de experiencia relacionada distribuida así:  Treinta y seis (36) meses de experiencia relacionada con el ejercicio de los derechos humanos y fundamentales del trabajo y doce (12) meses en docencia o instrucción certificada por entidad legalmente reconocida.     Opción 1: Cuarenta y dos (42) meses de experiencia relacionada distribuida así:  Treinta (30) meses de experiencia relacionada con el ejercicio de los derechos humanos y fundamentales del trabajo y Doce (12) meses en docencia o instrucción certificada por entidad legalmente reconocida.   Opción 2: Treinta y seis (36) meses de experiencia relacionada distribuida así: Veinticuatro (24) meses de experiencia relacionada con el ejercicio de los derechos humanos y fundamentales del trabajo y doce (12) meses en docencia o instrucción certificada por entidad legalmente reconocida.  Opción 3: Treinta (30) meses de experiencia relacionada distribuida así:  Dieciocho (18) meses de experiencia relacionada con el ejercicio de los derechos humanos y fundamentales del trabajo y doce (12) meses en docencia o instrucción certificada por entidad legalmente reconocida   Opción 4: Veinticuatro (24) meses de experiencia relacionada distribuida así: Doce (12) meses de experiencia relacionada con el ejercicio de los derechos humanos y fundamentales del trabajo y doce (12) meses en docencia o instrucción certificada por entidad legalmente reconocida.    Competencias:1. Crea espacios pedagógicos de reflexión y apropiación para la valoración de los derechos y deberes en el trabajo    2. Interpreta la relación entre el trabajo y el desarrollo humano.   3. Identifica la naturaleza de los derechos humanos y del trabajo.   4. Genera procesos de interacción social interacciones en el marco de los derechos humanos y laborales para el desarrollo social para el desarrollo de con autonomía y dignidad.   5. Implementa acciones para la elaboración el diligenciamiento de documentos relacionados con la política pública, de salarios y los acuerdos internacionales de la OIT y los derechos económicos, sociales y de bienestar derivadas de las acciones laborales.   6. Argumenta los derechos el ejercicio de los derechos fundamentales del trabajo y los mecanismos de protección como ejercicio de la ciudadanía laboral.   7. Organiza acciones pedagógicas para la aplicación de los principios de los derechos de asociación.   8. Integra acciones de solidaridad para la defensa del ser humano, la naturaleza y la cultura de la paz. y los valores de la convivencia la paz y la ciudadana."</t>
  </si>
  <si>
    <t>8-9302-927 Instructor: Prestar Servicios Personales Carácter Temporal Para La Formación Profesional Integral, En FORMACION REGULAR TITULADA Y COMPLEMENTARIAPara el Programa Formación COSMETOLOGIA Y ESTETICA INTEGRAL.</t>
  </si>
  <si>
    <t>ARNALDO CARO</t>
  </si>
  <si>
    <t>CODIGO 14324</t>
  </si>
  <si>
    <t>INTERACTUAR EN LENGUA INGLESA DE FORMA ORAL Y ESCRITA DENTRO DE CONTEXTOS SOCIALES Y LABORALES SEGÚN LOS CRITERIOS ESTABLECIDOS POR EL MARCO COMÚN EUROPEO DE REFERENCIA PARA LAS LENGUAS.</t>
  </si>
  <si>
    <t>8-9302-494 Instructor: Prestar Servicios Personales Carácter Temporal Para La Formación Profesional Integral, En FORMACION REGULAR TITULADA Y COMPLEMENTARIA , Para el Programa Formación GESTION ADMINISTRATIVA DEL SECTOR SALUD APOYO ADMINISTRATIVO EN SALUD.</t>
  </si>
  <si>
    <t>GUILLERMO ARIAS</t>
  </si>
  <si>
    <t>CODIGO 14299</t>
  </si>
  <si>
    <t>MARIA MORILLO</t>
  </si>
  <si>
    <t>ATENCION INTEGRAL A LA PRIMERA INFANCIA.</t>
  </si>
  <si>
    <t>Atender niños y niñas según proceso pedagógico y normativa de educación inicial</t>
  </si>
  <si>
    <t>"Requisitos académicos: profesional en el área de la educación infantil o licenciado en educación preescolar o licenciado en pedagogía infantil o licenciado en educación infantil,  ICENCIADO
EN PSICOPEDAGOGÍA olicenciado en primera infancia. Experiencia laboral: mínimo 24 meses de experiencia laboral cumpliendo funciones relacionadas con la atención a niñas y niños menores de 6 añosmínimo 12 meses en procesos de formación con adultos"</t>
  </si>
  <si>
    <t>8-9302-443 Instructor: Prestar Servicios Personales Carácter Temporal Para La Formación Profesional Integral, En FORMACION REGULAR TITULADA Y COMPLEMENTARIAPara el Programa Formación ATENCION INTEGRAL A LA PRIMERA INFANCIA.</t>
  </si>
  <si>
    <t>YURAIMA ESCORCIA</t>
  </si>
  <si>
    <t>CODIGO 14291</t>
  </si>
  <si>
    <t>SALUD PUBLICA</t>
  </si>
  <si>
    <t>Caracterizar situación de salud según metodología de análisis y normativa</t>
  </si>
  <si>
    <t>"Requisitos académicos: profesionales del área de la salud o de ciencias sociales, con postgrado en salud pública o epidemiología experiencia laboral: mínimo 12 meses de experiencia en su desempeño profesionalmínimo 24 meses de vinculación laboral en el desempeño de funciones relacionadas con los procesos comunitariosmínimo 12 meses de experiencia en formación y/o educación"</t>
  </si>
  <si>
    <t>Instructor: Prestar Servicios Personales Carácter Temporal Para La Formación Profesional Integral, En FORMACION REGULAR TITULADA Y COMPLEMENTARIAPara el Programa Formación SALUD PUBLICA</t>
  </si>
  <si>
    <t>FELICIDAD PEREZ</t>
  </si>
  <si>
    <t>CODIGO 14285</t>
  </si>
  <si>
    <t>Registrar información de acuerdo con normativa y procedimiento técnico</t>
  </si>
  <si>
    <t>Requisitos académicos: 1. Opcióntítulo profesional en áreas de la salud con postgrado en administración en salud o gerencia en salud u hospitalaria o auditoría en salud. 2. Opcióntítulo profesional en administración de empresas o administración pública, o administración en salud, o contaduría pública o economía con postgrado en áreas administrativas en salud, gerenciales en salud o de auditoría en salud. Experiencia laboral: mínimo 24 meses de experiencia certificada en procesos de facturación de servicios de salud, o en procesos de admisión y afiliación de usuarios en la red de servicios de salud mínimo 6 meses de experiencia docente</t>
  </si>
  <si>
    <t>8-9302-494 Instructor: Prestar Servicios Personales Carácter Temporal Para La Formación Profesional Integral, En FORMACION REGULAR TITULADA Y COMPLEMENTARIAPara el Programa Formación APOYO ADMINISTRATIVO EN SALUD.</t>
  </si>
  <si>
    <r>
      <t xml:space="preserve">SANDRA MOGOLLON,  GIOVANNA BARRAZA, BRICETH MARTINEZ, </t>
    </r>
    <r>
      <rPr>
        <b/>
        <sz val="8"/>
        <color rgb="FFFF0000"/>
        <rFont val="Arial"/>
        <family val="2"/>
      </rPr>
      <t>MONICA MARIA ESPINOSA TIRADO</t>
    </r>
  </si>
  <si>
    <t xml:space="preserve">CODIGO  14279, FALTA UN INSTRUCTOR </t>
  </si>
  <si>
    <t>ORIENTAR PERSONAS SEGÚN NORMATIVIDAD EN SALUD</t>
  </si>
  <si>
    <t>"Requisitos academicos: TÍTULO PROFESIONAL EN ÁREAS DE LA SALUD O ADMINISTRACIÓN EN SALUD, CON POSGRADO EN ADMINISTRACIÓN EN SALUD O  AUDITORIA EN SALUD O GERENCIA EN SALUD. Experiencia Laboral;MÍNIMO 12 MESES DE EXPERIENCIA EN GESTIÓN DE PROCESOS ADMINISTRATIVOS DE SALUD.MÍNIMO 12 MESES EXPERIENCIA DOCENTE."</t>
  </si>
  <si>
    <t>8-9302-495 Instructor: Prestar Servicios Personales Carácter Temporal Para La Formación Profesional Integral, En FORMACION REGULAR TITULADA Y COMPLEMENTARIAPara el Programa Formación APOYO ADMINISTRATIVO EN SALUD.</t>
  </si>
  <si>
    <t xml:space="preserve">SIXTO OSPINO, MARIA SALINAS </t>
  </si>
  <si>
    <t>CODIGO 14271</t>
  </si>
  <si>
    <t>EJECUTAR LOS PROCESOS PROPIOS DEL SECTOR FARMACÉUTICO IMPLEMENTANDO LAS NORMAS DE CALIDAD, AMBIENTALES Y DE SEGURIDAD, SEGÚN NORMATIVIDAD VIGENTE.</t>
  </si>
  <si>
    <t>"Requisitos académicos: ¿el programa requiere de un equipo de instructores técnicos, conformado por: ¿químico farmacéutico con formación en promoción, prevención e intervención del sector farmacéutico a la comunidad. ¿bacteriólogo y/o microbiólogo y/o enfermera profesional ¿tecnólogo en regencia de farmacia experiencia laboral: ¿mínimo un año en el ejercicio de su profesión"</t>
  </si>
  <si>
    <t>8-9302-487 Instructor: Prestar Servicios Personales Carácter Temporal Para La Formación Profesional Integral, En FORMACION REGULAR TITULADA Y COMPLEMENTARIAPara el Programa Formación REGENCIA DE FARMACIA</t>
  </si>
  <si>
    <t>GERMAN VERGARA,  EVELYS RODRIGUEZ, JANICE NIEBLES, MEIRA SEÑAS, OSIRIS VILLARREAL, OSCAR ALFORD, CARMEN DE LA HOZ, SINDY ESCORCIA</t>
  </si>
  <si>
    <t>CODIGO  14254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</si>
</sst>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quot;$&quot;#,##0;[Red]\-&quot;$&quot;#,##0"/>
    <numFmt numFmtId="165" formatCode="#,##0_ ;[Red]\-#,##0\ "/>
  </numFmts>
  <fonts count="12" x14ac:knownFonts="1">
    <font>
      <sz val="11"/>
      <color theme="1"/>
      <name val="Calibri"/>
      <family val="2"/>
      <scheme val="minor"/>
    </font>
    <font>
      <b/>
      <sz val="8"/>
      <color rgb="FF000000"/>
      <name val="Arial"/>
      <family val="2"/>
    </font>
    <font>
      <sz val="8"/>
      <color theme="1"/>
      <name val="Arial"/>
      <family val="2"/>
    </font>
    <font>
      <sz val="8"/>
      <color theme="1"/>
      <name val="Calibri"/>
      <family val="2"/>
      <scheme val="minor"/>
    </font>
    <font>
      <b/>
      <sz val="8"/>
      <color theme="1"/>
      <name val="Arial"/>
      <family val="2"/>
    </font>
    <font>
      <b/>
      <sz val="8"/>
      <color rgb="FFFF0000"/>
      <name val="Arial"/>
      <family val="2"/>
    </font>
    <font>
      <sz val="8"/>
      <name val="Verdana"/>
      <family val="2"/>
    </font>
    <font>
      <sz val="8"/>
      <color rgb="FFFF0000"/>
      <name val="Arial"/>
      <family val="2"/>
    </font>
    <font>
      <sz val="12"/>
      <color theme="1"/>
      <name val="Calibri"/>
      <family val="2"/>
      <scheme val="minor"/>
    </font>
    <font>
      <b/>
      <sz val="12"/>
      <color rgb="FF000000"/>
      <name val="Calibri"/>
      <family val="2"/>
      <scheme val="minor"/>
    </font>
    <font>
      <sz val="12"/>
      <color rgb="FF000000"/>
      <name val="Calibri"/>
      <family val="2"/>
      <scheme val="minor"/>
    </font>
    <font>
      <b/>
      <sz val="12"/>
      <color theme="1"/>
      <name val="Calibri"/>
      <family val="2"/>
      <scheme val="minor"/>
    </font>
  </fonts>
  <fills count="7">
    <fill>
      <patternFill patternType="none"/>
    </fill>
    <fill>
      <patternFill patternType="gray125"/>
    </fill>
    <fill>
      <patternFill patternType="solid">
        <fgColor theme="0" tint="-0.249977111117893"/>
        <bgColor indexed="64"/>
      </patternFill>
    </fill>
    <fill>
      <patternFill patternType="solid">
        <fgColor rgb="FFFFFF00"/>
        <bgColor indexed="64"/>
      </patternFill>
    </fill>
    <fill>
      <patternFill patternType="solid">
        <fgColor rgb="FF00B0F0"/>
        <bgColor indexed="64"/>
      </patternFill>
    </fill>
    <fill>
      <patternFill patternType="solid">
        <fgColor theme="7" tint="0.79998168889431442"/>
        <bgColor indexed="64"/>
      </patternFill>
    </fill>
    <fill>
      <patternFill patternType="solid">
        <fgColor rgb="FF92D05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56">
    <xf numFmtId="0" fontId="0" fillId="0" borderId="0" xfId="0"/>
    <xf numFmtId="0" fontId="1" fillId="2" borderId="1"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2" fillId="0" borderId="0" xfId="0" applyFont="1"/>
    <xf numFmtId="0" fontId="2" fillId="0" borderId="1" xfId="0" applyFont="1" applyBorder="1" applyAlignment="1">
      <alignment horizontal="center" vertical="center"/>
    </xf>
    <xf numFmtId="0" fontId="3" fillId="0" borderId="1" xfId="0" applyFont="1" applyBorder="1" applyAlignment="1">
      <alignment wrapText="1"/>
    </xf>
    <xf numFmtId="0" fontId="2" fillId="0" borderId="1" xfId="0" applyFont="1" applyBorder="1" applyAlignment="1">
      <alignment horizontal="center" vertical="center" wrapText="1"/>
    </xf>
    <xf numFmtId="0" fontId="4" fillId="4" borderId="1" xfId="0" applyFont="1" applyFill="1" applyBorder="1" applyAlignment="1" applyProtection="1">
      <alignment horizontal="center" vertical="center" wrapText="1"/>
      <protection locked="0"/>
    </xf>
    <xf numFmtId="0" fontId="5" fillId="0" borderId="1" xfId="0" applyFont="1" applyBorder="1" applyAlignment="1">
      <alignment horizontal="center" vertical="center" wrapText="1"/>
    </xf>
    <xf numFmtId="0" fontId="3" fillId="0" borderId="1" xfId="0" applyFont="1" applyBorder="1" applyAlignment="1">
      <alignment vertical="center" wrapText="1"/>
    </xf>
    <xf numFmtId="0" fontId="6" fillId="0" borderId="1" xfId="0" applyFont="1" applyBorder="1" applyAlignment="1" applyProtection="1">
      <alignment vertical="center" wrapText="1"/>
      <protection locked="0"/>
    </xf>
    <xf numFmtId="0" fontId="7" fillId="0" borderId="1" xfId="0" applyFont="1" applyBorder="1" applyAlignment="1">
      <alignment horizontal="center" vertical="center" wrapText="1"/>
    </xf>
    <xf numFmtId="0" fontId="5" fillId="3" borderId="1"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2" fillId="0" borderId="1" xfId="0" applyFont="1" applyBorder="1"/>
    <xf numFmtId="0" fontId="4" fillId="0" borderId="1" xfId="0" applyFont="1" applyBorder="1" applyAlignment="1">
      <alignment horizontal="center" vertical="center" wrapText="1"/>
    </xf>
    <xf numFmtId="0" fontId="2" fillId="3" borderId="0" xfId="0" applyFont="1" applyFill="1"/>
    <xf numFmtId="0" fontId="3" fillId="0" borderId="1" xfId="0" applyFont="1" applyBorder="1" applyAlignment="1">
      <alignment horizontal="center" vertical="center" wrapText="1"/>
    </xf>
    <xf numFmtId="0" fontId="3" fillId="3" borderId="1" xfId="0" applyFont="1" applyFill="1" applyBorder="1" applyAlignment="1">
      <alignment vertical="center" wrapText="1"/>
    </xf>
    <xf numFmtId="0" fontId="3" fillId="3" borderId="1" xfId="0" applyFont="1" applyFill="1" applyBorder="1" applyAlignment="1">
      <alignment wrapText="1"/>
    </xf>
    <xf numFmtId="0" fontId="6" fillId="3" borderId="1" xfId="0" applyFont="1" applyFill="1" applyBorder="1" applyAlignment="1" applyProtection="1">
      <alignment vertical="center" wrapText="1"/>
      <protection locked="0"/>
    </xf>
    <xf numFmtId="0" fontId="2" fillId="6" borderId="0" xfId="0" applyFont="1" applyFill="1"/>
    <xf numFmtId="0" fontId="4" fillId="4" borderId="1" xfId="0" applyFont="1" applyFill="1" applyBorder="1" applyAlignment="1">
      <alignment horizontal="center" vertical="center" wrapText="1"/>
    </xf>
    <xf numFmtId="0" fontId="2" fillId="0" borderId="1" xfId="0" applyFont="1" applyBorder="1" applyAlignment="1">
      <alignment wrapText="1"/>
    </xf>
    <xf numFmtId="0" fontId="2" fillId="6" borderId="1" xfId="0" applyFont="1" applyFill="1" applyBorder="1"/>
    <xf numFmtId="0" fontId="2" fillId="0" borderId="0" xfId="0" applyFont="1" applyAlignment="1">
      <alignment wrapText="1"/>
    </xf>
    <xf numFmtId="1" fontId="2" fillId="0" borderId="0" xfId="0" applyNumberFormat="1" applyFont="1"/>
    <xf numFmtId="165" fontId="4" fillId="4" borderId="0" xfId="0" applyNumberFormat="1" applyFont="1" applyFill="1"/>
    <xf numFmtId="0" fontId="4" fillId="0" borderId="0" xfId="0" applyFont="1" applyAlignment="1">
      <alignment wrapText="1"/>
    </xf>
    <xf numFmtId="14" fontId="8" fillId="0" borderId="1" xfId="0" applyNumberFormat="1" applyFont="1" applyBorder="1" applyAlignment="1">
      <alignment vertical="center"/>
    </xf>
    <xf numFmtId="14" fontId="8" fillId="0" borderId="1" xfId="0" applyNumberFormat="1" applyFont="1" applyBorder="1" applyAlignment="1">
      <alignment vertical="center" wrapText="1"/>
    </xf>
    <xf numFmtId="3" fontId="8" fillId="0" borderId="1" xfId="0" applyNumberFormat="1" applyFont="1" applyBorder="1" applyAlignment="1">
      <alignment vertical="center"/>
    </xf>
    <xf numFmtId="1" fontId="8" fillId="0" borderId="1" xfId="0" applyNumberFormat="1" applyFont="1" applyBorder="1" applyAlignment="1">
      <alignment horizontal="center" vertical="center" wrapText="1"/>
    </xf>
    <xf numFmtId="3" fontId="8" fillId="0" borderId="1" xfId="0" applyNumberFormat="1" applyFont="1" applyBorder="1" applyAlignment="1">
      <alignment vertical="center" wrapText="1"/>
    </xf>
    <xf numFmtId="1" fontId="8" fillId="0" borderId="1" xfId="0" applyNumberFormat="1" applyFont="1" applyBorder="1" applyAlignment="1">
      <alignment horizontal="center" vertical="center"/>
    </xf>
    <xf numFmtId="1" fontId="8" fillId="3" borderId="1" xfId="0" applyNumberFormat="1" applyFont="1" applyFill="1" applyBorder="1" applyAlignment="1">
      <alignment horizontal="center" vertical="center" wrapText="1"/>
    </xf>
    <xf numFmtId="14" fontId="8" fillId="3" borderId="1" xfId="0" applyNumberFormat="1" applyFont="1" applyFill="1" applyBorder="1" applyAlignment="1">
      <alignment horizontal="center" vertical="center" wrapText="1"/>
    </xf>
    <xf numFmtId="14" fontId="8" fillId="0" borderId="1" xfId="0" applyNumberFormat="1" applyFont="1" applyBorder="1" applyAlignment="1">
      <alignment horizontal="center" vertical="center"/>
    </xf>
    <xf numFmtId="14" fontId="8" fillId="0" borderId="1" xfId="0" applyNumberFormat="1" applyFont="1" applyBorder="1" applyAlignment="1">
      <alignment horizontal="center" vertical="center" wrapText="1"/>
    </xf>
    <xf numFmtId="1" fontId="8" fillId="0" borderId="1" xfId="0" applyNumberFormat="1" applyFont="1" applyBorder="1" applyAlignment="1">
      <alignment vertical="center"/>
    </xf>
    <xf numFmtId="0" fontId="9" fillId="0" borderId="1" xfId="0" applyFont="1" applyBorder="1" applyAlignment="1">
      <alignment horizontal="center" vertical="center" wrapText="1"/>
    </xf>
    <xf numFmtId="2" fontId="9" fillId="0" borderId="1" xfId="0" applyNumberFormat="1" applyFont="1" applyBorder="1" applyAlignment="1">
      <alignment horizontal="center" vertical="center" wrapText="1"/>
    </xf>
    <xf numFmtId="2" fontId="10" fillId="0" borderId="1" xfId="0" applyNumberFormat="1" applyFont="1" applyBorder="1" applyAlignment="1">
      <alignment horizontal="center" vertical="center" wrapText="1"/>
    </xf>
    <xf numFmtId="164" fontId="10" fillId="0" borderId="1" xfId="0" applyNumberFormat="1" applyFont="1" applyBorder="1" applyAlignment="1">
      <alignment horizontal="center" vertical="center" wrapText="1"/>
    </xf>
    <xf numFmtId="165" fontId="10" fillId="0" borderId="1" xfId="0" applyNumberFormat="1" applyFont="1" applyBorder="1" applyAlignment="1">
      <alignment horizontal="center" vertical="center" wrapText="1"/>
    </xf>
    <xf numFmtId="2" fontId="9" fillId="5" borderId="1" xfId="0" applyNumberFormat="1" applyFont="1" applyFill="1" applyBorder="1" applyAlignment="1">
      <alignment horizontal="center" vertical="center" wrapText="1"/>
    </xf>
    <xf numFmtId="0" fontId="9" fillId="5" borderId="1" xfId="0" applyFont="1" applyFill="1" applyBorder="1" applyAlignment="1">
      <alignment horizontal="center" vertical="center" wrapText="1"/>
    </xf>
    <xf numFmtId="0" fontId="11" fillId="0" borderId="1" xfId="0" applyFont="1" applyBorder="1" applyAlignment="1">
      <alignment horizontal="center" vertical="center" wrapText="1"/>
    </xf>
    <xf numFmtId="0" fontId="8" fillId="0" borderId="1" xfId="0" applyFont="1" applyBorder="1" applyAlignment="1">
      <alignment vertical="center" wrapText="1"/>
    </xf>
    <xf numFmtId="0" fontId="8" fillId="0" borderId="1" xfId="0" applyFont="1" applyBorder="1" applyAlignment="1">
      <alignment vertical="center"/>
    </xf>
    <xf numFmtId="0" fontId="9" fillId="3" borderId="1" xfId="0" applyFont="1" applyFill="1" applyBorder="1" applyAlignment="1">
      <alignment horizontal="center" vertical="center" wrapText="1"/>
    </xf>
    <xf numFmtId="2" fontId="9" fillId="3" borderId="1" xfId="0" applyNumberFormat="1" applyFont="1" applyFill="1" applyBorder="1" applyAlignment="1">
      <alignment horizontal="center" vertical="center" wrapText="1"/>
    </xf>
    <xf numFmtId="2" fontId="10" fillId="3" borderId="1" xfId="0" applyNumberFormat="1" applyFont="1" applyFill="1" applyBorder="1" applyAlignment="1">
      <alignment horizontal="center" vertical="center" wrapText="1"/>
    </xf>
    <xf numFmtId="164" fontId="10" fillId="3" borderId="1" xfId="0" applyNumberFormat="1" applyFont="1" applyFill="1" applyBorder="1" applyAlignment="1">
      <alignment horizontal="center" vertical="center" wrapText="1"/>
    </xf>
    <xf numFmtId="165" fontId="10" fillId="3" borderId="1" xfId="0" applyNumberFormat="1"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C68353-C237-421C-8262-F379F11E09FE}">
  <dimension ref="A1:W25"/>
  <sheetViews>
    <sheetView tabSelected="1" zoomScale="80" zoomScaleNormal="80" workbookViewId="0">
      <selection activeCell="R5" sqref="R5"/>
    </sheetView>
  </sheetViews>
  <sheetFormatPr baseColWidth="10" defaultColWidth="12.5703125" defaultRowHeight="11.25" x14ac:dyDescent="0.2"/>
  <cols>
    <col min="1" max="1" width="3.140625" style="4" bestFit="1" customWidth="1"/>
    <col min="2" max="2" width="21.85546875" style="26" customWidth="1"/>
    <col min="3" max="3" width="12.5703125" style="26"/>
    <col min="4" max="4" width="38.5703125" style="26" customWidth="1"/>
    <col min="5" max="5" width="22.7109375" style="26" customWidth="1"/>
    <col min="6" max="6" width="40.140625" style="26" customWidth="1"/>
    <col min="7" max="7" width="12.85546875" style="4" bestFit="1" customWidth="1"/>
    <col min="8" max="8" width="22.42578125" style="4" customWidth="1"/>
    <col min="9" max="9" width="14.42578125" style="4" bestFit="1" customWidth="1"/>
    <col min="10" max="11" width="12.85546875" style="4" bestFit="1" customWidth="1"/>
    <col min="12" max="14" width="0" style="4" hidden="1" customWidth="1"/>
    <col min="15" max="15" width="12.5703125" style="4"/>
    <col min="16" max="16" width="13.42578125" style="4" bestFit="1" customWidth="1"/>
    <col min="17" max="17" width="15.85546875" style="4" bestFit="1" customWidth="1"/>
    <col min="18" max="18" width="17.28515625" style="4" bestFit="1" customWidth="1"/>
    <col min="19" max="19" width="14.42578125" style="4" bestFit="1" customWidth="1"/>
    <col min="20" max="20" width="16.28515625" style="4" bestFit="1" customWidth="1"/>
    <col min="21" max="21" width="21.7109375" style="29" customWidth="1"/>
    <col min="22" max="22" width="25.28515625" style="26" customWidth="1"/>
    <col min="23" max="16384" width="12.5703125" style="4"/>
  </cols>
  <sheetData>
    <row r="1" spans="1:23" x14ac:dyDescent="0.2">
      <c r="A1" s="1" t="s">
        <v>0</v>
      </c>
      <c r="B1" s="1" t="s">
        <v>1</v>
      </c>
      <c r="C1" s="1" t="s">
        <v>2</v>
      </c>
      <c r="D1" s="1" t="s">
        <v>3</v>
      </c>
      <c r="E1" s="2" t="s">
        <v>4</v>
      </c>
      <c r="F1" s="1" t="s">
        <v>5</v>
      </c>
      <c r="G1" s="1" t="s">
        <v>6</v>
      </c>
      <c r="H1" s="1" t="s">
        <v>7</v>
      </c>
      <c r="I1" s="1"/>
      <c r="J1" s="1" t="s">
        <v>8</v>
      </c>
      <c r="K1" s="1"/>
      <c r="L1" s="3"/>
      <c r="M1" s="3"/>
      <c r="N1" s="3"/>
      <c r="O1" s="2" t="s">
        <v>9</v>
      </c>
      <c r="P1" s="1" t="s">
        <v>10</v>
      </c>
      <c r="Q1" s="1" t="s">
        <v>11</v>
      </c>
      <c r="R1" s="1" t="s">
        <v>12</v>
      </c>
      <c r="S1" s="2" t="s">
        <v>13</v>
      </c>
      <c r="T1" s="2" t="s">
        <v>14</v>
      </c>
      <c r="U1" s="1" t="s">
        <v>15</v>
      </c>
      <c r="V1" s="1" t="s">
        <v>16</v>
      </c>
    </row>
    <row r="2" spans="1:23" x14ac:dyDescent="0.2">
      <c r="A2" s="1"/>
      <c r="B2" s="1"/>
      <c r="C2" s="1"/>
      <c r="D2" s="1"/>
      <c r="E2" s="2"/>
      <c r="F2" s="1"/>
      <c r="G2" s="1"/>
      <c r="H2" s="3" t="s">
        <v>17</v>
      </c>
      <c r="I2" s="3" t="s">
        <v>18</v>
      </c>
      <c r="J2" s="1" t="s">
        <v>19</v>
      </c>
      <c r="K2" s="1" t="s">
        <v>20</v>
      </c>
      <c r="L2" s="3"/>
      <c r="M2" s="3"/>
      <c r="N2" s="3"/>
      <c r="O2" s="2"/>
      <c r="P2" s="1"/>
      <c r="Q2" s="1"/>
      <c r="R2" s="1"/>
      <c r="S2" s="2"/>
      <c r="T2" s="2"/>
      <c r="U2" s="1"/>
      <c r="V2" s="1"/>
    </row>
    <row r="3" spans="1:23" x14ac:dyDescent="0.2">
      <c r="A3" s="1"/>
      <c r="B3" s="1"/>
      <c r="C3" s="1"/>
      <c r="D3" s="1"/>
      <c r="E3" s="2"/>
      <c r="F3" s="1"/>
      <c r="G3" s="1"/>
      <c r="H3" s="3" t="s">
        <v>21</v>
      </c>
      <c r="I3" s="3" t="s">
        <v>21</v>
      </c>
      <c r="J3" s="1"/>
      <c r="K3" s="1"/>
      <c r="L3" s="3"/>
      <c r="M3" s="3"/>
      <c r="N3" s="3"/>
      <c r="O3" s="2"/>
      <c r="P3" s="1"/>
      <c r="Q3" s="1"/>
      <c r="R3" s="1"/>
      <c r="S3" s="2"/>
      <c r="T3" s="2"/>
      <c r="U3" s="1"/>
      <c r="V3" s="1"/>
    </row>
    <row r="4" spans="1:23" ht="67.5" x14ac:dyDescent="0.2">
      <c r="A4" s="5"/>
      <c r="B4" s="6" t="s">
        <v>22</v>
      </c>
      <c r="C4" s="6" t="s">
        <v>23</v>
      </c>
      <c r="D4" s="6" t="s">
        <v>24</v>
      </c>
      <c r="E4" s="7"/>
      <c r="F4" s="8" t="s">
        <v>25</v>
      </c>
      <c r="G4" s="35">
        <v>1</v>
      </c>
      <c r="H4" s="30">
        <v>44958</v>
      </c>
      <c r="I4" s="31">
        <v>45107</v>
      </c>
      <c r="J4" s="41">
        <v>5</v>
      </c>
      <c r="K4" s="41">
        <v>0</v>
      </c>
      <c r="L4" s="42"/>
      <c r="M4" s="41"/>
      <c r="N4" s="42"/>
      <c r="O4" s="43"/>
      <c r="P4" s="32">
        <v>3800000</v>
      </c>
      <c r="Q4" s="44">
        <f>ROUND(((P4*J4)+(P4/30)*K4),0)</f>
        <v>19000000</v>
      </c>
      <c r="R4" s="44">
        <f>+Q4*G4</f>
        <v>19000000</v>
      </c>
      <c r="S4" s="45"/>
      <c r="T4" s="45">
        <f>R4-S4</f>
        <v>19000000</v>
      </c>
      <c r="U4" s="9" t="s">
        <v>26</v>
      </c>
      <c r="V4" s="7"/>
    </row>
    <row r="5" spans="1:23" ht="236.25" x14ac:dyDescent="0.2">
      <c r="A5" s="5"/>
      <c r="B5" s="10" t="s">
        <v>27</v>
      </c>
      <c r="C5" s="6" t="s">
        <v>28</v>
      </c>
      <c r="D5" s="6" t="s">
        <v>29</v>
      </c>
      <c r="E5" s="7"/>
      <c r="F5" s="11" t="s">
        <v>30</v>
      </c>
      <c r="G5" s="33">
        <v>1</v>
      </c>
      <c r="H5" s="31">
        <v>44949</v>
      </c>
      <c r="I5" s="31">
        <v>45107</v>
      </c>
      <c r="J5" s="41">
        <v>5</v>
      </c>
      <c r="K5" s="41">
        <v>8</v>
      </c>
      <c r="L5" s="42"/>
      <c r="M5" s="41"/>
      <c r="N5" s="42"/>
      <c r="O5" s="43"/>
      <c r="P5" s="34">
        <v>2850000</v>
      </c>
      <c r="Q5" s="44">
        <f>ROUND(((P5*J5)+(P5/30)*K5),0)</f>
        <v>15010000</v>
      </c>
      <c r="R5" s="44">
        <f>+Q5*G5</f>
        <v>15010000</v>
      </c>
      <c r="S5" s="45"/>
      <c r="T5" s="45">
        <f>R5-S5</f>
        <v>15010000</v>
      </c>
      <c r="U5" s="9" t="s">
        <v>26</v>
      </c>
      <c r="V5" s="7"/>
    </row>
    <row r="6" spans="1:23" ht="78.75" x14ac:dyDescent="0.2">
      <c r="A6" s="5"/>
      <c r="B6" s="6" t="s">
        <v>27</v>
      </c>
      <c r="C6" s="6" t="s">
        <v>31</v>
      </c>
      <c r="D6" s="6" t="s">
        <v>32</v>
      </c>
      <c r="E6" s="7"/>
      <c r="F6" s="11" t="s">
        <v>33</v>
      </c>
      <c r="G6" s="33">
        <v>1</v>
      </c>
      <c r="H6" s="31">
        <v>44949</v>
      </c>
      <c r="I6" s="31">
        <v>45107</v>
      </c>
      <c r="J6" s="41">
        <v>5</v>
      </c>
      <c r="K6" s="41">
        <v>8</v>
      </c>
      <c r="L6" s="42"/>
      <c r="M6" s="41"/>
      <c r="N6" s="42"/>
      <c r="O6" s="43"/>
      <c r="P6" s="34">
        <v>2850000</v>
      </c>
      <c r="Q6" s="44">
        <f>ROUND(((P6*J6)+(P6/30)*K6),0)</f>
        <v>15010000</v>
      </c>
      <c r="R6" s="44">
        <f>+Q6*G6</f>
        <v>15010000</v>
      </c>
      <c r="S6" s="45"/>
      <c r="T6" s="45">
        <f>R6-S6</f>
        <v>15010000</v>
      </c>
      <c r="U6" s="9" t="s">
        <v>34</v>
      </c>
      <c r="V6" s="12">
        <v>18670</v>
      </c>
    </row>
    <row r="7" spans="1:23" ht="337.5" x14ac:dyDescent="0.2">
      <c r="A7" s="5"/>
      <c r="B7" s="10" t="s">
        <v>35</v>
      </c>
      <c r="C7" s="10" t="s">
        <v>36</v>
      </c>
      <c r="D7" s="6" t="s">
        <v>37</v>
      </c>
      <c r="E7" s="7"/>
      <c r="F7" s="11" t="s">
        <v>38</v>
      </c>
      <c r="G7" s="35">
        <v>1</v>
      </c>
      <c r="H7" s="30">
        <v>44949</v>
      </c>
      <c r="I7" s="31">
        <v>45107</v>
      </c>
      <c r="J7" s="41">
        <v>5</v>
      </c>
      <c r="K7" s="41">
        <v>8</v>
      </c>
      <c r="L7" s="46"/>
      <c r="M7" s="47"/>
      <c r="N7" s="46"/>
      <c r="O7" s="43"/>
      <c r="P7" s="34">
        <v>3800000</v>
      </c>
      <c r="Q7" s="44">
        <f>ROUND(((P7*J7)+(P7/30)*K7),0)</f>
        <v>20013333</v>
      </c>
      <c r="R7" s="44">
        <f>+Q7*G7</f>
        <v>20013333</v>
      </c>
      <c r="S7" s="45"/>
      <c r="T7" s="45">
        <f>R7-S7</f>
        <v>20013333</v>
      </c>
      <c r="U7" s="13" t="s">
        <v>26</v>
      </c>
      <c r="V7" s="14" t="s">
        <v>39</v>
      </c>
    </row>
    <row r="8" spans="1:23" ht="78.75" x14ac:dyDescent="0.2">
      <c r="A8" s="15"/>
      <c r="B8" s="6" t="s">
        <v>40</v>
      </c>
      <c r="C8" s="6" t="s">
        <v>41</v>
      </c>
      <c r="D8" s="6" t="s">
        <v>42</v>
      </c>
      <c r="E8" s="7"/>
      <c r="F8" s="11" t="s">
        <v>43</v>
      </c>
      <c r="G8" s="33">
        <v>1</v>
      </c>
      <c r="H8" s="31">
        <v>44949</v>
      </c>
      <c r="I8" s="31">
        <v>45107</v>
      </c>
      <c r="J8" s="48">
        <v>5</v>
      </c>
      <c r="K8" s="48">
        <v>8</v>
      </c>
      <c r="L8" s="49"/>
      <c r="M8" s="49"/>
      <c r="N8" s="49"/>
      <c r="O8" s="49"/>
      <c r="P8" s="34">
        <v>3800000</v>
      </c>
      <c r="Q8" s="44">
        <f>ROUND(((P8*J8)+(P8/30)*K8),0)</f>
        <v>20013333</v>
      </c>
      <c r="R8" s="44">
        <f>+Q8*G8</f>
        <v>20013333</v>
      </c>
      <c r="S8" s="45"/>
      <c r="T8" s="45">
        <f>R8-S8</f>
        <v>20013333</v>
      </c>
      <c r="U8" s="7" t="s">
        <v>44</v>
      </c>
      <c r="V8" s="7" t="s">
        <v>45</v>
      </c>
    </row>
    <row r="9" spans="1:23" ht="78.75" x14ac:dyDescent="0.2">
      <c r="A9" s="15"/>
      <c r="B9" s="6" t="s">
        <v>40</v>
      </c>
      <c r="C9" s="6" t="s">
        <v>41</v>
      </c>
      <c r="D9" s="6" t="s">
        <v>42</v>
      </c>
      <c r="E9" s="7"/>
      <c r="F9" s="11" t="s">
        <v>46</v>
      </c>
      <c r="G9" s="33">
        <v>2</v>
      </c>
      <c r="H9" s="31">
        <v>44949</v>
      </c>
      <c r="I9" s="31">
        <v>45107</v>
      </c>
      <c r="J9" s="41">
        <v>5</v>
      </c>
      <c r="K9" s="41">
        <v>8</v>
      </c>
      <c r="L9" s="50"/>
      <c r="M9" s="50"/>
      <c r="N9" s="50"/>
      <c r="O9" s="50"/>
      <c r="P9" s="34">
        <v>3800000</v>
      </c>
      <c r="Q9" s="44">
        <f>ROUND(((P9*J9)+(P9/30)*K9),0)</f>
        <v>20013333</v>
      </c>
      <c r="R9" s="44">
        <f>+Q9*G9</f>
        <v>40026666</v>
      </c>
      <c r="S9" s="45"/>
      <c r="T9" s="45">
        <f>R9-S9</f>
        <v>40026666</v>
      </c>
      <c r="U9" s="7" t="s">
        <v>47</v>
      </c>
      <c r="V9" s="7" t="s">
        <v>48</v>
      </c>
    </row>
    <row r="10" spans="1:23" ht="409.5" x14ac:dyDescent="0.2">
      <c r="A10" s="5"/>
      <c r="B10" s="10" t="s">
        <v>49</v>
      </c>
      <c r="C10" s="6" t="s">
        <v>50</v>
      </c>
      <c r="D10" s="6" t="s">
        <v>51</v>
      </c>
      <c r="E10" s="7"/>
      <c r="F10" s="11" t="s">
        <v>52</v>
      </c>
      <c r="G10" s="33">
        <v>1</v>
      </c>
      <c r="H10" s="31">
        <v>44949</v>
      </c>
      <c r="I10" s="31">
        <v>45199</v>
      </c>
      <c r="J10" s="41">
        <v>8</v>
      </c>
      <c r="K10" s="41">
        <v>8</v>
      </c>
      <c r="L10" s="46"/>
      <c r="M10" s="47"/>
      <c r="N10" s="46"/>
      <c r="O10" s="43"/>
      <c r="P10" s="34">
        <v>2850000</v>
      </c>
      <c r="Q10" s="44">
        <f>ROUND(((P10*J10)+(P10/30)*K10),0)</f>
        <v>23560000</v>
      </c>
      <c r="R10" s="44">
        <f>+Q10*G10</f>
        <v>23560000</v>
      </c>
      <c r="S10" s="45">
        <f>((P10/30)*13)*G10</f>
        <v>1235000</v>
      </c>
      <c r="T10" s="45">
        <f>R10-S10</f>
        <v>22325000</v>
      </c>
      <c r="U10" s="7" t="s">
        <v>53</v>
      </c>
      <c r="V10" s="7" t="s">
        <v>54</v>
      </c>
      <c r="W10" s="17"/>
    </row>
    <row r="11" spans="1:23" ht="101.25" x14ac:dyDescent="0.2">
      <c r="A11" s="5"/>
      <c r="B11" s="18" t="s">
        <v>55</v>
      </c>
      <c r="C11" s="10" t="s">
        <v>56</v>
      </c>
      <c r="D11" s="10" t="s">
        <v>57</v>
      </c>
      <c r="E11" s="7"/>
      <c r="F11" s="11" t="s">
        <v>58</v>
      </c>
      <c r="G11" s="35">
        <v>12</v>
      </c>
      <c r="H11" s="30">
        <v>44949</v>
      </c>
      <c r="I11" s="31">
        <v>45199</v>
      </c>
      <c r="J11" s="41">
        <v>8</v>
      </c>
      <c r="K11" s="41">
        <v>8</v>
      </c>
      <c r="L11" s="46"/>
      <c r="M11" s="47"/>
      <c r="N11" s="46"/>
      <c r="O11" s="43"/>
      <c r="P11" s="34">
        <v>2850000</v>
      </c>
      <c r="Q11" s="44">
        <f>ROUND(((P11*J11)+(P11/30)*K11),0)</f>
        <v>23560000</v>
      </c>
      <c r="R11" s="44">
        <f>+Q11*G11</f>
        <v>282720000</v>
      </c>
      <c r="S11" s="45">
        <f>((P11/30)*13)*G11</f>
        <v>14820000</v>
      </c>
      <c r="T11" s="45">
        <f>R11-S11</f>
        <v>267900000</v>
      </c>
      <c r="U11" s="7" t="s">
        <v>59</v>
      </c>
      <c r="V11" s="7" t="s">
        <v>60</v>
      </c>
    </row>
    <row r="12" spans="1:23" ht="90" x14ac:dyDescent="0.2">
      <c r="A12" s="5"/>
      <c r="B12" s="18" t="s">
        <v>55</v>
      </c>
      <c r="C12" s="6" t="s">
        <v>56</v>
      </c>
      <c r="D12" s="6" t="s">
        <v>57</v>
      </c>
      <c r="E12" s="7"/>
      <c r="F12" s="11" t="s">
        <v>61</v>
      </c>
      <c r="G12" s="33">
        <v>1</v>
      </c>
      <c r="H12" s="31">
        <v>44949</v>
      </c>
      <c r="I12" s="31">
        <v>45199</v>
      </c>
      <c r="J12" s="41">
        <v>8</v>
      </c>
      <c r="K12" s="41">
        <v>8</v>
      </c>
      <c r="L12" s="46"/>
      <c r="M12" s="47"/>
      <c r="N12" s="46"/>
      <c r="O12" s="43"/>
      <c r="P12" s="34">
        <v>3800000</v>
      </c>
      <c r="Q12" s="44">
        <f>ROUND(((P12*J12)+(P12/30)*K12),0)</f>
        <v>31413333</v>
      </c>
      <c r="R12" s="44">
        <f>+Q12*G12</f>
        <v>31413333</v>
      </c>
      <c r="S12" s="45">
        <f>((P12/30)*13)*G12</f>
        <v>1646666.6666666667</v>
      </c>
      <c r="T12" s="45">
        <f>R12-S12</f>
        <v>29766666.333333332</v>
      </c>
      <c r="U12" s="7" t="s">
        <v>62</v>
      </c>
      <c r="V12" s="7" t="s">
        <v>63</v>
      </c>
    </row>
    <row r="13" spans="1:23" ht="112.5" x14ac:dyDescent="0.2">
      <c r="A13" s="5"/>
      <c r="B13" s="19" t="s">
        <v>64</v>
      </c>
      <c r="C13" s="20" t="s">
        <v>65</v>
      </c>
      <c r="D13" s="19" t="s">
        <v>66</v>
      </c>
      <c r="E13" s="14"/>
      <c r="F13" s="21" t="s">
        <v>67</v>
      </c>
      <c r="G13" s="36">
        <v>1</v>
      </c>
      <c r="H13" s="37">
        <v>44949</v>
      </c>
      <c r="I13" s="31">
        <v>45199</v>
      </c>
      <c r="J13" s="51">
        <v>8</v>
      </c>
      <c r="K13" s="51">
        <v>8</v>
      </c>
      <c r="L13" s="52"/>
      <c r="M13" s="51"/>
      <c r="N13" s="52"/>
      <c r="O13" s="53"/>
      <c r="P13" s="34">
        <v>2850000</v>
      </c>
      <c r="Q13" s="44">
        <f>ROUND(((P13*J13)+(P13/30)*K13),0)</f>
        <v>23560000</v>
      </c>
      <c r="R13" s="54">
        <f>+Q13*G13</f>
        <v>23560000</v>
      </c>
      <c r="S13" s="55">
        <f>((P13/30)*13)*G13</f>
        <v>1235000</v>
      </c>
      <c r="T13" s="55">
        <f>R13-S13</f>
        <v>22325000</v>
      </c>
      <c r="U13" s="14" t="s">
        <v>68</v>
      </c>
      <c r="V13" s="14" t="s">
        <v>69</v>
      </c>
    </row>
    <row r="14" spans="1:23" ht="63" x14ac:dyDescent="0.2">
      <c r="A14" s="5"/>
      <c r="B14" s="10" t="s">
        <v>70</v>
      </c>
      <c r="C14" s="6" t="s">
        <v>71</v>
      </c>
      <c r="D14" s="6" t="s">
        <v>72</v>
      </c>
      <c r="E14" s="7"/>
      <c r="F14" s="11" t="s">
        <v>73</v>
      </c>
      <c r="G14" s="33">
        <v>1</v>
      </c>
      <c r="H14" s="31">
        <v>44949</v>
      </c>
      <c r="I14" s="31">
        <v>45199</v>
      </c>
      <c r="J14" s="41">
        <v>8</v>
      </c>
      <c r="K14" s="41">
        <v>8</v>
      </c>
      <c r="L14" s="46"/>
      <c r="M14" s="47"/>
      <c r="N14" s="46"/>
      <c r="O14" s="43"/>
      <c r="P14" s="34">
        <v>3800000</v>
      </c>
      <c r="Q14" s="44">
        <f>ROUND(((P14*J14)+(P14/30)*K14),0)</f>
        <v>31413333</v>
      </c>
      <c r="R14" s="44">
        <f>+Q14*G14</f>
        <v>31413333</v>
      </c>
      <c r="S14" s="45">
        <f>((P14/30)*13)*G14</f>
        <v>1646666.6666666667</v>
      </c>
      <c r="T14" s="45">
        <f>R14-S14</f>
        <v>29766666.333333332</v>
      </c>
      <c r="U14" s="16" t="s">
        <v>74</v>
      </c>
      <c r="V14" s="7" t="s">
        <v>75</v>
      </c>
    </row>
    <row r="15" spans="1:23" ht="123.75" x14ac:dyDescent="0.2">
      <c r="A15" s="5"/>
      <c r="B15" s="10" t="s">
        <v>27</v>
      </c>
      <c r="C15" s="10" t="s">
        <v>76</v>
      </c>
      <c r="D15" s="6" t="s">
        <v>77</v>
      </c>
      <c r="E15" s="7"/>
      <c r="F15" s="11" t="s">
        <v>78</v>
      </c>
      <c r="G15" s="35">
        <v>1</v>
      </c>
      <c r="H15" s="38">
        <v>44949</v>
      </c>
      <c r="I15" s="31">
        <v>45199</v>
      </c>
      <c r="J15" s="41">
        <v>8</v>
      </c>
      <c r="K15" s="41">
        <v>8</v>
      </c>
      <c r="L15" s="46"/>
      <c r="M15" s="47"/>
      <c r="N15" s="46"/>
      <c r="O15" s="43"/>
      <c r="P15" s="34">
        <v>3800000</v>
      </c>
      <c r="Q15" s="44">
        <f>ROUND(((P15*J15)+(P15/30)*K15),0)</f>
        <v>31413333</v>
      </c>
      <c r="R15" s="44">
        <f>+Q15*G15</f>
        <v>31413333</v>
      </c>
      <c r="S15" s="45">
        <f>((P15/30)*13)*G15</f>
        <v>1646666.6666666667</v>
      </c>
      <c r="T15" s="45">
        <f>R15-S15</f>
        <v>29766666.333333332</v>
      </c>
      <c r="U15" s="7" t="s">
        <v>79</v>
      </c>
      <c r="V15" s="7" t="s">
        <v>80</v>
      </c>
    </row>
    <row r="16" spans="1:23" ht="123.75" x14ac:dyDescent="0.2">
      <c r="A16" s="5"/>
      <c r="B16" s="10" t="s">
        <v>55</v>
      </c>
      <c r="C16" s="10" t="s">
        <v>76</v>
      </c>
      <c r="D16" s="6" t="s">
        <v>77</v>
      </c>
      <c r="E16" s="7"/>
      <c r="F16" s="11" t="s">
        <v>81</v>
      </c>
      <c r="G16" s="40">
        <v>1</v>
      </c>
      <c r="H16" s="39">
        <v>44949</v>
      </c>
      <c r="I16" s="31">
        <v>45199</v>
      </c>
      <c r="J16" s="41">
        <v>8</v>
      </c>
      <c r="K16" s="41">
        <v>8</v>
      </c>
      <c r="L16" s="46"/>
      <c r="M16" s="47"/>
      <c r="N16" s="46"/>
      <c r="O16" s="43"/>
      <c r="P16" s="34">
        <v>3800000</v>
      </c>
      <c r="Q16" s="44">
        <f>ROUND(((P16*J16)+(P16/30)*K16),0)</f>
        <v>31413333</v>
      </c>
      <c r="R16" s="44">
        <f>+Q16*G16</f>
        <v>31413333</v>
      </c>
      <c r="S16" s="45">
        <f>((P16/30)*13)*G16</f>
        <v>1646666.6666666667</v>
      </c>
      <c r="T16" s="45">
        <f>R16-S16</f>
        <v>29766666.333333332</v>
      </c>
      <c r="U16" s="7" t="s">
        <v>82</v>
      </c>
      <c r="V16" s="7" t="s">
        <v>83</v>
      </c>
    </row>
    <row r="17" spans="1:22" ht="409.5" x14ac:dyDescent="0.2">
      <c r="A17" s="5"/>
      <c r="B17" s="10" t="s">
        <v>64</v>
      </c>
      <c r="C17" s="10" t="s">
        <v>84</v>
      </c>
      <c r="D17" s="6" t="s">
        <v>85</v>
      </c>
      <c r="E17" s="7"/>
      <c r="F17" s="11" t="s">
        <v>86</v>
      </c>
      <c r="G17" s="35">
        <v>1</v>
      </c>
      <c r="H17" s="30">
        <v>44949</v>
      </c>
      <c r="I17" s="31">
        <v>45199</v>
      </c>
      <c r="J17" s="41">
        <v>8</v>
      </c>
      <c r="K17" s="41">
        <v>8</v>
      </c>
      <c r="L17" s="46"/>
      <c r="M17" s="47"/>
      <c r="N17" s="46"/>
      <c r="O17" s="43"/>
      <c r="P17" s="34">
        <v>3800000</v>
      </c>
      <c r="Q17" s="44">
        <f>ROUND(((P17*J17)+(P17/30)*K17),0)</f>
        <v>31413333</v>
      </c>
      <c r="R17" s="44">
        <f>+Q17*G17</f>
        <v>31413333</v>
      </c>
      <c r="S17" s="45">
        <f>((P17/30)*13)*G17</f>
        <v>1646666.6666666667</v>
      </c>
      <c r="T17" s="45">
        <f>R17-S17</f>
        <v>29766666.333333332</v>
      </c>
      <c r="U17" s="7" t="s">
        <v>87</v>
      </c>
      <c r="V17" s="7" t="s">
        <v>88</v>
      </c>
    </row>
    <row r="18" spans="1:22" ht="337.5" x14ac:dyDescent="0.2">
      <c r="A18" s="5"/>
      <c r="B18" s="10" t="s">
        <v>49</v>
      </c>
      <c r="C18" s="10" t="s">
        <v>89</v>
      </c>
      <c r="D18" s="6" t="s">
        <v>37</v>
      </c>
      <c r="E18" s="7"/>
      <c r="F18" s="11" t="s">
        <v>90</v>
      </c>
      <c r="G18" s="35">
        <v>1</v>
      </c>
      <c r="H18" s="38">
        <v>44949</v>
      </c>
      <c r="I18" s="31">
        <v>45199</v>
      </c>
      <c r="J18" s="41">
        <v>8</v>
      </c>
      <c r="K18" s="41">
        <v>8</v>
      </c>
      <c r="L18" s="46"/>
      <c r="M18" s="47"/>
      <c r="N18" s="46"/>
      <c r="O18" s="43"/>
      <c r="P18" s="34">
        <v>3800000</v>
      </c>
      <c r="Q18" s="44">
        <f>ROUND(((P18*J18)+(P18/30)*K18),0)</f>
        <v>31413333</v>
      </c>
      <c r="R18" s="44">
        <f>+Q18*G18</f>
        <v>31413333</v>
      </c>
      <c r="S18" s="45">
        <f>((P18/30)*13)*G18</f>
        <v>1646666.6666666667</v>
      </c>
      <c r="T18" s="45">
        <f>R18-S18</f>
        <v>29766666.333333332</v>
      </c>
      <c r="U18" s="7" t="s">
        <v>91</v>
      </c>
      <c r="V18" s="7" t="s">
        <v>92</v>
      </c>
    </row>
    <row r="19" spans="1:22" ht="337.5" x14ac:dyDescent="0.2">
      <c r="A19" s="5"/>
      <c r="B19" s="10" t="s">
        <v>35</v>
      </c>
      <c r="C19" s="10" t="s">
        <v>36</v>
      </c>
      <c r="D19" s="6" t="s">
        <v>37</v>
      </c>
      <c r="E19" s="7"/>
      <c r="F19" s="11" t="s">
        <v>38</v>
      </c>
      <c r="G19" s="35">
        <v>1</v>
      </c>
      <c r="H19" s="30">
        <v>44949</v>
      </c>
      <c r="I19" s="31">
        <v>45199</v>
      </c>
      <c r="J19" s="41">
        <v>8</v>
      </c>
      <c r="K19" s="41">
        <v>8</v>
      </c>
      <c r="L19" s="46"/>
      <c r="M19" s="47"/>
      <c r="N19" s="46"/>
      <c r="O19" s="43"/>
      <c r="P19" s="34">
        <v>3800000</v>
      </c>
      <c r="Q19" s="44">
        <f>ROUND(((P19*J19)+(P19/30)*K19),0)</f>
        <v>31413333</v>
      </c>
      <c r="R19" s="44">
        <f>+Q19*G19</f>
        <v>31413333</v>
      </c>
      <c r="S19" s="45">
        <f>((P19/30)*13)*G19</f>
        <v>1646666.6666666667</v>
      </c>
      <c r="T19" s="45">
        <f>R19-S19</f>
        <v>29766666.333333332</v>
      </c>
      <c r="U19" s="14" t="s">
        <v>93</v>
      </c>
      <c r="V19" s="14" t="s">
        <v>39</v>
      </c>
    </row>
    <row r="20" spans="1:22" s="22" customFormat="1" ht="101.25" x14ac:dyDescent="0.2">
      <c r="A20" s="5"/>
      <c r="B20" s="6" t="s">
        <v>94</v>
      </c>
      <c r="C20" s="6" t="s">
        <v>95</v>
      </c>
      <c r="D20" s="6" t="s">
        <v>96</v>
      </c>
      <c r="E20" s="7"/>
      <c r="F20" s="6" t="s">
        <v>97</v>
      </c>
      <c r="G20" s="40">
        <v>1</v>
      </c>
      <c r="H20" s="30">
        <v>44949</v>
      </c>
      <c r="I20" s="31">
        <v>45199</v>
      </c>
      <c r="J20" s="41">
        <v>8</v>
      </c>
      <c r="K20" s="41">
        <v>8</v>
      </c>
      <c r="L20" s="46"/>
      <c r="M20" s="47"/>
      <c r="N20" s="46"/>
      <c r="O20" s="43"/>
      <c r="P20" s="34">
        <v>3800000</v>
      </c>
      <c r="Q20" s="44">
        <f>ROUND(((P20*J20)+(P20/30)*K20),0)</f>
        <v>31413333</v>
      </c>
      <c r="R20" s="44">
        <f>+Q20*G20</f>
        <v>31413333</v>
      </c>
      <c r="S20" s="45">
        <f>((P20/30)*13)*G20</f>
        <v>1646666.6666666667</v>
      </c>
      <c r="T20" s="45">
        <f>R20-S20</f>
        <v>29766666.333333332</v>
      </c>
      <c r="U20" s="7" t="s">
        <v>98</v>
      </c>
      <c r="V20" s="7" t="s">
        <v>99</v>
      </c>
    </row>
    <row r="21" spans="1:22" ht="90" x14ac:dyDescent="0.2">
      <c r="A21" s="5"/>
      <c r="B21" s="6" t="s">
        <v>100</v>
      </c>
      <c r="C21" s="6" t="s">
        <v>101</v>
      </c>
      <c r="D21" s="6" t="s">
        <v>102</v>
      </c>
      <c r="E21" s="7"/>
      <c r="F21" s="23" t="s">
        <v>103</v>
      </c>
      <c r="G21" s="40">
        <v>1</v>
      </c>
      <c r="H21" s="30">
        <v>44949</v>
      </c>
      <c r="I21" s="31">
        <v>45199</v>
      </c>
      <c r="J21" s="41">
        <v>8</v>
      </c>
      <c r="K21" s="41">
        <v>8</v>
      </c>
      <c r="L21" s="50"/>
      <c r="M21" s="50"/>
      <c r="N21" s="50"/>
      <c r="O21" s="50"/>
      <c r="P21" s="34">
        <v>3800000</v>
      </c>
      <c r="Q21" s="44">
        <f>ROUND(((P21*J21)+(P21/30)*K21),0)</f>
        <v>31413333</v>
      </c>
      <c r="R21" s="44">
        <f>+Q21*G21</f>
        <v>31413333</v>
      </c>
      <c r="S21" s="45">
        <f>((P21/30)*13)*G21</f>
        <v>1646666.6666666667</v>
      </c>
      <c r="T21" s="45">
        <f>R21-S21</f>
        <v>29766666.333333332</v>
      </c>
      <c r="U21" s="24" t="s">
        <v>104</v>
      </c>
      <c r="V21" s="24" t="s">
        <v>105</v>
      </c>
    </row>
    <row r="22" spans="1:22" ht="146.25" x14ac:dyDescent="0.2">
      <c r="A22" s="25"/>
      <c r="B22" s="10" t="s">
        <v>27</v>
      </c>
      <c r="C22" s="10" t="s">
        <v>106</v>
      </c>
      <c r="D22" s="6" t="s">
        <v>107</v>
      </c>
      <c r="E22" s="7"/>
      <c r="F22" s="11" t="s">
        <v>108</v>
      </c>
      <c r="G22" s="33">
        <v>4</v>
      </c>
      <c r="H22" s="31">
        <v>44949</v>
      </c>
      <c r="I22" s="31">
        <v>45199</v>
      </c>
      <c r="J22" s="41">
        <v>8</v>
      </c>
      <c r="K22" s="41">
        <v>8</v>
      </c>
      <c r="L22" s="50"/>
      <c r="M22" s="50"/>
      <c r="N22" s="50"/>
      <c r="O22" s="50"/>
      <c r="P22" s="34">
        <v>3800000</v>
      </c>
      <c r="Q22" s="44">
        <f>ROUND(((P22*J22)+(P22/30)*K22),0)</f>
        <v>31413333</v>
      </c>
      <c r="R22" s="44">
        <f>+Q22*G22</f>
        <v>125653332</v>
      </c>
      <c r="S22" s="45">
        <f>((P22/30)*13)*G22</f>
        <v>6586666.666666667</v>
      </c>
      <c r="T22" s="45">
        <f>R22-S22</f>
        <v>119066665.33333333</v>
      </c>
      <c r="U22" s="7" t="s">
        <v>109</v>
      </c>
      <c r="V22" s="7" t="s">
        <v>110</v>
      </c>
    </row>
    <row r="23" spans="1:22" ht="78.75" x14ac:dyDescent="0.2">
      <c r="A23" s="15"/>
      <c r="B23" s="10" t="s">
        <v>49</v>
      </c>
      <c r="C23" s="10" t="s">
        <v>111</v>
      </c>
      <c r="D23" s="10" t="s">
        <v>112</v>
      </c>
      <c r="E23" s="7"/>
      <c r="F23" s="11" t="s">
        <v>113</v>
      </c>
      <c r="G23" s="33">
        <v>2</v>
      </c>
      <c r="H23" s="31">
        <v>44949</v>
      </c>
      <c r="I23" s="31">
        <v>45199</v>
      </c>
      <c r="J23" s="41">
        <v>8</v>
      </c>
      <c r="K23" s="41">
        <v>8</v>
      </c>
      <c r="L23" s="50"/>
      <c r="M23" s="50"/>
      <c r="N23" s="50"/>
      <c r="O23" s="50"/>
      <c r="P23" s="34">
        <v>3800000</v>
      </c>
      <c r="Q23" s="44">
        <f>ROUND(((P23*J23)+(P23/30)*K23),0)</f>
        <v>31413333</v>
      </c>
      <c r="R23" s="44">
        <f>+Q23*G23</f>
        <v>62826666</v>
      </c>
      <c r="S23" s="45">
        <f>((P23/30)*13)*G23</f>
        <v>3293333.3333333335</v>
      </c>
      <c r="T23" s="45">
        <f>R23-S23</f>
        <v>59533332.666666664</v>
      </c>
      <c r="U23" s="16" t="s">
        <v>114</v>
      </c>
      <c r="V23" s="7" t="s">
        <v>115</v>
      </c>
    </row>
    <row r="24" spans="1:22" ht="146.25" x14ac:dyDescent="0.2">
      <c r="A24" s="15"/>
      <c r="B24" s="10" t="s">
        <v>35</v>
      </c>
      <c r="C24" s="10" t="s">
        <v>116</v>
      </c>
      <c r="D24" s="10" t="s">
        <v>117</v>
      </c>
      <c r="E24" s="7"/>
      <c r="F24" s="11" t="s">
        <v>118</v>
      </c>
      <c r="G24" s="33">
        <v>8</v>
      </c>
      <c r="H24" s="31">
        <v>44949</v>
      </c>
      <c r="I24" s="31">
        <v>45199</v>
      </c>
      <c r="J24" s="41">
        <v>8</v>
      </c>
      <c r="K24" s="41">
        <v>8</v>
      </c>
      <c r="L24" s="50"/>
      <c r="M24" s="50"/>
      <c r="N24" s="50"/>
      <c r="O24" s="50"/>
      <c r="P24" s="34">
        <v>3800000</v>
      </c>
      <c r="Q24" s="44">
        <f>ROUND(((P24*J24)+(P24/30)*K24),0)</f>
        <v>31413333</v>
      </c>
      <c r="R24" s="44">
        <f>+Q24*G24</f>
        <v>251306664</v>
      </c>
      <c r="S24" s="45">
        <f>((P24/30)*13)*G24</f>
        <v>13173333.333333334</v>
      </c>
      <c r="T24" s="45">
        <f>R24-S24</f>
        <v>238133330.66666666</v>
      </c>
      <c r="U24" s="7" t="s">
        <v>119</v>
      </c>
      <c r="V24" s="7" t="s">
        <v>120</v>
      </c>
    </row>
    <row r="25" spans="1:22" x14ac:dyDescent="0.2">
      <c r="G25" s="27">
        <f>SUM(G4:G24)</f>
        <v>44</v>
      </c>
      <c r="T25" s="28">
        <f>SUM(T4:T24)</f>
        <v>1126256657.6666667</v>
      </c>
    </row>
  </sheetData>
  <mergeCells count="19">
    <mergeCell ref="R1:R3"/>
    <mergeCell ref="S1:S3"/>
    <mergeCell ref="T1:T3"/>
    <mergeCell ref="U1:U3"/>
    <mergeCell ref="V1:V3"/>
    <mergeCell ref="J2:J3"/>
    <mergeCell ref="K2:K3"/>
    <mergeCell ref="G1:G3"/>
    <mergeCell ref="H1:I1"/>
    <mergeCell ref="J1:K1"/>
    <mergeCell ref="O1:O3"/>
    <mergeCell ref="P1:P3"/>
    <mergeCell ref="Q1:Q3"/>
    <mergeCell ref="A1:A3"/>
    <mergeCell ref="B1:B3"/>
    <mergeCell ref="C1:C3"/>
    <mergeCell ref="D1:D3"/>
    <mergeCell ref="E1:E3"/>
    <mergeCell ref="F1:F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John Harold Goenaga Barrios</dc:creator>
  <cp:lastModifiedBy>John Harold Goenaga Barrios</cp:lastModifiedBy>
  <dcterms:created xsi:type="dcterms:W3CDTF">2023-01-12T19:32:39Z</dcterms:created>
  <dcterms:modified xsi:type="dcterms:W3CDTF">2023-01-12T19:35:01Z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2023-01-12T19:34:31Z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f9a2b729-6bb8-4e91-8473-8bcd9230b356</vt:lpwstr>
  </property>
  <property fmtid="{D5CDD505-2E9C-101B-9397-08002B2CF9AE}" pid="8" name="MSIP_Label_1299739c-ad3d-4908-806e-4d91151a6e13_ContentBits">
    <vt:lpwstr>0</vt:lpwstr>
  </property>
</Properties>
</file>