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Desktop\TRABAJO\CMA-016-2019\"/>
    </mc:Choice>
  </mc:AlternateContent>
  <bookViews>
    <workbookView xWindow="0" yWindow="0" windowWidth="17655" windowHeight="8145" activeTab="1"/>
  </bookViews>
  <sheets>
    <sheet name="MOD 1" sheetId="1" r:id="rId1"/>
    <sheet name="MOD 2" sheetId="2" r:id="rId2"/>
    <sheet name="Hoja3" sheetId="3" r:id="rId3"/>
  </sheets>
  <externalReferences>
    <externalReference r:id="rId4"/>
    <externalReference r:id="rId5"/>
  </externalReferences>
  <calcPr calcId="152511" calcMode="manual"/>
</workbook>
</file>

<file path=xl/calcChain.xml><?xml version="1.0" encoding="utf-8"?>
<calcChain xmlns="http://schemas.openxmlformats.org/spreadsheetml/2006/main">
  <c r="B121" i="2" l="1"/>
  <c r="C121" i="2" s="1"/>
  <c r="C120" i="2"/>
  <c r="B120" i="2"/>
  <c r="B119" i="2"/>
  <c r="B118" i="2"/>
  <c r="C118" i="2" s="1"/>
  <c r="B117" i="2"/>
  <c r="C117" i="2" s="1"/>
  <c r="B116" i="2"/>
  <c r="C116" i="2" s="1"/>
  <c r="B115" i="2"/>
  <c r="B114" i="2"/>
  <c r="C114" i="2" s="1"/>
  <c r="B113" i="2"/>
  <c r="C113" i="2" s="1"/>
  <c r="B112" i="2"/>
  <c r="C112" i="2" s="1"/>
  <c r="B111" i="2"/>
  <c r="B110" i="2"/>
  <c r="C110" i="2" s="1"/>
  <c r="C109" i="2"/>
  <c r="B109" i="2"/>
  <c r="B108" i="2"/>
  <c r="C108" i="2" s="1"/>
  <c r="B107" i="2"/>
  <c r="C106" i="2"/>
  <c r="B106" i="2"/>
  <c r="B105" i="2"/>
  <c r="C105" i="2" s="1"/>
  <c r="B104" i="2"/>
  <c r="B103" i="2"/>
  <c r="B102" i="2"/>
  <c r="C102" i="2" s="1"/>
  <c r="C101" i="2"/>
  <c r="B101" i="2"/>
  <c r="B100" i="2"/>
  <c r="C100" i="2" s="1"/>
  <c r="B99" i="2"/>
  <c r="C98" i="2"/>
  <c r="B98" i="2"/>
  <c r="B97" i="2"/>
  <c r="C97" i="2" s="1"/>
  <c r="B96" i="2"/>
  <c r="B95" i="2"/>
  <c r="B94" i="2"/>
  <c r="C94" i="2" s="1"/>
  <c r="C93" i="2"/>
  <c r="B93" i="2"/>
  <c r="B92" i="2"/>
  <c r="C92" i="2" s="1"/>
  <c r="B91" i="2"/>
  <c r="C90" i="2"/>
  <c r="B90" i="2"/>
  <c r="B89" i="2"/>
  <c r="C89" i="2" s="1"/>
  <c r="B88" i="2"/>
  <c r="B87" i="2"/>
  <c r="B86" i="2"/>
  <c r="C86" i="2" s="1"/>
  <c r="C85" i="2"/>
  <c r="B85" i="2"/>
  <c r="B84" i="2"/>
  <c r="C84" i="2" s="1"/>
  <c r="B83" i="2"/>
  <c r="C82" i="2"/>
  <c r="B82" i="2"/>
  <c r="B81" i="2"/>
  <c r="C81" i="2" s="1"/>
  <c r="B80" i="2"/>
  <c r="B79" i="2"/>
  <c r="B78" i="2"/>
  <c r="C78" i="2" s="1"/>
  <c r="C77" i="2"/>
  <c r="B77" i="2"/>
  <c r="B76" i="2"/>
  <c r="C76" i="2" s="1"/>
  <c r="B75" i="2"/>
  <c r="C74" i="2"/>
  <c r="B74" i="2"/>
  <c r="B73" i="2"/>
  <c r="C73" i="2" s="1"/>
  <c r="B72" i="2"/>
  <c r="C72" i="2" s="1"/>
  <c r="B71" i="2"/>
  <c r="B70" i="2"/>
  <c r="C70" i="2" s="1"/>
  <c r="C69" i="2"/>
  <c r="B69" i="2"/>
  <c r="B68" i="2"/>
  <c r="B67" i="2"/>
  <c r="C66" i="2"/>
  <c r="B66" i="2"/>
  <c r="B65" i="2"/>
  <c r="C65" i="2" s="1"/>
  <c r="B64" i="2"/>
  <c r="C64" i="2" s="1"/>
  <c r="B63" i="2"/>
  <c r="B62" i="2"/>
  <c r="C62" i="2" s="1"/>
  <c r="C61" i="2"/>
  <c r="B61" i="2"/>
  <c r="B60" i="2"/>
  <c r="B59" i="2"/>
  <c r="C58" i="2"/>
  <c r="B58" i="2"/>
  <c r="B57" i="2"/>
  <c r="C57" i="2" s="1"/>
  <c r="B56" i="2"/>
  <c r="C56" i="2" s="1"/>
  <c r="B55" i="2"/>
  <c r="B54" i="2"/>
  <c r="C54" i="2" s="1"/>
  <c r="C53" i="2"/>
  <c r="B53" i="2"/>
  <c r="B52" i="2"/>
  <c r="B51" i="2"/>
  <c r="C50" i="2"/>
  <c r="B50" i="2"/>
  <c r="B49" i="2"/>
  <c r="C49" i="2" s="1"/>
  <c r="B48" i="2"/>
  <c r="C48" i="2" s="1"/>
  <c r="B47" i="2"/>
  <c r="B46" i="2"/>
  <c r="C46" i="2" s="1"/>
  <c r="C45" i="2"/>
  <c r="B45" i="2"/>
  <c r="B44" i="2"/>
  <c r="B43" i="2"/>
  <c r="C42" i="2"/>
  <c r="B42" i="2"/>
  <c r="B41" i="2"/>
  <c r="C41" i="2" s="1"/>
  <c r="B40" i="2"/>
  <c r="C40" i="2" s="1"/>
  <c r="B39" i="2"/>
  <c r="B38" i="2"/>
  <c r="C38" i="2" s="1"/>
  <c r="C37" i="2"/>
  <c r="B37" i="2"/>
  <c r="B36" i="2"/>
  <c r="C36" i="2" s="1"/>
  <c r="B35" i="2"/>
  <c r="C34" i="2"/>
  <c r="B34" i="2"/>
  <c r="B33" i="2"/>
  <c r="C33" i="2" s="1"/>
  <c r="B32" i="2"/>
  <c r="B31" i="2"/>
  <c r="B30" i="2"/>
  <c r="C30" i="2" s="1"/>
  <c r="C29" i="2"/>
  <c r="B29" i="2"/>
  <c r="B28" i="2"/>
  <c r="C28" i="2" s="1"/>
  <c r="B27" i="2"/>
  <c r="C26" i="2"/>
  <c r="B26" i="2"/>
  <c r="B25" i="2"/>
  <c r="C25" i="2" s="1"/>
  <c r="B24" i="2"/>
  <c r="B23" i="2"/>
  <c r="B22" i="2"/>
  <c r="C22" i="2" s="1"/>
  <c r="C21" i="2"/>
  <c r="B21" i="2"/>
  <c r="B20" i="2"/>
  <c r="C20" i="2" s="1"/>
  <c r="B19" i="2"/>
  <c r="B11" i="2"/>
  <c r="B9" i="2"/>
  <c r="B7" i="2"/>
  <c r="B6" i="2"/>
  <c r="B4" i="2"/>
  <c r="B3" i="2"/>
  <c r="B2" i="2"/>
  <c r="B1" i="2"/>
  <c r="C24" i="2" l="1"/>
  <c r="C32" i="2"/>
  <c r="C44" i="2"/>
  <c r="C52" i="2"/>
  <c r="C60" i="2"/>
  <c r="C68" i="2"/>
  <c r="C80" i="2"/>
  <c r="C88" i="2"/>
  <c r="C96" i="2"/>
  <c r="C104" i="2"/>
  <c r="C19" i="2"/>
  <c r="C23" i="2"/>
  <c r="C27" i="2"/>
  <c r="C31" i="2"/>
  <c r="C35" i="2"/>
  <c r="C39" i="2"/>
  <c r="C43" i="2"/>
  <c r="C47" i="2"/>
  <c r="C51" i="2"/>
  <c r="C55" i="2"/>
  <c r="C59" i="2"/>
  <c r="C63" i="2"/>
  <c r="C67" i="2"/>
  <c r="C71" i="2"/>
  <c r="C75" i="2"/>
  <c r="C79" i="2"/>
  <c r="C83" i="2"/>
  <c r="C87" i="2"/>
  <c r="C91" i="2"/>
  <c r="C95" i="2"/>
  <c r="C99" i="2"/>
  <c r="C103" i="2"/>
  <c r="C107" i="2"/>
  <c r="C111" i="2"/>
  <c r="C115" i="2"/>
  <c r="C119" i="2"/>
  <c r="B123" i="1" l="1"/>
  <c r="B122" i="1"/>
  <c r="C122" i="1" s="1"/>
  <c r="B121" i="1"/>
  <c r="C120" i="1"/>
  <c r="B120" i="1"/>
  <c r="C119" i="1"/>
  <c r="B119" i="1"/>
  <c r="B118" i="1"/>
  <c r="C118" i="1" s="1"/>
  <c r="B117" i="1"/>
  <c r="C117" i="1" s="1"/>
  <c r="B116" i="1"/>
  <c r="C116" i="1" s="1"/>
  <c r="B115" i="1"/>
  <c r="B114" i="1"/>
  <c r="C114" i="1" s="1"/>
  <c r="B113" i="1"/>
  <c r="C113" i="1" s="1"/>
  <c r="B112" i="1"/>
  <c r="B111" i="1"/>
  <c r="B110" i="1"/>
  <c r="C110" i="1" s="1"/>
  <c r="B109" i="1"/>
  <c r="C109" i="1" s="1"/>
  <c r="C108" i="1"/>
  <c r="B108" i="1"/>
  <c r="B107" i="1"/>
  <c r="B106" i="1"/>
  <c r="C106" i="1" s="1"/>
  <c r="B105" i="1"/>
  <c r="C105" i="1" s="1"/>
  <c r="B104" i="1"/>
  <c r="C104" i="1" s="1"/>
  <c r="B103" i="1"/>
  <c r="B102" i="1"/>
  <c r="C102" i="1" s="1"/>
  <c r="B101" i="1"/>
  <c r="C101" i="1" s="1"/>
  <c r="B100" i="1"/>
  <c r="C100" i="1" s="1"/>
  <c r="B99" i="1"/>
  <c r="B98" i="1"/>
  <c r="C98" i="1" s="1"/>
  <c r="B97" i="1"/>
  <c r="C97" i="1" s="1"/>
  <c r="C96" i="1"/>
  <c r="B96" i="1"/>
  <c r="B95" i="1"/>
  <c r="B94" i="1"/>
  <c r="C94" i="1" s="1"/>
  <c r="B93" i="1"/>
  <c r="C93" i="1" s="1"/>
  <c r="B92" i="1"/>
  <c r="C92" i="1" s="1"/>
  <c r="B91" i="1"/>
  <c r="B90" i="1"/>
  <c r="C90" i="1" s="1"/>
  <c r="B89" i="1"/>
  <c r="C89" i="1" s="1"/>
  <c r="B88" i="1"/>
  <c r="C88" i="1" s="1"/>
  <c r="B87" i="1"/>
  <c r="B86" i="1"/>
  <c r="C86" i="1" s="1"/>
  <c r="B85" i="1"/>
  <c r="C85" i="1" s="1"/>
  <c r="B84" i="1"/>
  <c r="C84" i="1" s="1"/>
  <c r="B83" i="1"/>
  <c r="B82" i="1"/>
  <c r="C82" i="1" s="1"/>
  <c r="B81" i="1"/>
  <c r="C81" i="1" s="1"/>
  <c r="B80" i="1"/>
  <c r="C80" i="1" s="1"/>
  <c r="B79" i="1"/>
  <c r="B78" i="1"/>
  <c r="C78" i="1" s="1"/>
  <c r="B77" i="1"/>
  <c r="C77" i="1" s="1"/>
  <c r="C76" i="1"/>
  <c r="B76" i="1"/>
  <c r="B75" i="1"/>
  <c r="B74" i="1"/>
  <c r="C74" i="1" s="1"/>
  <c r="B73" i="1"/>
  <c r="C73" i="1" s="1"/>
  <c r="B72" i="1"/>
  <c r="C72" i="1" s="1"/>
  <c r="B71" i="1"/>
  <c r="B70" i="1"/>
  <c r="C70" i="1" s="1"/>
  <c r="B69" i="1"/>
  <c r="C69" i="1" s="1"/>
  <c r="B68" i="1"/>
  <c r="C68" i="1" s="1"/>
  <c r="B67" i="1"/>
  <c r="B66" i="1"/>
  <c r="B65" i="1"/>
  <c r="C65" i="1" s="1"/>
  <c r="B64" i="1"/>
  <c r="C64" i="1" s="1"/>
  <c r="B63" i="1"/>
  <c r="B62" i="1"/>
  <c r="B61" i="1"/>
  <c r="C61" i="1" s="1"/>
  <c r="B60" i="1"/>
  <c r="C60" i="1" s="1"/>
  <c r="B59" i="1"/>
  <c r="B58" i="1"/>
  <c r="B57" i="1"/>
  <c r="C57" i="1" s="1"/>
  <c r="C56" i="1"/>
  <c r="B56" i="1"/>
  <c r="B55" i="1"/>
  <c r="B54" i="1"/>
  <c r="C54" i="1" s="1"/>
  <c r="B53" i="1"/>
  <c r="C53" i="1" s="1"/>
  <c r="B52" i="1"/>
  <c r="B51" i="1"/>
  <c r="B50" i="1"/>
  <c r="B49" i="1"/>
  <c r="C49" i="1" s="1"/>
  <c r="B48" i="1"/>
  <c r="C48" i="1" s="1"/>
  <c r="B47" i="1"/>
  <c r="B46" i="1"/>
  <c r="B45" i="1"/>
  <c r="C45" i="1" s="1"/>
  <c r="B44" i="1"/>
  <c r="C44" i="1" s="1"/>
  <c r="B43" i="1"/>
  <c r="B42" i="1"/>
  <c r="C42" i="1" s="1"/>
  <c r="B41" i="1"/>
  <c r="C41" i="1" s="1"/>
  <c r="B40" i="1"/>
  <c r="B39" i="1"/>
  <c r="B38" i="1"/>
  <c r="B37" i="1"/>
  <c r="C37" i="1" s="1"/>
  <c r="B36" i="1"/>
  <c r="C36" i="1" s="1"/>
  <c r="B35" i="1"/>
  <c r="B34" i="1"/>
  <c r="C34" i="1" s="1"/>
  <c r="B33" i="1"/>
  <c r="C33" i="1" s="1"/>
  <c r="B32" i="1"/>
  <c r="C32" i="1" s="1"/>
  <c r="B31" i="1"/>
  <c r="B30" i="1"/>
  <c r="B29" i="1"/>
  <c r="C29" i="1" s="1"/>
  <c r="B28" i="1"/>
  <c r="C28" i="1" s="1"/>
  <c r="B27" i="1"/>
  <c r="B26" i="1"/>
  <c r="B25" i="1"/>
  <c r="C25" i="1" s="1"/>
  <c r="B24" i="1"/>
  <c r="B23" i="1"/>
  <c r="B22" i="1"/>
  <c r="B21" i="1"/>
  <c r="C21" i="1" s="1"/>
  <c r="C20" i="1"/>
  <c r="B20" i="1"/>
  <c r="B19" i="1"/>
  <c r="B11" i="1"/>
  <c r="B9" i="1"/>
  <c r="B7" i="1"/>
  <c r="B6" i="1"/>
  <c r="B4" i="1"/>
  <c r="B3" i="1"/>
  <c r="B2" i="1"/>
  <c r="B1" i="1"/>
  <c r="C112" i="1" l="1"/>
  <c r="C24" i="1"/>
  <c r="C40" i="1"/>
  <c r="C52" i="1"/>
  <c r="C43" i="1"/>
  <c r="C35" i="1"/>
  <c r="C47" i="1"/>
  <c r="C83" i="1"/>
  <c r="C19" i="1"/>
  <c r="C31" i="1"/>
  <c r="C51" i="1"/>
  <c r="C23" i="1"/>
  <c r="C67" i="1"/>
  <c r="C75" i="1"/>
  <c r="C55" i="1"/>
  <c r="C63" i="1"/>
  <c r="C71" i="1"/>
  <c r="C79" i="1"/>
  <c r="C27" i="1"/>
  <c r="C39" i="1"/>
  <c r="C59" i="1"/>
  <c r="C87" i="1"/>
  <c r="C95" i="1"/>
  <c r="C107" i="1"/>
  <c r="C115" i="1"/>
  <c r="C22" i="1"/>
  <c r="C26" i="1"/>
  <c r="C30" i="1"/>
  <c r="C38" i="1"/>
  <c r="C46" i="1"/>
  <c r="C50" i="1"/>
  <c r="C58" i="1"/>
  <c r="C62" i="1"/>
  <c r="C66" i="1"/>
  <c r="C121" i="1"/>
  <c r="C91" i="1"/>
  <c r="C103" i="1"/>
  <c r="C123" i="1"/>
  <c r="C99" i="1"/>
  <c r="C111" i="1"/>
</calcChain>
</file>

<file path=xl/sharedStrings.xml><?xml version="1.0" encoding="utf-8"?>
<sst xmlns="http://schemas.openxmlformats.org/spreadsheetml/2006/main" count="25" uniqueCount="8">
  <si>
    <t>CUADRO No. 6</t>
  </si>
  <si>
    <t>VINCULACIÓN TRABAJADORES CON DISCAPACIDAD PLANTA DE PERSONAL</t>
  </si>
  <si>
    <t>Propuesta No.</t>
  </si>
  <si>
    <t>PROPONENTE</t>
  </si>
  <si>
    <t>PUNTAJE</t>
  </si>
  <si>
    <t>OBSERVACIÓN</t>
  </si>
  <si>
    <t>NO APORTA EL 40% DE LA EXPERIENCIA REQUERIDA.</t>
  </si>
  <si>
    <t xml:space="preserve">El pliego de condiciones en el numeral  5.2. OTORGAMIENTO PUNTAJE VINCULACIÓN TRABAJADORES CON DISCAPACIDAD PLANTA DE PERSONAL (DECRETO 392 DE 2018) establece:
 (…)
Para los Proponentes Plurales, la Entidad tendrá en cuenta la planta de personal del integrante del Proponente Plural que aporte como mínimo el cuarenta por ciento (40%) de la experiencia requerida para la respectiva contratación, en lo que corresponde al PROMEDIO DE FACTURACIÓN MENSUAL OFICIAL afectado por el PORCENTAJE DEL PROMEDIO MENSUAL DE FACTURACIÓN OFICIAL, el cual se encuentra establecido en el numeral 5.1.1.2.1. PONDERACIÓN DEL PROMEDIO DE FACTURACIÓN MENSUAL TOTAL DE LOS CONTRATOS ACREDITADOS VALIDOS.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</si>
</sst>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MODULO &quot;#,##0"/>
  </numFmts>
  <fonts count="1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sz val="4"/>
      <color indexed="10"/>
      <name val="Arial"/>
      <family val="2"/>
    </font>
    <font>
      <b/>
      <sz val="10"/>
      <name val="Arial"/>
      <family val="2"/>
    </font>
    <font>
      <sz val="10"/>
      <color indexed="10"/>
      <name val="Arial"/>
      <family val="2"/>
    </font>
    <font>
      <sz val="4"/>
      <name val="Arial"/>
      <family val="2"/>
    </font>
    <font>
      <b/>
      <sz val="12"/>
      <name val="Arial"/>
      <family val="2"/>
    </font>
    <font>
      <sz val="4"/>
      <color theme="1"/>
      <name val="Arial"/>
      <family val="2"/>
    </font>
    <font>
      <b/>
      <sz val="8"/>
      <name val="Arial"/>
      <family val="2"/>
    </font>
    <font>
      <sz val="8"/>
      <name val="Arial"/>
      <family val="2"/>
    </font>
  </fonts>
  <fills count="3">
    <fill>
      <patternFill patternType="none"/>
    </fill>
    <fill>
      <patternFill patternType="gray125"/>
    </fill>
    <fill>
      <patternFill patternType="solid">
        <fgColor rgb="FFFFCC81"/>
        <bgColor indexed="64"/>
      </patternFill>
    </fill>
  </fills>
  <borders count="18">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double">
        <color indexed="64"/>
      </right>
      <top/>
      <bottom/>
      <diagonal/>
    </border>
  </borders>
  <cellStyleXfs count="4">
    <xf numFmtId="0" fontId="0" fillId="0" borderId="0"/>
    <xf numFmtId="0" fontId="4" fillId="0" borderId="0"/>
    <xf numFmtId="0" fontId="4" fillId="0" borderId="0"/>
    <xf numFmtId="0" fontId="1" fillId="0" borderId="0"/>
  </cellStyleXfs>
  <cellXfs count="37">
    <xf numFmtId="0" fontId="0" fillId="0" borderId="0" xfId="0"/>
    <xf numFmtId="0" fontId="5" fillId="0" borderId="0" xfId="1" applyFont="1"/>
    <xf numFmtId="0" fontId="7" fillId="0" borderId="0" xfId="1" applyFont="1"/>
    <xf numFmtId="0" fontId="8" fillId="0" borderId="0" xfId="1" applyFont="1"/>
    <xf numFmtId="0" fontId="4" fillId="0" borderId="0" xfId="1" applyFont="1"/>
    <xf numFmtId="1" fontId="6" fillId="0" borderId="0" xfId="1" applyNumberFormat="1" applyFont="1" applyAlignment="1">
      <alignment horizontal="centerContinuous" vertical="center" wrapText="1"/>
    </xf>
    <xf numFmtId="0" fontId="6" fillId="0" borderId="0" xfId="1" applyFont="1" applyAlignment="1">
      <alignment horizontal="centerContinuous" vertical="center" wrapText="1"/>
    </xf>
    <xf numFmtId="0" fontId="4" fillId="0" borderId="0" xfId="1" applyFont="1" applyAlignment="1">
      <alignment horizontal="centerContinuous"/>
    </xf>
    <xf numFmtId="0" fontId="4" fillId="0" borderId="0" xfId="1"/>
    <xf numFmtId="0" fontId="4" fillId="0" borderId="0" xfId="1" applyAlignment="1">
      <alignment horizontal="centerContinuous"/>
    </xf>
    <xf numFmtId="0" fontId="6" fillId="0" borderId="0" xfId="2" applyFont="1" applyAlignment="1">
      <alignment horizontal="centerContinuous" vertical="center" wrapText="1"/>
    </xf>
    <xf numFmtId="164" fontId="9" fillId="0" borderId="0" xfId="1" applyNumberFormat="1" applyFont="1" applyAlignment="1">
      <alignment horizontal="centerContinuous" vertical="center"/>
    </xf>
    <xf numFmtId="0" fontId="10" fillId="0" borderId="0" xfId="3" applyFont="1" applyAlignment="1">
      <alignment horizontal="center" vertical="center"/>
    </xf>
    <xf numFmtId="0" fontId="1" fillId="0" borderId="0" xfId="3"/>
    <xf numFmtId="0" fontId="11" fillId="0" borderId="7" xfId="1" applyFont="1" applyBorder="1" applyAlignment="1">
      <alignment horizontal="centerContinuous"/>
    </xf>
    <xf numFmtId="0" fontId="11" fillId="0" borderId="8" xfId="1" applyFont="1" applyBorder="1" applyAlignment="1">
      <alignment horizontal="center" vertical="center"/>
    </xf>
    <xf numFmtId="0" fontId="11" fillId="0" borderId="9" xfId="1" applyFont="1" applyBorder="1" applyAlignment="1">
      <alignment horizontal="center" vertical="center"/>
    </xf>
    <xf numFmtId="1" fontId="11" fillId="0" borderId="10" xfId="1" applyNumberFormat="1" applyFont="1" applyFill="1" applyBorder="1" applyAlignment="1">
      <alignment horizontal="center" vertical="center"/>
    </xf>
    <xf numFmtId="1" fontId="11" fillId="0" borderId="11" xfId="1" applyNumberFormat="1" applyFont="1" applyFill="1" applyBorder="1" applyAlignment="1">
      <alignment horizontal="left" vertical="center"/>
    </xf>
    <xf numFmtId="1" fontId="12" fillId="0" borderId="12" xfId="1" applyNumberFormat="1" applyFont="1" applyBorder="1" applyAlignment="1">
      <alignment horizontal="center" vertical="center"/>
    </xf>
    <xf numFmtId="0" fontId="12" fillId="0" borderId="13" xfId="1" applyFont="1" applyBorder="1" applyAlignment="1">
      <alignment horizontal="centerContinuous" vertical="center" wrapText="1"/>
    </xf>
    <xf numFmtId="3" fontId="12" fillId="0" borderId="14" xfId="1" applyNumberFormat="1" applyFont="1" applyBorder="1" applyAlignment="1">
      <alignment horizontal="center"/>
    </xf>
    <xf numFmtId="0" fontId="3" fillId="0" borderId="16" xfId="3" applyFont="1" applyFill="1" applyBorder="1" applyAlignment="1" applyProtection="1">
      <alignment horizontal="center" vertical="center"/>
      <protection hidden="1"/>
    </xf>
    <xf numFmtId="0" fontId="1" fillId="0" borderId="15" xfId="3" applyBorder="1"/>
    <xf numFmtId="0" fontId="2" fillId="0" borderId="15" xfId="3" applyFont="1" applyBorder="1"/>
    <xf numFmtId="0" fontId="0" fillId="0" borderId="15" xfId="3" applyFont="1" applyBorder="1"/>
    <xf numFmtId="0" fontId="11" fillId="2" borderId="3" xfId="1" applyFont="1" applyFill="1" applyBorder="1" applyAlignment="1">
      <alignment horizontal="center" vertical="center"/>
    </xf>
    <xf numFmtId="0" fontId="11" fillId="2" borderId="6" xfId="1" applyFont="1" applyFill="1" applyBorder="1" applyAlignment="1">
      <alignment horizontal="center" vertical="center"/>
    </xf>
    <xf numFmtId="0" fontId="0" fillId="0" borderId="0" xfId="3" applyFont="1" applyAlignment="1">
      <alignment horizontal="center" wrapText="1"/>
    </xf>
    <xf numFmtId="1" fontId="6" fillId="0" borderId="0" xfId="1" applyNumberFormat="1" applyFont="1" applyAlignment="1">
      <alignment horizontal="center" vertical="center" wrapText="1"/>
    </xf>
    <xf numFmtId="0" fontId="6" fillId="0" borderId="0" xfId="2" applyFont="1" applyAlignment="1">
      <alignment horizontal="center" vertical="center" wrapText="1"/>
    </xf>
    <xf numFmtId="0" fontId="6" fillId="0" borderId="0" xfId="1" applyFont="1" applyAlignment="1">
      <alignment horizontal="center"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2" xfId="1" applyFont="1" applyFill="1" applyBorder="1" applyAlignment="1">
      <alignment horizontal="center" vertical="center"/>
    </xf>
    <xf numFmtId="0" fontId="11" fillId="2" borderId="5" xfId="1" applyFont="1" applyFill="1" applyBorder="1" applyAlignment="1">
      <alignment horizontal="center" vertical="center"/>
    </xf>
    <xf numFmtId="0" fontId="11" fillId="2" borderId="17" xfId="1" applyFont="1" applyFill="1" applyBorder="1" applyAlignment="1">
      <alignment horizontal="center" vertical="center"/>
    </xf>
  </cellXfs>
  <cellStyles count="4">
    <cellStyle name="Normal" xfId="0" builtinId="0"/>
    <cellStyle name="Normal 2" xfId="1"/>
    <cellStyle name="Normal 3" xfId="2"/>
    <cellStyle name="Normal 4 10" xfId="3"/>
  </cellStyles>
  <dxfs count="4">
    <dxf>
      <font>
        <color rgb="FFFF0000"/>
      </font>
    </dxf>
    <dxf>
      <fill>
        <patternFill>
          <bgColor theme="0" tint="-0.14996795556505021"/>
        </patternFill>
      </fill>
    </dxf>
    <dxf>
      <fill>
        <patternFill>
          <bgColor theme="0" tint="-0.14996795556505021"/>
        </patternFill>
      </fill>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Downloads/Matriz%20CMA%20016-DO-SRN-2019%20M&#211;DULO%201%20completa%20FINAL.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an/Downloads/Matriz%20CMA%20016-DO-SRN-2019%20M&#211;DULO%202%20completa%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row r="1">
          <cell r="B1" t="str">
            <v>INSTITUTO NACIONAL DE VÍAS</v>
          </cell>
        </row>
        <row r="2">
          <cell r="B2" t="str">
            <v>DIRECCIÓN GENERAL</v>
          </cell>
        </row>
        <row r="3">
          <cell r="B3" t="str">
            <v>DIRECCIÓN DE CONTRATACIÓN</v>
          </cell>
        </row>
        <row r="4">
          <cell r="B4" t="str">
            <v>DIRECCIÓN OPERATIVA - SUBDIRECCIÓN RED NACIONAL DE CARRETERAS</v>
          </cell>
        </row>
        <row r="6">
          <cell r="B6" t="str">
            <v>CONCURSO DE MÉRITOS ABIERTO</v>
          </cell>
        </row>
        <row r="7">
          <cell r="B7" t="str">
            <v>CMA-DO-SRN-016-2019</v>
          </cell>
        </row>
        <row r="9">
          <cell r="B9" t="str">
            <v>OBJETO: ADMINISTRACIÓN VIAL DE LAS CARRETERAS A CARGO DE LA TERRITORIAL CÓRDOBA MÓDULOS 1 Y 2</v>
          </cell>
        </row>
        <row r="11">
          <cell r="B11" t="str">
            <v>MÓDULO No. 1</v>
          </cell>
        </row>
        <row r="19">
          <cell r="C19">
            <v>1</v>
          </cell>
          <cell r="D19" t="str">
            <v>CONSORCIO CIVILES 016</v>
          </cell>
        </row>
        <row r="20">
          <cell r="C20">
            <v>2</v>
          </cell>
          <cell r="D20" t="str">
            <v>CONSORCIO INTERADMINISTRACION VIAL 016</v>
          </cell>
        </row>
        <row r="21">
          <cell r="C21">
            <v>3</v>
          </cell>
          <cell r="D21" t="str">
            <v>CONSORCIO CM ADVIAL CÓRDOBA</v>
          </cell>
        </row>
        <row r="22">
          <cell r="C22">
            <v>4</v>
          </cell>
          <cell r="D22" t="str">
            <v>MIGUEL ALEJANDRO PINZÓN AGULAR</v>
          </cell>
        </row>
        <row r="23">
          <cell r="C23">
            <v>5</v>
          </cell>
          <cell r="D23" t="str">
            <v>CONSORCIO CÓRDOBA</v>
          </cell>
        </row>
        <row r="24">
          <cell r="C24">
            <v>6</v>
          </cell>
          <cell r="D24" t="str">
            <v>GEOTECNIA Y CIMIENTOS INGEOCIM S.A.S.</v>
          </cell>
        </row>
        <row r="25">
          <cell r="C25">
            <v>7</v>
          </cell>
          <cell r="D25" t="str">
            <v>CONSORCIO CRI CORDOBA</v>
          </cell>
        </row>
        <row r="26">
          <cell r="C26">
            <v>8</v>
          </cell>
          <cell r="D26" t="str">
            <v>CONSORCIO SERVINC - CPM</v>
          </cell>
        </row>
        <row r="27">
          <cell r="C27">
            <v>9</v>
          </cell>
          <cell r="D27" t="str">
            <v>DONAL BOGOTA BAUTISTA</v>
          </cell>
        </row>
        <row r="28">
          <cell r="C28">
            <v>10</v>
          </cell>
          <cell r="D28" t="str">
            <v>RENE ARMANDO MARTINEZ DORADO</v>
          </cell>
        </row>
        <row r="29">
          <cell r="C29">
            <v>11</v>
          </cell>
          <cell r="D29" t="str">
            <v>INGESCOR LTDA</v>
          </cell>
        </row>
        <row r="30">
          <cell r="C30">
            <v>12</v>
          </cell>
          <cell r="D30" t="str">
            <v>ELSA TORRES ARENALES</v>
          </cell>
        </row>
        <row r="31">
          <cell r="C31">
            <v>13</v>
          </cell>
          <cell r="D31" t="str">
            <v>CONSORCIO VIAL M1 CORDOBA</v>
          </cell>
        </row>
        <row r="32">
          <cell r="C32">
            <v>14</v>
          </cell>
          <cell r="D32" t="str">
            <v>CONSORCIO ADMINISTRACIÓN CORDOBA</v>
          </cell>
        </row>
        <row r="33">
          <cell r="C33">
            <v>15</v>
          </cell>
          <cell r="D33" t="str">
            <v>CONSORCIO ECOAD CORDOBA</v>
          </cell>
        </row>
        <row r="34">
          <cell r="C34">
            <v>16</v>
          </cell>
          <cell r="D34" t="str">
            <v>CONSORCIO TECAL</v>
          </cell>
        </row>
        <row r="35">
          <cell r="C35">
            <v>17</v>
          </cell>
          <cell r="D35" t="str">
            <v>CONSORCIO VIALSA CORDOBA</v>
          </cell>
        </row>
        <row r="36">
          <cell r="C36">
            <v>18</v>
          </cell>
          <cell r="D36" t="str">
            <v>JORES INGENIERIA LTDA</v>
          </cell>
        </row>
        <row r="37">
          <cell r="C37">
            <v>20</v>
          </cell>
          <cell r="D37" t="str">
            <v>CONSORCIO RED NACIONAL 2019</v>
          </cell>
        </row>
        <row r="38">
          <cell r="C38">
            <v>21</v>
          </cell>
          <cell r="D38" t="str">
            <v>CONSORCIO ARG - MSB</v>
          </cell>
        </row>
        <row r="39">
          <cell r="C39">
            <v>22</v>
          </cell>
          <cell r="D39" t="str">
            <v>HACE INGENIEROS SAS</v>
          </cell>
        </row>
        <row r="40">
          <cell r="C40">
            <v>23</v>
          </cell>
          <cell r="D40" t="str">
            <v>PROJEKTA LTDA. INGENIEROS CONSULTORES</v>
          </cell>
        </row>
        <row r="41">
          <cell r="C41">
            <v>24</v>
          </cell>
          <cell r="D41" t="str">
            <v>RAMIRO MESA BARRERA</v>
          </cell>
        </row>
        <row r="42">
          <cell r="C42">
            <v>25</v>
          </cell>
          <cell r="D42" t="str">
            <v>CONSORCIO INCA INVIAS 2019</v>
          </cell>
        </row>
        <row r="43">
          <cell r="C43">
            <v>26</v>
          </cell>
          <cell r="D43" t="str">
            <v>ETA S.A.</v>
          </cell>
        </row>
        <row r="44">
          <cell r="C44">
            <v>27</v>
          </cell>
          <cell r="D44" t="str">
            <v>CONSORCIO AMÉRICA</v>
          </cell>
        </row>
        <row r="45">
          <cell r="C45">
            <v>28</v>
          </cell>
          <cell r="D45" t="str">
            <v>CONSORCIO ADVIAL PJ</v>
          </cell>
        </row>
        <row r="46">
          <cell r="C46">
            <v>29</v>
          </cell>
          <cell r="D46" t="str">
            <v>CODIPRO INGENIERIA LTDA.</v>
          </cell>
        </row>
        <row r="47">
          <cell r="C47">
            <v>31</v>
          </cell>
          <cell r="D47" t="str">
            <v>COPEBA LTDA</v>
          </cell>
        </row>
        <row r="48">
          <cell r="C48">
            <v>32</v>
          </cell>
          <cell r="D48" t="str">
            <v>CONSORCIO SIETE</v>
          </cell>
        </row>
        <row r="49">
          <cell r="C49">
            <v>33</v>
          </cell>
          <cell r="D49" t="str">
            <v>CONSORCIO ADMINISTRACION BIM161</v>
          </cell>
        </row>
        <row r="50">
          <cell r="C50">
            <v>34</v>
          </cell>
          <cell r="D50" t="str">
            <v>CONSORCIO AVC 016</v>
          </cell>
        </row>
        <row r="51">
          <cell r="C51">
            <v>35</v>
          </cell>
          <cell r="D51" t="str">
            <v>CONSORCIO AMV G&amp;G</v>
          </cell>
        </row>
        <row r="52">
          <cell r="C52">
            <v>36</v>
          </cell>
          <cell r="D52" t="str">
            <v>OCTAVIO GUILLERMO BENAVIDES BURBANO</v>
          </cell>
        </row>
        <row r="53">
          <cell r="C53">
            <v>37</v>
          </cell>
          <cell r="D53" t="str">
            <v>CONSORCIO JJT - CORDOBA</v>
          </cell>
        </row>
        <row r="54">
          <cell r="C54">
            <v>38</v>
          </cell>
          <cell r="D54" t="str">
            <v>CONSORCIO INTERCORDOBA</v>
          </cell>
        </row>
        <row r="55">
          <cell r="C55">
            <v>39</v>
          </cell>
          <cell r="D55" t="str">
            <v>CAG INGENIERIA SAS</v>
          </cell>
        </row>
        <row r="56">
          <cell r="C56">
            <v>40</v>
          </cell>
          <cell r="D56" t="str">
            <v>CONSORCIO MACF 016-2019</v>
          </cell>
        </row>
        <row r="57">
          <cell r="C57">
            <v>41</v>
          </cell>
          <cell r="D57" t="str">
            <v>MARY LUZ MEJIA DE PUMAREJO</v>
          </cell>
        </row>
        <row r="58">
          <cell r="C58">
            <v>42</v>
          </cell>
          <cell r="D58" t="str">
            <v>CONSORCIO SAO</v>
          </cell>
        </row>
        <row r="59">
          <cell r="C59">
            <v>44</v>
          </cell>
          <cell r="D59" t="str">
            <v>CONSORCIO INGENIERIA SL</v>
          </cell>
        </row>
        <row r="60">
          <cell r="C60">
            <v>45</v>
          </cell>
          <cell r="D60" t="str">
            <v>CONSORCIO KIA</v>
          </cell>
        </row>
        <row r="61">
          <cell r="C61">
            <v>46</v>
          </cell>
          <cell r="D61" t="str">
            <v>ARA INGENIERÍA S.A.S.</v>
          </cell>
        </row>
        <row r="62">
          <cell r="C62">
            <v>47</v>
          </cell>
          <cell r="D62" t="str">
            <v>CONSULTORES DONOVAN SAS</v>
          </cell>
        </row>
        <row r="63">
          <cell r="C63">
            <v>48</v>
          </cell>
          <cell r="D63" t="str">
            <v>CONSORCIO AIRE</v>
          </cell>
        </row>
        <row r="64">
          <cell r="C64">
            <v>49</v>
          </cell>
          <cell r="D64" t="str">
            <v>INEXPOTRANS SAS</v>
          </cell>
        </row>
        <row r="65">
          <cell r="C65">
            <v>51</v>
          </cell>
          <cell r="D65" t="str">
            <v>CONSORCIO GLORIA</v>
          </cell>
        </row>
        <row r="66">
          <cell r="C66">
            <v>52</v>
          </cell>
          <cell r="D66" t="str">
            <v>CONSORCIO CEF AMV CORDOBA</v>
          </cell>
        </row>
        <row r="67">
          <cell r="C67">
            <v>53</v>
          </cell>
          <cell r="D67" t="str">
            <v>CONSORCIO AMV CÓRDOBA</v>
          </cell>
        </row>
        <row r="68">
          <cell r="C68">
            <v>54</v>
          </cell>
          <cell r="D68" t="str">
            <v>CONSORCIO 2 CRUX 2019</v>
          </cell>
        </row>
        <row r="69">
          <cell r="C69">
            <v>55</v>
          </cell>
          <cell r="D69" t="str">
            <v>CONSORCIO GPMN 2019</v>
          </cell>
        </row>
        <row r="70">
          <cell r="C70">
            <v>56</v>
          </cell>
          <cell r="D70" t="str">
            <v>CONSORCIO DIADCOL 2019</v>
          </cell>
        </row>
        <row r="71">
          <cell r="C71">
            <v>57</v>
          </cell>
          <cell r="D71" t="str">
            <v>CONSORCIO ADMINISTRADOR NOGOC</v>
          </cell>
        </row>
        <row r="72">
          <cell r="C72">
            <v>59</v>
          </cell>
          <cell r="D72" t="str">
            <v>CONSORCIO DIN ISUTECH</v>
          </cell>
        </row>
        <row r="73">
          <cell r="C73">
            <v>60</v>
          </cell>
          <cell r="D73" t="str">
            <v>CONSORCIO A2 016</v>
          </cell>
        </row>
        <row r="74">
          <cell r="C74">
            <v>62</v>
          </cell>
          <cell r="D74" t="str">
            <v>VÍAS ALFA TECNOLOGÍA E.U.</v>
          </cell>
        </row>
        <row r="75">
          <cell r="C75">
            <v>63</v>
          </cell>
          <cell r="D75" t="str">
            <v>CONSORCIO DEVALT</v>
          </cell>
        </row>
        <row r="76">
          <cell r="C76">
            <v>64</v>
          </cell>
          <cell r="D76" t="str">
            <v>CONSORCIO PI</v>
          </cell>
        </row>
        <row r="77">
          <cell r="C77">
            <v>65</v>
          </cell>
          <cell r="D77" t="str">
            <v>Yolanda Cabrera Balcázar</v>
          </cell>
        </row>
        <row r="78">
          <cell r="C78">
            <v>66</v>
          </cell>
          <cell r="D78" t="str">
            <v>ZAFRA INGENIERIA SAS</v>
          </cell>
        </row>
        <row r="79">
          <cell r="C79">
            <v>67</v>
          </cell>
          <cell r="D79" t="str">
            <v>COMPAÑÍA DE CONSULTORÍA Y CONSTRUCCIONES LTDA. EN REORGANIZACIÓN</v>
          </cell>
        </row>
        <row r="80">
          <cell r="C80">
            <v>69</v>
          </cell>
          <cell r="D80" t="str">
            <v>CONSORCIO CPT – JM (MÓDULO 1)</v>
          </cell>
        </row>
        <row r="81">
          <cell r="C81">
            <v>70</v>
          </cell>
          <cell r="D81" t="str">
            <v>CONSORCIO VIAL JCB GOMEZ 016</v>
          </cell>
        </row>
        <row r="82">
          <cell r="C82">
            <v>72</v>
          </cell>
          <cell r="D82" t="str">
            <v>CONSORCIO IDF - SVP</v>
          </cell>
        </row>
        <row r="83">
          <cell r="C83">
            <v>73</v>
          </cell>
          <cell r="D83" t="str">
            <v>CONSORCIO HR-ARM AMV3</v>
          </cell>
        </row>
        <row r="84">
          <cell r="C84">
            <v>74</v>
          </cell>
          <cell r="D84" t="str">
            <v>CONSORCIO ADMINISTRADORES CB</v>
          </cell>
        </row>
        <row r="85">
          <cell r="C85">
            <v>75</v>
          </cell>
          <cell r="D85" t="str">
            <v>CONSORCIO VIAL 19</v>
          </cell>
        </row>
        <row r="86">
          <cell r="C86">
            <v>76</v>
          </cell>
          <cell r="D86" t="str">
            <v>GRUPO METRO COLOMBIA S.A.S</v>
          </cell>
        </row>
        <row r="87">
          <cell r="C87">
            <v>77</v>
          </cell>
          <cell r="D87" t="str">
            <v>CONSORCIO ADMINISTRACIÓN VI</v>
          </cell>
        </row>
        <row r="88">
          <cell r="C88">
            <v>78</v>
          </cell>
          <cell r="D88" t="str">
            <v>VELNEC SA</v>
          </cell>
        </row>
        <row r="89">
          <cell r="C89">
            <v>79</v>
          </cell>
          <cell r="D89" t="str">
            <v>DPC INGENIEROS S.A.S.</v>
          </cell>
        </row>
        <row r="90">
          <cell r="C90">
            <v>80</v>
          </cell>
          <cell r="D90" t="str">
            <v>CONSORCIO EUROCONTROL-CB</v>
          </cell>
        </row>
        <row r="91">
          <cell r="C91">
            <v>82</v>
          </cell>
          <cell r="D91" t="str">
            <v>CONSORCIO AMV CIU CORDOBA</v>
          </cell>
        </row>
        <row r="92">
          <cell r="C92">
            <v>83</v>
          </cell>
          <cell r="D92" t="str">
            <v>CONSORCIO AV CÓRDOBA</v>
          </cell>
        </row>
        <row r="93">
          <cell r="C93">
            <v>84</v>
          </cell>
          <cell r="D93" t="str">
            <v>CONSORCIO INCOLDIVI</v>
          </cell>
        </row>
        <row r="94">
          <cell r="C94">
            <v>85</v>
          </cell>
          <cell r="D94" t="str">
            <v>CONSULTORIA BOGOTANA SAS</v>
          </cell>
        </row>
        <row r="95">
          <cell r="C95">
            <v>86</v>
          </cell>
          <cell r="D95" t="str">
            <v>CONSORCIO INTERESTUDIOS 016 2019</v>
          </cell>
        </row>
        <row r="96">
          <cell r="C96">
            <v>87</v>
          </cell>
          <cell r="D96" t="str">
            <v>CONSTRUCCIONES INTERVENTORIAS ISAZA ING S.A.S</v>
          </cell>
        </row>
        <row r="97">
          <cell r="C97">
            <v>88</v>
          </cell>
          <cell r="D97" t="str">
            <v>CONSORCIO VYO</v>
          </cell>
        </row>
        <row r="98">
          <cell r="C98">
            <v>89</v>
          </cell>
          <cell r="D98" t="str">
            <v>CONSORCIO ADMINISTRADORES GTM</v>
          </cell>
        </row>
        <row r="99">
          <cell r="C99">
            <v>90</v>
          </cell>
          <cell r="D99" t="str">
            <v>CONSORCIO CARRETERAS 2019</v>
          </cell>
        </row>
        <row r="100">
          <cell r="C100">
            <v>91</v>
          </cell>
          <cell r="D100" t="str">
            <v>CONSORCIO GEYKA</v>
          </cell>
        </row>
        <row r="101">
          <cell r="C101">
            <v>92</v>
          </cell>
          <cell r="D101" t="str">
            <v>ALCIRA PÁEZ DURÁN</v>
          </cell>
        </row>
        <row r="102">
          <cell r="C102">
            <v>93</v>
          </cell>
          <cell r="D102" t="str">
            <v>CONSORCIO MOÑITOS</v>
          </cell>
        </row>
        <row r="103">
          <cell r="C103">
            <v>94</v>
          </cell>
          <cell r="D103" t="str">
            <v>ARQUITECTURA E INGENIERIA DE CONSULTA SAS</v>
          </cell>
        </row>
        <row r="104">
          <cell r="C104">
            <v>95</v>
          </cell>
          <cell r="D104" t="str">
            <v>CONSORCIO INTERVIAL 2019</v>
          </cell>
        </row>
        <row r="105">
          <cell r="C105">
            <v>96</v>
          </cell>
          <cell r="D105" t="str">
            <v>CONSORCIO AM2019</v>
          </cell>
        </row>
        <row r="106">
          <cell r="C106">
            <v>97</v>
          </cell>
          <cell r="D106" t="str">
            <v>CONSORCIO PRIETO VIAL</v>
          </cell>
        </row>
        <row r="107">
          <cell r="C107">
            <v>98</v>
          </cell>
          <cell r="D107" t="str">
            <v>CONSORCIO VIAL 2019</v>
          </cell>
        </row>
        <row r="108">
          <cell r="C108">
            <v>99</v>
          </cell>
          <cell r="D108" t="str">
            <v>CONSORCIO AMD CORDOBA</v>
          </cell>
        </row>
        <row r="109">
          <cell r="C109">
            <v>100</v>
          </cell>
          <cell r="D109" t="str">
            <v>CONSORCIO CORDOBA VIAL</v>
          </cell>
        </row>
        <row r="110">
          <cell r="C110">
            <v>101</v>
          </cell>
          <cell r="D110" t="str">
            <v>CONSORCIO VIAL CORDOBA 16</v>
          </cell>
        </row>
        <row r="111">
          <cell r="C111">
            <v>102</v>
          </cell>
          <cell r="D111" t="str">
            <v>INTERSA S.A.</v>
          </cell>
        </row>
        <row r="112">
          <cell r="C112">
            <v>103</v>
          </cell>
          <cell r="D112" t="str">
            <v>NORBERTO BAYONA ESPITIA</v>
          </cell>
        </row>
        <row r="113">
          <cell r="C113">
            <v>104</v>
          </cell>
          <cell r="D113" t="str">
            <v>CONSORCIO CARRETERAS COLOMBIA 2019</v>
          </cell>
        </row>
        <row r="114">
          <cell r="C114">
            <v>105</v>
          </cell>
          <cell r="D114" t="str">
            <v>CONSORCIO JBHR VIAL 2019</v>
          </cell>
        </row>
        <row r="115">
          <cell r="C115">
            <v>106</v>
          </cell>
          <cell r="D115" t="str">
            <v>CONSORCIO JAL 2019</v>
          </cell>
        </row>
        <row r="116">
          <cell r="C116">
            <v>107</v>
          </cell>
          <cell r="D116" t="str">
            <v>CONSORCIO GAN &amp; MSO</v>
          </cell>
        </row>
        <row r="117">
          <cell r="C117">
            <v>108</v>
          </cell>
          <cell r="D117" t="str">
            <v>PROCON ING SAS</v>
          </cell>
        </row>
        <row r="118">
          <cell r="C118">
            <v>109</v>
          </cell>
          <cell r="D118" t="str">
            <v>CONSORCIO WIN 2019</v>
          </cell>
        </row>
        <row r="119">
          <cell r="C119">
            <v>110</v>
          </cell>
          <cell r="D119" t="str">
            <v>CONSORCIO PAP 016</v>
          </cell>
        </row>
        <row r="120">
          <cell r="C120">
            <v>111</v>
          </cell>
          <cell r="D120" t="str">
            <v>PROYECTOS CONSTRUCCIONES CIVILES Y VIALES SAS</v>
          </cell>
        </row>
        <row r="121">
          <cell r="C121">
            <v>112</v>
          </cell>
          <cell r="D121" t="str">
            <v>GNG INGENIERIA S.A.S.</v>
          </cell>
        </row>
        <row r="122">
          <cell r="C122">
            <v>113</v>
          </cell>
          <cell r="D122" t="str">
            <v>CONSORCIO ADMIN 016</v>
          </cell>
        </row>
        <row r="123">
          <cell r="C123">
            <v>114</v>
          </cell>
          <cell r="D123" t="str">
            <v>CONSORCIO VIAS I.J</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row r="1">
          <cell r="B1" t="str">
            <v>INSTITUTO NACIONAL DE VÍAS</v>
          </cell>
        </row>
        <row r="2">
          <cell r="B2" t="str">
            <v>DIRECCIÓN GENERAL</v>
          </cell>
        </row>
        <row r="3">
          <cell r="B3" t="str">
            <v>DIRECCIÓN DE CONTRATACIÓN</v>
          </cell>
        </row>
        <row r="4">
          <cell r="B4" t="str">
            <v>DIRECCIÓN OPERATIVA - SUBDIRECCIÓN RED NACIONAL DE CARRETERAS</v>
          </cell>
        </row>
        <row r="6">
          <cell r="B6" t="str">
            <v>CONCURSO DE MÉRITOS ABIERTO</v>
          </cell>
        </row>
        <row r="7">
          <cell r="B7" t="str">
            <v>CMA-DO-SRN-016-2019</v>
          </cell>
        </row>
        <row r="9">
          <cell r="B9" t="str">
            <v>OBJETO: ADMINISTRACIÓN VIAL DE LAS CARRETERAS A CARGO DE LA TERRITORIAL CÓRDOBA MÓDULOS 1 Y 2</v>
          </cell>
        </row>
        <row r="11">
          <cell r="B11" t="str">
            <v>MÓDULO No. 1</v>
          </cell>
        </row>
        <row r="19">
          <cell r="C19">
            <v>1</v>
          </cell>
          <cell r="D19" t="str">
            <v>CONSORCIO CIVILES 016</v>
          </cell>
        </row>
        <row r="20">
          <cell r="C20">
            <v>3</v>
          </cell>
          <cell r="D20" t="str">
            <v>CONSORCIO CM ADVIAL CÓRDOBA</v>
          </cell>
        </row>
        <row r="21">
          <cell r="C21">
            <v>4</v>
          </cell>
          <cell r="D21" t="str">
            <v>MIGUEL ALEJANDRO PINZÓN AGULAR</v>
          </cell>
        </row>
        <row r="22">
          <cell r="C22">
            <v>5</v>
          </cell>
          <cell r="D22" t="str">
            <v>CONSORCIO CÓRDOBA</v>
          </cell>
        </row>
        <row r="23">
          <cell r="C23">
            <v>6</v>
          </cell>
          <cell r="D23" t="str">
            <v>GEOTECNIA Y CIMIENTOS INGEOCIM S.A.S.</v>
          </cell>
        </row>
        <row r="24">
          <cell r="C24">
            <v>7</v>
          </cell>
          <cell r="D24" t="str">
            <v>CONSORCIO CRI CORDOBA</v>
          </cell>
        </row>
        <row r="25">
          <cell r="C25">
            <v>8</v>
          </cell>
          <cell r="D25" t="str">
            <v>CONSORCIO SERVINC - CPM</v>
          </cell>
        </row>
        <row r="26">
          <cell r="C26">
            <v>9</v>
          </cell>
          <cell r="D26" t="str">
            <v>DONAL BOGOTA BAUTISTA</v>
          </cell>
        </row>
        <row r="27">
          <cell r="C27">
            <v>10</v>
          </cell>
          <cell r="D27" t="str">
            <v>RENE ARMANDO MARTINEZ DORADO</v>
          </cell>
        </row>
        <row r="28">
          <cell r="C28">
            <v>11</v>
          </cell>
          <cell r="D28" t="str">
            <v>INGESCOR LTDA</v>
          </cell>
        </row>
        <row r="29">
          <cell r="C29">
            <v>12</v>
          </cell>
          <cell r="D29" t="str">
            <v>ELSA TORRES ARENALES</v>
          </cell>
        </row>
        <row r="30">
          <cell r="C30">
            <v>14</v>
          </cell>
          <cell r="D30" t="str">
            <v>CONSORCIO ADMINISTRACIÓN CORDOBA</v>
          </cell>
        </row>
        <row r="31">
          <cell r="C31">
            <v>15</v>
          </cell>
          <cell r="D31" t="str">
            <v>CONSORCIO ECOAD CORDOBA</v>
          </cell>
        </row>
        <row r="32">
          <cell r="C32">
            <v>16</v>
          </cell>
          <cell r="D32" t="str">
            <v>CONSORCIO TECAL</v>
          </cell>
        </row>
        <row r="33">
          <cell r="C33">
            <v>17</v>
          </cell>
          <cell r="D33" t="str">
            <v>CONSORCIO VIALSA CORDOBA</v>
          </cell>
        </row>
        <row r="34">
          <cell r="C34">
            <v>18</v>
          </cell>
          <cell r="D34" t="str">
            <v>JORES INGENIERIA LTDA</v>
          </cell>
        </row>
        <row r="35">
          <cell r="C35">
            <v>19</v>
          </cell>
          <cell r="D35" t="str">
            <v>CONSORCIO VIAL M2 CORDOBA</v>
          </cell>
        </row>
        <row r="36">
          <cell r="C36">
            <v>20</v>
          </cell>
          <cell r="D36" t="str">
            <v>CONSORCIO RED NACIONAL 2019</v>
          </cell>
        </row>
        <row r="37">
          <cell r="C37">
            <v>21</v>
          </cell>
          <cell r="D37" t="str">
            <v>CONSORCIO ARG - MSB</v>
          </cell>
        </row>
        <row r="38">
          <cell r="C38">
            <v>22</v>
          </cell>
          <cell r="D38" t="str">
            <v>HACE INGENIEROS SAS</v>
          </cell>
        </row>
        <row r="39">
          <cell r="C39">
            <v>23</v>
          </cell>
          <cell r="D39" t="str">
            <v>PROJEKTA LTDA. INGENIEROS CONSULTORES</v>
          </cell>
        </row>
        <row r="40">
          <cell r="C40">
            <v>24</v>
          </cell>
          <cell r="D40" t="str">
            <v>RAMIRO MESA BARRERA</v>
          </cell>
        </row>
        <row r="41">
          <cell r="C41">
            <v>25</v>
          </cell>
          <cell r="D41" t="str">
            <v>CONSORCIO INCA INVIAS 2019</v>
          </cell>
        </row>
        <row r="42">
          <cell r="C42">
            <v>26</v>
          </cell>
          <cell r="D42" t="str">
            <v>ETA S.A.</v>
          </cell>
        </row>
        <row r="43">
          <cell r="C43">
            <v>27</v>
          </cell>
          <cell r="D43" t="str">
            <v>CONSORCIO AMÉRICA</v>
          </cell>
        </row>
        <row r="44">
          <cell r="C44">
            <v>28</v>
          </cell>
          <cell r="D44" t="str">
            <v>CONSORCIO ADVIAL PJ</v>
          </cell>
        </row>
        <row r="45">
          <cell r="C45">
            <v>29</v>
          </cell>
          <cell r="D45" t="str">
            <v>CODIPRO INGENIERIA LTDA.</v>
          </cell>
        </row>
        <row r="46">
          <cell r="C46">
            <v>30</v>
          </cell>
          <cell r="D46" t="str">
            <v>CONSORCIO OCHO</v>
          </cell>
        </row>
        <row r="47">
          <cell r="C47">
            <v>31</v>
          </cell>
          <cell r="D47" t="str">
            <v>COPEBA LTDA</v>
          </cell>
        </row>
        <row r="48">
          <cell r="C48">
            <v>34</v>
          </cell>
          <cell r="D48" t="str">
            <v>CONSORCIO AVC 016</v>
          </cell>
        </row>
        <row r="49">
          <cell r="C49">
            <v>35</v>
          </cell>
          <cell r="D49" t="str">
            <v>CONSORCIO AMV G&amp;G</v>
          </cell>
        </row>
        <row r="50">
          <cell r="C50">
            <v>36</v>
          </cell>
          <cell r="D50" t="str">
            <v>OCTAVIO GUILLERMO BENAVIDES BURBANO</v>
          </cell>
        </row>
        <row r="51">
          <cell r="C51">
            <v>37</v>
          </cell>
          <cell r="D51" t="str">
            <v>CONSORCIO JJT - CORDOBA</v>
          </cell>
        </row>
        <row r="52">
          <cell r="C52">
            <v>38</v>
          </cell>
          <cell r="D52" t="str">
            <v>CONSORCIO INTERCORDOBA</v>
          </cell>
        </row>
        <row r="53">
          <cell r="C53">
            <v>39</v>
          </cell>
          <cell r="D53" t="str">
            <v>CAG INGENIERIA SAS</v>
          </cell>
        </row>
        <row r="54">
          <cell r="C54">
            <v>40</v>
          </cell>
          <cell r="D54" t="str">
            <v>CONSORCIO MACF 016-2019</v>
          </cell>
        </row>
        <row r="55">
          <cell r="C55">
            <v>41</v>
          </cell>
          <cell r="D55" t="str">
            <v>MARY LUZ MEJIA DE PUMAREJO</v>
          </cell>
        </row>
        <row r="56">
          <cell r="C56">
            <v>42</v>
          </cell>
          <cell r="D56" t="str">
            <v>CONSORCIO SAO</v>
          </cell>
        </row>
        <row r="57">
          <cell r="C57">
            <v>43</v>
          </cell>
          <cell r="D57" t="str">
            <v>CONSORCIO CFJ</v>
          </cell>
        </row>
        <row r="58">
          <cell r="C58">
            <v>44</v>
          </cell>
          <cell r="D58" t="str">
            <v>CONSORCIO INGENIERIA SL</v>
          </cell>
        </row>
        <row r="59">
          <cell r="C59">
            <v>45</v>
          </cell>
          <cell r="D59" t="str">
            <v>CONSORCIO KIA</v>
          </cell>
        </row>
        <row r="60">
          <cell r="C60">
            <v>46</v>
          </cell>
          <cell r="D60" t="str">
            <v>ARA INGENIERÍA S.A.S.</v>
          </cell>
        </row>
        <row r="61">
          <cell r="C61">
            <v>47</v>
          </cell>
          <cell r="D61" t="str">
            <v>CONSULTORES DONOVAN SAS</v>
          </cell>
        </row>
        <row r="62">
          <cell r="C62">
            <v>49</v>
          </cell>
          <cell r="D62" t="str">
            <v>INEXPOTRANS SAS</v>
          </cell>
        </row>
        <row r="63">
          <cell r="C63">
            <v>50</v>
          </cell>
          <cell r="D63" t="str">
            <v>CONSORCIO FUEGO</v>
          </cell>
        </row>
        <row r="64">
          <cell r="C64">
            <v>51</v>
          </cell>
          <cell r="D64" t="str">
            <v>CONSORCIO GLORIA</v>
          </cell>
        </row>
        <row r="65">
          <cell r="C65">
            <v>52</v>
          </cell>
          <cell r="D65" t="str">
            <v>CONSORCIO CEF AMV CORDOBA</v>
          </cell>
        </row>
        <row r="66">
          <cell r="C66">
            <v>53</v>
          </cell>
          <cell r="D66" t="str">
            <v>CONSORCIO AMV CÓRDOBA</v>
          </cell>
        </row>
        <row r="67">
          <cell r="C67">
            <v>54</v>
          </cell>
          <cell r="D67" t="str">
            <v>CONSORCIO 2 CRUX 2019</v>
          </cell>
        </row>
        <row r="68">
          <cell r="C68">
            <v>55</v>
          </cell>
          <cell r="D68" t="str">
            <v>CONSORCIO GPMN 2019</v>
          </cell>
        </row>
        <row r="69">
          <cell r="C69">
            <v>56</v>
          </cell>
          <cell r="D69" t="str">
            <v>CONSORCIO DIADCOL 2019</v>
          </cell>
        </row>
        <row r="70">
          <cell r="C70">
            <v>57</v>
          </cell>
          <cell r="D70" t="str">
            <v>CONSORCIO ADMINISTRADOR NOGOC</v>
          </cell>
        </row>
        <row r="71">
          <cell r="C71">
            <v>58</v>
          </cell>
          <cell r="D71" t="str">
            <v>JOSÉ MARINO RENDÓN MUÑOZ</v>
          </cell>
        </row>
        <row r="72">
          <cell r="C72">
            <v>59</v>
          </cell>
          <cell r="D72" t="str">
            <v>CONSORCIO DIN ISUTECH</v>
          </cell>
        </row>
        <row r="73">
          <cell r="C73">
            <v>60</v>
          </cell>
          <cell r="D73" t="str">
            <v>CONSORCIO A2 016</v>
          </cell>
        </row>
        <row r="74">
          <cell r="C74">
            <v>61</v>
          </cell>
          <cell r="D74" t="str">
            <v>VLADIMIR POLO PAZ</v>
          </cell>
        </row>
        <row r="75">
          <cell r="C75">
            <v>62</v>
          </cell>
          <cell r="D75" t="str">
            <v>VÍAS ALFA TECNOLOGÍA E.U.</v>
          </cell>
        </row>
        <row r="76">
          <cell r="C76">
            <v>63</v>
          </cell>
          <cell r="D76" t="str">
            <v>CONSORCIO DEVALT</v>
          </cell>
        </row>
        <row r="77">
          <cell r="C77">
            <v>64</v>
          </cell>
          <cell r="D77" t="str">
            <v>CONSORCIO PI</v>
          </cell>
        </row>
        <row r="78">
          <cell r="C78">
            <v>65</v>
          </cell>
          <cell r="D78" t="str">
            <v>Yolanda Cabrera Balcázar</v>
          </cell>
        </row>
        <row r="79">
          <cell r="C79">
            <v>66</v>
          </cell>
          <cell r="D79" t="str">
            <v>ZAFRA INGENIERIA SAS</v>
          </cell>
        </row>
        <row r="80">
          <cell r="C80">
            <v>67</v>
          </cell>
          <cell r="D80" t="str">
            <v>COMPAÑÍA DE CONSULTORÍA Y CONSTRUCCIONES LTDA. EN REORGANIZACIÓN</v>
          </cell>
        </row>
        <row r="81">
          <cell r="C81">
            <v>68</v>
          </cell>
          <cell r="D81" t="str">
            <v>CONSORCIO CPT – JM (MÓDULO 2)</v>
          </cell>
        </row>
        <row r="82">
          <cell r="C82">
            <v>70</v>
          </cell>
          <cell r="D82" t="str">
            <v>CONSORCIO VIAL JCB GOMEZ 016</v>
          </cell>
        </row>
        <row r="83">
          <cell r="C83">
            <v>71</v>
          </cell>
          <cell r="D83" t="str">
            <v>CONSORCIO ADMINISTRACION BIM162</v>
          </cell>
        </row>
        <row r="84">
          <cell r="C84">
            <v>72</v>
          </cell>
          <cell r="D84" t="str">
            <v>CONSORCIO IDF - SVP</v>
          </cell>
        </row>
        <row r="85">
          <cell r="C85">
            <v>73</v>
          </cell>
          <cell r="D85" t="str">
            <v>CONSORCIO HR-ARM AMV3</v>
          </cell>
        </row>
        <row r="86">
          <cell r="C86">
            <v>74</v>
          </cell>
          <cell r="D86" t="str">
            <v>CONSORCIO ADMINISTRADORES CB</v>
          </cell>
        </row>
        <row r="87">
          <cell r="C87">
            <v>75</v>
          </cell>
          <cell r="D87" t="str">
            <v>CONSORCIO VIAL 19</v>
          </cell>
        </row>
        <row r="88">
          <cell r="C88">
            <v>77</v>
          </cell>
          <cell r="D88" t="str">
            <v>CONSORCIO ADMINISTRACIÓN VI</v>
          </cell>
        </row>
        <row r="89">
          <cell r="C89">
            <v>78</v>
          </cell>
          <cell r="D89" t="str">
            <v>VELNEC SA</v>
          </cell>
        </row>
        <row r="90">
          <cell r="C90">
            <v>79</v>
          </cell>
          <cell r="D90" t="str">
            <v>DPC INGENIEROS S.A.S.</v>
          </cell>
        </row>
        <row r="91">
          <cell r="C91">
            <v>80</v>
          </cell>
          <cell r="D91" t="str">
            <v>CONSORCIO EUROCONTROL-CB</v>
          </cell>
        </row>
        <row r="92">
          <cell r="C92">
            <v>81</v>
          </cell>
          <cell r="D92" t="str">
            <v>CONSORCIO INTERCORDOBA</v>
          </cell>
        </row>
        <row r="93">
          <cell r="C93">
            <v>82</v>
          </cell>
          <cell r="D93" t="str">
            <v>CONSORCIO AMV CIU CORDOBA</v>
          </cell>
        </row>
        <row r="94">
          <cell r="C94">
            <v>83</v>
          </cell>
          <cell r="D94" t="str">
            <v>CONSORCIO AV CÓRDOBA</v>
          </cell>
        </row>
        <row r="95">
          <cell r="C95">
            <v>84</v>
          </cell>
          <cell r="D95" t="str">
            <v>CONSORCIO INCOLDIVI</v>
          </cell>
        </row>
        <row r="96">
          <cell r="C96">
            <v>85</v>
          </cell>
          <cell r="D96" t="str">
            <v>CONSULTORIA BOGOTANA SAS</v>
          </cell>
        </row>
        <row r="97">
          <cell r="C97">
            <v>86</v>
          </cell>
          <cell r="D97" t="str">
            <v>CONSORCIO INTERESTUDIOS 016 2019</v>
          </cell>
        </row>
        <row r="98">
          <cell r="C98">
            <v>87</v>
          </cell>
          <cell r="D98" t="str">
            <v>CONSTRUCCIONES INTERVENTORIAS ISAZA ING S.A.S</v>
          </cell>
        </row>
        <row r="99">
          <cell r="C99">
            <v>88</v>
          </cell>
          <cell r="D99" t="str">
            <v>CONSORCIO VYO</v>
          </cell>
        </row>
        <row r="100">
          <cell r="C100">
            <v>89</v>
          </cell>
          <cell r="D100" t="str">
            <v>CONSORCIO ADMINISTRADORES GTM</v>
          </cell>
        </row>
        <row r="101">
          <cell r="C101">
            <v>90</v>
          </cell>
          <cell r="D101" t="str">
            <v>CONSORCIO CARRETERAS 2019</v>
          </cell>
        </row>
        <row r="102">
          <cell r="C102">
            <v>91</v>
          </cell>
          <cell r="D102" t="str">
            <v>CONSORCIO GEYKA</v>
          </cell>
        </row>
        <row r="103">
          <cell r="C103">
            <v>92</v>
          </cell>
          <cell r="D103" t="str">
            <v>ALCIRA PÁEZ DURÁN</v>
          </cell>
        </row>
        <row r="104">
          <cell r="C104">
            <v>93</v>
          </cell>
          <cell r="D104" t="str">
            <v>CONSORCIO MOÑITOS</v>
          </cell>
        </row>
        <row r="105">
          <cell r="C105">
            <v>94</v>
          </cell>
          <cell r="D105" t="str">
            <v>ARQUITECTURA E INGENIERIA DE CONSULTA SAS</v>
          </cell>
        </row>
        <row r="106">
          <cell r="C106">
            <v>95</v>
          </cell>
          <cell r="D106" t="str">
            <v>CONSORCIO INTERVIAL 2019</v>
          </cell>
        </row>
        <row r="107">
          <cell r="C107">
            <v>96</v>
          </cell>
          <cell r="D107" t="str">
            <v>CONSORCIO AM2019</v>
          </cell>
        </row>
        <row r="108">
          <cell r="C108">
            <v>97</v>
          </cell>
          <cell r="D108" t="str">
            <v>CONSORCIO PRIETO VIAL</v>
          </cell>
        </row>
        <row r="109">
          <cell r="C109">
            <v>98</v>
          </cell>
          <cell r="D109" t="str">
            <v>CONSORCIO VIAL 2019</v>
          </cell>
        </row>
        <row r="110">
          <cell r="C110">
            <v>99</v>
          </cell>
          <cell r="D110" t="str">
            <v>CONSORCIO AMD CORDOBA</v>
          </cell>
        </row>
        <row r="111">
          <cell r="C111">
            <v>100</v>
          </cell>
          <cell r="D111" t="str">
            <v>CONSORCIO CORDOBA VIAL</v>
          </cell>
        </row>
        <row r="112">
          <cell r="C112">
            <v>101</v>
          </cell>
          <cell r="D112" t="str">
            <v>CONSORCIO VIAL CORDOBA 16</v>
          </cell>
        </row>
        <row r="113">
          <cell r="C113">
            <v>102</v>
          </cell>
          <cell r="D113" t="str">
            <v>INTERSA S.A.</v>
          </cell>
        </row>
        <row r="114">
          <cell r="C114">
            <v>105</v>
          </cell>
          <cell r="D114" t="str">
            <v>CONSORCIO JBHR VIAL 2019</v>
          </cell>
        </row>
        <row r="115">
          <cell r="C115">
            <v>106</v>
          </cell>
          <cell r="D115" t="str">
            <v>CONSORCIO JAL 2019</v>
          </cell>
        </row>
        <row r="116">
          <cell r="C116">
            <v>107</v>
          </cell>
          <cell r="D116" t="str">
            <v>CONSORCIO GAN &amp; MSO</v>
          </cell>
        </row>
        <row r="117">
          <cell r="C117">
            <v>108</v>
          </cell>
          <cell r="D117" t="str">
            <v>PROCON ING SAS</v>
          </cell>
        </row>
        <row r="118">
          <cell r="C118">
            <v>109</v>
          </cell>
          <cell r="D118" t="str">
            <v>CONSORCIO WIN 2019</v>
          </cell>
        </row>
        <row r="119">
          <cell r="C119">
            <v>110</v>
          </cell>
          <cell r="D119" t="str">
            <v>CONSORCIO PAP 016</v>
          </cell>
        </row>
        <row r="120">
          <cell r="C120">
            <v>113</v>
          </cell>
          <cell r="D120" t="str">
            <v>CONSORCIO ADMIN 016</v>
          </cell>
        </row>
        <row r="121">
          <cell r="C121">
            <v>114</v>
          </cell>
          <cell r="D121" t="str">
            <v>CONSORCIO VIAS I.J</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8"/>
  <sheetViews>
    <sheetView zoomScale="70" zoomScaleNormal="70" workbookViewId="0">
      <selection activeCell="D23" sqref="D23:D25"/>
    </sheetView>
  </sheetViews>
  <sheetFormatPr baseColWidth="10" defaultRowHeight="15" x14ac:dyDescent="0.25"/>
  <cols>
    <col min="1" max="1" width="3.85546875" style="13" customWidth="1"/>
    <col min="2" max="2" width="14" style="13" customWidth="1"/>
    <col min="3" max="3" width="45" style="13" customWidth="1"/>
    <col min="4" max="4" width="20.42578125" style="13" customWidth="1"/>
    <col min="5" max="5" width="50.140625" style="13" customWidth="1"/>
    <col min="6" max="16384" width="11.42578125" style="13"/>
  </cols>
  <sheetData>
    <row r="1" spans="1:5" s="2" customFormat="1" ht="15" customHeight="1" x14ac:dyDescent="0.2">
      <c r="A1" s="1"/>
      <c r="B1" s="29" t="str">
        <f>[1]PROPONENTES!B1</f>
        <v>INSTITUTO NACIONAL DE VÍAS</v>
      </c>
      <c r="C1" s="29"/>
      <c r="D1" s="29"/>
    </row>
    <row r="2" spans="1:5" s="4" customFormat="1" ht="15" customHeight="1" x14ac:dyDescent="0.2">
      <c r="A2" s="3"/>
      <c r="B2" s="29" t="str">
        <f>[1]PROPONENTES!B2</f>
        <v>DIRECCIÓN GENERAL</v>
      </c>
      <c r="C2" s="29"/>
      <c r="D2" s="29"/>
    </row>
    <row r="3" spans="1:5" s="4" customFormat="1" ht="15" customHeight="1" x14ac:dyDescent="0.2">
      <c r="A3" s="3"/>
      <c r="B3" s="29" t="str">
        <f>[1]PROPONENTES!B3</f>
        <v>DIRECCIÓN DE CONTRATACIÓN</v>
      </c>
      <c r="C3" s="29"/>
      <c r="D3" s="29"/>
    </row>
    <row r="4" spans="1:5" s="4" customFormat="1" ht="12.75" customHeight="1" x14ac:dyDescent="0.2">
      <c r="A4" s="3"/>
      <c r="B4" s="29" t="str">
        <f>[1]PROPONENTES!B4</f>
        <v>DIRECCIÓN OPERATIVA - SUBDIRECCIÓN RED NACIONAL DE CARRETERAS</v>
      </c>
      <c r="C4" s="29"/>
      <c r="D4" s="29"/>
    </row>
    <row r="5" spans="1:5" s="4" customFormat="1" ht="12.75" x14ac:dyDescent="0.2">
      <c r="A5" s="3"/>
      <c r="B5" s="5"/>
      <c r="C5" s="6"/>
      <c r="D5" s="7"/>
    </row>
    <row r="6" spans="1:5" s="4" customFormat="1" ht="12.75" x14ac:dyDescent="0.2">
      <c r="A6" s="3"/>
      <c r="B6" s="29" t="str">
        <f>+[1]PROPONENTES!B6</f>
        <v>CONCURSO DE MÉRITOS ABIERTO</v>
      </c>
      <c r="C6" s="29"/>
      <c r="D6" s="29"/>
    </row>
    <row r="7" spans="1:5" s="8" customFormat="1" ht="12.75" x14ac:dyDescent="0.2">
      <c r="A7" s="3"/>
      <c r="B7" s="29" t="str">
        <f>[1]PROPONENTES!B7</f>
        <v>CMA-DO-SRN-016-2019</v>
      </c>
      <c r="C7" s="29"/>
      <c r="D7" s="29"/>
    </row>
    <row r="8" spans="1:5" s="8" customFormat="1" ht="12.75" customHeight="1" x14ac:dyDescent="0.2">
      <c r="A8" s="3"/>
      <c r="B8" s="5"/>
      <c r="C8" s="6"/>
      <c r="D8" s="9"/>
    </row>
    <row r="9" spans="1:5" s="8" customFormat="1" ht="12.75" customHeight="1" x14ac:dyDescent="0.2">
      <c r="A9" s="3"/>
      <c r="B9" s="29" t="str">
        <f>[1]PROPONENTES!B9</f>
        <v>OBJETO: ADMINISTRACIÓN VIAL DE LAS CARRETERAS A CARGO DE LA TERRITORIAL CÓRDOBA MÓDULOS 1 Y 2</v>
      </c>
      <c r="C9" s="29"/>
      <c r="D9" s="29"/>
    </row>
    <row r="10" spans="1:5" s="8" customFormat="1" ht="12.75" customHeight="1" x14ac:dyDescent="0.2">
      <c r="A10" s="3"/>
      <c r="B10" s="5"/>
      <c r="C10" s="6"/>
      <c r="D10" s="9"/>
    </row>
    <row r="11" spans="1:5" s="8" customFormat="1" ht="12.75" x14ac:dyDescent="0.2">
      <c r="A11" s="3"/>
      <c r="B11" s="30" t="str">
        <f>[1]PROPONENTES!B11</f>
        <v>MÓDULO No. 1</v>
      </c>
      <c r="C11" s="30"/>
      <c r="D11" s="30"/>
    </row>
    <row r="12" spans="1:5" s="8" customFormat="1" ht="15.75" x14ac:dyDescent="0.2">
      <c r="A12" s="3"/>
      <c r="B12" s="10"/>
      <c r="C12" s="11"/>
      <c r="D12" s="9"/>
    </row>
    <row r="13" spans="1:5" s="8" customFormat="1" ht="12.75" x14ac:dyDescent="0.2">
      <c r="A13" s="3"/>
      <c r="B13" s="31" t="s">
        <v>0</v>
      </c>
      <c r="C13" s="31"/>
      <c r="D13" s="31"/>
    </row>
    <row r="14" spans="1:5" x14ac:dyDescent="0.25">
      <c r="A14" s="12"/>
      <c r="B14" s="31" t="s">
        <v>1</v>
      </c>
      <c r="C14" s="31"/>
      <c r="D14" s="31"/>
    </row>
    <row r="15" spans="1:5" ht="15.75" thickBot="1" x14ac:dyDescent="0.3"/>
    <row r="16" spans="1:5" ht="24" customHeight="1" thickTop="1" x14ac:dyDescent="0.25">
      <c r="B16" s="32" t="s">
        <v>2</v>
      </c>
      <c r="C16" s="34" t="s">
        <v>3</v>
      </c>
      <c r="D16" s="26" t="s">
        <v>4</v>
      </c>
      <c r="E16" s="26" t="s">
        <v>5</v>
      </c>
    </row>
    <row r="17" spans="2:5" ht="24" customHeight="1" thickBot="1" x14ac:dyDescent="0.3">
      <c r="B17" s="33"/>
      <c r="C17" s="35"/>
      <c r="D17" s="27"/>
      <c r="E17" s="27"/>
    </row>
    <row r="18" spans="2:5" ht="4.5" customHeight="1" x14ac:dyDescent="0.25">
      <c r="B18" s="14"/>
      <c r="C18" s="15"/>
      <c r="D18" s="16"/>
    </row>
    <row r="19" spans="2:5" x14ac:dyDescent="0.25">
      <c r="B19" s="17">
        <f>[1]PROPONENTES!C19</f>
        <v>1</v>
      </c>
      <c r="C19" s="18" t="str">
        <f>VLOOKUP(B19,[1]PROPONENTES!$C$19:$D$123,2,FALSE)</f>
        <v>CONSORCIO CIVILES 016</v>
      </c>
      <c r="D19" s="22">
        <v>10</v>
      </c>
      <c r="E19" s="23"/>
    </row>
    <row r="20" spans="2:5" x14ac:dyDescent="0.25">
      <c r="B20" s="17">
        <f>[1]PROPONENTES!C20</f>
        <v>2</v>
      </c>
      <c r="C20" s="18" t="str">
        <f>VLOOKUP(B20,[1]PROPONENTES!$C$19:$D$123,2,FALSE)</f>
        <v>CONSORCIO INTERADMINISTRACION VIAL 016</v>
      </c>
      <c r="D20" s="22">
        <v>10</v>
      </c>
      <c r="E20" s="23"/>
    </row>
    <row r="21" spans="2:5" x14ac:dyDescent="0.25">
      <c r="B21" s="17">
        <f>[1]PROPONENTES!C21</f>
        <v>3</v>
      </c>
      <c r="C21" s="18" t="str">
        <f>VLOOKUP(B21,[1]PROPONENTES!$C$19:$D$123,2,FALSE)</f>
        <v>CONSORCIO CM ADVIAL CÓRDOBA</v>
      </c>
      <c r="D21" s="22">
        <v>10</v>
      </c>
      <c r="E21" s="23"/>
    </row>
    <row r="22" spans="2:5" x14ac:dyDescent="0.25">
      <c r="B22" s="17">
        <f>[1]PROPONENTES!C22</f>
        <v>4</v>
      </c>
      <c r="C22" s="18" t="str">
        <f>VLOOKUP(B22,[1]PROPONENTES!$C$19:$D$123,2,FALSE)</f>
        <v>MIGUEL ALEJANDRO PINZÓN AGULAR</v>
      </c>
      <c r="D22" s="22">
        <v>10</v>
      </c>
      <c r="E22" s="23"/>
    </row>
    <row r="23" spans="2:5" x14ac:dyDescent="0.25">
      <c r="B23" s="17">
        <f>[1]PROPONENTES!C23</f>
        <v>5</v>
      </c>
      <c r="C23" s="18" t="str">
        <f>VLOOKUP(B23,[1]PROPONENTES!$C$19:$D$123,2,FALSE)</f>
        <v>CONSORCIO CÓRDOBA</v>
      </c>
      <c r="D23" s="22">
        <v>10</v>
      </c>
      <c r="E23" s="23"/>
    </row>
    <row r="24" spans="2:5" x14ac:dyDescent="0.25">
      <c r="B24" s="17">
        <f>[1]PROPONENTES!C24</f>
        <v>6</v>
      </c>
      <c r="C24" s="18" t="str">
        <f>VLOOKUP(B24,[1]PROPONENTES!$C$19:$D$123,2,FALSE)</f>
        <v>GEOTECNIA Y CIMIENTOS INGEOCIM S.A.S.</v>
      </c>
      <c r="D24" s="22">
        <v>10</v>
      </c>
      <c r="E24" s="23"/>
    </row>
    <row r="25" spans="2:5" x14ac:dyDescent="0.25">
      <c r="B25" s="17">
        <f>[1]PROPONENTES!C25</f>
        <v>7</v>
      </c>
      <c r="C25" s="18" t="str">
        <f>VLOOKUP(B25,[1]PROPONENTES!$C$19:$D$123,2,FALSE)</f>
        <v>CONSORCIO CRI CORDOBA</v>
      </c>
      <c r="D25" s="22">
        <v>0</v>
      </c>
      <c r="E25" s="24" t="s">
        <v>6</v>
      </c>
    </row>
    <row r="26" spans="2:5" x14ac:dyDescent="0.25">
      <c r="B26" s="17">
        <f>[1]PROPONENTES!C26</f>
        <v>8</v>
      </c>
      <c r="C26" s="18" t="str">
        <f>VLOOKUP(B26,[1]PROPONENTES!$C$19:$D$123,2,FALSE)</f>
        <v>CONSORCIO SERVINC - CPM</v>
      </c>
      <c r="D26" s="22">
        <v>10</v>
      </c>
      <c r="E26" s="23"/>
    </row>
    <row r="27" spans="2:5" x14ac:dyDescent="0.25">
      <c r="B27" s="17">
        <f>[1]PROPONENTES!C27</f>
        <v>9</v>
      </c>
      <c r="C27" s="18" t="str">
        <f>VLOOKUP(B27,[1]PROPONENTES!$C$19:$D$123,2,FALSE)</f>
        <v>DONAL BOGOTA BAUTISTA</v>
      </c>
      <c r="D27" s="22">
        <v>10</v>
      </c>
      <c r="E27" s="23"/>
    </row>
    <row r="28" spans="2:5" x14ac:dyDescent="0.25">
      <c r="B28" s="17">
        <f>[1]PROPONENTES!C28</f>
        <v>10</v>
      </c>
      <c r="C28" s="18" t="str">
        <f>VLOOKUP(B28,[1]PROPONENTES!$C$19:$D$123,2,FALSE)</f>
        <v>RENE ARMANDO MARTINEZ DORADO</v>
      </c>
      <c r="D28" s="22">
        <v>10</v>
      </c>
      <c r="E28" s="23"/>
    </row>
    <row r="29" spans="2:5" x14ac:dyDescent="0.25">
      <c r="B29" s="17">
        <f>[1]PROPONENTES!C29</f>
        <v>11</v>
      </c>
      <c r="C29" s="18" t="str">
        <f>VLOOKUP(B29,[1]PROPONENTES!$C$19:$D$123,2,FALSE)</f>
        <v>INGESCOR LTDA</v>
      </c>
      <c r="D29" s="22">
        <v>10</v>
      </c>
      <c r="E29" s="23"/>
    </row>
    <row r="30" spans="2:5" x14ac:dyDescent="0.25">
      <c r="B30" s="17">
        <f>[1]PROPONENTES!C30</f>
        <v>12</v>
      </c>
      <c r="C30" s="18" t="str">
        <f>VLOOKUP(B30,[1]PROPONENTES!$C$19:$D$123,2,FALSE)</f>
        <v>ELSA TORRES ARENALES</v>
      </c>
      <c r="D30" s="22">
        <v>10</v>
      </c>
      <c r="E30" s="23"/>
    </row>
    <row r="31" spans="2:5" x14ac:dyDescent="0.25">
      <c r="B31" s="17">
        <f>[1]PROPONENTES!C31</f>
        <v>13</v>
      </c>
      <c r="C31" s="18" t="str">
        <f>VLOOKUP(B31,[1]PROPONENTES!$C$19:$D$123,2,FALSE)</f>
        <v>CONSORCIO VIAL M1 CORDOBA</v>
      </c>
      <c r="D31" s="22">
        <v>10</v>
      </c>
      <c r="E31" s="23"/>
    </row>
    <row r="32" spans="2:5" x14ac:dyDescent="0.25">
      <c r="B32" s="17">
        <f>[1]PROPONENTES!C32</f>
        <v>14</v>
      </c>
      <c r="C32" s="18" t="str">
        <f>VLOOKUP(B32,[1]PROPONENTES!$C$19:$D$123,2,FALSE)</f>
        <v>CONSORCIO ADMINISTRACIÓN CORDOBA</v>
      </c>
      <c r="D32" s="22">
        <v>10</v>
      </c>
      <c r="E32" s="23"/>
    </row>
    <row r="33" spans="2:5" x14ac:dyDescent="0.25">
      <c r="B33" s="17">
        <f>[1]PROPONENTES!C33</f>
        <v>15</v>
      </c>
      <c r="C33" s="18" t="str">
        <f>VLOOKUP(B33,[1]PROPONENTES!$C$19:$D$123,2,FALSE)</f>
        <v>CONSORCIO ECOAD CORDOBA</v>
      </c>
      <c r="D33" s="22">
        <v>10</v>
      </c>
      <c r="E33" s="23"/>
    </row>
    <row r="34" spans="2:5" x14ac:dyDescent="0.25">
      <c r="B34" s="17">
        <f>[1]PROPONENTES!C34</f>
        <v>16</v>
      </c>
      <c r="C34" s="18" t="str">
        <f>VLOOKUP(B34,[1]PROPONENTES!$C$19:$D$123,2,FALSE)</f>
        <v>CONSORCIO TECAL</v>
      </c>
      <c r="D34" s="22">
        <v>10</v>
      </c>
      <c r="E34" s="23"/>
    </row>
    <row r="35" spans="2:5" x14ac:dyDescent="0.25">
      <c r="B35" s="17">
        <f>[1]PROPONENTES!C35</f>
        <v>17</v>
      </c>
      <c r="C35" s="18" t="str">
        <f>VLOOKUP(B35,[1]PROPONENTES!$C$19:$D$123,2,FALSE)</f>
        <v>CONSORCIO VIALSA CORDOBA</v>
      </c>
      <c r="D35" s="22">
        <v>10</v>
      </c>
      <c r="E35" s="23"/>
    </row>
    <row r="36" spans="2:5" x14ac:dyDescent="0.25">
      <c r="B36" s="17">
        <f>[1]PROPONENTES!C36</f>
        <v>18</v>
      </c>
      <c r="C36" s="18" t="str">
        <f>VLOOKUP(B36,[1]PROPONENTES!$C$19:$D$123,2,FALSE)</f>
        <v>JORES INGENIERIA LTDA</v>
      </c>
      <c r="D36" s="22">
        <v>10</v>
      </c>
      <c r="E36" s="23"/>
    </row>
    <row r="37" spans="2:5" x14ac:dyDescent="0.25">
      <c r="B37" s="17">
        <f>[1]PROPONENTES!C37</f>
        <v>20</v>
      </c>
      <c r="C37" s="18" t="str">
        <f>VLOOKUP(B37,[1]PROPONENTES!$C$19:$D$123,2,FALSE)</f>
        <v>CONSORCIO RED NACIONAL 2019</v>
      </c>
      <c r="D37" s="22">
        <v>10</v>
      </c>
      <c r="E37" s="23"/>
    </row>
    <row r="38" spans="2:5" x14ac:dyDescent="0.25">
      <c r="B38" s="17">
        <f>[1]PROPONENTES!C38</f>
        <v>21</v>
      </c>
      <c r="C38" s="18" t="str">
        <f>VLOOKUP(B38,[1]PROPONENTES!$C$19:$D$123,2,FALSE)</f>
        <v>CONSORCIO ARG - MSB</v>
      </c>
      <c r="D38" s="22">
        <v>10</v>
      </c>
      <c r="E38" s="23"/>
    </row>
    <row r="39" spans="2:5" x14ac:dyDescent="0.25">
      <c r="B39" s="17">
        <f>[1]PROPONENTES!C39</f>
        <v>22</v>
      </c>
      <c r="C39" s="18" t="str">
        <f>VLOOKUP(B39,[1]PROPONENTES!$C$19:$D$123,2,FALSE)</f>
        <v>HACE INGENIEROS SAS</v>
      </c>
      <c r="D39" s="22">
        <v>10</v>
      </c>
      <c r="E39" s="23"/>
    </row>
    <row r="40" spans="2:5" x14ac:dyDescent="0.25">
      <c r="B40" s="17">
        <f>[1]PROPONENTES!C40</f>
        <v>23</v>
      </c>
      <c r="C40" s="18" t="str">
        <f>VLOOKUP(B40,[1]PROPONENTES!$C$19:$D$123,2,FALSE)</f>
        <v>PROJEKTA LTDA. INGENIEROS CONSULTORES</v>
      </c>
      <c r="D40" s="22">
        <v>10</v>
      </c>
      <c r="E40" s="23"/>
    </row>
    <row r="41" spans="2:5" x14ac:dyDescent="0.25">
      <c r="B41" s="17">
        <f>[1]PROPONENTES!C41</f>
        <v>24</v>
      </c>
      <c r="C41" s="18" t="str">
        <f>VLOOKUP(B41,[1]PROPONENTES!$C$19:$D$123,2,FALSE)</f>
        <v>RAMIRO MESA BARRERA</v>
      </c>
      <c r="D41" s="22">
        <v>10</v>
      </c>
      <c r="E41" s="23"/>
    </row>
    <row r="42" spans="2:5" x14ac:dyDescent="0.25">
      <c r="B42" s="17">
        <f>[1]PROPONENTES!C42</f>
        <v>25</v>
      </c>
      <c r="C42" s="18" t="str">
        <f>VLOOKUP(B42,[1]PROPONENTES!$C$19:$D$123,2,FALSE)</f>
        <v>CONSORCIO INCA INVIAS 2019</v>
      </c>
      <c r="D42" s="22">
        <v>10</v>
      </c>
      <c r="E42" s="23"/>
    </row>
    <row r="43" spans="2:5" x14ac:dyDescent="0.25">
      <c r="B43" s="17">
        <f>[1]PROPONENTES!C43</f>
        <v>26</v>
      </c>
      <c r="C43" s="18" t="str">
        <f>VLOOKUP(B43,[1]PROPONENTES!$C$19:$D$123,2,FALSE)</f>
        <v>ETA S.A.</v>
      </c>
      <c r="D43" s="22">
        <v>10</v>
      </c>
      <c r="E43" s="23"/>
    </row>
    <row r="44" spans="2:5" x14ac:dyDescent="0.25">
      <c r="B44" s="17">
        <f>[1]PROPONENTES!C44</f>
        <v>27</v>
      </c>
      <c r="C44" s="18" t="str">
        <f>VLOOKUP(B44,[1]PROPONENTES!$C$19:$D$123,2,FALSE)</f>
        <v>CONSORCIO AMÉRICA</v>
      </c>
      <c r="D44" s="22">
        <v>0</v>
      </c>
      <c r="E44" s="25"/>
    </row>
    <row r="45" spans="2:5" x14ac:dyDescent="0.25">
      <c r="B45" s="17">
        <f>[1]PROPONENTES!C45</f>
        <v>28</v>
      </c>
      <c r="C45" s="18" t="str">
        <f>VLOOKUP(B45,[1]PROPONENTES!$C$19:$D$123,2,FALSE)</f>
        <v>CONSORCIO ADVIAL PJ</v>
      </c>
      <c r="D45" s="22">
        <v>10</v>
      </c>
      <c r="E45" s="23"/>
    </row>
    <row r="46" spans="2:5" x14ac:dyDescent="0.25">
      <c r="B46" s="17">
        <f>[1]PROPONENTES!C46</f>
        <v>29</v>
      </c>
      <c r="C46" s="18" t="str">
        <f>VLOOKUP(B46,[1]PROPONENTES!$C$19:$D$123,2,FALSE)</f>
        <v>CODIPRO INGENIERIA LTDA.</v>
      </c>
      <c r="D46" s="22">
        <v>10</v>
      </c>
      <c r="E46" s="23"/>
    </row>
    <row r="47" spans="2:5" x14ac:dyDescent="0.25">
      <c r="B47" s="17">
        <f>[1]PROPONENTES!C47</f>
        <v>31</v>
      </c>
      <c r="C47" s="18" t="str">
        <f>VLOOKUP(B47,[1]PROPONENTES!$C$19:$D$123,2,FALSE)</f>
        <v>COPEBA LTDA</v>
      </c>
      <c r="D47" s="22">
        <v>10</v>
      </c>
      <c r="E47" s="23"/>
    </row>
    <row r="48" spans="2:5" x14ac:dyDescent="0.25">
      <c r="B48" s="17">
        <f>[1]PROPONENTES!C48</f>
        <v>32</v>
      </c>
      <c r="C48" s="18" t="str">
        <f>VLOOKUP(B48,[1]PROPONENTES!$C$19:$D$123,2,FALSE)</f>
        <v>CONSORCIO SIETE</v>
      </c>
      <c r="D48" s="22">
        <v>10</v>
      </c>
      <c r="E48" s="23"/>
    </row>
    <row r="49" spans="2:5" x14ac:dyDescent="0.25">
      <c r="B49" s="17">
        <f>[1]PROPONENTES!C49</f>
        <v>33</v>
      </c>
      <c r="C49" s="18" t="str">
        <f>VLOOKUP(B49,[1]PROPONENTES!$C$19:$D$123,2,FALSE)</f>
        <v>CONSORCIO ADMINISTRACION BIM161</v>
      </c>
      <c r="D49" s="22">
        <v>10</v>
      </c>
      <c r="E49" s="23"/>
    </row>
    <row r="50" spans="2:5" x14ac:dyDescent="0.25">
      <c r="B50" s="17">
        <f>[1]PROPONENTES!C50</f>
        <v>34</v>
      </c>
      <c r="C50" s="18" t="str">
        <f>VLOOKUP(B50,[1]PROPONENTES!$C$19:$D$123,2,FALSE)</f>
        <v>CONSORCIO AVC 016</v>
      </c>
      <c r="D50" s="22">
        <v>10</v>
      </c>
      <c r="E50" s="23"/>
    </row>
    <row r="51" spans="2:5" x14ac:dyDescent="0.25">
      <c r="B51" s="17">
        <f>[1]PROPONENTES!C51</f>
        <v>35</v>
      </c>
      <c r="C51" s="18" t="str">
        <f>VLOOKUP(B51,[1]PROPONENTES!$C$19:$D$123,2,FALSE)</f>
        <v>CONSORCIO AMV G&amp;G</v>
      </c>
      <c r="D51" s="22">
        <v>0</v>
      </c>
      <c r="E51" s="25"/>
    </row>
    <row r="52" spans="2:5" x14ac:dyDescent="0.25">
      <c r="B52" s="17">
        <f>[1]PROPONENTES!C52</f>
        <v>36</v>
      </c>
      <c r="C52" s="18" t="str">
        <f>VLOOKUP(B52,[1]PROPONENTES!$C$19:$D$123,2,FALSE)</f>
        <v>OCTAVIO GUILLERMO BENAVIDES BURBANO</v>
      </c>
      <c r="D52" s="22">
        <v>0</v>
      </c>
      <c r="E52" s="25"/>
    </row>
    <row r="53" spans="2:5" x14ac:dyDescent="0.25">
      <c r="B53" s="17">
        <f>[1]PROPONENTES!C53</f>
        <v>37</v>
      </c>
      <c r="C53" s="18" t="str">
        <f>VLOOKUP(B53,[1]PROPONENTES!$C$19:$D$123,2,FALSE)</f>
        <v>CONSORCIO JJT - CORDOBA</v>
      </c>
      <c r="D53" s="22">
        <v>0</v>
      </c>
      <c r="E53" s="25"/>
    </row>
    <row r="54" spans="2:5" x14ac:dyDescent="0.25">
      <c r="B54" s="17">
        <f>[1]PROPONENTES!C54</f>
        <v>38</v>
      </c>
      <c r="C54" s="18" t="str">
        <f>VLOOKUP(B54,[1]PROPONENTES!$C$19:$D$123,2,FALSE)</f>
        <v>CONSORCIO INTERCORDOBA</v>
      </c>
      <c r="D54" s="22">
        <v>10</v>
      </c>
      <c r="E54" s="23"/>
    </row>
    <row r="55" spans="2:5" x14ac:dyDescent="0.25">
      <c r="B55" s="17">
        <f>[1]PROPONENTES!C55</f>
        <v>39</v>
      </c>
      <c r="C55" s="18" t="str">
        <f>VLOOKUP(B55,[1]PROPONENTES!$C$19:$D$123,2,FALSE)</f>
        <v>CAG INGENIERIA SAS</v>
      </c>
      <c r="D55" s="22">
        <v>0</v>
      </c>
      <c r="E55" s="25"/>
    </row>
    <row r="56" spans="2:5" x14ac:dyDescent="0.25">
      <c r="B56" s="17">
        <f>[1]PROPONENTES!C56</f>
        <v>40</v>
      </c>
      <c r="C56" s="18" t="str">
        <f>VLOOKUP(B56,[1]PROPONENTES!$C$19:$D$123,2,FALSE)</f>
        <v>CONSORCIO MACF 016-2019</v>
      </c>
      <c r="D56" s="22">
        <v>0</v>
      </c>
      <c r="E56" s="24" t="s">
        <v>6</v>
      </c>
    </row>
    <row r="57" spans="2:5" x14ac:dyDescent="0.25">
      <c r="B57" s="17">
        <f>[1]PROPONENTES!C57</f>
        <v>41</v>
      </c>
      <c r="C57" s="18" t="str">
        <f>VLOOKUP(B57,[1]PROPONENTES!$C$19:$D$123,2,FALSE)</f>
        <v>MARY LUZ MEJIA DE PUMAREJO</v>
      </c>
      <c r="D57" s="22">
        <v>10</v>
      </c>
      <c r="E57" s="23"/>
    </row>
    <row r="58" spans="2:5" x14ac:dyDescent="0.25">
      <c r="B58" s="17">
        <f>[1]PROPONENTES!C58</f>
        <v>42</v>
      </c>
      <c r="C58" s="18" t="str">
        <f>VLOOKUP(B58,[1]PROPONENTES!$C$19:$D$123,2,FALSE)</f>
        <v>CONSORCIO SAO</v>
      </c>
      <c r="D58" s="22">
        <v>10</v>
      </c>
      <c r="E58" s="23"/>
    </row>
    <row r="59" spans="2:5" x14ac:dyDescent="0.25">
      <c r="B59" s="17">
        <f>[1]PROPONENTES!C59</f>
        <v>44</v>
      </c>
      <c r="C59" s="18" t="str">
        <f>VLOOKUP(B59,[1]PROPONENTES!$C$19:$D$123,2,FALSE)</f>
        <v>CONSORCIO INGENIERIA SL</v>
      </c>
      <c r="D59" s="22">
        <v>10</v>
      </c>
      <c r="E59" s="23"/>
    </row>
    <row r="60" spans="2:5" x14ac:dyDescent="0.25">
      <c r="B60" s="17">
        <f>[1]PROPONENTES!C60</f>
        <v>45</v>
      </c>
      <c r="C60" s="18" t="str">
        <f>VLOOKUP(B60,[1]PROPONENTES!$C$19:$D$123,2,FALSE)</f>
        <v>CONSORCIO KIA</v>
      </c>
      <c r="D60" s="22">
        <v>0</v>
      </c>
      <c r="E60" s="24" t="s">
        <v>6</v>
      </c>
    </row>
    <row r="61" spans="2:5" x14ac:dyDescent="0.25">
      <c r="B61" s="17">
        <f>[1]PROPONENTES!C61</f>
        <v>46</v>
      </c>
      <c r="C61" s="18" t="str">
        <f>VLOOKUP(B61,[1]PROPONENTES!$C$19:$D$123,2,FALSE)</f>
        <v>ARA INGENIERÍA S.A.S.</v>
      </c>
      <c r="D61" s="22">
        <v>10</v>
      </c>
      <c r="E61" s="23"/>
    </row>
    <row r="62" spans="2:5" x14ac:dyDescent="0.25">
      <c r="B62" s="17">
        <f>[1]PROPONENTES!C62</f>
        <v>47</v>
      </c>
      <c r="C62" s="18" t="str">
        <f>VLOOKUP(B62,[1]PROPONENTES!$C$19:$D$123,2,FALSE)</f>
        <v>CONSULTORES DONOVAN SAS</v>
      </c>
      <c r="D62" s="22">
        <v>10</v>
      </c>
      <c r="E62" s="23"/>
    </row>
    <row r="63" spans="2:5" x14ac:dyDescent="0.25">
      <c r="B63" s="17">
        <f>[1]PROPONENTES!C63</f>
        <v>48</v>
      </c>
      <c r="C63" s="18" t="str">
        <f>VLOOKUP(B63,[1]PROPONENTES!$C$19:$D$123,2,FALSE)</f>
        <v>CONSORCIO AIRE</v>
      </c>
      <c r="D63" s="22">
        <v>10</v>
      </c>
      <c r="E63" s="23"/>
    </row>
    <row r="64" spans="2:5" x14ac:dyDescent="0.25">
      <c r="B64" s="17">
        <f>[1]PROPONENTES!C64</f>
        <v>49</v>
      </c>
      <c r="C64" s="18" t="str">
        <f>VLOOKUP(B64,[1]PROPONENTES!$C$19:$D$123,2,FALSE)</f>
        <v>INEXPOTRANS SAS</v>
      </c>
      <c r="D64" s="22">
        <v>10</v>
      </c>
      <c r="E64" s="23"/>
    </row>
    <row r="65" spans="2:5" x14ac:dyDescent="0.25">
      <c r="B65" s="17">
        <f>[1]PROPONENTES!C65</f>
        <v>51</v>
      </c>
      <c r="C65" s="18" t="str">
        <f>VLOOKUP(B65,[1]PROPONENTES!$C$19:$D$123,2,FALSE)</f>
        <v>CONSORCIO GLORIA</v>
      </c>
      <c r="D65" s="22">
        <v>10</v>
      </c>
      <c r="E65" s="23"/>
    </row>
    <row r="66" spans="2:5" x14ac:dyDescent="0.25">
      <c r="B66" s="17">
        <f>[1]PROPONENTES!C66</f>
        <v>52</v>
      </c>
      <c r="C66" s="18" t="str">
        <f>VLOOKUP(B66,[1]PROPONENTES!$C$19:$D$123,2,FALSE)</f>
        <v>CONSORCIO CEF AMV CORDOBA</v>
      </c>
      <c r="D66" s="22">
        <v>10</v>
      </c>
      <c r="E66" s="23"/>
    </row>
    <row r="67" spans="2:5" x14ac:dyDescent="0.25">
      <c r="B67" s="17">
        <f>[1]PROPONENTES!C67</f>
        <v>53</v>
      </c>
      <c r="C67" s="18" t="str">
        <f>VLOOKUP(B67,[1]PROPONENTES!$C$19:$D$123,2,FALSE)</f>
        <v>CONSORCIO AMV CÓRDOBA</v>
      </c>
      <c r="D67" s="22">
        <v>10</v>
      </c>
      <c r="E67" s="23"/>
    </row>
    <row r="68" spans="2:5" x14ac:dyDescent="0.25">
      <c r="B68" s="17">
        <f>[1]PROPONENTES!C68</f>
        <v>54</v>
      </c>
      <c r="C68" s="18" t="str">
        <f>VLOOKUP(B68,[1]PROPONENTES!$C$19:$D$123,2,FALSE)</f>
        <v>CONSORCIO 2 CRUX 2019</v>
      </c>
      <c r="D68" s="22">
        <v>10</v>
      </c>
      <c r="E68" s="23"/>
    </row>
    <row r="69" spans="2:5" x14ac:dyDescent="0.25">
      <c r="B69" s="17">
        <f>[1]PROPONENTES!C69</f>
        <v>55</v>
      </c>
      <c r="C69" s="18" t="str">
        <f>VLOOKUP(B69,[1]PROPONENTES!$C$19:$D$123,2,FALSE)</f>
        <v>CONSORCIO GPMN 2019</v>
      </c>
      <c r="D69" s="22">
        <v>0</v>
      </c>
      <c r="E69" s="25"/>
    </row>
    <row r="70" spans="2:5" x14ac:dyDescent="0.25">
      <c r="B70" s="17">
        <f>[1]PROPONENTES!C70</f>
        <v>56</v>
      </c>
      <c r="C70" s="18" t="str">
        <f>VLOOKUP(B70,[1]PROPONENTES!$C$19:$D$123,2,FALSE)</f>
        <v>CONSORCIO DIADCOL 2019</v>
      </c>
      <c r="D70" s="22">
        <v>10</v>
      </c>
      <c r="E70" s="23"/>
    </row>
    <row r="71" spans="2:5" x14ac:dyDescent="0.25">
      <c r="B71" s="17">
        <f>[1]PROPONENTES!C71</f>
        <v>57</v>
      </c>
      <c r="C71" s="18" t="str">
        <f>VLOOKUP(B71,[1]PROPONENTES!$C$19:$D$123,2,FALSE)</f>
        <v>CONSORCIO ADMINISTRADOR NOGOC</v>
      </c>
      <c r="D71" s="22">
        <v>10</v>
      </c>
      <c r="E71" s="23"/>
    </row>
    <row r="72" spans="2:5" x14ac:dyDescent="0.25">
      <c r="B72" s="17">
        <f>[1]PROPONENTES!C72</f>
        <v>59</v>
      </c>
      <c r="C72" s="18" t="str">
        <f>VLOOKUP(B72,[1]PROPONENTES!$C$19:$D$123,2,FALSE)</f>
        <v>CONSORCIO DIN ISUTECH</v>
      </c>
      <c r="D72" s="22">
        <v>10</v>
      </c>
      <c r="E72" s="23"/>
    </row>
    <row r="73" spans="2:5" x14ac:dyDescent="0.25">
      <c r="B73" s="17">
        <f>[1]PROPONENTES!C73</f>
        <v>60</v>
      </c>
      <c r="C73" s="18" t="str">
        <f>VLOOKUP(B73,[1]PROPONENTES!$C$19:$D$123,2,FALSE)</f>
        <v>CONSORCIO A2 016</v>
      </c>
      <c r="D73" s="22">
        <v>10</v>
      </c>
      <c r="E73" s="23"/>
    </row>
    <row r="74" spans="2:5" x14ac:dyDescent="0.25">
      <c r="B74" s="17">
        <f>[1]PROPONENTES!C74</f>
        <v>62</v>
      </c>
      <c r="C74" s="18" t="str">
        <f>VLOOKUP(B74,[1]PROPONENTES!$C$19:$D$123,2,FALSE)</f>
        <v>VÍAS ALFA TECNOLOGÍA E.U.</v>
      </c>
      <c r="D74" s="22">
        <v>10</v>
      </c>
      <c r="E74" s="23"/>
    </row>
    <row r="75" spans="2:5" x14ac:dyDescent="0.25">
      <c r="B75" s="17">
        <f>[1]PROPONENTES!C75</f>
        <v>63</v>
      </c>
      <c r="C75" s="18" t="str">
        <f>VLOOKUP(B75,[1]PROPONENTES!$C$19:$D$123,2,FALSE)</f>
        <v>CONSORCIO DEVALT</v>
      </c>
      <c r="D75" s="22">
        <v>0</v>
      </c>
      <c r="E75" s="25"/>
    </row>
    <row r="76" spans="2:5" x14ac:dyDescent="0.25">
      <c r="B76" s="17">
        <f>[1]PROPONENTES!C76</f>
        <v>64</v>
      </c>
      <c r="C76" s="18" t="str">
        <f>VLOOKUP(B76,[1]PROPONENTES!$C$19:$D$123,2,FALSE)</f>
        <v>CONSORCIO PI</v>
      </c>
      <c r="D76" s="22">
        <v>10</v>
      </c>
      <c r="E76" s="23"/>
    </row>
    <row r="77" spans="2:5" x14ac:dyDescent="0.25">
      <c r="B77" s="17">
        <f>[1]PROPONENTES!C77</f>
        <v>65</v>
      </c>
      <c r="C77" s="18" t="str">
        <f>VLOOKUP(B77,[1]PROPONENTES!$C$19:$D$123,2,FALSE)</f>
        <v>Yolanda Cabrera Balcázar</v>
      </c>
      <c r="D77" s="22">
        <v>10</v>
      </c>
      <c r="E77" s="23"/>
    </row>
    <row r="78" spans="2:5" x14ac:dyDescent="0.25">
      <c r="B78" s="17">
        <f>[1]PROPONENTES!C78</f>
        <v>66</v>
      </c>
      <c r="C78" s="18" t="str">
        <f>VLOOKUP(B78,[1]PROPONENTES!$C$19:$D$123,2,FALSE)</f>
        <v>ZAFRA INGENIERIA SAS</v>
      </c>
      <c r="D78" s="22">
        <v>10</v>
      </c>
      <c r="E78" s="23"/>
    </row>
    <row r="79" spans="2:5" x14ac:dyDescent="0.25">
      <c r="B79" s="17">
        <f>[1]PROPONENTES!C79</f>
        <v>67</v>
      </c>
      <c r="C79" s="18" t="str">
        <f>VLOOKUP(B79,[1]PROPONENTES!$C$19:$D$123,2,FALSE)</f>
        <v>COMPAÑÍA DE CONSULTORÍA Y CONSTRUCCIONES LTDA. EN REORGANIZACIÓN</v>
      </c>
      <c r="D79" s="22">
        <v>10</v>
      </c>
      <c r="E79" s="23"/>
    </row>
    <row r="80" spans="2:5" x14ac:dyDescent="0.25">
      <c r="B80" s="17">
        <f>[1]PROPONENTES!C80</f>
        <v>69</v>
      </c>
      <c r="C80" s="18" t="str">
        <f>VLOOKUP(B80,[1]PROPONENTES!$C$19:$D$123,2,FALSE)</f>
        <v>CONSORCIO CPT – JM (MÓDULO 1)</v>
      </c>
      <c r="D80" s="22">
        <v>10</v>
      </c>
      <c r="E80" s="23"/>
    </row>
    <row r="81" spans="2:5" x14ac:dyDescent="0.25">
      <c r="B81" s="17">
        <f>[1]PROPONENTES!C81</f>
        <v>70</v>
      </c>
      <c r="C81" s="18" t="str">
        <f>VLOOKUP(B81,[1]PROPONENTES!$C$19:$D$123,2,FALSE)</f>
        <v>CONSORCIO VIAL JCB GOMEZ 016</v>
      </c>
      <c r="D81" s="22">
        <v>0</v>
      </c>
      <c r="E81" s="25"/>
    </row>
    <row r="82" spans="2:5" x14ac:dyDescent="0.25">
      <c r="B82" s="17">
        <f>[1]PROPONENTES!C82</f>
        <v>72</v>
      </c>
      <c r="C82" s="18" t="str">
        <f>VLOOKUP(B82,[1]PROPONENTES!$C$19:$D$123,2,FALSE)</f>
        <v>CONSORCIO IDF - SVP</v>
      </c>
      <c r="D82" s="22">
        <v>10</v>
      </c>
      <c r="E82" s="23"/>
    </row>
    <row r="83" spans="2:5" x14ac:dyDescent="0.25">
      <c r="B83" s="17">
        <f>[1]PROPONENTES!C83</f>
        <v>73</v>
      </c>
      <c r="C83" s="18" t="str">
        <f>VLOOKUP(B83,[1]PROPONENTES!$C$19:$D$123,2,FALSE)</f>
        <v>CONSORCIO HR-ARM AMV3</v>
      </c>
      <c r="D83" s="22">
        <v>10</v>
      </c>
      <c r="E83" s="23"/>
    </row>
    <row r="84" spans="2:5" x14ac:dyDescent="0.25">
      <c r="B84" s="17">
        <f>[1]PROPONENTES!C84</f>
        <v>74</v>
      </c>
      <c r="C84" s="18" t="str">
        <f>VLOOKUP(B84,[1]PROPONENTES!$C$19:$D$123,2,FALSE)</f>
        <v>CONSORCIO ADMINISTRADORES CB</v>
      </c>
      <c r="D84" s="22">
        <v>10</v>
      </c>
      <c r="E84" s="23"/>
    </row>
    <row r="85" spans="2:5" x14ac:dyDescent="0.25">
      <c r="B85" s="17">
        <f>[1]PROPONENTES!C85</f>
        <v>75</v>
      </c>
      <c r="C85" s="18" t="str">
        <f>VLOOKUP(B85,[1]PROPONENTES!$C$19:$D$123,2,FALSE)</f>
        <v>CONSORCIO VIAL 19</v>
      </c>
      <c r="D85" s="22">
        <v>10</v>
      </c>
      <c r="E85" s="23"/>
    </row>
    <row r="86" spans="2:5" x14ac:dyDescent="0.25">
      <c r="B86" s="17">
        <f>[1]PROPONENTES!C86</f>
        <v>76</v>
      </c>
      <c r="C86" s="18" t="str">
        <f>VLOOKUP(B86,[1]PROPONENTES!$C$19:$D$123,2,FALSE)</f>
        <v>GRUPO METRO COLOMBIA S.A.S</v>
      </c>
      <c r="D86" s="22">
        <v>10</v>
      </c>
      <c r="E86" s="23"/>
    </row>
    <row r="87" spans="2:5" x14ac:dyDescent="0.25">
      <c r="B87" s="17">
        <f>[1]PROPONENTES!C87</f>
        <v>77</v>
      </c>
      <c r="C87" s="18" t="str">
        <f>VLOOKUP(B87,[1]PROPONENTES!$C$19:$D$123,2,FALSE)</f>
        <v>CONSORCIO ADMINISTRACIÓN VI</v>
      </c>
      <c r="D87" s="22">
        <v>10</v>
      </c>
      <c r="E87" s="23"/>
    </row>
    <row r="88" spans="2:5" x14ac:dyDescent="0.25">
      <c r="B88" s="17">
        <f>[1]PROPONENTES!C88</f>
        <v>78</v>
      </c>
      <c r="C88" s="18" t="str">
        <f>VLOOKUP(B88,[1]PROPONENTES!$C$19:$D$123,2,FALSE)</f>
        <v>VELNEC SA</v>
      </c>
      <c r="D88" s="22">
        <v>10</v>
      </c>
      <c r="E88" s="23"/>
    </row>
    <row r="89" spans="2:5" x14ac:dyDescent="0.25">
      <c r="B89" s="17">
        <f>[1]PROPONENTES!C89</f>
        <v>79</v>
      </c>
      <c r="C89" s="18" t="str">
        <f>VLOOKUP(B89,[1]PROPONENTES!$C$19:$D$123,2,FALSE)</f>
        <v>DPC INGENIEROS S.A.S.</v>
      </c>
      <c r="D89" s="22">
        <v>10</v>
      </c>
      <c r="E89" s="23"/>
    </row>
    <row r="90" spans="2:5" x14ac:dyDescent="0.25">
      <c r="B90" s="17">
        <f>[1]PROPONENTES!C90</f>
        <v>80</v>
      </c>
      <c r="C90" s="18" t="str">
        <f>VLOOKUP(B90,[1]PROPONENTES!$C$19:$D$123,2,FALSE)</f>
        <v>CONSORCIO EUROCONTROL-CB</v>
      </c>
      <c r="D90" s="22">
        <v>10</v>
      </c>
      <c r="E90" s="23"/>
    </row>
    <row r="91" spans="2:5" x14ac:dyDescent="0.25">
      <c r="B91" s="17">
        <f>[1]PROPONENTES!C91</f>
        <v>82</v>
      </c>
      <c r="C91" s="18" t="str">
        <f>VLOOKUP(B91,[1]PROPONENTES!$C$19:$D$123,2,FALSE)</f>
        <v>CONSORCIO AMV CIU CORDOBA</v>
      </c>
      <c r="D91" s="22">
        <v>0</v>
      </c>
      <c r="E91" s="24" t="s">
        <v>6</v>
      </c>
    </row>
    <row r="92" spans="2:5" x14ac:dyDescent="0.25">
      <c r="B92" s="17">
        <f>[1]PROPONENTES!C92</f>
        <v>83</v>
      </c>
      <c r="C92" s="18" t="str">
        <f>VLOOKUP(B92,[1]PROPONENTES!$C$19:$D$123,2,FALSE)</f>
        <v>CONSORCIO AV CÓRDOBA</v>
      </c>
      <c r="D92" s="22">
        <v>0</v>
      </c>
      <c r="E92" s="24" t="s">
        <v>6</v>
      </c>
    </row>
    <row r="93" spans="2:5" x14ac:dyDescent="0.25">
      <c r="B93" s="17">
        <f>[1]PROPONENTES!C93</f>
        <v>84</v>
      </c>
      <c r="C93" s="18" t="str">
        <f>VLOOKUP(B93,[1]PROPONENTES!$C$19:$D$123,2,FALSE)</f>
        <v>CONSORCIO INCOLDIVI</v>
      </c>
      <c r="D93" s="22">
        <v>10</v>
      </c>
      <c r="E93" s="23"/>
    </row>
    <row r="94" spans="2:5" x14ac:dyDescent="0.25">
      <c r="B94" s="17">
        <f>[1]PROPONENTES!C94</f>
        <v>85</v>
      </c>
      <c r="C94" s="18" t="str">
        <f>VLOOKUP(B94,[1]PROPONENTES!$C$19:$D$123,2,FALSE)</f>
        <v>CONSULTORIA BOGOTANA SAS</v>
      </c>
      <c r="D94" s="22">
        <v>10</v>
      </c>
      <c r="E94" s="23"/>
    </row>
    <row r="95" spans="2:5" x14ac:dyDescent="0.25">
      <c r="B95" s="17">
        <f>[1]PROPONENTES!C95</f>
        <v>86</v>
      </c>
      <c r="C95" s="18" t="str">
        <f>VLOOKUP(B95,[1]PROPONENTES!$C$19:$D$123,2,FALSE)</f>
        <v>CONSORCIO INTERESTUDIOS 016 2019</v>
      </c>
      <c r="D95" s="22">
        <v>10</v>
      </c>
      <c r="E95" s="23"/>
    </row>
    <row r="96" spans="2:5" x14ac:dyDescent="0.25">
      <c r="B96" s="17">
        <f>[1]PROPONENTES!C96</f>
        <v>87</v>
      </c>
      <c r="C96" s="18" t="str">
        <f>VLOOKUP(B96,[1]PROPONENTES!$C$19:$D$123,2,FALSE)</f>
        <v>CONSTRUCCIONES INTERVENTORIAS ISAZA ING S.A.S</v>
      </c>
      <c r="D96" s="22">
        <v>10</v>
      </c>
      <c r="E96" s="23"/>
    </row>
    <row r="97" spans="2:5" x14ac:dyDescent="0.25">
      <c r="B97" s="17">
        <f>[1]PROPONENTES!C97</f>
        <v>88</v>
      </c>
      <c r="C97" s="18" t="str">
        <f>VLOOKUP(B97,[1]PROPONENTES!$C$19:$D$123,2,FALSE)</f>
        <v>CONSORCIO VYO</v>
      </c>
      <c r="D97" s="22">
        <v>10</v>
      </c>
      <c r="E97" s="23"/>
    </row>
    <row r="98" spans="2:5" x14ac:dyDescent="0.25">
      <c r="B98" s="17">
        <f>[1]PROPONENTES!C98</f>
        <v>89</v>
      </c>
      <c r="C98" s="18" t="str">
        <f>VLOOKUP(B98,[1]PROPONENTES!$C$19:$D$123,2,FALSE)</f>
        <v>CONSORCIO ADMINISTRADORES GTM</v>
      </c>
      <c r="D98" s="22">
        <v>10</v>
      </c>
      <c r="E98" s="23"/>
    </row>
    <row r="99" spans="2:5" x14ac:dyDescent="0.25">
      <c r="B99" s="17">
        <f>[1]PROPONENTES!C99</f>
        <v>90</v>
      </c>
      <c r="C99" s="18" t="str">
        <f>VLOOKUP(B99,[1]PROPONENTES!$C$19:$D$123,2,FALSE)</f>
        <v>CONSORCIO CARRETERAS 2019</v>
      </c>
      <c r="D99" s="22">
        <v>10</v>
      </c>
      <c r="E99" s="23"/>
    </row>
    <row r="100" spans="2:5" x14ac:dyDescent="0.25">
      <c r="B100" s="17">
        <f>[1]PROPONENTES!C100</f>
        <v>91</v>
      </c>
      <c r="C100" s="18" t="str">
        <f>VLOOKUP(B100,[1]PROPONENTES!$C$19:$D$123,2,FALSE)</f>
        <v>CONSORCIO GEYKA</v>
      </c>
      <c r="D100" s="22">
        <v>10</v>
      </c>
      <c r="E100" s="23"/>
    </row>
    <row r="101" spans="2:5" x14ac:dyDescent="0.25">
      <c r="B101" s="17">
        <f>[1]PROPONENTES!C101</f>
        <v>92</v>
      </c>
      <c r="C101" s="18" t="str">
        <f>VLOOKUP(B101,[1]PROPONENTES!$C$19:$D$123,2,FALSE)</f>
        <v>ALCIRA PÁEZ DURÁN</v>
      </c>
      <c r="D101" s="22">
        <v>0</v>
      </c>
      <c r="E101" s="25"/>
    </row>
    <row r="102" spans="2:5" x14ac:dyDescent="0.25">
      <c r="B102" s="17">
        <f>[1]PROPONENTES!C102</f>
        <v>93</v>
      </c>
      <c r="C102" s="18" t="str">
        <f>VLOOKUP(B102,[1]PROPONENTES!$C$19:$D$123,2,FALSE)</f>
        <v>CONSORCIO MOÑITOS</v>
      </c>
      <c r="D102" s="22">
        <v>10</v>
      </c>
      <c r="E102" s="23"/>
    </row>
    <row r="103" spans="2:5" x14ac:dyDescent="0.25">
      <c r="B103" s="17">
        <f>[1]PROPONENTES!C103</f>
        <v>94</v>
      </c>
      <c r="C103" s="18" t="str">
        <f>VLOOKUP(B103,[1]PROPONENTES!$C$19:$D$123,2,FALSE)</f>
        <v>ARQUITECTURA E INGENIERIA DE CONSULTA SAS</v>
      </c>
      <c r="D103" s="22">
        <v>10</v>
      </c>
      <c r="E103" s="23"/>
    </row>
    <row r="104" spans="2:5" x14ac:dyDescent="0.25">
      <c r="B104" s="17">
        <f>[1]PROPONENTES!C104</f>
        <v>95</v>
      </c>
      <c r="C104" s="18" t="str">
        <f>VLOOKUP(B104,[1]PROPONENTES!$C$19:$D$123,2,FALSE)</f>
        <v>CONSORCIO INTERVIAL 2019</v>
      </c>
      <c r="D104" s="22">
        <v>0</v>
      </c>
      <c r="E104" s="24" t="s">
        <v>6</v>
      </c>
    </row>
    <row r="105" spans="2:5" x14ac:dyDescent="0.25">
      <c r="B105" s="17">
        <f>[1]PROPONENTES!C105</f>
        <v>96</v>
      </c>
      <c r="C105" s="18" t="str">
        <f>VLOOKUP(B105,[1]PROPONENTES!$C$19:$D$123,2,FALSE)</f>
        <v>CONSORCIO AM2019</v>
      </c>
      <c r="D105" s="22">
        <v>10</v>
      </c>
      <c r="E105" s="23"/>
    </row>
    <row r="106" spans="2:5" x14ac:dyDescent="0.25">
      <c r="B106" s="17">
        <f>[1]PROPONENTES!C106</f>
        <v>97</v>
      </c>
      <c r="C106" s="18" t="str">
        <f>VLOOKUP(B106,[1]PROPONENTES!$C$19:$D$123,2,FALSE)</f>
        <v>CONSORCIO PRIETO VIAL</v>
      </c>
      <c r="D106" s="22">
        <v>10</v>
      </c>
      <c r="E106" s="23"/>
    </row>
    <row r="107" spans="2:5" x14ac:dyDescent="0.25">
      <c r="B107" s="17">
        <f>[1]PROPONENTES!C107</f>
        <v>98</v>
      </c>
      <c r="C107" s="18" t="str">
        <f>VLOOKUP(B107,[1]PROPONENTES!$C$19:$D$123,2,FALSE)</f>
        <v>CONSORCIO VIAL 2019</v>
      </c>
      <c r="D107" s="22">
        <v>10</v>
      </c>
      <c r="E107" s="23"/>
    </row>
    <row r="108" spans="2:5" x14ac:dyDescent="0.25">
      <c r="B108" s="17">
        <f>[1]PROPONENTES!C108</f>
        <v>99</v>
      </c>
      <c r="C108" s="18" t="str">
        <f>VLOOKUP(B108,[1]PROPONENTES!$C$19:$D$123,2,FALSE)</f>
        <v>CONSORCIO AMD CORDOBA</v>
      </c>
      <c r="D108" s="22">
        <v>10</v>
      </c>
      <c r="E108" s="23"/>
    </row>
    <row r="109" spans="2:5" x14ac:dyDescent="0.25">
      <c r="B109" s="17">
        <f>[1]PROPONENTES!C109</f>
        <v>100</v>
      </c>
      <c r="C109" s="18" t="str">
        <f>VLOOKUP(B109,[1]PROPONENTES!$C$19:$D$123,2,FALSE)</f>
        <v>CONSORCIO CORDOBA VIAL</v>
      </c>
      <c r="D109" s="22">
        <v>10</v>
      </c>
      <c r="E109" s="23"/>
    </row>
    <row r="110" spans="2:5" x14ac:dyDescent="0.25">
      <c r="B110" s="17">
        <f>[1]PROPONENTES!C110</f>
        <v>101</v>
      </c>
      <c r="C110" s="18" t="str">
        <f>VLOOKUP(B110,[1]PROPONENTES!$C$19:$D$123,2,FALSE)</f>
        <v>CONSORCIO VIAL CORDOBA 16</v>
      </c>
      <c r="D110" s="22">
        <v>10</v>
      </c>
      <c r="E110" s="23"/>
    </row>
    <row r="111" spans="2:5" x14ac:dyDescent="0.25">
      <c r="B111" s="17">
        <f>[1]PROPONENTES!C111</f>
        <v>102</v>
      </c>
      <c r="C111" s="18" t="str">
        <f>VLOOKUP(B111,[1]PROPONENTES!$C$19:$D$123,2,FALSE)</f>
        <v>INTERSA S.A.</v>
      </c>
      <c r="D111" s="22">
        <v>10</v>
      </c>
      <c r="E111" s="23"/>
    </row>
    <row r="112" spans="2:5" x14ac:dyDescent="0.25">
      <c r="B112" s="17">
        <f>[1]PROPONENTES!C112</f>
        <v>103</v>
      </c>
      <c r="C112" s="18" t="str">
        <f>VLOOKUP(B112,[1]PROPONENTES!$C$19:$D$123,2,FALSE)</f>
        <v>NORBERTO BAYONA ESPITIA</v>
      </c>
      <c r="D112" s="22">
        <v>10</v>
      </c>
      <c r="E112" s="23"/>
    </row>
    <row r="113" spans="2:5" x14ac:dyDescent="0.25">
      <c r="B113" s="17">
        <f>[1]PROPONENTES!C113</f>
        <v>104</v>
      </c>
      <c r="C113" s="18" t="str">
        <f>VLOOKUP(B113,[1]PROPONENTES!$C$19:$D$123,2,FALSE)</f>
        <v>CONSORCIO CARRETERAS COLOMBIA 2019</v>
      </c>
      <c r="D113" s="22">
        <v>0</v>
      </c>
      <c r="E113" s="24" t="s">
        <v>6</v>
      </c>
    </row>
    <row r="114" spans="2:5" x14ac:dyDescent="0.25">
      <c r="B114" s="17">
        <f>[1]PROPONENTES!C114</f>
        <v>105</v>
      </c>
      <c r="C114" s="18" t="str">
        <f>VLOOKUP(B114,[1]PROPONENTES!$C$19:$D$123,2,FALSE)</f>
        <v>CONSORCIO JBHR VIAL 2019</v>
      </c>
      <c r="D114" s="22">
        <v>10</v>
      </c>
      <c r="E114" s="23"/>
    </row>
    <row r="115" spans="2:5" x14ac:dyDescent="0.25">
      <c r="B115" s="17">
        <f>[1]PROPONENTES!C115</f>
        <v>106</v>
      </c>
      <c r="C115" s="18" t="str">
        <f>VLOOKUP(B115,[1]PROPONENTES!$C$19:$D$123,2,FALSE)</f>
        <v>CONSORCIO JAL 2019</v>
      </c>
      <c r="D115" s="22">
        <v>10</v>
      </c>
      <c r="E115" s="23"/>
    </row>
    <row r="116" spans="2:5" x14ac:dyDescent="0.25">
      <c r="B116" s="17">
        <f>[1]PROPONENTES!C116</f>
        <v>107</v>
      </c>
      <c r="C116" s="18" t="str">
        <f>VLOOKUP(B116,[1]PROPONENTES!$C$19:$D$123,2,FALSE)</f>
        <v>CONSORCIO GAN &amp; MSO</v>
      </c>
      <c r="D116" s="22">
        <v>10</v>
      </c>
      <c r="E116" s="23"/>
    </row>
    <row r="117" spans="2:5" x14ac:dyDescent="0.25">
      <c r="B117" s="17">
        <f>[1]PROPONENTES!C117</f>
        <v>108</v>
      </c>
      <c r="C117" s="18" t="str">
        <f>VLOOKUP(B117,[1]PROPONENTES!$C$19:$D$123,2,FALSE)</f>
        <v>PROCON ING SAS</v>
      </c>
      <c r="D117" s="22">
        <v>10</v>
      </c>
      <c r="E117" s="23"/>
    </row>
    <row r="118" spans="2:5" x14ac:dyDescent="0.25">
      <c r="B118" s="17">
        <f>[1]PROPONENTES!C118</f>
        <v>109</v>
      </c>
      <c r="C118" s="18" t="str">
        <f>VLOOKUP(B118,[1]PROPONENTES!$C$19:$D$123,2,FALSE)</f>
        <v>CONSORCIO WIN 2019</v>
      </c>
      <c r="D118" s="22">
        <v>10</v>
      </c>
      <c r="E118" s="23"/>
    </row>
    <row r="119" spans="2:5" x14ac:dyDescent="0.25">
      <c r="B119" s="17">
        <f>[1]PROPONENTES!C119</f>
        <v>110</v>
      </c>
      <c r="C119" s="18" t="str">
        <f>VLOOKUP(B119,[1]PROPONENTES!$C$19:$D$123,2,FALSE)</f>
        <v>CONSORCIO PAP 016</v>
      </c>
      <c r="D119" s="22">
        <v>10</v>
      </c>
      <c r="E119" s="23"/>
    </row>
    <row r="120" spans="2:5" x14ac:dyDescent="0.25">
      <c r="B120" s="17">
        <f>[1]PROPONENTES!C120</f>
        <v>111</v>
      </c>
      <c r="C120" s="18" t="str">
        <f>VLOOKUP(B120,[1]PROPONENTES!$C$19:$D$123,2,FALSE)</f>
        <v>PROYECTOS CONSTRUCCIONES CIVILES Y VIALES SAS</v>
      </c>
      <c r="D120" s="22">
        <v>10</v>
      </c>
      <c r="E120" s="23"/>
    </row>
    <row r="121" spans="2:5" x14ac:dyDescent="0.25">
      <c r="B121" s="17">
        <f>[1]PROPONENTES!C121</f>
        <v>112</v>
      </c>
      <c r="C121" s="18" t="str">
        <f>VLOOKUP(B121,[1]PROPONENTES!$C$19:$D$123,2,FALSE)</f>
        <v>GNG INGENIERIA S.A.S.</v>
      </c>
      <c r="D121" s="22">
        <v>10</v>
      </c>
      <c r="E121" s="23"/>
    </row>
    <row r="122" spans="2:5" x14ac:dyDescent="0.25">
      <c r="B122" s="17">
        <f>[1]PROPONENTES!C122</f>
        <v>113</v>
      </c>
      <c r="C122" s="18" t="str">
        <f>VLOOKUP(B122,[1]PROPONENTES!$C$19:$D$123,2,FALSE)</f>
        <v>CONSORCIO ADMIN 016</v>
      </c>
      <c r="D122" s="22">
        <v>0</v>
      </c>
      <c r="E122" s="24" t="s">
        <v>6</v>
      </c>
    </row>
    <row r="123" spans="2:5" x14ac:dyDescent="0.25">
      <c r="B123" s="17">
        <f>[1]PROPONENTES!C123</f>
        <v>114</v>
      </c>
      <c r="C123" s="18" t="str">
        <f>VLOOKUP(B123,[1]PROPONENTES!$C$19:$D$123,2,FALSE)</f>
        <v>CONSORCIO VIAS I.J</v>
      </c>
      <c r="D123" s="22">
        <v>10</v>
      </c>
      <c r="E123" s="23"/>
    </row>
    <row r="124" spans="2:5" ht="3" customHeight="1" thickBot="1" x14ac:dyDescent="0.3">
      <c r="B124" s="19"/>
      <c r="C124" s="20"/>
      <c r="D124" s="21"/>
    </row>
    <row r="125" spans="2:5" ht="15.75" thickTop="1" x14ac:dyDescent="0.25"/>
    <row r="128" spans="2:5" ht="175.5" customHeight="1" x14ac:dyDescent="0.25">
      <c r="B128" s="28" t="s">
        <v>7</v>
      </c>
      <c r="C128" s="28"/>
      <c r="D128" s="28"/>
      <c r="E128" s="28"/>
    </row>
  </sheetData>
  <mergeCells count="15">
    <mergeCell ref="B7:D7"/>
    <mergeCell ref="B1:D1"/>
    <mergeCell ref="B2:D2"/>
    <mergeCell ref="B3:D3"/>
    <mergeCell ref="B4:D4"/>
    <mergeCell ref="B6:D6"/>
    <mergeCell ref="E16:E17"/>
    <mergeCell ref="B128:E128"/>
    <mergeCell ref="B9:D9"/>
    <mergeCell ref="B11:D11"/>
    <mergeCell ref="B13:D13"/>
    <mergeCell ref="B14:D14"/>
    <mergeCell ref="B16:B17"/>
    <mergeCell ref="C16:C17"/>
    <mergeCell ref="D16:D17"/>
  </mergeCells>
  <conditionalFormatting sqref="D19:D123">
    <cfRule type="cellIs" dxfId="3" priority="1" operator="equal">
      <formula>"INGRESAR PUNTAJE MANUAL"</formula>
    </cfRule>
  </conditionalFormatting>
  <conditionalFormatting sqref="B19:D123">
    <cfRule type="expression" dxfId="2" priority="2" stopIfTrue="1">
      <formula>MOD(ROW(),2)</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3"/>
  <sheetViews>
    <sheetView tabSelected="1" topLeftCell="A41" zoomScale="85" zoomScaleNormal="85" workbookViewId="0">
      <selection activeCell="D53" sqref="D53"/>
    </sheetView>
  </sheetViews>
  <sheetFormatPr baseColWidth="10" defaultRowHeight="15" x14ac:dyDescent="0.25"/>
  <cols>
    <col min="1" max="1" width="3.85546875" style="13" customWidth="1"/>
    <col min="2" max="2" width="14" style="13" customWidth="1"/>
    <col min="3" max="3" width="45" style="13" customWidth="1"/>
    <col min="4" max="4" width="27.42578125" style="13" bestFit="1" customWidth="1"/>
    <col min="5" max="5" width="49.85546875" style="13" customWidth="1"/>
    <col min="6" max="16384" width="11.42578125" style="13"/>
  </cols>
  <sheetData>
    <row r="1" spans="1:5" s="2" customFormat="1" ht="15" customHeight="1" x14ac:dyDescent="0.2">
      <c r="A1" s="1"/>
      <c r="B1" s="29" t="str">
        <f>[2]PROPONENTES!B1</f>
        <v>INSTITUTO NACIONAL DE VÍAS</v>
      </c>
      <c r="C1" s="29"/>
      <c r="D1" s="29"/>
    </row>
    <row r="2" spans="1:5" s="4" customFormat="1" ht="15" customHeight="1" x14ac:dyDescent="0.2">
      <c r="A2" s="3"/>
      <c r="B2" s="29" t="str">
        <f>[2]PROPONENTES!B2</f>
        <v>DIRECCIÓN GENERAL</v>
      </c>
      <c r="C2" s="29"/>
      <c r="D2" s="29"/>
    </row>
    <row r="3" spans="1:5" s="4" customFormat="1" ht="15" customHeight="1" x14ac:dyDescent="0.2">
      <c r="A3" s="3"/>
      <c r="B3" s="29" t="str">
        <f>[2]PROPONENTES!B3</f>
        <v>DIRECCIÓN DE CONTRATACIÓN</v>
      </c>
      <c r="C3" s="29"/>
      <c r="D3" s="29"/>
    </row>
    <row r="4" spans="1:5" s="4" customFormat="1" ht="12.75" customHeight="1" x14ac:dyDescent="0.2">
      <c r="A4" s="3"/>
      <c r="B4" s="29" t="str">
        <f>[2]PROPONENTES!B4</f>
        <v>DIRECCIÓN OPERATIVA - SUBDIRECCIÓN RED NACIONAL DE CARRETERAS</v>
      </c>
      <c r="C4" s="29"/>
      <c r="D4" s="29"/>
    </row>
    <row r="5" spans="1:5" s="4" customFormat="1" ht="12.75" x14ac:dyDescent="0.2">
      <c r="A5" s="3"/>
      <c r="B5" s="5"/>
      <c r="C5" s="6"/>
      <c r="D5" s="7"/>
    </row>
    <row r="6" spans="1:5" s="4" customFormat="1" ht="12.75" x14ac:dyDescent="0.2">
      <c r="A6" s="3"/>
      <c r="B6" s="29" t="str">
        <f>+[2]PROPONENTES!B6</f>
        <v>CONCURSO DE MÉRITOS ABIERTO</v>
      </c>
      <c r="C6" s="29"/>
      <c r="D6" s="29"/>
    </row>
    <row r="7" spans="1:5" s="8" customFormat="1" ht="12.75" x14ac:dyDescent="0.2">
      <c r="A7" s="3"/>
      <c r="B7" s="29" t="str">
        <f>[2]PROPONENTES!B7</f>
        <v>CMA-DO-SRN-016-2019</v>
      </c>
      <c r="C7" s="29"/>
      <c r="D7" s="29"/>
    </row>
    <row r="8" spans="1:5" s="8" customFormat="1" ht="12.75" customHeight="1" x14ac:dyDescent="0.2">
      <c r="A8" s="3"/>
      <c r="B8" s="5"/>
      <c r="C8" s="6"/>
      <c r="D8" s="9"/>
    </row>
    <row r="9" spans="1:5" s="8" customFormat="1" ht="12.75" customHeight="1" x14ac:dyDescent="0.2">
      <c r="A9" s="3"/>
      <c r="B9" s="29" t="str">
        <f>[2]PROPONENTES!B9</f>
        <v>OBJETO: ADMINISTRACIÓN VIAL DE LAS CARRETERAS A CARGO DE LA TERRITORIAL CÓRDOBA MÓDULOS 1 Y 2</v>
      </c>
      <c r="C9" s="29"/>
      <c r="D9" s="29"/>
    </row>
    <row r="10" spans="1:5" s="8" customFormat="1" ht="12.75" customHeight="1" x14ac:dyDescent="0.2">
      <c r="A10" s="3"/>
      <c r="B10" s="5"/>
      <c r="C10" s="6"/>
      <c r="D10" s="9"/>
    </row>
    <row r="11" spans="1:5" s="8" customFormat="1" ht="12.75" x14ac:dyDescent="0.2">
      <c r="A11" s="3"/>
      <c r="B11" s="30" t="str">
        <f>[2]PROPONENTES!B11</f>
        <v>MÓDULO No. 1</v>
      </c>
      <c r="C11" s="30"/>
      <c r="D11" s="30"/>
    </row>
    <row r="12" spans="1:5" s="8" customFormat="1" ht="15.75" x14ac:dyDescent="0.2">
      <c r="A12" s="3"/>
      <c r="B12" s="10"/>
      <c r="C12" s="11"/>
      <c r="D12" s="9"/>
    </row>
    <row r="13" spans="1:5" s="8" customFormat="1" ht="12.75" x14ac:dyDescent="0.2">
      <c r="A13" s="3"/>
      <c r="B13" s="31" t="s">
        <v>0</v>
      </c>
      <c r="C13" s="31"/>
      <c r="D13" s="31"/>
    </row>
    <row r="14" spans="1:5" x14ac:dyDescent="0.25">
      <c r="A14" s="12"/>
      <c r="B14" s="31" t="s">
        <v>1</v>
      </c>
      <c r="C14" s="31"/>
      <c r="D14" s="31"/>
    </row>
    <row r="15" spans="1:5" ht="15.75" thickBot="1" x14ac:dyDescent="0.3"/>
    <row r="16" spans="1:5" ht="24" customHeight="1" thickTop="1" x14ac:dyDescent="0.25">
      <c r="B16" s="32" t="s">
        <v>2</v>
      </c>
      <c r="C16" s="34" t="s">
        <v>3</v>
      </c>
      <c r="D16" s="26" t="s">
        <v>4</v>
      </c>
      <c r="E16" s="26" t="s">
        <v>5</v>
      </c>
    </row>
    <row r="17" spans="2:5" ht="24" customHeight="1" thickBot="1" x14ac:dyDescent="0.3">
      <c r="B17" s="33"/>
      <c r="C17" s="35"/>
      <c r="D17" s="27"/>
      <c r="E17" s="36"/>
    </row>
    <row r="18" spans="2:5" ht="4.5" customHeight="1" x14ac:dyDescent="0.25">
      <c r="B18" s="14"/>
      <c r="C18" s="15"/>
      <c r="D18" s="15"/>
      <c r="E18" s="23"/>
    </row>
    <row r="19" spans="2:5" x14ac:dyDescent="0.25">
      <c r="B19" s="17">
        <f>[2]PROPONENTES!C19</f>
        <v>1</v>
      </c>
      <c r="C19" s="18" t="str">
        <f>VLOOKUP(B19,[2]PROPONENTES!$C$19:$D$121,2,FALSE)</f>
        <v>CONSORCIO CIVILES 016</v>
      </c>
      <c r="D19" s="22">
        <v>10</v>
      </c>
      <c r="E19" s="23"/>
    </row>
    <row r="20" spans="2:5" x14ac:dyDescent="0.25">
      <c r="B20" s="17">
        <f>[2]PROPONENTES!C20</f>
        <v>3</v>
      </c>
      <c r="C20" s="18" t="str">
        <f>VLOOKUP(B20,[2]PROPONENTES!$C$19:$D$121,2,FALSE)</f>
        <v>CONSORCIO CM ADVIAL CÓRDOBA</v>
      </c>
      <c r="D20" s="22">
        <v>10</v>
      </c>
      <c r="E20" s="23"/>
    </row>
    <row r="21" spans="2:5" x14ac:dyDescent="0.25">
      <c r="B21" s="17">
        <f>[2]PROPONENTES!C21</f>
        <v>4</v>
      </c>
      <c r="C21" s="18" t="str">
        <f>VLOOKUP(B21,[2]PROPONENTES!$C$19:$D$121,2,FALSE)</f>
        <v>MIGUEL ALEJANDRO PINZÓN AGULAR</v>
      </c>
      <c r="D21" s="22">
        <v>10</v>
      </c>
      <c r="E21" s="23"/>
    </row>
    <row r="22" spans="2:5" x14ac:dyDescent="0.25">
      <c r="B22" s="17">
        <f>[2]PROPONENTES!C22</f>
        <v>5</v>
      </c>
      <c r="C22" s="18" t="str">
        <f>VLOOKUP(B22,[2]PROPONENTES!$C$19:$D$121,2,FALSE)</f>
        <v>CONSORCIO CÓRDOBA</v>
      </c>
      <c r="D22" s="22">
        <v>10</v>
      </c>
      <c r="E22" s="23"/>
    </row>
    <row r="23" spans="2:5" x14ac:dyDescent="0.25">
      <c r="B23" s="17">
        <f>[2]PROPONENTES!C23</f>
        <v>6</v>
      </c>
      <c r="C23" s="18" t="str">
        <f>VLOOKUP(B23,[2]PROPONENTES!$C$19:$D$121,2,FALSE)</f>
        <v>GEOTECNIA Y CIMIENTOS INGEOCIM S.A.S.</v>
      </c>
      <c r="D23" s="22">
        <v>10</v>
      </c>
      <c r="E23" s="23"/>
    </row>
    <row r="24" spans="2:5" x14ac:dyDescent="0.25">
      <c r="B24" s="17">
        <f>[2]PROPONENTES!C24</f>
        <v>7</v>
      </c>
      <c r="C24" s="18" t="str">
        <f>VLOOKUP(B24,[2]PROPONENTES!$C$19:$D$121,2,FALSE)</f>
        <v>CONSORCIO CRI CORDOBA</v>
      </c>
      <c r="D24" s="22">
        <v>10</v>
      </c>
      <c r="E24" s="23"/>
    </row>
    <row r="25" spans="2:5" x14ac:dyDescent="0.25">
      <c r="B25" s="17">
        <f>[2]PROPONENTES!C25</f>
        <v>8</v>
      </c>
      <c r="C25" s="18" t="str">
        <f>VLOOKUP(B25,[2]PROPONENTES!$C$19:$D$121,2,FALSE)</f>
        <v>CONSORCIO SERVINC - CPM</v>
      </c>
      <c r="D25" s="22">
        <v>10</v>
      </c>
      <c r="E25" s="23"/>
    </row>
    <row r="26" spans="2:5" x14ac:dyDescent="0.25">
      <c r="B26" s="17">
        <f>[2]PROPONENTES!C26</f>
        <v>9</v>
      </c>
      <c r="C26" s="18" t="str">
        <f>VLOOKUP(B26,[2]PROPONENTES!$C$19:$D$121,2,FALSE)</f>
        <v>DONAL BOGOTA BAUTISTA</v>
      </c>
      <c r="D26" s="22">
        <v>10</v>
      </c>
      <c r="E26" s="23"/>
    </row>
    <row r="27" spans="2:5" x14ac:dyDescent="0.25">
      <c r="B27" s="17">
        <f>[2]PROPONENTES!C27</f>
        <v>10</v>
      </c>
      <c r="C27" s="18" t="str">
        <f>VLOOKUP(B27,[2]PROPONENTES!$C$19:$D$121,2,FALSE)</f>
        <v>RENE ARMANDO MARTINEZ DORADO</v>
      </c>
      <c r="D27" s="22">
        <v>10</v>
      </c>
      <c r="E27" s="23"/>
    </row>
    <row r="28" spans="2:5" x14ac:dyDescent="0.25">
      <c r="B28" s="17">
        <f>[2]PROPONENTES!C28</f>
        <v>11</v>
      </c>
      <c r="C28" s="18" t="str">
        <f>VLOOKUP(B28,[2]PROPONENTES!$C$19:$D$121,2,FALSE)</f>
        <v>INGESCOR LTDA</v>
      </c>
      <c r="D28" s="22">
        <v>10</v>
      </c>
      <c r="E28" s="23"/>
    </row>
    <row r="29" spans="2:5" x14ac:dyDescent="0.25">
      <c r="B29" s="17">
        <f>[2]PROPONENTES!C29</f>
        <v>12</v>
      </c>
      <c r="C29" s="18" t="str">
        <f>VLOOKUP(B29,[2]PROPONENTES!$C$19:$D$121,2,FALSE)</f>
        <v>ELSA TORRES ARENALES</v>
      </c>
      <c r="D29" s="22">
        <v>10</v>
      </c>
      <c r="E29" s="23"/>
    </row>
    <row r="30" spans="2:5" x14ac:dyDescent="0.25">
      <c r="B30" s="17">
        <f>[2]PROPONENTES!C30</f>
        <v>14</v>
      </c>
      <c r="C30" s="18" t="str">
        <f>VLOOKUP(B30,[2]PROPONENTES!$C$19:$D$121,2,FALSE)</f>
        <v>CONSORCIO ADMINISTRACIÓN CORDOBA</v>
      </c>
      <c r="D30" s="22">
        <v>10</v>
      </c>
      <c r="E30" s="23"/>
    </row>
    <row r="31" spans="2:5" x14ac:dyDescent="0.25">
      <c r="B31" s="17">
        <f>[2]PROPONENTES!C31</f>
        <v>15</v>
      </c>
      <c r="C31" s="18" t="str">
        <f>VLOOKUP(B31,[2]PROPONENTES!$C$19:$D$121,2,FALSE)</f>
        <v>CONSORCIO ECOAD CORDOBA</v>
      </c>
      <c r="D31" s="22">
        <v>10</v>
      </c>
      <c r="E31" s="23"/>
    </row>
    <row r="32" spans="2:5" x14ac:dyDescent="0.25">
      <c r="B32" s="17">
        <f>[2]PROPONENTES!C32</f>
        <v>16</v>
      </c>
      <c r="C32" s="18" t="str">
        <f>VLOOKUP(B32,[2]PROPONENTES!$C$19:$D$121,2,FALSE)</f>
        <v>CONSORCIO TECAL</v>
      </c>
      <c r="D32" s="22">
        <v>10</v>
      </c>
      <c r="E32" s="23"/>
    </row>
    <row r="33" spans="2:5" x14ac:dyDescent="0.25">
      <c r="B33" s="17">
        <f>[2]PROPONENTES!C33</f>
        <v>17</v>
      </c>
      <c r="C33" s="18" t="str">
        <f>VLOOKUP(B33,[2]PROPONENTES!$C$19:$D$121,2,FALSE)</f>
        <v>CONSORCIO VIALSA CORDOBA</v>
      </c>
      <c r="D33" s="22">
        <v>10</v>
      </c>
      <c r="E33" s="23"/>
    </row>
    <row r="34" spans="2:5" x14ac:dyDescent="0.25">
      <c r="B34" s="17">
        <f>[2]PROPONENTES!C34</f>
        <v>18</v>
      </c>
      <c r="C34" s="18" t="str">
        <f>VLOOKUP(B34,[2]PROPONENTES!$C$19:$D$121,2,FALSE)</f>
        <v>JORES INGENIERIA LTDA</v>
      </c>
      <c r="D34" s="22">
        <v>10</v>
      </c>
      <c r="E34" s="23"/>
    </row>
    <row r="35" spans="2:5" x14ac:dyDescent="0.25">
      <c r="B35" s="17">
        <f>[2]PROPONENTES!C35</f>
        <v>19</v>
      </c>
      <c r="C35" s="18" t="str">
        <f>VLOOKUP(B35,[2]PROPONENTES!$C$19:$D$121,2,FALSE)</f>
        <v>CONSORCIO VIAL M2 CORDOBA</v>
      </c>
      <c r="D35" s="22">
        <v>10</v>
      </c>
      <c r="E35" s="23"/>
    </row>
    <row r="36" spans="2:5" x14ac:dyDescent="0.25">
      <c r="B36" s="17">
        <f>[2]PROPONENTES!C36</f>
        <v>20</v>
      </c>
      <c r="C36" s="18" t="str">
        <f>VLOOKUP(B36,[2]PROPONENTES!$C$19:$D$121,2,FALSE)</f>
        <v>CONSORCIO RED NACIONAL 2019</v>
      </c>
      <c r="D36" s="22">
        <v>10</v>
      </c>
      <c r="E36" s="23"/>
    </row>
    <row r="37" spans="2:5" x14ac:dyDescent="0.25">
      <c r="B37" s="17">
        <f>[2]PROPONENTES!C37</f>
        <v>21</v>
      </c>
      <c r="C37" s="18" t="str">
        <f>VLOOKUP(B37,[2]PROPONENTES!$C$19:$D$121,2,FALSE)</f>
        <v>CONSORCIO ARG - MSB</v>
      </c>
      <c r="D37" s="22">
        <v>10</v>
      </c>
      <c r="E37" s="23"/>
    </row>
    <row r="38" spans="2:5" x14ac:dyDescent="0.25">
      <c r="B38" s="17">
        <f>[2]PROPONENTES!C38</f>
        <v>22</v>
      </c>
      <c r="C38" s="18" t="str">
        <f>VLOOKUP(B38,[2]PROPONENTES!$C$19:$D$121,2,FALSE)</f>
        <v>HACE INGENIEROS SAS</v>
      </c>
      <c r="D38" s="22">
        <v>10</v>
      </c>
      <c r="E38" s="23"/>
    </row>
    <row r="39" spans="2:5" x14ac:dyDescent="0.25">
      <c r="B39" s="17">
        <f>[2]PROPONENTES!C39</f>
        <v>23</v>
      </c>
      <c r="C39" s="18" t="str">
        <f>VLOOKUP(B39,[2]PROPONENTES!$C$19:$D$121,2,FALSE)</f>
        <v>PROJEKTA LTDA. INGENIEROS CONSULTORES</v>
      </c>
      <c r="D39" s="22">
        <v>10</v>
      </c>
      <c r="E39" s="23"/>
    </row>
    <row r="40" spans="2:5" x14ac:dyDescent="0.25">
      <c r="B40" s="17">
        <f>[2]PROPONENTES!C40</f>
        <v>24</v>
      </c>
      <c r="C40" s="18" t="str">
        <f>VLOOKUP(B40,[2]PROPONENTES!$C$19:$D$121,2,FALSE)</f>
        <v>RAMIRO MESA BARRERA</v>
      </c>
      <c r="D40" s="22">
        <v>10</v>
      </c>
      <c r="E40" s="23"/>
    </row>
    <row r="41" spans="2:5" x14ac:dyDescent="0.25">
      <c r="B41" s="17">
        <f>[2]PROPONENTES!C41</f>
        <v>25</v>
      </c>
      <c r="C41" s="18" t="str">
        <f>VLOOKUP(B41,[2]PROPONENTES!$C$19:$D$121,2,FALSE)</f>
        <v>CONSORCIO INCA INVIAS 2019</v>
      </c>
      <c r="D41" s="22">
        <v>10</v>
      </c>
      <c r="E41" s="23"/>
    </row>
    <row r="42" spans="2:5" x14ac:dyDescent="0.25">
      <c r="B42" s="17">
        <f>[2]PROPONENTES!C42</f>
        <v>26</v>
      </c>
      <c r="C42" s="18" t="str">
        <f>VLOOKUP(B42,[2]PROPONENTES!$C$19:$D$121,2,FALSE)</f>
        <v>ETA S.A.</v>
      </c>
      <c r="D42" s="22">
        <v>10</v>
      </c>
      <c r="E42" s="23"/>
    </row>
    <row r="43" spans="2:5" x14ac:dyDescent="0.25">
      <c r="B43" s="17">
        <f>[2]PROPONENTES!C43</f>
        <v>27</v>
      </c>
      <c r="C43" s="18" t="str">
        <f>VLOOKUP(B43,[2]PROPONENTES!$C$19:$D$121,2,FALSE)</f>
        <v>CONSORCIO AMÉRICA</v>
      </c>
      <c r="D43" s="22">
        <v>0</v>
      </c>
      <c r="E43" s="23"/>
    </row>
    <row r="44" spans="2:5" x14ac:dyDescent="0.25">
      <c r="B44" s="17">
        <f>[2]PROPONENTES!C44</f>
        <v>28</v>
      </c>
      <c r="C44" s="18" t="str">
        <f>VLOOKUP(B44,[2]PROPONENTES!$C$19:$D$121,2,FALSE)</f>
        <v>CONSORCIO ADVIAL PJ</v>
      </c>
      <c r="D44" s="22">
        <v>10</v>
      </c>
      <c r="E44" s="23"/>
    </row>
    <row r="45" spans="2:5" x14ac:dyDescent="0.25">
      <c r="B45" s="17">
        <f>[2]PROPONENTES!C45</f>
        <v>29</v>
      </c>
      <c r="C45" s="18" t="str">
        <f>VLOOKUP(B45,[2]PROPONENTES!$C$19:$D$121,2,FALSE)</f>
        <v>CODIPRO INGENIERIA LTDA.</v>
      </c>
      <c r="D45" s="22">
        <v>10</v>
      </c>
      <c r="E45" s="23"/>
    </row>
    <row r="46" spans="2:5" x14ac:dyDescent="0.25">
      <c r="B46" s="17">
        <f>[2]PROPONENTES!C46</f>
        <v>30</v>
      </c>
      <c r="C46" s="18" t="str">
        <f>VLOOKUP(B46,[2]PROPONENTES!$C$19:$D$121,2,FALSE)</f>
        <v>CONSORCIO OCHO</v>
      </c>
      <c r="D46" s="22">
        <v>10</v>
      </c>
      <c r="E46" s="23"/>
    </row>
    <row r="47" spans="2:5" x14ac:dyDescent="0.25">
      <c r="B47" s="17">
        <f>[2]PROPONENTES!C47</f>
        <v>31</v>
      </c>
      <c r="C47" s="18" t="str">
        <f>VLOOKUP(B47,[2]PROPONENTES!$C$19:$D$121,2,FALSE)</f>
        <v>COPEBA LTDA</v>
      </c>
      <c r="D47" s="22">
        <v>10</v>
      </c>
      <c r="E47" s="23"/>
    </row>
    <row r="48" spans="2:5" x14ac:dyDescent="0.25">
      <c r="B48" s="17">
        <f>[2]PROPONENTES!C48</f>
        <v>34</v>
      </c>
      <c r="C48" s="18" t="str">
        <f>VLOOKUP(B48,[2]PROPONENTES!$C$19:$D$121,2,FALSE)</f>
        <v>CONSORCIO AVC 016</v>
      </c>
      <c r="D48" s="22">
        <v>10</v>
      </c>
      <c r="E48" s="23"/>
    </row>
    <row r="49" spans="2:5" x14ac:dyDescent="0.25">
      <c r="B49" s="17">
        <f>[2]PROPONENTES!C49</f>
        <v>35</v>
      </c>
      <c r="C49" s="18" t="str">
        <f>VLOOKUP(B49,[2]PROPONENTES!$C$19:$D$121,2,FALSE)</f>
        <v>CONSORCIO AMV G&amp;G</v>
      </c>
      <c r="D49" s="22">
        <v>0</v>
      </c>
      <c r="E49" s="23"/>
    </row>
    <row r="50" spans="2:5" x14ac:dyDescent="0.25">
      <c r="B50" s="17">
        <f>[2]PROPONENTES!C50</f>
        <v>36</v>
      </c>
      <c r="C50" s="18" t="str">
        <f>VLOOKUP(B50,[2]PROPONENTES!$C$19:$D$121,2,FALSE)</f>
        <v>OCTAVIO GUILLERMO BENAVIDES BURBANO</v>
      </c>
      <c r="D50" s="22">
        <v>0</v>
      </c>
      <c r="E50" s="23"/>
    </row>
    <row r="51" spans="2:5" x14ac:dyDescent="0.25">
      <c r="B51" s="17">
        <f>[2]PROPONENTES!C51</f>
        <v>37</v>
      </c>
      <c r="C51" s="18" t="str">
        <f>VLOOKUP(B51,[2]PROPONENTES!$C$19:$D$121,2,FALSE)</f>
        <v>CONSORCIO JJT - CORDOBA</v>
      </c>
      <c r="D51" s="22">
        <v>10</v>
      </c>
      <c r="E51" s="23"/>
    </row>
    <row r="52" spans="2:5" x14ac:dyDescent="0.25">
      <c r="B52" s="17">
        <f>[2]PROPONENTES!C52</f>
        <v>38</v>
      </c>
      <c r="C52" s="18" t="str">
        <f>VLOOKUP(B52,[2]PROPONENTES!$C$19:$D$121,2,FALSE)</f>
        <v>CONSORCIO INTERCORDOBA</v>
      </c>
      <c r="D52" s="22">
        <v>10</v>
      </c>
      <c r="E52" s="23"/>
    </row>
    <row r="53" spans="2:5" x14ac:dyDescent="0.25">
      <c r="B53" s="17">
        <f>[2]PROPONENTES!C53</f>
        <v>39</v>
      </c>
      <c r="C53" s="18" t="str">
        <f>VLOOKUP(B53,[2]PROPONENTES!$C$19:$D$121,2,FALSE)</f>
        <v>CAG INGENIERIA SAS</v>
      </c>
      <c r="D53" s="22">
        <v>10</v>
      </c>
      <c r="E53" s="23"/>
    </row>
    <row r="54" spans="2:5" x14ac:dyDescent="0.25">
      <c r="B54" s="17">
        <f>[2]PROPONENTES!C54</f>
        <v>40</v>
      </c>
      <c r="C54" s="18" t="str">
        <f>VLOOKUP(B54,[2]PROPONENTES!$C$19:$D$121,2,FALSE)</f>
        <v>CONSORCIO MACF 016-2019</v>
      </c>
      <c r="D54" s="22">
        <v>10</v>
      </c>
      <c r="E54" s="23"/>
    </row>
    <row r="55" spans="2:5" x14ac:dyDescent="0.25">
      <c r="B55" s="17">
        <f>[2]PROPONENTES!C55</f>
        <v>41</v>
      </c>
      <c r="C55" s="18" t="str">
        <f>VLOOKUP(B55,[2]PROPONENTES!$C$19:$D$121,2,FALSE)</f>
        <v>MARY LUZ MEJIA DE PUMAREJO</v>
      </c>
      <c r="D55" s="22">
        <v>10</v>
      </c>
      <c r="E55" s="23"/>
    </row>
    <row r="56" spans="2:5" x14ac:dyDescent="0.25">
      <c r="B56" s="17">
        <f>[2]PROPONENTES!C56</f>
        <v>42</v>
      </c>
      <c r="C56" s="18" t="str">
        <f>VLOOKUP(B56,[2]PROPONENTES!$C$19:$D$121,2,FALSE)</f>
        <v>CONSORCIO SAO</v>
      </c>
      <c r="D56" s="22">
        <v>10</v>
      </c>
      <c r="E56" s="23"/>
    </row>
    <row r="57" spans="2:5" x14ac:dyDescent="0.25">
      <c r="B57" s="17">
        <f>[2]PROPONENTES!C57</f>
        <v>43</v>
      </c>
      <c r="C57" s="18" t="str">
        <f>VLOOKUP(B57,[2]PROPONENTES!$C$19:$D$121,2,FALSE)</f>
        <v>CONSORCIO CFJ</v>
      </c>
      <c r="D57" s="22">
        <v>0</v>
      </c>
      <c r="E57" s="23"/>
    </row>
    <row r="58" spans="2:5" x14ac:dyDescent="0.25">
      <c r="B58" s="17">
        <f>[2]PROPONENTES!C58</f>
        <v>44</v>
      </c>
      <c r="C58" s="18" t="str">
        <f>VLOOKUP(B58,[2]PROPONENTES!$C$19:$D$121,2,FALSE)</f>
        <v>CONSORCIO INGENIERIA SL</v>
      </c>
      <c r="D58" s="22">
        <v>10</v>
      </c>
      <c r="E58" s="23"/>
    </row>
    <row r="59" spans="2:5" x14ac:dyDescent="0.25">
      <c r="B59" s="17">
        <f>[2]PROPONENTES!C59</f>
        <v>45</v>
      </c>
      <c r="C59" s="18" t="str">
        <f>VLOOKUP(B59,[2]PROPONENTES!$C$19:$D$121,2,FALSE)</f>
        <v>CONSORCIO KIA</v>
      </c>
      <c r="D59" s="22">
        <v>10</v>
      </c>
      <c r="E59" s="23"/>
    </row>
    <row r="60" spans="2:5" x14ac:dyDescent="0.25">
      <c r="B60" s="17">
        <f>[2]PROPONENTES!C60</f>
        <v>46</v>
      </c>
      <c r="C60" s="18" t="str">
        <f>VLOOKUP(B60,[2]PROPONENTES!$C$19:$D$121,2,FALSE)</f>
        <v>ARA INGENIERÍA S.A.S.</v>
      </c>
      <c r="D60" s="22">
        <v>10</v>
      </c>
      <c r="E60" s="23"/>
    </row>
    <row r="61" spans="2:5" x14ac:dyDescent="0.25">
      <c r="B61" s="17">
        <f>[2]PROPONENTES!C61</f>
        <v>47</v>
      </c>
      <c r="C61" s="18" t="str">
        <f>VLOOKUP(B61,[2]PROPONENTES!$C$19:$D$121,2,FALSE)</f>
        <v>CONSULTORES DONOVAN SAS</v>
      </c>
      <c r="D61" s="22">
        <v>10</v>
      </c>
      <c r="E61" s="23"/>
    </row>
    <row r="62" spans="2:5" x14ac:dyDescent="0.25">
      <c r="B62" s="17">
        <f>[2]PROPONENTES!C62</f>
        <v>49</v>
      </c>
      <c r="C62" s="18" t="str">
        <f>VLOOKUP(B62,[2]PROPONENTES!$C$19:$D$121,2,FALSE)</f>
        <v>INEXPOTRANS SAS</v>
      </c>
      <c r="D62" s="22">
        <v>10</v>
      </c>
      <c r="E62" s="23"/>
    </row>
    <row r="63" spans="2:5" x14ac:dyDescent="0.25">
      <c r="B63" s="17">
        <f>[2]PROPONENTES!C63</f>
        <v>50</v>
      </c>
      <c r="C63" s="18" t="str">
        <f>VLOOKUP(B63,[2]PROPONENTES!$C$19:$D$121,2,FALSE)</f>
        <v>CONSORCIO FUEGO</v>
      </c>
      <c r="D63" s="22">
        <v>10</v>
      </c>
      <c r="E63" s="23"/>
    </row>
    <row r="64" spans="2:5" x14ac:dyDescent="0.25">
      <c r="B64" s="17">
        <f>[2]PROPONENTES!C64</f>
        <v>51</v>
      </c>
      <c r="C64" s="18" t="str">
        <f>VLOOKUP(B64,[2]PROPONENTES!$C$19:$D$121,2,FALSE)</f>
        <v>CONSORCIO GLORIA</v>
      </c>
      <c r="D64" s="22">
        <v>10</v>
      </c>
      <c r="E64" s="23"/>
    </row>
    <row r="65" spans="2:5" x14ac:dyDescent="0.25">
      <c r="B65" s="17">
        <f>[2]PROPONENTES!C65</f>
        <v>52</v>
      </c>
      <c r="C65" s="18" t="str">
        <f>VLOOKUP(B65,[2]PROPONENTES!$C$19:$D$121,2,FALSE)</f>
        <v>CONSORCIO CEF AMV CORDOBA</v>
      </c>
      <c r="D65" s="22">
        <v>10</v>
      </c>
      <c r="E65" s="23"/>
    </row>
    <row r="66" spans="2:5" x14ac:dyDescent="0.25">
      <c r="B66" s="17">
        <f>[2]PROPONENTES!C66</f>
        <v>53</v>
      </c>
      <c r="C66" s="18" t="str">
        <f>VLOOKUP(B66,[2]PROPONENTES!$C$19:$D$121,2,FALSE)</f>
        <v>CONSORCIO AMV CÓRDOBA</v>
      </c>
      <c r="D66" s="22">
        <v>10</v>
      </c>
      <c r="E66" s="23"/>
    </row>
    <row r="67" spans="2:5" x14ac:dyDescent="0.25">
      <c r="B67" s="17">
        <f>[2]PROPONENTES!C67</f>
        <v>54</v>
      </c>
      <c r="C67" s="18" t="str">
        <f>VLOOKUP(B67,[2]PROPONENTES!$C$19:$D$121,2,FALSE)</f>
        <v>CONSORCIO 2 CRUX 2019</v>
      </c>
      <c r="D67" s="22">
        <v>10</v>
      </c>
      <c r="E67" s="23"/>
    </row>
    <row r="68" spans="2:5" x14ac:dyDescent="0.25">
      <c r="B68" s="17">
        <f>[2]PROPONENTES!C68</f>
        <v>55</v>
      </c>
      <c r="C68" s="18" t="str">
        <f>VLOOKUP(B68,[2]PROPONENTES!$C$19:$D$121,2,FALSE)</f>
        <v>CONSORCIO GPMN 2019</v>
      </c>
      <c r="D68" s="22">
        <v>0</v>
      </c>
      <c r="E68" s="23"/>
    </row>
    <row r="69" spans="2:5" x14ac:dyDescent="0.25">
      <c r="B69" s="17">
        <f>[2]PROPONENTES!C69</f>
        <v>56</v>
      </c>
      <c r="C69" s="18" t="str">
        <f>VLOOKUP(B69,[2]PROPONENTES!$C$19:$D$121,2,FALSE)</f>
        <v>CONSORCIO DIADCOL 2019</v>
      </c>
      <c r="D69" s="22">
        <v>10</v>
      </c>
      <c r="E69" s="23"/>
    </row>
    <row r="70" spans="2:5" x14ac:dyDescent="0.25">
      <c r="B70" s="17">
        <f>[2]PROPONENTES!C70</f>
        <v>57</v>
      </c>
      <c r="C70" s="18" t="str">
        <f>VLOOKUP(B70,[2]PROPONENTES!$C$19:$D$121,2,FALSE)</f>
        <v>CONSORCIO ADMINISTRADOR NOGOC</v>
      </c>
      <c r="D70" s="22">
        <v>10</v>
      </c>
      <c r="E70" s="23"/>
    </row>
    <row r="71" spans="2:5" x14ac:dyDescent="0.25">
      <c r="B71" s="17">
        <f>[2]PROPONENTES!C71</f>
        <v>58</v>
      </c>
      <c r="C71" s="18" t="str">
        <f>VLOOKUP(B71,[2]PROPONENTES!$C$19:$D$121,2,FALSE)</f>
        <v>JOSÉ MARINO RENDÓN MUÑOZ</v>
      </c>
      <c r="D71" s="22">
        <v>0</v>
      </c>
      <c r="E71" s="23"/>
    </row>
    <row r="72" spans="2:5" x14ac:dyDescent="0.25">
      <c r="B72" s="17">
        <f>[2]PROPONENTES!C72</f>
        <v>59</v>
      </c>
      <c r="C72" s="18" t="str">
        <f>VLOOKUP(B72,[2]PROPONENTES!$C$19:$D$121,2,FALSE)</f>
        <v>CONSORCIO DIN ISUTECH</v>
      </c>
      <c r="D72" s="22">
        <v>10</v>
      </c>
      <c r="E72" s="23"/>
    </row>
    <row r="73" spans="2:5" x14ac:dyDescent="0.25">
      <c r="B73" s="17">
        <f>[2]PROPONENTES!C73</f>
        <v>60</v>
      </c>
      <c r="C73" s="18" t="str">
        <f>VLOOKUP(B73,[2]PROPONENTES!$C$19:$D$121,2,FALSE)</f>
        <v>CONSORCIO A2 016</v>
      </c>
      <c r="D73" s="22">
        <v>10</v>
      </c>
      <c r="E73" s="23"/>
    </row>
    <row r="74" spans="2:5" x14ac:dyDescent="0.25">
      <c r="B74" s="17">
        <f>[2]PROPONENTES!C74</f>
        <v>61</v>
      </c>
      <c r="C74" s="18" t="str">
        <f>VLOOKUP(B74,[2]PROPONENTES!$C$19:$D$121,2,FALSE)</f>
        <v>VLADIMIR POLO PAZ</v>
      </c>
      <c r="D74" s="22">
        <v>10</v>
      </c>
      <c r="E74" s="23"/>
    </row>
    <row r="75" spans="2:5" x14ac:dyDescent="0.25">
      <c r="B75" s="17">
        <f>[2]PROPONENTES!C75</f>
        <v>62</v>
      </c>
      <c r="C75" s="18" t="str">
        <f>VLOOKUP(B75,[2]PROPONENTES!$C$19:$D$121,2,FALSE)</f>
        <v>VÍAS ALFA TECNOLOGÍA E.U.</v>
      </c>
      <c r="D75" s="22">
        <v>10</v>
      </c>
      <c r="E75" s="23"/>
    </row>
    <row r="76" spans="2:5" x14ac:dyDescent="0.25">
      <c r="B76" s="17">
        <f>[2]PROPONENTES!C76</f>
        <v>63</v>
      </c>
      <c r="C76" s="18" t="str">
        <f>VLOOKUP(B76,[2]PROPONENTES!$C$19:$D$121,2,FALSE)</f>
        <v>CONSORCIO DEVALT</v>
      </c>
      <c r="D76" s="22">
        <v>0</v>
      </c>
      <c r="E76" s="23"/>
    </row>
    <row r="77" spans="2:5" x14ac:dyDescent="0.25">
      <c r="B77" s="17">
        <f>[2]PROPONENTES!C77</f>
        <v>64</v>
      </c>
      <c r="C77" s="18" t="str">
        <f>VLOOKUP(B77,[2]PROPONENTES!$C$19:$D$121,2,FALSE)</f>
        <v>CONSORCIO PI</v>
      </c>
      <c r="D77" s="22">
        <v>10</v>
      </c>
      <c r="E77" s="23"/>
    </row>
    <row r="78" spans="2:5" x14ac:dyDescent="0.25">
      <c r="B78" s="17">
        <f>[2]PROPONENTES!C78</f>
        <v>65</v>
      </c>
      <c r="C78" s="18" t="str">
        <f>VLOOKUP(B78,[2]PROPONENTES!$C$19:$D$121,2,FALSE)</f>
        <v>Yolanda Cabrera Balcázar</v>
      </c>
      <c r="D78" s="22">
        <v>10</v>
      </c>
      <c r="E78" s="23"/>
    </row>
    <row r="79" spans="2:5" x14ac:dyDescent="0.25">
      <c r="B79" s="17">
        <f>[2]PROPONENTES!C79</f>
        <v>66</v>
      </c>
      <c r="C79" s="18" t="str">
        <f>VLOOKUP(B79,[2]PROPONENTES!$C$19:$D$121,2,FALSE)</f>
        <v>ZAFRA INGENIERIA SAS</v>
      </c>
      <c r="D79" s="22">
        <v>10</v>
      </c>
      <c r="E79" s="23"/>
    </row>
    <row r="80" spans="2:5" x14ac:dyDescent="0.25">
      <c r="B80" s="17">
        <f>[2]PROPONENTES!C80</f>
        <v>67</v>
      </c>
      <c r="C80" s="18" t="str">
        <f>VLOOKUP(B80,[2]PROPONENTES!$C$19:$D$121,2,FALSE)</f>
        <v>COMPAÑÍA DE CONSULTORÍA Y CONSTRUCCIONES LTDA. EN REORGANIZACIÓN</v>
      </c>
      <c r="D80" s="22">
        <v>10</v>
      </c>
      <c r="E80" s="23"/>
    </row>
    <row r="81" spans="2:5" x14ac:dyDescent="0.25">
      <c r="B81" s="17">
        <f>[2]PROPONENTES!C81</f>
        <v>68</v>
      </c>
      <c r="C81" s="18" t="str">
        <f>VLOOKUP(B81,[2]PROPONENTES!$C$19:$D$121,2,FALSE)</f>
        <v>CONSORCIO CPT – JM (MÓDULO 2)</v>
      </c>
      <c r="D81" s="22">
        <v>10</v>
      </c>
      <c r="E81" s="23"/>
    </row>
    <row r="82" spans="2:5" x14ac:dyDescent="0.25">
      <c r="B82" s="17">
        <f>[2]PROPONENTES!C82</f>
        <v>70</v>
      </c>
      <c r="C82" s="18" t="str">
        <f>VLOOKUP(B82,[2]PROPONENTES!$C$19:$D$121,2,FALSE)</f>
        <v>CONSORCIO VIAL JCB GOMEZ 016</v>
      </c>
      <c r="D82" s="22">
        <v>0</v>
      </c>
      <c r="E82" s="23"/>
    </row>
    <row r="83" spans="2:5" x14ac:dyDescent="0.25">
      <c r="B83" s="17">
        <f>[2]PROPONENTES!C83</f>
        <v>71</v>
      </c>
      <c r="C83" s="18" t="str">
        <f>VLOOKUP(B83,[2]PROPONENTES!$C$19:$D$121,2,FALSE)</f>
        <v>CONSORCIO ADMINISTRACION BIM162</v>
      </c>
      <c r="D83" s="22">
        <v>10</v>
      </c>
      <c r="E83" s="23"/>
    </row>
    <row r="84" spans="2:5" x14ac:dyDescent="0.25">
      <c r="B84" s="17">
        <f>[2]PROPONENTES!C84</f>
        <v>72</v>
      </c>
      <c r="C84" s="18" t="str">
        <f>VLOOKUP(B84,[2]PROPONENTES!$C$19:$D$121,2,FALSE)</f>
        <v>CONSORCIO IDF - SVP</v>
      </c>
      <c r="D84" s="22">
        <v>10</v>
      </c>
      <c r="E84" s="23"/>
    </row>
    <row r="85" spans="2:5" x14ac:dyDescent="0.25">
      <c r="B85" s="17">
        <f>[2]PROPONENTES!C85</f>
        <v>73</v>
      </c>
      <c r="C85" s="18" t="str">
        <f>VLOOKUP(B85,[2]PROPONENTES!$C$19:$D$121,2,FALSE)</f>
        <v>CONSORCIO HR-ARM AMV3</v>
      </c>
      <c r="D85" s="22">
        <v>10</v>
      </c>
      <c r="E85" s="23"/>
    </row>
    <row r="86" spans="2:5" x14ac:dyDescent="0.25">
      <c r="B86" s="17">
        <f>[2]PROPONENTES!C86</f>
        <v>74</v>
      </c>
      <c r="C86" s="18" t="str">
        <f>VLOOKUP(B86,[2]PROPONENTES!$C$19:$D$121,2,FALSE)</f>
        <v>CONSORCIO ADMINISTRADORES CB</v>
      </c>
      <c r="D86" s="22">
        <v>0</v>
      </c>
      <c r="E86" s="24" t="s">
        <v>6</v>
      </c>
    </row>
    <row r="87" spans="2:5" x14ac:dyDescent="0.25">
      <c r="B87" s="17">
        <f>[2]PROPONENTES!C87</f>
        <v>75</v>
      </c>
      <c r="C87" s="18" t="str">
        <f>VLOOKUP(B87,[2]PROPONENTES!$C$19:$D$121,2,FALSE)</f>
        <v>CONSORCIO VIAL 19</v>
      </c>
      <c r="D87" s="22">
        <v>10</v>
      </c>
      <c r="E87" s="23"/>
    </row>
    <row r="88" spans="2:5" x14ac:dyDescent="0.25">
      <c r="B88" s="17">
        <f>[2]PROPONENTES!C88</f>
        <v>77</v>
      </c>
      <c r="C88" s="18" t="str">
        <f>VLOOKUP(B88,[2]PROPONENTES!$C$19:$D$121,2,FALSE)</f>
        <v>CONSORCIO ADMINISTRACIÓN VI</v>
      </c>
      <c r="D88" s="22">
        <v>10</v>
      </c>
      <c r="E88" s="23"/>
    </row>
    <row r="89" spans="2:5" x14ac:dyDescent="0.25">
      <c r="B89" s="17">
        <f>[2]PROPONENTES!C89</f>
        <v>78</v>
      </c>
      <c r="C89" s="18" t="str">
        <f>VLOOKUP(B89,[2]PROPONENTES!$C$19:$D$121,2,FALSE)</f>
        <v>VELNEC SA</v>
      </c>
      <c r="D89" s="22">
        <v>10</v>
      </c>
      <c r="E89" s="23"/>
    </row>
    <row r="90" spans="2:5" x14ac:dyDescent="0.25">
      <c r="B90" s="17">
        <f>[2]PROPONENTES!C90</f>
        <v>79</v>
      </c>
      <c r="C90" s="18" t="str">
        <f>VLOOKUP(B90,[2]PROPONENTES!$C$19:$D$121,2,FALSE)</f>
        <v>DPC INGENIEROS S.A.S.</v>
      </c>
      <c r="D90" s="22">
        <v>10</v>
      </c>
      <c r="E90" s="23"/>
    </row>
    <row r="91" spans="2:5" x14ac:dyDescent="0.25">
      <c r="B91" s="17">
        <f>[2]PROPONENTES!C91</f>
        <v>80</v>
      </c>
      <c r="C91" s="18" t="str">
        <f>VLOOKUP(B91,[2]PROPONENTES!$C$19:$D$121,2,FALSE)</f>
        <v>CONSORCIO EUROCONTROL-CB</v>
      </c>
      <c r="D91" s="22">
        <v>10</v>
      </c>
      <c r="E91" s="23"/>
    </row>
    <row r="92" spans="2:5" x14ac:dyDescent="0.25">
      <c r="B92" s="17">
        <f>[2]PROPONENTES!C92</f>
        <v>81</v>
      </c>
      <c r="C92" s="18" t="str">
        <f>VLOOKUP(B92,[2]PROPONENTES!$C$19:$D$121,2,FALSE)</f>
        <v>CONSORCIO INTERCORDOBA</v>
      </c>
      <c r="D92" s="22">
        <v>10</v>
      </c>
      <c r="E92" s="23"/>
    </row>
    <row r="93" spans="2:5" x14ac:dyDescent="0.25">
      <c r="B93" s="17">
        <f>[2]PROPONENTES!C93</f>
        <v>82</v>
      </c>
      <c r="C93" s="18" t="str">
        <f>VLOOKUP(B93,[2]PROPONENTES!$C$19:$D$121,2,FALSE)</f>
        <v>CONSORCIO AMV CIU CORDOBA</v>
      </c>
      <c r="D93" s="22">
        <v>0</v>
      </c>
      <c r="E93" s="24" t="s">
        <v>6</v>
      </c>
    </row>
    <row r="94" spans="2:5" x14ac:dyDescent="0.25">
      <c r="B94" s="17">
        <f>[2]PROPONENTES!C94</f>
        <v>83</v>
      </c>
      <c r="C94" s="18" t="str">
        <f>VLOOKUP(B94,[2]PROPONENTES!$C$19:$D$121,2,FALSE)</f>
        <v>CONSORCIO AV CÓRDOBA</v>
      </c>
      <c r="D94" s="22">
        <v>0</v>
      </c>
      <c r="E94" s="24" t="s">
        <v>6</v>
      </c>
    </row>
    <row r="95" spans="2:5" x14ac:dyDescent="0.25">
      <c r="B95" s="17">
        <f>[2]PROPONENTES!C95</f>
        <v>84</v>
      </c>
      <c r="C95" s="18" t="str">
        <f>VLOOKUP(B95,[2]PROPONENTES!$C$19:$D$121,2,FALSE)</f>
        <v>CONSORCIO INCOLDIVI</v>
      </c>
      <c r="D95" s="22">
        <v>10</v>
      </c>
      <c r="E95" s="23"/>
    </row>
    <row r="96" spans="2:5" x14ac:dyDescent="0.25">
      <c r="B96" s="17">
        <f>[2]PROPONENTES!C96</f>
        <v>85</v>
      </c>
      <c r="C96" s="18" t="str">
        <f>VLOOKUP(B96,[2]PROPONENTES!$C$19:$D$121,2,FALSE)</f>
        <v>CONSULTORIA BOGOTANA SAS</v>
      </c>
      <c r="D96" s="22">
        <v>10</v>
      </c>
      <c r="E96" s="23"/>
    </row>
    <row r="97" spans="2:5" x14ac:dyDescent="0.25">
      <c r="B97" s="17">
        <f>[2]PROPONENTES!C97</f>
        <v>86</v>
      </c>
      <c r="C97" s="18" t="str">
        <f>VLOOKUP(B97,[2]PROPONENTES!$C$19:$D$121,2,FALSE)</f>
        <v>CONSORCIO INTERESTUDIOS 016 2019</v>
      </c>
      <c r="D97" s="22">
        <v>10</v>
      </c>
      <c r="E97" s="23"/>
    </row>
    <row r="98" spans="2:5" x14ac:dyDescent="0.25">
      <c r="B98" s="17">
        <f>[2]PROPONENTES!C98</f>
        <v>87</v>
      </c>
      <c r="C98" s="18" t="str">
        <f>VLOOKUP(B98,[2]PROPONENTES!$C$19:$D$121,2,FALSE)</f>
        <v>CONSTRUCCIONES INTERVENTORIAS ISAZA ING S.A.S</v>
      </c>
      <c r="D98" s="22">
        <v>10</v>
      </c>
      <c r="E98" s="23"/>
    </row>
    <row r="99" spans="2:5" x14ac:dyDescent="0.25">
      <c r="B99" s="17">
        <f>[2]PROPONENTES!C99</f>
        <v>88</v>
      </c>
      <c r="C99" s="18" t="str">
        <f>VLOOKUP(B99,[2]PROPONENTES!$C$19:$D$121,2,FALSE)</f>
        <v>CONSORCIO VYO</v>
      </c>
      <c r="D99" s="22">
        <v>10</v>
      </c>
      <c r="E99" s="23"/>
    </row>
    <row r="100" spans="2:5" x14ac:dyDescent="0.25">
      <c r="B100" s="17">
        <f>[2]PROPONENTES!C100</f>
        <v>89</v>
      </c>
      <c r="C100" s="18" t="str">
        <f>VLOOKUP(B100,[2]PROPONENTES!$C$19:$D$121,2,FALSE)</f>
        <v>CONSORCIO ADMINISTRADORES GTM</v>
      </c>
      <c r="D100" s="22">
        <v>10</v>
      </c>
      <c r="E100" s="23"/>
    </row>
    <row r="101" spans="2:5" x14ac:dyDescent="0.25">
      <c r="B101" s="17">
        <f>[2]PROPONENTES!C101</f>
        <v>90</v>
      </c>
      <c r="C101" s="18" t="str">
        <f>VLOOKUP(B101,[2]PROPONENTES!$C$19:$D$121,2,FALSE)</f>
        <v>CONSORCIO CARRETERAS 2019</v>
      </c>
      <c r="D101" s="22">
        <v>10</v>
      </c>
      <c r="E101" s="23"/>
    </row>
    <row r="102" spans="2:5" x14ac:dyDescent="0.25">
      <c r="B102" s="17">
        <f>[2]PROPONENTES!C102</f>
        <v>91</v>
      </c>
      <c r="C102" s="18" t="str">
        <f>VLOOKUP(B102,[2]PROPONENTES!$C$19:$D$121,2,FALSE)</f>
        <v>CONSORCIO GEYKA</v>
      </c>
      <c r="D102" s="22">
        <v>10</v>
      </c>
      <c r="E102" s="23"/>
    </row>
    <row r="103" spans="2:5" x14ac:dyDescent="0.25">
      <c r="B103" s="17">
        <f>[2]PROPONENTES!C103</f>
        <v>92</v>
      </c>
      <c r="C103" s="18" t="str">
        <f>VLOOKUP(B103,[2]PROPONENTES!$C$19:$D$121,2,FALSE)</f>
        <v>ALCIRA PÁEZ DURÁN</v>
      </c>
      <c r="D103" s="22">
        <v>0</v>
      </c>
      <c r="E103" s="23"/>
    </row>
    <row r="104" spans="2:5" x14ac:dyDescent="0.25">
      <c r="B104" s="17">
        <f>[2]PROPONENTES!C104</f>
        <v>93</v>
      </c>
      <c r="C104" s="18" t="str">
        <f>VLOOKUP(B104,[2]PROPONENTES!$C$19:$D$121,2,FALSE)</f>
        <v>CONSORCIO MOÑITOS</v>
      </c>
      <c r="D104" s="22">
        <v>10</v>
      </c>
      <c r="E104" s="23"/>
    </row>
    <row r="105" spans="2:5" x14ac:dyDescent="0.25">
      <c r="B105" s="17">
        <f>[2]PROPONENTES!C105</f>
        <v>94</v>
      </c>
      <c r="C105" s="18" t="str">
        <f>VLOOKUP(B105,[2]PROPONENTES!$C$19:$D$121,2,FALSE)</f>
        <v>ARQUITECTURA E INGENIERIA DE CONSULTA SAS</v>
      </c>
      <c r="D105" s="22">
        <v>10</v>
      </c>
      <c r="E105" s="23"/>
    </row>
    <row r="106" spans="2:5" x14ac:dyDescent="0.25">
      <c r="B106" s="17">
        <f>[2]PROPONENTES!C106</f>
        <v>95</v>
      </c>
      <c r="C106" s="18" t="str">
        <f>VLOOKUP(B106,[2]PROPONENTES!$C$19:$D$121,2,FALSE)</f>
        <v>CONSORCIO INTERVIAL 2019</v>
      </c>
      <c r="D106" s="22">
        <v>0</v>
      </c>
      <c r="E106" s="24" t="s">
        <v>6</v>
      </c>
    </row>
    <row r="107" spans="2:5" x14ac:dyDescent="0.25">
      <c r="B107" s="17">
        <f>[2]PROPONENTES!C107</f>
        <v>96</v>
      </c>
      <c r="C107" s="18" t="str">
        <f>VLOOKUP(B107,[2]PROPONENTES!$C$19:$D$121,2,FALSE)</f>
        <v>CONSORCIO AM2019</v>
      </c>
      <c r="D107" s="22">
        <v>10</v>
      </c>
      <c r="E107" s="23"/>
    </row>
    <row r="108" spans="2:5" x14ac:dyDescent="0.25">
      <c r="B108" s="17">
        <f>[2]PROPONENTES!C108</f>
        <v>97</v>
      </c>
      <c r="C108" s="18" t="str">
        <f>VLOOKUP(B108,[2]PROPONENTES!$C$19:$D$121,2,FALSE)</f>
        <v>CONSORCIO PRIETO VIAL</v>
      </c>
      <c r="D108" s="22">
        <v>10</v>
      </c>
      <c r="E108" s="23"/>
    </row>
    <row r="109" spans="2:5" x14ac:dyDescent="0.25">
      <c r="B109" s="17">
        <f>[2]PROPONENTES!C109</f>
        <v>98</v>
      </c>
      <c r="C109" s="18" t="str">
        <f>VLOOKUP(B109,[2]PROPONENTES!$C$19:$D$121,2,FALSE)</f>
        <v>CONSORCIO VIAL 2019</v>
      </c>
      <c r="D109" s="22">
        <v>10</v>
      </c>
      <c r="E109" s="23"/>
    </row>
    <row r="110" spans="2:5" x14ac:dyDescent="0.25">
      <c r="B110" s="17">
        <f>[2]PROPONENTES!C110</f>
        <v>99</v>
      </c>
      <c r="C110" s="18" t="str">
        <f>VLOOKUP(B110,[2]PROPONENTES!$C$19:$D$121,2,FALSE)</f>
        <v>CONSORCIO AMD CORDOBA</v>
      </c>
      <c r="D110" s="22">
        <v>10</v>
      </c>
      <c r="E110" s="23"/>
    </row>
    <row r="111" spans="2:5" x14ac:dyDescent="0.25">
      <c r="B111" s="17">
        <f>[2]PROPONENTES!C111</f>
        <v>100</v>
      </c>
      <c r="C111" s="18" t="str">
        <f>VLOOKUP(B111,[2]PROPONENTES!$C$19:$D$121,2,FALSE)</f>
        <v>CONSORCIO CORDOBA VIAL</v>
      </c>
      <c r="D111" s="22">
        <v>10</v>
      </c>
      <c r="E111" s="23"/>
    </row>
    <row r="112" spans="2:5" x14ac:dyDescent="0.25">
      <c r="B112" s="17">
        <f>[2]PROPONENTES!C112</f>
        <v>101</v>
      </c>
      <c r="C112" s="18" t="str">
        <f>VLOOKUP(B112,[2]PROPONENTES!$C$19:$D$121,2,FALSE)</f>
        <v>CONSORCIO VIAL CORDOBA 16</v>
      </c>
      <c r="D112" s="22">
        <v>10</v>
      </c>
      <c r="E112" s="23"/>
    </row>
    <row r="113" spans="2:5" x14ac:dyDescent="0.25">
      <c r="B113" s="17">
        <f>[2]PROPONENTES!C113</f>
        <v>102</v>
      </c>
      <c r="C113" s="18" t="str">
        <f>VLOOKUP(B113,[2]PROPONENTES!$C$19:$D$121,2,FALSE)</f>
        <v>INTERSA S.A.</v>
      </c>
      <c r="D113" s="22">
        <v>10</v>
      </c>
      <c r="E113" s="23"/>
    </row>
    <row r="114" spans="2:5" x14ac:dyDescent="0.25">
      <c r="B114" s="17">
        <f>[2]PROPONENTES!C114</f>
        <v>105</v>
      </c>
      <c r="C114" s="18" t="str">
        <f>VLOOKUP(B114,[2]PROPONENTES!$C$19:$D$121,2,FALSE)</f>
        <v>CONSORCIO JBHR VIAL 2019</v>
      </c>
      <c r="D114" s="22">
        <v>10</v>
      </c>
      <c r="E114" s="23"/>
    </row>
    <row r="115" spans="2:5" x14ac:dyDescent="0.25">
      <c r="B115" s="17">
        <f>[2]PROPONENTES!C115</f>
        <v>106</v>
      </c>
      <c r="C115" s="18" t="str">
        <f>VLOOKUP(B115,[2]PROPONENTES!$C$19:$D$121,2,FALSE)</f>
        <v>CONSORCIO JAL 2019</v>
      </c>
      <c r="D115" s="22">
        <v>10</v>
      </c>
      <c r="E115" s="23"/>
    </row>
    <row r="116" spans="2:5" x14ac:dyDescent="0.25">
      <c r="B116" s="17">
        <f>[2]PROPONENTES!C116</f>
        <v>107</v>
      </c>
      <c r="C116" s="18" t="str">
        <f>VLOOKUP(B116,[2]PROPONENTES!$C$19:$D$121,2,FALSE)</f>
        <v>CONSORCIO GAN &amp; MSO</v>
      </c>
      <c r="D116" s="22">
        <v>10</v>
      </c>
      <c r="E116" s="23"/>
    </row>
    <row r="117" spans="2:5" x14ac:dyDescent="0.25">
      <c r="B117" s="17">
        <f>[2]PROPONENTES!C117</f>
        <v>108</v>
      </c>
      <c r="C117" s="18" t="str">
        <f>VLOOKUP(B117,[2]PROPONENTES!$C$19:$D$121,2,FALSE)</f>
        <v>PROCON ING SAS</v>
      </c>
      <c r="D117" s="22">
        <v>10</v>
      </c>
      <c r="E117" s="23"/>
    </row>
    <row r="118" spans="2:5" x14ac:dyDescent="0.25">
      <c r="B118" s="17">
        <f>[2]PROPONENTES!C118</f>
        <v>109</v>
      </c>
      <c r="C118" s="18" t="str">
        <f>VLOOKUP(B118,[2]PROPONENTES!$C$19:$D$121,2,FALSE)</f>
        <v>CONSORCIO WIN 2019</v>
      </c>
      <c r="D118" s="22">
        <v>10</v>
      </c>
      <c r="E118" s="23"/>
    </row>
    <row r="119" spans="2:5" x14ac:dyDescent="0.25">
      <c r="B119" s="17">
        <f>[2]PROPONENTES!C119</f>
        <v>110</v>
      </c>
      <c r="C119" s="18" t="str">
        <f>VLOOKUP(B119,[2]PROPONENTES!$C$19:$D$121,2,FALSE)</f>
        <v>CONSORCIO PAP 016</v>
      </c>
      <c r="D119" s="22">
        <v>10</v>
      </c>
      <c r="E119" s="23"/>
    </row>
    <row r="120" spans="2:5" x14ac:dyDescent="0.25">
      <c r="B120" s="17">
        <f>[2]PROPONENTES!C120</f>
        <v>113</v>
      </c>
      <c r="C120" s="18" t="str">
        <f>VLOOKUP(B120,[2]PROPONENTES!$C$19:$D$121,2,FALSE)</f>
        <v>CONSORCIO ADMIN 016</v>
      </c>
      <c r="D120" s="22">
        <v>0</v>
      </c>
      <c r="E120" s="23"/>
    </row>
    <row r="121" spans="2:5" x14ac:dyDescent="0.25">
      <c r="B121" s="17">
        <f>[2]PROPONENTES!C121</f>
        <v>114</v>
      </c>
      <c r="C121" s="18" t="str">
        <f>VLOOKUP(B121,[2]PROPONENTES!$C$19:$D$121,2,FALSE)</f>
        <v>CONSORCIO VIAS I.J</v>
      </c>
      <c r="D121" s="22">
        <v>10</v>
      </c>
      <c r="E121" s="23"/>
    </row>
    <row r="122" spans="2:5" ht="3" customHeight="1" thickBot="1" x14ac:dyDescent="0.3">
      <c r="B122" s="19"/>
      <c r="C122" s="20"/>
      <c r="D122" s="21"/>
    </row>
    <row r="123" spans="2:5" ht="15.75" thickTop="1" x14ac:dyDescent="0.25"/>
  </sheetData>
  <mergeCells count="14">
    <mergeCell ref="B7:D7"/>
    <mergeCell ref="B1:D1"/>
    <mergeCell ref="B2:D2"/>
    <mergeCell ref="B3:D3"/>
    <mergeCell ref="B4:D4"/>
    <mergeCell ref="B6:D6"/>
    <mergeCell ref="E16:E17"/>
    <mergeCell ref="B9:D9"/>
    <mergeCell ref="B11:D11"/>
    <mergeCell ref="B13:D13"/>
    <mergeCell ref="B14:D14"/>
    <mergeCell ref="B16:B17"/>
    <mergeCell ref="C16:C17"/>
    <mergeCell ref="D16:D17"/>
  </mergeCells>
  <conditionalFormatting sqref="B19:D121">
    <cfRule type="expression" dxfId="1" priority="2" stopIfTrue="1">
      <formula>MOD(ROW(),2)</formula>
    </cfRule>
  </conditionalFormatting>
  <conditionalFormatting sqref="D19:D121">
    <cfRule type="cellIs" dxfId="0" priority="1" operator="equal">
      <formula>"INGRESAR PUNTAJE MANUAL"</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MOD 1</vt:lpstr>
      <vt:lpstr>MOD 2</vt:lpstr>
      <vt:lpstr>Hoja3</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Miranda</dc:creator>
  <cp:lastModifiedBy>Juan Jose Garcia</cp:lastModifiedBy>
  <dcterms:created xsi:type="dcterms:W3CDTF">2019-05-22T21:44:16Z</dcterms:created>
  <dcterms:modified xsi:type="dcterms:W3CDTF">2019-05-30T03:04:53Z</dcterms:modified>
</cp:coreProperties>
</file>