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6"/>
  <workbookPr defaultThemeVersion="166925"/>
  <mc:AlternateContent xmlns:mc="http://schemas.openxmlformats.org/markup-compatibility/2006">
    <mc:Choice Requires="x15">
      <x15ac:absPath xmlns:x15ac="http://schemas.microsoft.com/office/spreadsheetml/2010/11/ac" url="/Users/jhonpenaloza/Desktop/CONTATACION PSP 2023/2. INSTRUCTORES 2023/6. AVA Y BILINGUISMO/2. AVA2/"/>
    </mc:Choice>
  </mc:AlternateContent>
  <xr:revisionPtr revIDLastSave="0" documentId="13_ncr:1_{627561C8-6161-F740-96B3-40B62D258B12}" xr6:coauthVersionLast="47" xr6:coauthVersionMax="47" xr10:uidLastSave="{00000000-0000-0000-0000-000000000000}"/>
  <bookViews>
    <workbookView xWindow="0" yWindow="500" windowWidth="28800" windowHeight="16080" xr2:uid="{319D95E3-5569-4823-A5C1-3A3B4292E948}"/>
  </bookViews>
  <sheets>
    <sheet name="AVA y Bilinguismo" sheetId="1" r:id="rId1"/>
  </sheets>
  <definedNames>
    <definedName name="_xlnm._FilterDatabase" localSheetId="0" hidden="1">'AVA y Bilinguismo'!$A$3:$X$18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 l="1"/>
  <c r="T17" i="1"/>
  <c r="U17" i="1" s="1"/>
  <c r="P17" i="1"/>
  <c r="O17" i="1"/>
  <c r="Q17" i="1" s="1"/>
  <c r="T16" i="1"/>
  <c r="U16" i="1" s="1"/>
  <c r="P16" i="1"/>
  <c r="O16" i="1"/>
  <c r="Q16" i="1" s="1"/>
  <c r="T15" i="1"/>
  <c r="U15" i="1" s="1"/>
  <c r="P15" i="1"/>
  <c r="O15" i="1"/>
  <c r="Q15" i="1" s="1"/>
  <c r="T14" i="1"/>
  <c r="U14" i="1" s="1"/>
  <c r="P14" i="1"/>
  <c r="O14" i="1"/>
  <c r="T13" i="1"/>
  <c r="U13" i="1" s="1"/>
  <c r="P13" i="1"/>
  <c r="O13" i="1"/>
  <c r="T12" i="1"/>
  <c r="U12" i="1" s="1"/>
  <c r="P12" i="1"/>
  <c r="O12" i="1"/>
  <c r="T11" i="1"/>
  <c r="U11" i="1" s="1"/>
  <c r="P11" i="1"/>
  <c r="O11" i="1"/>
  <c r="Q11" i="1" s="1"/>
  <c r="T10" i="1"/>
  <c r="U10" i="1" s="1"/>
  <c r="P10" i="1"/>
  <c r="O10" i="1"/>
  <c r="T9" i="1"/>
  <c r="U9" i="1" s="1"/>
  <c r="P9" i="1"/>
  <c r="O9" i="1"/>
  <c r="T8" i="1"/>
  <c r="U8" i="1" s="1"/>
  <c r="P8" i="1"/>
  <c r="O8" i="1"/>
  <c r="T7" i="1"/>
  <c r="U7" i="1" s="1"/>
  <c r="P7" i="1"/>
  <c r="O7" i="1"/>
  <c r="Q7" i="1" s="1"/>
  <c r="T6" i="1"/>
  <c r="U6" i="1" s="1"/>
  <c r="P6" i="1"/>
  <c r="O6" i="1"/>
  <c r="T5" i="1"/>
  <c r="U5" i="1" s="1"/>
  <c r="T4" i="1"/>
  <c r="U4" i="1" s="1"/>
  <c r="P4" i="1"/>
  <c r="O4" i="1"/>
  <c r="Q4" i="1" l="1"/>
  <c r="Q10" i="1"/>
  <c r="Q9" i="1"/>
  <c r="Q13" i="1"/>
  <c r="Q14" i="1"/>
  <c r="Q12" i="1"/>
  <c r="Q6" i="1"/>
  <c r="Q8" i="1"/>
  <c r="U18" i="1"/>
</calcChain>
</file>

<file path=xl/sharedStrings.xml><?xml version="1.0" encoding="utf-8"?>
<sst xmlns="http://schemas.openxmlformats.org/spreadsheetml/2006/main" count="150" uniqueCount="108">
  <si>
    <t>No</t>
  </si>
  <si>
    <t>PROGRAMA</t>
  </si>
  <si>
    <t>VALIDACIÓN (QUE APAREZCA, VALORES, NUMERO DE INSTRUCTORES)</t>
  </si>
  <si>
    <t>OBJETO CONTRACTUAL</t>
  </si>
  <si>
    <t xml:space="preserve">OBLIGACIONES PRINCIPALES  </t>
  </si>
  <si>
    <t>NIVEL DE FORMACION</t>
  </si>
  <si>
    <t>FORMACION</t>
  </si>
  <si>
    <t>MESES EXPERIENCIA LABORAL</t>
  </si>
  <si>
    <t>MESES EXPERIENCIA DOCENTE</t>
  </si>
  <si>
    <t>No de personas a contratar</t>
  </si>
  <si>
    <t>Fechas Previstas para la Contratación</t>
  </si>
  <si>
    <t>Plazo Previsto para la Contratación</t>
  </si>
  <si>
    <t>VALIDACIÓN FECHAS</t>
  </si>
  <si>
    <t>costo honorarios mes (Pesos)</t>
  </si>
  <si>
    <t>Valor un instructor</t>
  </si>
  <si>
    <t>Valor total programa</t>
  </si>
  <si>
    <t>Contratistas</t>
  </si>
  <si>
    <t>OBSERVACION</t>
  </si>
  <si>
    <t>Inicio</t>
  </si>
  <si>
    <t>Terminación</t>
  </si>
  <si>
    <t xml:space="preserve">Meses </t>
  </si>
  <si>
    <t>Días</t>
  </si>
  <si>
    <t>(D-M-A)</t>
  </si>
  <si>
    <t>PLANEACION DE AUDITORIAS EN SISTEMAS DE GESTION</t>
  </si>
  <si>
    <t>8-9302-754 Instructor: Prestar Servicios Personales Carácter Temporal Para La Formación Profesional Integral, En FORMACION REGULAR TITULADA Y/O COMPLEMENTARIAPara el Programa Formación FAMILIA CALIDAD</t>
  </si>
  <si>
    <t xml:space="preserve">• PARTICIPAR EN LA PLANEACIÓN DE LOS PROCESOS FORMATIVOS EN MODALIDAD VIRTUAL Y A DISTANCIA, DE ACUERDO CON LOS LINEAMIENTOS INSTITUCIONALES, PARA EL ÁREA TEMÁTICA DEL OBJETO CONTRACTUAL.
• PARTICIPAR CUANDO EL CENTRO DE FORMACIÓN LO REQUIERA, EN JORNADAS DE DISEÑO Y DESARROLLO CURRICULAR DE PROGRAMAS DE FORMACIÓN PROFESIONAL INTEGRAL EN MODALIDAD VIRTUAL Y A DISTANCIA, CONFORME A LAS NECESIDADES NACIONALES Y A LOS LINEAMIENTOS INSTITUCIONALES REQUERIDOS.
• EVALUAR LOS APRENDIZAJES PREVIOS CORRESPONDIENTES A LAS FICHAS ASIGNADAS, DE ACUERDO CON LOS PROCEDIMIENTOS, PLAZOS Y HERRAMIENTAS TECNOLÓGICAS QUE LA ENTIDAD DEFINA.
• PARTICIPAR CUANDO EL CENTRO DE FORMACIÓN LO REQUIERA, EN PROYECTOS DE INVESTIGACIÓN TÉCNICA Y/O PEDAGÓGICA PARA FORTALECER EL PROCESO DE FORMACIÓN EN MODALIDAD VIRTUAL Y A DISTANCIA.
• EJECUTAR LA FORMACIÓN PROFESIONAL INTEGRAL DE ACUERDO CON EL DISEÑO CURRICULAR, DESARROLLO CURRICULAR Y PROYECTO FORMATIVO DE LOS PROGRAMAS VIRTUALES DEL ÁREA TEMÁTICA EN EL OBJETO DEL CONTRATO.
• APLICAR ESTRATEGIAS DE ENSEÑANZA, APRENDIZAJE, SEGUIMIENTO Y EVALUACIÓN EN MODALIDAD VIRTUAL Y A DISTANCIA, DE ACUERDO A LOS LINEAMIENTOS PEDAGÓGICOS Y METODOLÓGICOS DE LA ENTIDAD.
• EMITIR JUICIO VALORATIVO SOBRE EL NIVEL DE CUMPLIMIENTO DE LOS RESULTADOS DE APRENDIZAJES DE LAS COMPETENCIAS DEL PROGRAMA EN MODALIDAD VIRTUAL Y A DISTANCIA, ADQUIRIDOS POR LOS APRENDICES EN EL DESARROLLO DE SU FORMACIÓN, APLICANDO LOS PROCEDIMIENTOS, PLAZOS Y HERRAMIENTAS TECNOLÓGICAS QUE LA ENTIDAD DEFINA.
• REGISTRAR, VERIFICAR Y HACER SEGUIMIENTO OPORTUNO EN EL SISTEMA DE INFORMACIÓN QUE LA ENTIDAD DEFINA PARA LA GESTIÓN DE LA FORMACIÓN PROFESIONAL INTEGRAL EN MODALIDAD VIRTUAL Y A DISTANCIA, MEDIANTE LAS SIGUIENTES ACTIVIDADES: A). VERIFICAR QUE LA TOTALIDAD DE LOS APRENDICES SELECCIONADOS ESTÉN ASOCIADOS A UNA RUTA DE APRENDIZAJE Y SU ESTADO SEA MATRICULADO. B). REGISTRAR JUICIOS EVALUATIVOS, REALIZAR RECONOCIMIENTO DE APRENDIZAJES PREVIOS, PARA LOS APRENDICES NUEVOS, REINTEGRADOS O TRASLADADOS. E). COMUNICAR AL COORDINADOR ACADÉMICO OPORTUNAMENTE ANOMALÍAS, INCONSISTENCIAS, NOVEDADES DE APRENDICES Y HALLAZGOS EN EL REGISTRO DE LA INFORMACIÓN.
• APLICAR Y HACER CUMPLIR EL REGLAMENTO DEL APRENDIZ Y EL MANUAL DE CONVIVENCIA INSTAURADO EN LA INSTITUCIÓN.
• APOYAR PROCESOS DE REGISTRO CALIFICADO PARA LOS PROGRAMAS DE EDUCACIÓN SUPERIOR DEL ÁREA TEMÁTICA OBJETO DEL PRESENTE CONTRATO, CUANDO EL CENTRO LO REQUIERA.
• REALIZAR SEGUIMIENTO A LOS APRENDICES QUE INGRESAN A LA ETAPA PRODUCTIVA EN MODALIDAD VIRTUAL Y A DISTANCIA SEGÚN LA ASIGNACIÓN Y REQUERIMIENTOS DEL CENTRO DE FORMACIÓN.
• PARTICIPAR EN LOS PROCESOS DE AUTOEVALUACIÓN DE PROGRAMAS DE FORMACIÓN VIRTUAL Y A DISTANCIA EN EL CENTRO DE FORMACIÓN.
• LAS DEMÁS NECESARIAS PARA EL CABAL CUMPLIMIENTO DEL OBJETO CONTRACTUAL.
</t>
  </si>
  <si>
    <t>PROFESIONAL</t>
  </si>
  <si>
    <t>PROFESIONAL O TECNÓLOGO EN ÁREAS ADMINISTRATIVAS, COMERCIALES Y/O EMPRESARIALES (INGENIERÍA INDUSTRIAL, ADMINISTRACIÓN DE EMPRESAS Y  AFINES) CON FORMACIÓN EN DESARROLLO E IMPLEMENTACIÓN DE SISTEMAS DE GESTIÓN DE CALIDAD Y PROCESOS DE AUDITORÍA INTERNA EN SGC.
CERTIFICACIÓN DE MÍNIMO 48 HORAS EN PROGRAMAS RELACIONADOS CON AMBIENTES VIRTUALES DE APRENDIZAJE PARA IMPARTIR FORMACIÓN VIRTUAL. O TENER CERTIFICACIÓN VIGENTE EN LA NORMA DE COMPETENCIA PEDAGÓGICA 240201057 “ORIENTAR FORMACIÓN A DISTANCIA DE ACUERDO CON PROCEDIMIENTOS TÉCNICOS Y NORMATIVAS”.</t>
  </si>
  <si>
    <t xml:space="preserve">DOCE (12) MESES DE EXPERIENCIA EN LA IMPLEMENTACIÓN DE SISTEMAS DE GESTIÓN DE CALIDAD EN EL SECTOR PÚBLICO Y/O EN LOS PROCESOS DE AUDITORIA INTERNA.
</t>
  </si>
  <si>
    <t>DOCE (12) MESES DE EXPERIENCIA EN LABORES DE FORMACIÓN PROFESIONAL EN AMBIENTES VIRTUALES DE APRENDIZAJE O TUTOR VIRTUAL.</t>
  </si>
  <si>
    <t>CALIDAD:  EDGARD TINOCO, DAVID URUETA</t>
  </si>
  <si>
    <t>Convocatorias 18449, 18540</t>
  </si>
  <si>
    <t>EVALUACION SOLICITUDES FINANCIERAS BAJO LA NORMATIVIDAD SARLAFT</t>
  </si>
  <si>
    <t>8-9302-758 Instructor: Prestar Servicios Personales Carácter Temporal Para La Formación Profesional Integral, En FORMACION REGULAR TITULADA Y/O COMPLEMENTARIAPara el Programa Formación FAMILIA CONTABILIDAD Y FINANZAS</t>
  </si>
  <si>
    <t>PROFESIONAL  O TECNOLOGO</t>
  </si>
  <si>
    <t xml:space="preserve"> ALTERNATIVA NO. 1 TÍTULO PROFESIONAL UNIVERSITARIO EN DISCIPLINA ACADÉMICA DEL NÚCLEO BÁSICO DEL CONOCIMIENTO EN: ADMINISTRACIÓN, ADMINISTRACIÓN FINANCIERA, ADMINISTRACIÓN BANCARIA Y FINANCIERA, ADMINISTRACIÓN DE EMPRESAS, ADMINISTRACIÓN DE EMPRESAS CON ÉNFASIS EN ECONOMÍA SOLIDARIA, ADMINISTRACIÓN DE EMPRESAS CON ÉNFASIS EN FINANZAS, ADMINISTRACIÓN DE EMPRESAS COOPERATIVAS, ECONOMÍA EMPRESARIAL, FINANZAS Y COMERCIO EXTERIOR, ECONOMÍA, ECONOMÍA Y DESARROLLO, ECONOMÍA Y FINANZAS, ECONOMÍA Y FINANZAS INTERNACIONALES, INGENIERÍA INDUSTRIAL Y AFINES.ALTERNATIVA NO. 2 TÍTULO DE TECNÓLOGO EN EL NÚCLEO BÁSICO DE CONOCIMIENTO DE ADMINISTRACIÓN: TECNOLOGÍA COMERCIAL Y FINANCIERA, TECNOLOGÍA EN GESTIÓN FINANCIERA, TECNOLOGÍA BANCARIA Y FINANCIERA, TECNOLOGÍA COMERCIAL Y FINANCIERA, TECNOLOGÍA EN ADMINISTRACIÓN BANCARIA, TECNOLOGÍA EN ADMINISTRACIÓN COMERCIAL Y FINANCIERA, TECNOLOGÍA EN ADMINISTRACIÓN CONTABLE, TRIBUTARIA Y FINANCIERA, TECNOLOGÍA EN ADMINISTRACIÓN DE EMPRESAS, TECNOLOGÍA EN ADMINISTRACIÓN DE EMPRESAS Y BANCA</t>
  </si>
  <si>
    <t>ALTERNATIVA 1: VEINTICUATRO (24) MESES DE EXPERIENCIA RELACIONADA DISTRIBUIDA ASÍ: DOCE (12) MESES DE EXPERIENCIA RELACIONADA CON EL EJERCICIO DE SERVICIOS FINANCIEROS Y DOCE (12) MESES EN DOCENCIA.ALTERNATIVA 2: TREINTA (30) MESES DE EXPERIENCIA RELACIONADA DISTRIBUIDA ASÍ: DIECIOCHO (18) MESES DE EXPERIENCIA RELACIONADA CON EL EJERCICIO DE SERVICIOS FINANCIEROS Y DOCE (12) MESES EN DOCENCIA</t>
  </si>
  <si>
    <t>CONTABILIDAD Y FINANZAS: EINAR MARTINEZ, ARIEL PADILLA, ALEXANDER ANAYA, JUAN DE DIOS TRIANA</t>
  </si>
  <si>
    <t>Convocatoria 18531</t>
  </si>
  <si>
    <t>MANEJO DE HERRAMIENTAS MICROSOFT OFFICE 2016: EXCEL</t>
  </si>
  <si>
    <t>8-9302-773 Instructor: Prestar Servicios Personales Carácter Temporal Para La Formación Profesional Integral, En FORMACION REGULAR TITULADA Y/O COMPLEMENTARIAPara el Programa Formación FAMILIA OFIMÁTICA</t>
  </si>
  <si>
    <t xml:space="preserve"> profesional en ingeniería de sistemas y computación, ingeniería electrónica, tecnólogo o técnico en electrónica y áreas a fines.</t>
  </si>
  <si>
    <t>seis meses en manejo de herramientas ofimáticas seis meses en el área pedagógica</t>
  </si>
  <si>
    <t>OFIMATICA: NERIO NUÑEZ</t>
  </si>
  <si>
    <t>Convocatoria 18497</t>
  </si>
  <si>
    <t>FUNDAMENTACION EN TECNICA VOCAL</t>
  </si>
  <si>
    <t>8-9302- 1089 Instructor: Prestar Servicios Personales Carácter Temporal Para La Formación Profesional Integral, En FORMACION REGULAR TITULADA Y/O COMPLEMENTARIAPara el Programa Formación FAMILIA MUSICA</t>
  </si>
  <si>
    <t xml:space="preserve"> licenciado o maestro en música</t>
  </si>
  <si>
    <t>doce (12) meses de experiencia relacionados con el ejercicio de la profesión u oficio objeto de la formación profesional veinticuatro meses de labores en la docencia¿ doce (12) meses de experiencia en labores de formación profesional y docencia en ambientes virtuales de aprendizaje o tutor virtual</t>
  </si>
  <si>
    <t>MUSICA: DIEGO ROJAS</t>
  </si>
  <si>
    <t>Convocatoria 18493</t>
  </si>
  <si>
    <t>8-9302-774 Instructor: Prestar Servicios Personales Carácter Temporal Para La Formación Profesional Integral, En FORMACION REGULAR TITULADA Y/O COMPLEMENTARIAPara el Programa Formación FAMILIA OFIMÁTICA</t>
  </si>
  <si>
    <t>OFIMATICA: VICTORIA SUDEA, LUIS ALZATE, JORGE ROMERO, WALTER DE LA HOZ</t>
  </si>
  <si>
    <t>Convocatoria 18492</t>
  </si>
  <si>
    <t>DISEÑO DE INSTRUMENTOS DE EVALUACION</t>
  </si>
  <si>
    <t>8-9302-754 Instructor: Prestar Servicios Personales Carácter Temporal Para La Formación Profesional Integral, En FORMACION REGULAR TITULADA Y/O COMPLEMENTARIA VIRTUAL Para el Programa Formación FAMILIA PEDAGOGIA</t>
  </si>
  <si>
    <t>licenciados en educación, pedagogía y didáctica o profesionales con especialización en áreas afines a la educación</t>
  </si>
  <si>
    <t>1 año en el área técnica 1 año en el área virtual 1 año en el área pedagógica</t>
  </si>
  <si>
    <r>
      <t xml:space="preserve">PEDAGOGIA: MARILYN DE LAS SALAS, </t>
    </r>
    <r>
      <rPr>
        <b/>
        <sz val="12"/>
        <color rgb="FFFF0000"/>
        <rFont val="Arial"/>
        <family val="2"/>
      </rPr>
      <t>GIOVANY NAVARRO ( NO APARECE EN EL ANEXO  ACTA 04   VOO3)</t>
    </r>
  </si>
  <si>
    <t>Convocatoria 18479</t>
  </si>
  <si>
    <t>ORGANIZACION DOCUMENTAL EN EL ENTORNO LABORAL</t>
  </si>
  <si>
    <t>8-9302-760 Instructor: Prestar Servicios Personales Carácter Temporal Para La Formación Profesional Integral, En FORMACION REGULAR TITULADA Y/O COMPLEMENTARIAPara el Programa Formación FAMILIA DOCUMENTAL</t>
  </si>
  <si>
    <t xml:space="preserve">tecnólogo o profesional en ciencias de la información y la documentación o archivística, administración de empresas o en ciencias económicas y administrativas con formación en el área archivística. </t>
  </si>
  <si>
    <t>experiencia en el área de archivística</t>
  </si>
  <si>
    <t>GESTION DOCUMETAL: LUIS FUENTES, CARLOS PEREZ, MONICA ESTADA, JOSE CASAS</t>
  </si>
  <si>
    <t>Convocatoria 18475</t>
  </si>
  <si>
    <t>INDUCCION A PROCESOS PEDAGOGICOS</t>
  </si>
  <si>
    <t>8-9302-779 Instructor: Prestar Servicios Personales Carácter Temporal Para La Formación Profesional Integral, En FORMACION REGULAR TITULADA Y/O COMPLEMENTARIAPara el Programa Formación FAMILIA PEDAGOGIA</t>
  </si>
  <si>
    <t>opción 1profesional en educación opción 2profesional en otras ramas del conocimiento con estudios de posgrado en educación. (especialización o maestría) formación en docencia. Cursos de actualización pedagógica y de formación pedagógica sena.</t>
  </si>
  <si>
    <t>con experiencia laboral en el campo de la educaciónmínimo (24) meses de experiencia de los cuales mínimo doce (12) meses estaránrelacionados con el ejercicio de la profesión como docente y (6) meses en lainstitución senalos (6) meses restantes pueden contar como experiencia en otrocampo de la educación (no precisamente la docencia</t>
  </si>
  <si>
    <t>PEDAGOGIA: TOMAS NIETO, NORMA CARO</t>
  </si>
  <si>
    <t>Convocatoria 18466</t>
  </si>
  <si>
    <t>ACREDITACION EN SALUD.</t>
  </si>
  <si>
    <t>8-9302-785 Instructor: Prestar Servicios Personales Carácter Temporal Para La Formación Profesional Integral, En FORMACION REGULAR TITULADA Y/O COMPLEMENTARIAPara el Programa Formación FAMILIA SALUD</t>
  </si>
  <si>
    <t>PROFESIONAL EN ÁREAS DE LA SALUD CON POSTGRADO EN CALIDAD, AUDITORIA O GERENCIA EN SERVICIOS DE SALUD.</t>
  </si>
  <si>
    <t>MÍNIMO 12 MESES DE EXPERIENCIA PROFESIONALMÍNIMO 6 MESES DE EXPERIENCIA DOCENTEMÍNIMO 6 MESES DE EXPERIENCIA COMO TUTOR VIRTUAL</t>
  </si>
  <si>
    <t>SALUD: EMILIA PEREZ</t>
  </si>
  <si>
    <t>Convocatoria 18455</t>
  </si>
  <si>
    <t>MANEJO DE ADOBE PHOTOSHOP</t>
  </si>
  <si>
    <t>8-9302- 1062 Instructor: Prestar Servicios Personales Carácter Temporal Para La Formación Profesional Integral, En FORMACION REGULAR TITULADA Y/O COMPLEMENTARIAPara el Programa Formación FAMILIA DISEÑO</t>
  </si>
  <si>
    <t xml:space="preserve">profesional, tecnólogo o técnico en diseño gráfico, publicidad, ingeniería de sistemas o áreas afines. </t>
  </si>
  <si>
    <t>6 meses en el área técnica 6 meses en el área pedagógica</t>
  </si>
  <si>
    <t>DISEÑO: SAID CAMARGO, JENNY DURAN</t>
  </si>
  <si>
    <t>Convocatoria 18450</t>
  </si>
  <si>
    <t>ENGLISH DOT WORKS BEGINNER - INGLÉS</t>
  </si>
  <si>
    <t>8-9302- 1061 Instructor: Prestar Servicios Personales Carácter Temporal Para La Formación Profesional Integral, En FORMACION REGULAR TITULADA Y/O COMPLEMENTARIAPara el Programa Formación FAMILIA IDIOMAS (BILINGÜISMO)</t>
  </si>
  <si>
    <t xml:space="preserve">profesional o tecnologo con título en licenciatura de idiomas o profesional en cualquier área de conocimiento con un nivel mínimo b2 de suficiencia en lengua extranjera, acreditado mediante una de las siguientes pruebas internacionales ¿fce (first certificate in english). ¿bec (business english certificate). ¿cae (certificate in advanced english). ¿cpe (certificate of proficiency). ¿ielts (international english language testing system). ¿ise (integrated skills in english). ¿toefl (paper based and internet based). ¿toeic (test of english for international communication). ¿bulats (business language testing system). </t>
  </si>
  <si>
    <t>Experiencia laboral: mínimo 12 meses en la orientación de procesos de capacitación o formación en lengua extranjera</t>
  </si>
  <si>
    <t>BILINGÜISMO: IVON MOLINA, LIBARDO OSPINO, MOISES PUCHE, JHON CORENA, JAIRO VIZCAINO, ANDRES FLOREZ, SHRLEY INSIGNARES, FABIAN ARENAS, LAURA ALCOCER, SILVANA PINEDO, ANA MILENA HERAZO, VLADIMIR LLANOS, CARLOS BERNAL, MAGALIS RODRIGUEZ, BRAYAN FLOREZ, TANIA OYOLA</t>
  </si>
  <si>
    <t>Convocatoria 18436</t>
  </si>
  <si>
    <t>ATENCION INTEGRAL DE URGENCIAS A VICTIMAS DE ATAQUE CON AGENTES QUIMICOS</t>
  </si>
  <si>
    <t>8-9302-754 Instructor: Prestar Servicios Personales Carácter Temporal Para La Formación Profesional Integral, En FORMACION REGULAR TITULADA Y/O COMPLEMENTARIA VIRTUAL Para el Programa Formación FAMILIA SALUD</t>
  </si>
  <si>
    <t xml:space="preserve"> TÍTULO PROFESIONAL MEDICINA, CON CERTIFICADO DE FORMACIÓN DEL CURSO ATENCIÓN INTEGRAL EN SALUD A VÍCTIMAS DE VIOLENCIAS SEXUALES</t>
  </si>
  <si>
    <t>MÍNIMO 12 MESES DE EXPERIENCIA EN EL SERVICIO DE URGENCIAS MÍNIMO 6 MESES DE EXPERIENCIA DOCENTE</t>
  </si>
  <si>
    <t>DESIERTA</t>
  </si>
  <si>
    <t>Convocatoria 18432</t>
  </si>
  <si>
    <t>MARKETING DIGITAL</t>
  </si>
  <si>
    <t>8-9302- 1070 Instructor: Prestar Servicios Personales Carácter Temporal Para La Formación Profesional Integral, En FORMACION REGULAR TITULADA Y/O COMPLEMENTARIAPara el Programa Formación FAMILIA MERCADEO Y LOGISTICA</t>
  </si>
  <si>
    <t xml:space="preserve">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conocimientocomunicación social, periodismo y afines, economía, ingeniería industrial, ingeniería de mercados, administración de empresas</t>
  </si>
  <si>
    <t>veinticuatro (24) meses de experienciade los cuales dieciocho (18) meses estarán relacionados con el ejercicio de la profesión u oficio objeto de la formación profesional y seis (6) meses en labores de docencia</t>
  </si>
  <si>
    <t>MERCADEO Y LOGISTICA: GARY CASTILLO</t>
  </si>
  <si>
    <t>Convocatoria 18483</t>
  </si>
  <si>
    <t>BIOSEGURIDAD APLICADA A LA COSMETOLOGIA</t>
  </si>
  <si>
    <t>8-9302- 1082 Instructor: Prestar Servicios Personales Carácter Temporal Para La Formación Profesional Integral, En FORMACION REGULAR TITULADA Y/O COMPLEMENTARIAPara el Programa Formación FAMILIA SALUD</t>
  </si>
  <si>
    <t>Profesional en enfermería, bacteriología, fisioterapia con certificación o especialización en salud laboral, técnico o tecnólogo en cosmetología y estética con certificación en bioseguridad y salud laboral</t>
  </si>
  <si>
    <t>dos años en servicios de salud y/o salud laboral, en los procesos y procedimientos que se deesarrollan en el area de la cosmetologia y belleza</t>
  </si>
  <si>
    <t>SALUD: ISADYS SANCHEZ</t>
  </si>
  <si>
    <t>Convocatoria 21310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</si>
</sst>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4" x14ac:knownFonts="1">
    <font>
      <sz val="12"/>
      <color theme="1"/>
      <name val="Calibri"/>
      <family val="2"/>
      <scheme val="minor"/>
    </font>
    <font>
      <b/>
      <sz val="9"/>
      <color rgb="FF000000"/>
      <name val="Arial"/>
      <family val="2"/>
    </font>
    <font>
      <b/>
      <sz val="8"/>
      <color rgb="FF000000"/>
      <name val="Arial"/>
      <family val="2"/>
    </font>
    <font>
      <b/>
      <sz val="12"/>
      <color theme="1"/>
      <name val="Arial"/>
      <family val="2"/>
    </font>
    <font>
      <sz val="9"/>
      <color theme="1"/>
      <name val="Arial"/>
      <family val="2"/>
    </font>
    <font>
      <sz val="9"/>
      <color theme="1" tint="4.9989318521683403E-2"/>
      <name val="Arial"/>
      <family val="2"/>
    </font>
    <font>
      <b/>
      <sz val="12"/>
      <color theme="1"/>
      <name val="Calibri"/>
      <family val="2"/>
      <scheme val="minor"/>
    </font>
    <font>
      <sz val="10"/>
      <name val="Verdana"/>
      <family val="2"/>
    </font>
    <font>
      <sz val="11"/>
      <color theme="1" tint="4.9989318521683403E-2"/>
      <name val="Arial"/>
      <family val="2"/>
    </font>
    <font>
      <sz val="12"/>
      <color theme="1" tint="4.9989318521683403E-2"/>
      <name val="Arial"/>
      <family val="2"/>
    </font>
    <font>
      <b/>
      <sz val="9"/>
      <color theme="1" tint="4.9989318521683403E-2"/>
      <name val="Arial"/>
      <family val="2"/>
    </font>
    <font>
      <b/>
      <sz val="12"/>
      <color rgb="FFFF0000"/>
      <name val="Arial"/>
      <family val="2"/>
    </font>
    <font>
      <sz val="9"/>
      <color rgb="FF000000"/>
      <name val="Arial"/>
      <family val="2"/>
    </font>
    <font>
      <b/>
      <sz val="9"/>
      <color theme="1"/>
      <name val="Arial"/>
      <family val="2"/>
    </font>
  </fonts>
  <fills count="7">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center" vertical="center" wrapText="1"/>
    </xf>
    <xf numFmtId="0" fontId="4" fillId="0" borderId="0" xfId="0" applyFont="1" applyAlignment="1">
      <alignment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wrapText="1"/>
    </xf>
    <xf numFmtId="0" fontId="5" fillId="0" borderId="1" xfId="0" applyFont="1" applyBorder="1" applyAlignment="1">
      <alignment horizontal="center" vertical="center" wrapText="1"/>
    </xf>
    <xf numFmtId="0" fontId="7" fillId="0" borderId="0" xfId="0" applyFont="1" applyAlignment="1" applyProtection="1">
      <alignment vertical="center" wrapText="1"/>
      <protection locked="0"/>
    </xf>
    <xf numFmtId="14" fontId="5" fillId="0" borderId="1"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3" fontId="5" fillId="5" borderId="1" xfId="0" applyNumberFormat="1" applyFont="1" applyFill="1" applyBorder="1" applyAlignment="1">
      <alignment vertical="center" wrapText="1"/>
    </xf>
    <xf numFmtId="6" fontId="5" fillId="0" borderId="1" xfId="0" applyNumberFormat="1"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5" fillId="0" borderId="0" xfId="0" applyFont="1" applyAlignment="1">
      <alignment vertical="center"/>
    </xf>
    <xf numFmtId="3" fontId="5" fillId="3" borderId="1" xfId="0" applyNumberFormat="1" applyFont="1" applyFill="1" applyBorder="1" applyAlignment="1">
      <alignment vertical="center" wrapText="1"/>
    </xf>
    <xf numFmtId="0" fontId="10" fillId="0" borderId="1" xfId="0" applyFont="1" applyBorder="1" applyAlignment="1">
      <alignment horizontal="center" vertical="center" wrapText="1"/>
    </xf>
    <xf numFmtId="0" fontId="5" fillId="0" borderId="1" xfId="0" applyFont="1" applyBorder="1" applyAlignment="1">
      <alignment vertical="center" wrapText="1"/>
    </xf>
    <xf numFmtId="0" fontId="12" fillId="0" borderId="1" xfId="0" applyFont="1" applyBorder="1" applyAlignment="1">
      <alignment horizontal="center" vertical="center" wrapText="1"/>
    </xf>
    <xf numFmtId="0" fontId="4" fillId="0" borderId="1" xfId="0" applyFont="1" applyBorder="1" applyAlignment="1">
      <alignment vertical="center" wrapText="1"/>
    </xf>
    <xf numFmtId="0" fontId="13" fillId="0" borderId="0" xfId="0" applyFont="1" applyAlignment="1">
      <alignment horizontal="center" vertical="center" wrapText="1"/>
    </xf>
    <xf numFmtId="0" fontId="13" fillId="6" borderId="0" xfId="0" applyFont="1" applyFill="1" applyAlignment="1">
      <alignment vertical="center"/>
    </xf>
    <xf numFmtId="6" fontId="13" fillId="6" borderId="0" xfId="0" applyNumberFormat="1" applyFont="1" applyFill="1" applyAlignment="1">
      <alignment vertical="center"/>
    </xf>
    <xf numFmtId="0" fontId="4" fillId="0" borderId="0" xfId="0" applyFont="1" applyAlignment="1">
      <alignment vertical="center" wrapText="1"/>
    </xf>
    <xf numFmtId="6" fontId="4" fillId="0" borderId="0" xfId="0" applyNumberFormat="1" applyFont="1" applyAlignment="1">
      <alignment vertical="center"/>
    </xf>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5BCFD-F410-487F-838E-7150033CCCB8}">
  <sheetPr filterMode="1"/>
  <dimension ref="A1:W24"/>
  <sheetViews>
    <sheetView tabSelected="1" topLeftCell="B1" zoomScale="120" zoomScaleNormal="120" workbookViewId="0">
      <pane ySplit="3" topLeftCell="A4" activePane="bottomLeft" state="frozen"/>
      <selection pane="bottomLeft" activeCell="V1" sqref="V1:W1048576"/>
    </sheetView>
  </sheetViews>
  <sheetFormatPr baseColWidth="10" defaultColWidth="11" defaultRowHeight="12" x14ac:dyDescent="0.2"/>
  <cols>
    <col min="1" max="1" width="12.1640625" style="2" customWidth="1"/>
    <col min="2" max="2" width="38.6640625" style="21" customWidth="1"/>
    <col min="3" max="3" width="23" style="2" customWidth="1"/>
    <col min="4" max="4" width="41.1640625" style="2" customWidth="1"/>
    <col min="5" max="5" width="42.1640625" style="2" customWidth="1"/>
    <col min="6" max="9" width="26.1640625" style="2" customWidth="1"/>
    <col min="10" max="10" width="12.1640625" style="2" customWidth="1"/>
    <col min="11" max="12" width="11.1640625" style="2" bestFit="1" customWidth="1"/>
    <col min="13" max="13" width="11.83203125" style="2" bestFit="1" customWidth="1"/>
    <col min="14" max="14" width="11.1640625" style="2" bestFit="1" customWidth="1"/>
    <col min="15" max="15" width="6.6640625" style="2" hidden="1" customWidth="1"/>
    <col min="16" max="16" width="4.1640625" style="2" hidden="1" customWidth="1"/>
    <col min="17" max="17" width="6.1640625" style="2" hidden="1" customWidth="1"/>
    <col min="18" max="18" width="13.33203125" style="2" customWidth="1"/>
    <col min="19" max="19" width="12.6640625" style="2" bestFit="1" customWidth="1"/>
    <col min="20" max="20" width="16.1640625" style="2" customWidth="1"/>
    <col min="21" max="21" width="18.6640625" style="2" customWidth="1"/>
    <col min="22" max="22" width="32.6640625" style="24" hidden="1" customWidth="1"/>
    <col min="23" max="23" width="18.33203125" style="2" hidden="1" customWidth="1"/>
    <col min="24" max="16384" width="11" style="2"/>
  </cols>
  <sheetData>
    <row r="1" spans="1:23" ht="24" customHeight="1" x14ac:dyDescent="0.2">
      <c r="A1" s="26" t="s">
        <v>0</v>
      </c>
      <c r="B1" s="26" t="s">
        <v>1</v>
      </c>
      <c r="C1" s="27" t="s">
        <v>2</v>
      </c>
      <c r="D1" s="26" t="s">
        <v>3</v>
      </c>
      <c r="E1" s="26" t="s">
        <v>4</v>
      </c>
      <c r="F1" s="26" t="s">
        <v>5</v>
      </c>
      <c r="G1" s="26" t="s">
        <v>6</v>
      </c>
      <c r="H1" s="26" t="s">
        <v>7</v>
      </c>
      <c r="I1" s="26" t="s">
        <v>8</v>
      </c>
      <c r="J1" s="26" t="s">
        <v>9</v>
      </c>
      <c r="K1" s="26" t="s">
        <v>10</v>
      </c>
      <c r="L1" s="26"/>
      <c r="M1" s="26" t="s">
        <v>11</v>
      </c>
      <c r="N1" s="26"/>
      <c r="O1" s="1"/>
      <c r="P1" s="1"/>
      <c r="Q1" s="1"/>
      <c r="R1" s="27" t="s">
        <v>12</v>
      </c>
      <c r="S1" s="26" t="s">
        <v>13</v>
      </c>
      <c r="T1" s="26" t="s">
        <v>14</v>
      </c>
      <c r="U1" s="26" t="s">
        <v>15</v>
      </c>
      <c r="V1" s="28" t="s">
        <v>16</v>
      </c>
      <c r="W1" s="28" t="s">
        <v>17</v>
      </c>
    </row>
    <row r="2" spans="1:23" ht="13" x14ac:dyDescent="0.2">
      <c r="A2" s="26"/>
      <c r="B2" s="26"/>
      <c r="C2" s="27"/>
      <c r="D2" s="26"/>
      <c r="E2" s="26"/>
      <c r="F2" s="26"/>
      <c r="G2" s="26"/>
      <c r="H2" s="26"/>
      <c r="I2" s="26"/>
      <c r="J2" s="26"/>
      <c r="K2" s="3" t="s">
        <v>18</v>
      </c>
      <c r="L2" s="1" t="s">
        <v>19</v>
      </c>
      <c r="M2" s="26" t="s">
        <v>20</v>
      </c>
      <c r="N2" s="26" t="s">
        <v>21</v>
      </c>
      <c r="O2" s="1"/>
      <c r="P2" s="1"/>
      <c r="Q2" s="1"/>
      <c r="R2" s="27"/>
      <c r="S2" s="26"/>
      <c r="T2" s="26"/>
      <c r="U2" s="26"/>
      <c r="V2" s="28"/>
      <c r="W2" s="28"/>
    </row>
    <row r="3" spans="1:23" ht="13" x14ac:dyDescent="0.2">
      <c r="A3" s="26"/>
      <c r="B3" s="26"/>
      <c r="C3" s="27"/>
      <c r="D3" s="26"/>
      <c r="E3" s="26"/>
      <c r="F3" s="26"/>
      <c r="G3" s="26"/>
      <c r="H3" s="26"/>
      <c r="I3" s="26"/>
      <c r="J3" s="26"/>
      <c r="K3" s="3" t="s">
        <v>22</v>
      </c>
      <c r="L3" s="1" t="s">
        <v>22</v>
      </c>
      <c r="M3" s="26"/>
      <c r="N3" s="26"/>
      <c r="O3" s="1"/>
      <c r="P3" s="1"/>
      <c r="Q3" s="1"/>
      <c r="R3" s="27"/>
      <c r="S3" s="26"/>
      <c r="T3" s="26"/>
      <c r="U3" s="26"/>
      <c r="V3" s="28"/>
      <c r="W3" s="28"/>
    </row>
    <row r="4" spans="1:23" s="15" customFormat="1" ht="176" customHeight="1" x14ac:dyDescent="0.2">
      <c r="A4" s="4">
        <v>1</v>
      </c>
      <c r="B4" s="5" t="s">
        <v>23</v>
      </c>
      <c r="C4" s="6"/>
      <c r="D4" s="7" t="s">
        <v>24</v>
      </c>
      <c r="E4" s="6" t="s">
        <v>25</v>
      </c>
      <c r="F4" s="6" t="s">
        <v>26</v>
      </c>
      <c r="G4" s="6" t="s">
        <v>27</v>
      </c>
      <c r="H4" s="6" t="s">
        <v>28</v>
      </c>
      <c r="I4" s="6" t="s">
        <v>29</v>
      </c>
      <c r="J4" s="6">
        <v>2</v>
      </c>
      <c r="K4" s="8">
        <v>44958</v>
      </c>
      <c r="L4" s="8">
        <v>45107</v>
      </c>
      <c r="M4" s="6">
        <v>5</v>
      </c>
      <c r="N4" s="6">
        <v>0</v>
      </c>
      <c r="O4" s="9">
        <f t="shared" ref="O4" si="0">(+DATEDIF(K4,L4,"M"))*30+N4</f>
        <v>120</v>
      </c>
      <c r="P4" s="10">
        <f t="shared" ref="P4" si="1">+M4*30+N4</f>
        <v>150</v>
      </c>
      <c r="Q4" s="9">
        <f t="shared" ref="Q4" si="2">+O4-P4</f>
        <v>-30</v>
      </c>
      <c r="R4" s="9"/>
      <c r="S4" s="11">
        <v>3800000</v>
      </c>
      <c r="T4" s="12">
        <f>ROUND(((S4*M4)+(S4/30)*N4),0)</f>
        <v>19000000</v>
      </c>
      <c r="U4" s="12">
        <f t="shared" ref="U4:U17" si="3">+T4*J4</f>
        <v>38000000</v>
      </c>
      <c r="V4" s="13" t="s">
        <v>30</v>
      </c>
      <c r="W4" s="14" t="s">
        <v>31</v>
      </c>
    </row>
    <row r="5" spans="1:23" s="15" customFormat="1" ht="90" hidden="1" customHeight="1" x14ac:dyDescent="0.2">
      <c r="A5" s="4">
        <v>2</v>
      </c>
      <c r="B5" s="5" t="s">
        <v>32</v>
      </c>
      <c r="C5" s="6"/>
      <c r="D5" s="7" t="s">
        <v>33</v>
      </c>
      <c r="E5" s="6" t="s">
        <v>25</v>
      </c>
      <c r="F5" s="6" t="s">
        <v>34</v>
      </c>
      <c r="G5" s="6" t="s">
        <v>35</v>
      </c>
      <c r="H5" s="6" t="s">
        <v>36</v>
      </c>
      <c r="I5" s="6" t="s">
        <v>29</v>
      </c>
      <c r="J5" s="6">
        <v>4</v>
      </c>
      <c r="K5" s="8">
        <v>44958</v>
      </c>
      <c r="L5" s="8">
        <v>45107</v>
      </c>
      <c r="M5" s="6">
        <v>5</v>
      </c>
      <c r="N5" s="6">
        <v>0</v>
      </c>
      <c r="O5" s="9"/>
      <c r="P5" s="10"/>
      <c r="Q5" s="9"/>
      <c r="R5" s="9"/>
      <c r="S5" s="16">
        <v>2850000</v>
      </c>
      <c r="T5" s="12">
        <f t="shared" ref="T5:T17" si="4">ROUND(((S5*M5)+(S5/30)*N5),0)</f>
        <v>14250000</v>
      </c>
      <c r="U5" s="12">
        <f t="shared" si="3"/>
        <v>57000000</v>
      </c>
      <c r="V5" s="13" t="s">
        <v>37</v>
      </c>
      <c r="W5" s="14" t="s">
        <v>38</v>
      </c>
    </row>
    <row r="6" spans="1:23" s="15" customFormat="1" ht="207" customHeight="1" x14ac:dyDescent="0.2">
      <c r="A6" s="4">
        <v>3</v>
      </c>
      <c r="B6" s="5" t="s">
        <v>39</v>
      </c>
      <c r="C6" s="6"/>
      <c r="D6" s="7" t="s">
        <v>40</v>
      </c>
      <c r="E6" s="6" t="s">
        <v>25</v>
      </c>
      <c r="F6" s="6" t="s">
        <v>34</v>
      </c>
      <c r="G6" s="6" t="s">
        <v>41</v>
      </c>
      <c r="H6" s="6" t="s">
        <v>42</v>
      </c>
      <c r="I6" s="6" t="s">
        <v>29</v>
      </c>
      <c r="J6" s="6">
        <v>1</v>
      </c>
      <c r="K6" s="8">
        <v>44958</v>
      </c>
      <c r="L6" s="8">
        <v>45107</v>
      </c>
      <c r="M6" s="6">
        <v>5</v>
      </c>
      <c r="N6" s="6">
        <v>0</v>
      </c>
      <c r="O6" s="9">
        <f t="shared" ref="O6:O17" si="5">(+DATEDIF(K6,L6,"M"))*30+N6</f>
        <v>120</v>
      </c>
      <c r="P6" s="10">
        <f t="shared" ref="P6:P17" si="6">+M6*30+N6</f>
        <v>150</v>
      </c>
      <c r="Q6" s="9">
        <f t="shared" ref="Q6:Q17" si="7">+O6-P6</f>
        <v>-30</v>
      </c>
      <c r="R6" s="9"/>
      <c r="S6" s="11">
        <v>3800000</v>
      </c>
      <c r="T6" s="12">
        <f t="shared" si="4"/>
        <v>19000000</v>
      </c>
      <c r="U6" s="12">
        <f t="shared" si="3"/>
        <v>19000000</v>
      </c>
      <c r="V6" s="13" t="s">
        <v>43</v>
      </c>
      <c r="W6" s="14" t="s">
        <v>44</v>
      </c>
    </row>
    <row r="7" spans="1:23" s="15" customFormat="1" ht="177" customHeight="1" x14ac:dyDescent="0.2">
      <c r="A7" s="4">
        <v>4</v>
      </c>
      <c r="B7" s="5" t="s">
        <v>45</v>
      </c>
      <c r="C7" s="6"/>
      <c r="D7" s="7" t="s">
        <v>46</v>
      </c>
      <c r="E7" s="6" t="s">
        <v>25</v>
      </c>
      <c r="F7" s="6" t="s">
        <v>26</v>
      </c>
      <c r="G7" s="6" t="s">
        <v>47</v>
      </c>
      <c r="H7" s="6" t="s">
        <v>48</v>
      </c>
      <c r="I7" s="6" t="s">
        <v>29</v>
      </c>
      <c r="J7" s="6">
        <v>1</v>
      </c>
      <c r="K7" s="8">
        <v>44958</v>
      </c>
      <c r="L7" s="8">
        <v>45107</v>
      </c>
      <c r="M7" s="6">
        <v>5</v>
      </c>
      <c r="N7" s="6">
        <v>0</v>
      </c>
      <c r="O7" s="9">
        <f t="shared" si="5"/>
        <v>120</v>
      </c>
      <c r="P7" s="10">
        <f t="shared" si="6"/>
        <v>150</v>
      </c>
      <c r="Q7" s="9">
        <f t="shared" si="7"/>
        <v>-30</v>
      </c>
      <c r="R7" s="9"/>
      <c r="S7" s="11">
        <v>3800000</v>
      </c>
      <c r="T7" s="12">
        <f t="shared" si="4"/>
        <v>19000000</v>
      </c>
      <c r="U7" s="12">
        <f t="shared" si="3"/>
        <v>19000000</v>
      </c>
      <c r="V7" s="13" t="s">
        <v>49</v>
      </c>
      <c r="W7" s="14" t="s">
        <v>50</v>
      </c>
    </row>
    <row r="8" spans="1:23" s="15" customFormat="1" ht="192" hidden="1" customHeight="1" x14ac:dyDescent="0.2">
      <c r="A8" s="4">
        <v>5</v>
      </c>
      <c r="B8" s="5" t="s">
        <v>39</v>
      </c>
      <c r="C8" s="6"/>
      <c r="D8" s="7" t="s">
        <v>51</v>
      </c>
      <c r="E8" s="6" t="s">
        <v>25</v>
      </c>
      <c r="F8" s="6" t="s">
        <v>34</v>
      </c>
      <c r="G8" s="6" t="s">
        <v>41</v>
      </c>
      <c r="H8" s="6" t="s">
        <v>42</v>
      </c>
      <c r="I8" s="6" t="s">
        <v>29</v>
      </c>
      <c r="J8" s="6">
        <v>4</v>
      </c>
      <c r="K8" s="8">
        <v>44958</v>
      </c>
      <c r="L8" s="8">
        <v>45107</v>
      </c>
      <c r="M8" s="6">
        <v>5</v>
      </c>
      <c r="N8" s="6">
        <v>0</v>
      </c>
      <c r="O8" s="9">
        <f t="shared" si="5"/>
        <v>120</v>
      </c>
      <c r="P8" s="10">
        <f t="shared" si="6"/>
        <v>150</v>
      </c>
      <c r="Q8" s="9">
        <f t="shared" si="7"/>
        <v>-30</v>
      </c>
      <c r="R8" s="9"/>
      <c r="S8" s="16">
        <v>2850000</v>
      </c>
      <c r="T8" s="12">
        <f t="shared" si="4"/>
        <v>14250000</v>
      </c>
      <c r="U8" s="12">
        <f t="shared" si="3"/>
        <v>57000000</v>
      </c>
      <c r="V8" s="13" t="s">
        <v>52</v>
      </c>
      <c r="W8" s="14" t="s">
        <v>53</v>
      </c>
    </row>
    <row r="9" spans="1:23" s="15" customFormat="1" ht="192" customHeight="1" x14ac:dyDescent="0.2">
      <c r="A9" s="4">
        <v>6</v>
      </c>
      <c r="B9" s="5" t="s">
        <v>54</v>
      </c>
      <c r="C9" s="6"/>
      <c r="D9" s="17" t="s">
        <v>55</v>
      </c>
      <c r="E9" s="6" t="s">
        <v>25</v>
      </c>
      <c r="F9" s="6" t="s">
        <v>26</v>
      </c>
      <c r="G9" s="6" t="s">
        <v>56</v>
      </c>
      <c r="H9" s="6" t="s">
        <v>57</v>
      </c>
      <c r="I9" s="6" t="s">
        <v>29</v>
      </c>
      <c r="J9" s="6">
        <v>2</v>
      </c>
      <c r="K9" s="8">
        <v>44958</v>
      </c>
      <c r="L9" s="8">
        <v>45107</v>
      </c>
      <c r="M9" s="6">
        <v>5</v>
      </c>
      <c r="N9" s="6">
        <v>0</v>
      </c>
      <c r="O9" s="9">
        <f t="shared" si="5"/>
        <v>120</v>
      </c>
      <c r="P9" s="10">
        <f t="shared" si="6"/>
        <v>150</v>
      </c>
      <c r="Q9" s="9">
        <f t="shared" si="7"/>
        <v>-30</v>
      </c>
      <c r="R9" s="9"/>
      <c r="S9" s="11">
        <v>3800000</v>
      </c>
      <c r="T9" s="12">
        <f t="shared" si="4"/>
        <v>19000000</v>
      </c>
      <c r="U9" s="12">
        <f t="shared" si="3"/>
        <v>38000000</v>
      </c>
      <c r="V9" s="13" t="s">
        <v>58</v>
      </c>
      <c r="W9" s="14" t="s">
        <v>59</v>
      </c>
    </row>
    <row r="10" spans="1:23" s="15" customFormat="1" ht="194" hidden="1" customHeight="1" x14ac:dyDescent="0.2">
      <c r="A10" s="4">
        <v>7</v>
      </c>
      <c r="B10" s="5" t="s">
        <v>60</v>
      </c>
      <c r="C10" s="6"/>
      <c r="D10" s="7" t="s">
        <v>61</v>
      </c>
      <c r="E10" s="6" t="s">
        <v>25</v>
      </c>
      <c r="F10" s="6" t="s">
        <v>34</v>
      </c>
      <c r="G10" s="6" t="s">
        <v>62</v>
      </c>
      <c r="H10" s="6" t="s">
        <v>63</v>
      </c>
      <c r="I10" s="6" t="s">
        <v>29</v>
      </c>
      <c r="J10" s="6">
        <v>4</v>
      </c>
      <c r="K10" s="8">
        <v>44958</v>
      </c>
      <c r="L10" s="8">
        <v>45107</v>
      </c>
      <c r="M10" s="6">
        <v>5</v>
      </c>
      <c r="N10" s="6">
        <v>0</v>
      </c>
      <c r="O10" s="9">
        <f t="shared" si="5"/>
        <v>120</v>
      </c>
      <c r="P10" s="10">
        <f t="shared" si="6"/>
        <v>150</v>
      </c>
      <c r="Q10" s="9">
        <f t="shared" si="7"/>
        <v>-30</v>
      </c>
      <c r="R10" s="9"/>
      <c r="S10" s="16">
        <v>2850000</v>
      </c>
      <c r="T10" s="12">
        <f t="shared" si="4"/>
        <v>14250000</v>
      </c>
      <c r="U10" s="12">
        <f t="shared" si="3"/>
        <v>57000000</v>
      </c>
      <c r="V10" s="13" t="s">
        <v>64</v>
      </c>
      <c r="W10" s="14" t="s">
        <v>65</v>
      </c>
    </row>
    <row r="11" spans="1:23" s="15" customFormat="1" ht="192" hidden="1" customHeight="1" x14ac:dyDescent="0.2">
      <c r="A11" s="4">
        <v>8</v>
      </c>
      <c r="B11" s="5" t="s">
        <v>66</v>
      </c>
      <c r="C11" s="6"/>
      <c r="D11" s="7" t="s">
        <v>67</v>
      </c>
      <c r="E11" s="6" t="s">
        <v>25</v>
      </c>
      <c r="F11" s="6" t="s">
        <v>26</v>
      </c>
      <c r="G11" s="6" t="s">
        <v>68</v>
      </c>
      <c r="H11" s="6" t="s">
        <v>69</v>
      </c>
      <c r="I11" s="6" t="s">
        <v>29</v>
      </c>
      <c r="J11" s="6">
        <v>2</v>
      </c>
      <c r="K11" s="8">
        <v>44958</v>
      </c>
      <c r="L11" s="8">
        <v>45107</v>
      </c>
      <c r="M11" s="6">
        <v>5</v>
      </c>
      <c r="N11" s="6">
        <v>0</v>
      </c>
      <c r="O11" s="9">
        <f t="shared" si="5"/>
        <v>120</v>
      </c>
      <c r="P11" s="10">
        <f t="shared" si="6"/>
        <v>150</v>
      </c>
      <c r="Q11" s="9">
        <f t="shared" si="7"/>
        <v>-30</v>
      </c>
      <c r="R11" s="9"/>
      <c r="S11" s="16">
        <v>2850000</v>
      </c>
      <c r="T11" s="12">
        <f t="shared" si="4"/>
        <v>14250000</v>
      </c>
      <c r="U11" s="12">
        <f t="shared" si="3"/>
        <v>28500000</v>
      </c>
      <c r="V11" s="13" t="s">
        <v>70</v>
      </c>
      <c r="W11" s="14" t="s">
        <v>71</v>
      </c>
    </row>
    <row r="12" spans="1:23" s="15" customFormat="1" ht="177" customHeight="1" x14ac:dyDescent="0.2">
      <c r="A12" s="4">
        <v>9</v>
      </c>
      <c r="B12" s="5" t="s">
        <v>72</v>
      </c>
      <c r="C12" s="6"/>
      <c r="D12" s="7" t="s">
        <v>73</v>
      </c>
      <c r="E12" s="6" t="s">
        <v>25</v>
      </c>
      <c r="F12" s="6" t="s">
        <v>26</v>
      </c>
      <c r="G12" s="18" t="s">
        <v>74</v>
      </c>
      <c r="H12" s="6" t="s">
        <v>75</v>
      </c>
      <c r="I12" s="6" t="s">
        <v>29</v>
      </c>
      <c r="J12" s="6">
        <v>1</v>
      </c>
      <c r="K12" s="8">
        <v>44958</v>
      </c>
      <c r="L12" s="8">
        <v>45107</v>
      </c>
      <c r="M12" s="6">
        <v>5</v>
      </c>
      <c r="N12" s="6">
        <v>0</v>
      </c>
      <c r="O12" s="9">
        <f t="shared" si="5"/>
        <v>120</v>
      </c>
      <c r="P12" s="10">
        <f t="shared" si="6"/>
        <v>150</v>
      </c>
      <c r="Q12" s="9">
        <f t="shared" si="7"/>
        <v>-30</v>
      </c>
      <c r="R12" s="9"/>
      <c r="S12" s="11">
        <v>3800000</v>
      </c>
      <c r="T12" s="12">
        <f t="shared" si="4"/>
        <v>19000000</v>
      </c>
      <c r="U12" s="12">
        <f t="shared" si="3"/>
        <v>19000000</v>
      </c>
      <c r="V12" s="13" t="s">
        <v>76</v>
      </c>
      <c r="W12" s="14" t="s">
        <v>77</v>
      </c>
    </row>
    <row r="13" spans="1:23" s="15" customFormat="1" ht="177" customHeight="1" x14ac:dyDescent="0.2">
      <c r="A13" s="4">
        <v>10</v>
      </c>
      <c r="B13" s="5" t="s">
        <v>78</v>
      </c>
      <c r="C13" s="6"/>
      <c r="D13" s="7" t="s">
        <v>79</v>
      </c>
      <c r="E13" s="6" t="s">
        <v>25</v>
      </c>
      <c r="F13" s="6" t="s">
        <v>34</v>
      </c>
      <c r="G13" s="18" t="s">
        <v>80</v>
      </c>
      <c r="H13" s="6" t="s">
        <v>81</v>
      </c>
      <c r="I13" s="6" t="s">
        <v>29</v>
      </c>
      <c r="J13" s="6">
        <v>2</v>
      </c>
      <c r="K13" s="8">
        <v>44958</v>
      </c>
      <c r="L13" s="8">
        <v>45107</v>
      </c>
      <c r="M13" s="6">
        <v>5</v>
      </c>
      <c r="N13" s="6">
        <v>0</v>
      </c>
      <c r="O13" s="9">
        <f t="shared" si="5"/>
        <v>120</v>
      </c>
      <c r="P13" s="10">
        <f t="shared" si="6"/>
        <v>150</v>
      </c>
      <c r="Q13" s="9">
        <f t="shared" si="7"/>
        <v>-30</v>
      </c>
      <c r="R13" s="9"/>
      <c r="S13" s="11">
        <v>3800000</v>
      </c>
      <c r="T13" s="12">
        <f t="shared" si="4"/>
        <v>19000000</v>
      </c>
      <c r="U13" s="12">
        <f t="shared" si="3"/>
        <v>38000000</v>
      </c>
      <c r="V13" s="13" t="s">
        <v>82</v>
      </c>
      <c r="W13" s="14" t="s">
        <v>83</v>
      </c>
    </row>
    <row r="14" spans="1:23" s="15" customFormat="1" ht="231" customHeight="1" x14ac:dyDescent="0.2">
      <c r="A14" s="4">
        <v>11</v>
      </c>
      <c r="B14" s="5" t="s">
        <v>84</v>
      </c>
      <c r="C14" s="6"/>
      <c r="D14" s="7" t="s">
        <v>85</v>
      </c>
      <c r="E14" s="6" t="s">
        <v>25</v>
      </c>
      <c r="F14" s="6" t="s">
        <v>34</v>
      </c>
      <c r="G14" s="6" t="s">
        <v>86</v>
      </c>
      <c r="H14" s="6" t="s">
        <v>87</v>
      </c>
      <c r="I14" s="6" t="s">
        <v>29</v>
      </c>
      <c r="J14" s="6">
        <v>16</v>
      </c>
      <c r="K14" s="8">
        <v>44958</v>
      </c>
      <c r="L14" s="8">
        <v>45107</v>
      </c>
      <c r="M14" s="6">
        <v>5</v>
      </c>
      <c r="N14" s="6">
        <v>0</v>
      </c>
      <c r="O14" s="9">
        <f t="shared" si="5"/>
        <v>120</v>
      </c>
      <c r="P14" s="10">
        <f t="shared" si="6"/>
        <v>150</v>
      </c>
      <c r="Q14" s="9">
        <f t="shared" si="7"/>
        <v>-30</v>
      </c>
      <c r="R14" s="9"/>
      <c r="S14" s="11">
        <v>3800000</v>
      </c>
      <c r="T14" s="12">
        <f t="shared" si="4"/>
        <v>19000000</v>
      </c>
      <c r="U14" s="12">
        <f t="shared" si="3"/>
        <v>304000000</v>
      </c>
      <c r="V14" s="10" t="s">
        <v>88</v>
      </c>
      <c r="W14" s="14" t="s">
        <v>89</v>
      </c>
    </row>
    <row r="15" spans="1:23" ht="409.5" x14ac:dyDescent="0.2">
      <c r="A15" s="4">
        <v>12</v>
      </c>
      <c r="B15" s="5" t="s">
        <v>90</v>
      </c>
      <c r="C15" s="3"/>
      <c r="D15" s="17" t="s">
        <v>91</v>
      </c>
      <c r="E15" s="6" t="s">
        <v>25</v>
      </c>
      <c r="F15" s="6" t="s">
        <v>26</v>
      </c>
      <c r="G15" s="19" t="s">
        <v>92</v>
      </c>
      <c r="H15" s="19" t="s">
        <v>93</v>
      </c>
      <c r="I15" s="6" t="s">
        <v>29</v>
      </c>
      <c r="J15" s="6">
        <v>1</v>
      </c>
      <c r="K15" s="8">
        <v>44958</v>
      </c>
      <c r="L15" s="8">
        <v>45107</v>
      </c>
      <c r="M15" s="6">
        <v>5</v>
      </c>
      <c r="N15" s="6">
        <v>0</v>
      </c>
      <c r="O15" s="9">
        <f t="shared" si="5"/>
        <v>120</v>
      </c>
      <c r="P15" s="10">
        <f t="shared" si="6"/>
        <v>150</v>
      </c>
      <c r="Q15" s="9">
        <f t="shared" si="7"/>
        <v>-30</v>
      </c>
      <c r="R15" s="9"/>
      <c r="S15" s="11">
        <v>3800000</v>
      </c>
      <c r="T15" s="12">
        <f t="shared" si="4"/>
        <v>19000000</v>
      </c>
      <c r="U15" s="12">
        <f t="shared" si="3"/>
        <v>19000000</v>
      </c>
      <c r="V15" s="20" t="s">
        <v>94</v>
      </c>
      <c r="W15" s="14" t="s">
        <v>95</v>
      </c>
    </row>
    <row r="16" spans="1:23" ht="192" customHeight="1" x14ac:dyDescent="0.2">
      <c r="A16" s="4">
        <v>13</v>
      </c>
      <c r="B16" s="5" t="s">
        <v>96</v>
      </c>
      <c r="C16" s="3"/>
      <c r="D16" s="7" t="s">
        <v>97</v>
      </c>
      <c r="E16" s="6" t="s">
        <v>25</v>
      </c>
      <c r="F16" s="6" t="s">
        <v>26</v>
      </c>
      <c r="G16" s="19" t="s">
        <v>98</v>
      </c>
      <c r="H16" s="19" t="s">
        <v>99</v>
      </c>
      <c r="I16" s="6" t="s">
        <v>29</v>
      </c>
      <c r="J16" s="6">
        <v>1</v>
      </c>
      <c r="K16" s="8">
        <v>44958</v>
      </c>
      <c r="L16" s="8">
        <v>45107</v>
      </c>
      <c r="M16" s="6">
        <v>5</v>
      </c>
      <c r="N16" s="6">
        <v>0</v>
      </c>
      <c r="O16" s="9">
        <f t="shared" si="5"/>
        <v>120</v>
      </c>
      <c r="P16" s="10">
        <f t="shared" si="6"/>
        <v>150</v>
      </c>
      <c r="Q16" s="9">
        <f t="shared" si="7"/>
        <v>-30</v>
      </c>
      <c r="R16" s="9"/>
      <c r="S16" s="11">
        <v>3800000</v>
      </c>
      <c r="T16" s="12">
        <f t="shared" si="4"/>
        <v>19000000</v>
      </c>
      <c r="U16" s="12">
        <f t="shared" si="3"/>
        <v>19000000</v>
      </c>
      <c r="V16" s="20" t="s">
        <v>100</v>
      </c>
      <c r="W16" s="14" t="s">
        <v>101</v>
      </c>
    </row>
    <row r="17" spans="1:23" ht="409.5" x14ac:dyDescent="0.2">
      <c r="A17" s="4">
        <v>15</v>
      </c>
      <c r="B17" s="5" t="s">
        <v>102</v>
      </c>
      <c r="C17" s="3"/>
      <c r="D17" s="7" t="s">
        <v>103</v>
      </c>
      <c r="E17" s="6" t="s">
        <v>25</v>
      </c>
      <c r="F17" s="6" t="s">
        <v>26</v>
      </c>
      <c r="G17" s="19" t="s">
        <v>104</v>
      </c>
      <c r="H17" s="19" t="s">
        <v>105</v>
      </c>
      <c r="I17" s="6" t="s">
        <v>29</v>
      </c>
      <c r="J17" s="6">
        <v>1</v>
      </c>
      <c r="K17" s="8">
        <v>44958</v>
      </c>
      <c r="L17" s="8">
        <v>45107</v>
      </c>
      <c r="M17" s="6">
        <v>5</v>
      </c>
      <c r="N17" s="6">
        <v>0</v>
      </c>
      <c r="O17" s="9">
        <f t="shared" si="5"/>
        <v>120</v>
      </c>
      <c r="P17" s="10">
        <f t="shared" si="6"/>
        <v>150</v>
      </c>
      <c r="Q17" s="9">
        <f t="shared" si="7"/>
        <v>-30</v>
      </c>
      <c r="R17" s="9"/>
      <c r="S17" s="11">
        <v>3800000</v>
      </c>
      <c r="T17" s="12">
        <f t="shared" si="4"/>
        <v>19000000</v>
      </c>
      <c r="U17" s="12">
        <f t="shared" si="3"/>
        <v>19000000</v>
      </c>
      <c r="V17" s="20" t="s">
        <v>106</v>
      </c>
      <c r="W17" s="14" t="s">
        <v>107</v>
      </c>
    </row>
    <row r="18" spans="1:23" hidden="1" x14ac:dyDescent="0.2">
      <c r="J18" s="22">
        <f>SUM(J4:J17)</f>
        <v>42</v>
      </c>
      <c r="K18" s="22"/>
      <c r="L18" s="22"/>
      <c r="M18" s="22"/>
      <c r="N18" s="22"/>
      <c r="O18" s="22"/>
      <c r="P18" s="22"/>
      <c r="Q18" s="22"/>
      <c r="R18" s="22"/>
      <c r="S18" s="22"/>
      <c r="T18" s="22"/>
      <c r="U18" s="23">
        <f>SUM(U4:U17)</f>
        <v>731500000</v>
      </c>
    </row>
    <row r="22" spans="1:23" x14ac:dyDescent="0.2">
      <c r="M22" s="25"/>
      <c r="U22" s="25"/>
    </row>
    <row r="24" spans="1:23" x14ac:dyDescent="0.2">
      <c r="S24" s="25"/>
    </row>
  </sheetData>
  <autoFilter ref="A3:X18" xr:uid="{3188B132-0A0D-42DF-9502-24ECF4F4D769}">
    <filterColumn colId="18">
      <filters>
        <filter val="3.800.000"/>
      </filters>
    </filterColumn>
  </autoFilter>
  <mergeCells count="20">
    <mergeCell ref="W1:W3"/>
    <mergeCell ref="G1:G3"/>
    <mergeCell ref="H1:H3"/>
    <mergeCell ref="I1:I3"/>
    <mergeCell ref="J1:J3"/>
    <mergeCell ref="K1:L1"/>
    <mergeCell ref="M1:N1"/>
    <mergeCell ref="M2:M3"/>
    <mergeCell ref="N2:N3"/>
    <mergeCell ref="R1:R3"/>
    <mergeCell ref="S1:S3"/>
    <mergeCell ref="T1:T3"/>
    <mergeCell ref="U1:U3"/>
    <mergeCell ref="V1:V3"/>
    <mergeCell ref="F1:F3"/>
    <mergeCell ref="A1:A3"/>
    <mergeCell ref="B1:B3"/>
    <mergeCell ref="C1:C3"/>
    <mergeCell ref="D1:D3"/>
    <mergeCell ref="E1: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AVA y Bilinguismo</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Jhon Luis Peñaloza </cp:lastModifiedBy>
  <dcterms:created xsi:type="dcterms:W3CDTF">2023-01-12T21:45:10Z</dcterms:created>
  <dcterms:modified xsi:type="dcterms:W3CDTF">2023-01-24T18:25:17Z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2023-01-12T21:45:15Z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546f9a9b-bed9-4b79-823e-86437fc8d0b1</vt:lpwstr>
  </property>
  <property fmtid="{D5CDD505-2E9C-101B-9397-08002B2CF9AE}" pid="8" name="MSIP_Label_1299739c-ad3d-4908-806e-4d91151a6e13_ContentBits">
    <vt:lpwstr>0</vt:lpwstr>
  </property>
</Properties>
</file>