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Jorge Hernan Lopez\Google Drive\0 CONTRATOS\2022\CANCHAS CHINCHINÁ\"/>
    </mc:Choice>
  </mc:AlternateContent>
  <xr:revisionPtr revIDLastSave="0" documentId="8_{4515BB77-9C15-4CAA-AE18-75181316DD7A}" xr6:coauthVersionLast="47" xr6:coauthVersionMax="47" xr10:uidLastSave="{00000000-0000-0000-0000-000000000000}"/>
  <bookViews>
    <workbookView xWindow="-120" yWindow="-120" windowWidth="20730" windowHeight="11760" xr2:uid="{00000000-000D-0000-FFFF-FFFF00000000}"/>
  </bookViews>
  <sheets>
    <sheet name="CRONOGRAMA" sheetId="2" r:id="rId1"/>
    <sheet name="Hoja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8" i="2" l="1"/>
  <c r="K87" i="2"/>
  <c r="J85" i="2"/>
  <c r="I85" i="2"/>
  <c r="J83" i="2"/>
  <c r="I81" i="2"/>
  <c r="G79" i="2"/>
  <c r="E77" i="2"/>
  <c r="K75" i="2"/>
  <c r="L73" i="2"/>
  <c r="J71" i="2"/>
  <c r="G69" i="2"/>
  <c r="L67" i="2"/>
  <c r="K65" i="2"/>
  <c r="J65" i="2"/>
  <c r="J62" i="2"/>
  <c r="I60" i="2"/>
  <c r="G58" i="2"/>
  <c r="F58" i="2"/>
  <c r="L56" i="2"/>
  <c r="K56" i="2"/>
  <c r="J54" i="2"/>
  <c r="I54" i="2"/>
  <c r="H54" i="2"/>
  <c r="J52" i="2"/>
  <c r="I52" i="2"/>
  <c r="J50" i="2"/>
  <c r="I50" i="2"/>
  <c r="H48" i="2"/>
  <c r="G48" i="2"/>
  <c r="I46" i="2"/>
  <c r="H46" i="2"/>
  <c r="I42" i="2"/>
  <c r="I38" i="2"/>
  <c r="J36" i="2"/>
  <c r="J34" i="2"/>
  <c r="I34" i="2"/>
  <c r="H34" i="2"/>
  <c r="I32" i="2"/>
  <c r="H32" i="2"/>
  <c r="L26" i="2"/>
  <c r="H28" i="2"/>
  <c r="K24" i="2"/>
  <c r="J24" i="2"/>
  <c r="I24" i="2"/>
  <c r="H24" i="2"/>
  <c r="K22" i="2"/>
  <c r="J22" i="2"/>
  <c r="I22" i="2"/>
  <c r="H22" i="2"/>
  <c r="G12" i="2"/>
  <c r="F12" i="2"/>
  <c r="E12" i="2"/>
  <c r="D12" i="2"/>
  <c r="C19" i="2"/>
  <c r="G14" i="2"/>
  <c r="F14" i="2"/>
  <c r="E14" i="2"/>
  <c r="D18" i="2"/>
  <c r="H16" i="2"/>
  <c r="D14" i="2"/>
  <c r="C29" i="2"/>
  <c r="D89" i="2" l="1"/>
  <c r="E89" i="2"/>
  <c r="G89" i="2"/>
  <c r="I89" i="2"/>
  <c r="K89" i="2"/>
  <c r="F89" i="2"/>
  <c r="H89" i="2"/>
  <c r="J89" i="2"/>
  <c r="L89" i="2"/>
  <c r="D91" i="2" l="1"/>
  <c r="E91" i="2" l="1"/>
  <c r="F91" i="2" l="1"/>
  <c r="G91" i="2" l="1"/>
  <c r="H91" i="2" l="1"/>
  <c r="I91" i="2" l="1"/>
  <c r="J91" i="2" l="1"/>
  <c r="K91" i="2" l="1"/>
  <c r="L91" i="2" l="1"/>
  <c r="L92" i="2" l="1"/>
  <c r="D90" i="2"/>
  <c r="J90" i="2"/>
  <c r="I90" i="2"/>
  <c r="E90" i="2"/>
  <c r="H90" i="2"/>
  <c r="G90" i="2"/>
  <c r="K90" i="2"/>
  <c r="F90" i="2"/>
  <c r="L90" i="2"/>
  <c r="D92" i="2"/>
  <c r="E92" i="2"/>
  <c r="F92" i="2"/>
  <c r="G92" i="2"/>
  <c r="H92" i="2"/>
  <c r="I92" i="2"/>
  <c r="J92" i="2"/>
  <c r="K92" i="2"/>
</calcChain>
</file>

<file path=xl/sharedStrings.xml><?xml version="1.0" encoding="utf-8"?>
<sst xmlns="http://schemas.openxmlformats.org/spreadsheetml/2006/main" count="66" uniqueCount="60">
  <si>
    <t>DESCRIPCIÓN</t>
  </si>
  <si>
    <t>VR. ACTIVIDAD</t>
  </si>
  <si>
    <t>INVERSION SEMANAL</t>
  </si>
  <si>
    <t>INVERSION SEMANAL ACUMULADA</t>
  </si>
  <si>
    <t>CRONOGRAMA DE OBRA CON INVERSIONES</t>
  </si>
  <si>
    <t>CANCHA RINCON CAMPESTRE</t>
  </si>
  <si>
    <t>Retiro de material orgànico juntas de concreto</t>
  </si>
  <si>
    <t>Suministro, transporte e instalaciòn de recubrimiento en pintura de resina acrìlica tetracapa para cancha multifuncional con rodadura en concreto- Linea deportiva- Incluye preparaciòn de superficie, resane, reparaciòn y sellamiento de juntas y emporado.</t>
  </si>
  <si>
    <t xml:space="preserve">Suministro, transporte e instalaciòn de demarcaciòn de lineas de campo a=8 cms, con pintura de resina acrìlica bicapa. </t>
  </si>
  <si>
    <t>Suministro, transporte e instalaciòn valla informativa</t>
  </si>
  <si>
    <t>STOTAL</t>
  </si>
  <si>
    <t>CANCHA LA PAZ</t>
  </si>
  <si>
    <t>Retiro de material orgànico juntas placas en concreto</t>
  </si>
  <si>
    <t>ESTADIO MUNICIPAL</t>
  </si>
  <si>
    <t>Limpieza de drenes y filtros</t>
  </si>
  <si>
    <t>Sumin. Transp. e Instalación tapa en concreto (Según diseño)</t>
  </si>
  <si>
    <t>Sumin, Transp. e Instal. de làmina en fibrocemento e=8 mm sobre muro existente (Revoque en seco)</t>
  </si>
  <si>
    <t>Sumin. Transp. e instal. Ventana corrediza fija en aluminio anodizado vidrio 6 mm (Incluye marco en perfileria PB 3831 o similar y vidrio cristal de 6mm). Incluye suministro de todos los accesorios requeridos para el correcto montaje, asì como el suministro e instalaciòn de la silicona que sea requerida para garatizar una perfecta instalaciòn. Segùn detalle.</t>
  </si>
  <si>
    <t>Sumin. Transporte e Instal. puerta metàlica laminada galvanizada cal 18 tipo rejilla con marco sencillo ( Incluye anticorrosivo mas pintura electrostàtica mas marco lamina galv. Cal. 18 en concreto). Incluye suministro de todos los accesorios requeridos para el correcto montaje.</t>
  </si>
  <si>
    <t>Sumin, Transp. e Instal. Teja ondulada fibrocemento 5 canales o similar.</t>
  </si>
  <si>
    <t>Sumin, Transp. e Instal. Teja en PVC de 2,44 x 0,83 m o similar.</t>
  </si>
  <si>
    <t>Suministro, transporte e instalación pintura para barandales</t>
  </si>
  <si>
    <t>Sum. Trans. Instal. estuco y vinilo tres manos sobre muro exterior (Incluye estuco una mano en pintura tipo 2 y dos manos en pintura tipo 1, filos y dilataciones). Color segùn diseño por M2.</t>
  </si>
  <si>
    <t>Sum. Trans. Instal. estuco y vinilo tres manos sobre muro interior (Incluye estuco una mano en pintura tipo 2 y dos manos en pintura tipo 1, filos y dilataciones). Color segùn diseño por M2.</t>
  </si>
  <si>
    <t>Suministro e instalaciòn de basurera pivotante en acero inoxidable tipo exterior. Instalaciò a todo costo.</t>
  </si>
  <si>
    <t>Suministro e instalaciòn estructura metàlica para cubierta (Incluye soldadura, anticorrosivo y esmalte).</t>
  </si>
  <si>
    <t>Suministro, transporte de hidrolavado para pisos.</t>
  </si>
  <si>
    <t>Suministro transp. e instal. puerta en malla eslabonado cal. 12 de 2 1/4"x2 1/4"+ àngulo de 3/4x1/8+anticorrosivo+pintura, tubo aguas negras para cerramiento 3", concertina diam 18" espiral espaciado cada 20 cm cuchillas en acero inoxidable AISI 430 espesor 0,60 mm ancho 25 mm, falleba, portacandado, viga de cimentaciòn concreto ciclopeo</t>
  </si>
  <si>
    <t>Suministro e instalaciòn a todo costo de malla en cuerda tipo terlenka o nylon, agujero 10x10 con filtro UV para cerramiento lateral de cancha, incluye templetes en guaya de acero.</t>
  </si>
  <si>
    <t>Suministro, transporte e instalación de silla blanca deportiva jugadores.</t>
  </si>
  <si>
    <t>Reparaciòn a todo costo puerta de acceso.</t>
  </si>
  <si>
    <t>Reparaciòn de punto sanitario obstruido, incluye sondeo de tuberìa, retiro revisiòn y reinstalaciòn de aparato sanitario.</t>
  </si>
  <si>
    <t>Suministro, transporte e instalación de sellante SIKAFLEX-1A para grietas de graderias.</t>
  </si>
  <si>
    <t>Retiro de material en volqueta, cargue manual.</t>
  </si>
  <si>
    <t>Suministro, transporte e instalaciòn anticorrosivo para superficies metàlicas.</t>
  </si>
  <si>
    <t>Suministro, transporte e instalaciòn pintura esmalte para superficies metàlicas. Incluye filos y dilataciones.</t>
  </si>
  <si>
    <t>Suministro, transporte e instalaciòn pintura esmalte para cabinas sanitarias en làmina.</t>
  </si>
  <si>
    <t>Revisiòn y pùesta en funcionamiento de redes elèctricas de camerinos y prensa.</t>
  </si>
  <si>
    <t>Suministro, transporte e instalaciòn de SIKATOP-121 para reparaciòn de superficies en concreto o mamposterìa. Incluye todo lo necesario para su correcta instalaciòn.</t>
  </si>
  <si>
    <t>ENE 29-FEB 4</t>
  </si>
  <si>
    <t>FEB 5-FEB 11</t>
  </si>
  <si>
    <t>FEB 12-FEB 18</t>
  </si>
  <si>
    <t>FEB 19-FEB 25</t>
  </si>
  <si>
    <t>CONTRATISTA: ING. JORGE HERNAN LOPEZ CARVAJAL</t>
  </si>
  <si>
    <t>FECHA:</t>
  </si>
  <si>
    <t>CONTRATO No.:</t>
  </si>
  <si>
    <t>% INVERSION SEMANAL</t>
  </si>
  <si>
    <t>% INVERSION SEMANAL ACUMULADO</t>
  </si>
  <si>
    <t>SEMANA</t>
  </si>
  <si>
    <r>
      <rPr>
        <b/>
        <sz val="9"/>
        <rFont val="Calibri"/>
        <family val="2"/>
        <scheme val="minor"/>
      </rPr>
      <t>OBJETO:</t>
    </r>
    <r>
      <rPr>
        <sz val="9"/>
        <rFont val="Calibri"/>
        <family val="2"/>
        <scheme val="minor"/>
      </rPr>
      <t xml:space="preserve">“ CONTRATAR LAS OBRAS CORRESPONDIENTES AL MEJORAMIENTO Y MANTENIMIENTO DE LOS ESCENARIOS DEPORTIVOS DEL MUNICIPIO DE CHINCHINA-CALDAS”                           </t>
    </r>
  </si>
  <si>
    <t>PLAZO INICIAL: HASTA 31 DE DICIEMBRE DE 2022</t>
  </si>
  <si>
    <t>ING. JORGE HERNAN LOPEZ CARVAJAL</t>
  </si>
  <si>
    <t>CONTRATISTA</t>
  </si>
  <si>
    <t>021-603-2022</t>
  </si>
  <si>
    <t>PRORROGA : HASTA 1 DE MARZO DE 2023</t>
  </si>
  <si>
    <t>ENE 1-ENE 7</t>
  </si>
  <si>
    <t>ENE 8- ENE 14</t>
  </si>
  <si>
    <t>ENE 15- ENE 21</t>
  </si>
  <si>
    <t>ENE 22- ENE 28</t>
  </si>
  <si>
    <t>FEB 26-MAR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</si>
</sst>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0.00\ ;\-#,##0.00\ ;&quot; -&quot;#\ ;@\ "/>
    <numFmt numFmtId="165" formatCode="#,##0_ ;\-#,##0\ "/>
    <numFmt numFmtId="166" formatCode="0.0"/>
  </numFmts>
  <fonts count="13" x14ac:knownFonts="1">
    <font>
      <sz val="11"/>
      <color theme="1"/>
      <name val="Calibri"/>
      <family val="2"/>
      <scheme val="minor"/>
    </font>
    <font>
      <sz val="10"/>
      <name val="Arial"/>
      <family val="2"/>
    </font>
    <font>
      <b/>
      <i/>
      <sz val="10"/>
      <name val="Arial"/>
      <family val="2"/>
    </font>
    <font>
      <b/>
      <sz val="10"/>
      <name val="Arial"/>
      <family val="2"/>
    </font>
    <font>
      <b/>
      <i/>
      <sz val="20"/>
      <name val="Arial"/>
      <family val="2"/>
    </font>
    <font>
      <sz val="20"/>
      <name val="Arial"/>
      <family val="2"/>
    </font>
    <font>
      <sz val="11"/>
      <color theme="1"/>
      <name val="Calibri"/>
      <family val="2"/>
      <scheme val="minor"/>
    </font>
    <font>
      <sz val="10"/>
      <color theme="1"/>
      <name val="Calibri"/>
      <family val="2"/>
      <scheme val="minor"/>
    </font>
    <font>
      <sz val="8"/>
      <name val="Calibri"/>
      <family val="2"/>
      <scheme val="minor"/>
    </font>
    <font>
      <sz val="9"/>
      <color theme="1"/>
      <name val="Calibri"/>
      <family val="2"/>
      <scheme val="minor"/>
    </font>
    <font>
      <sz val="9"/>
      <name val="Calibri"/>
      <family val="2"/>
      <scheme val="minor"/>
    </font>
    <font>
      <sz val="10"/>
      <name val="Calibri"/>
      <family val="2"/>
      <scheme val="minor"/>
    </font>
    <font>
      <b/>
      <sz val="9"/>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style="dotted">
        <color indexed="64"/>
      </right>
      <top/>
      <bottom style="dotted">
        <color indexed="64"/>
      </bottom>
      <diagonal/>
    </border>
    <border>
      <left/>
      <right/>
      <top style="thin">
        <color indexed="64"/>
      </top>
      <bottom/>
      <diagonal/>
    </border>
    <border>
      <left style="dotted">
        <color indexed="64"/>
      </left>
      <right style="dotted">
        <color indexed="64"/>
      </right>
      <top style="dotted">
        <color indexed="64"/>
      </top>
      <bottom style="dotted">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dotted">
        <color indexed="64"/>
      </left>
      <right style="medium">
        <color indexed="64"/>
      </right>
      <top/>
      <bottom style="dotted">
        <color indexed="64"/>
      </bottom>
      <diagonal/>
    </border>
    <border>
      <left style="dotted">
        <color indexed="64"/>
      </left>
      <right style="medium">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dotted">
        <color indexed="64"/>
      </right>
      <top style="dotted">
        <color indexed="64"/>
      </top>
      <bottom style="dotted">
        <color indexed="64"/>
      </bottom>
      <diagonal/>
    </border>
    <border>
      <left/>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dotted">
        <color indexed="64"/>
      </right>
      <top/>
      <bottom style="dott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xf numFmtId="164" fontId="1" fillId="0" borderId="0" applyFill="0" applyBorder="0" applyAlignment="0" applyProtection="0"/>
    <xf numFmtId="41" fontId="1" fillId="0" borderId="0" applyFont="0" applyFill="0" applyBorder="0" applyAlignment="0" applyProtection="0"/>
    <xf numFmtId="9" fontId="6" fillId="0" borderId="0" applyFont="0" applyFill="0" applyBorder="0" applyAlignment="0" applyProtection="0"/>
  </cellStyleXfs>
  <cellXfs count="95">
    <xf numFmtId="0" fontId="0" fillId="0" borderId="0" xfId="0"/>
    <xf numFmtId="0" fontId="1" fillId="0" borderId="0" xfId="1"/>
    <xf numFmtId="0" fontId="1" fillId="0" borderId="1" xfId="1" applyBorder="1"/>
    <xf numFmtId="165" fontId="3" fillId="0" borderId="0" xfId="1" applyNumberFormat="1" applyFont="1"/>
    <xf numFmtId="0" fontId="2" fillId="0" borderId="4" xfId="1" applyFont="1" applyBorder="1" applyAlignment="1">
      <alignment horizontal="right"/>
    </xf>
    <xf numFmtId="0" fontId="1" fillId="0" borderId="20" xfId="1" applyBorder="1"/>
    <xf numFmtId="0" fontId="1" fillId="0" borderId="21" xfId="1" applyBorder="1"/>
    <xf numFmtId="9" fontId="3" fillId="0" borderId="15" xfId="4" applyFont="1" applyBorder="1"/>
    <xf numFmtId="41" fontId="7" fillId="0" borderId="13" xfId="3" applyFont="1" applyBorder="1" applyAlignment="1">
      <alignment vertical="top"/>
    </xf>
    <xf numFmtId="0" fontId="1" fillId="0" borderId="13" xfId="1" applyBorder="1"/>
    <xf numFmtId="0" fontId="1" fillId="0" borderId="23" xfId="1" applyBorder="1"/>
    <xf numFmtId="41" fontId="7" fillId="0" borderId="23" xfId="3" applyFont="1" applyBorder="1" applyAlignment="1">
      <alignment vertical="top"/>
    </xf>
    <xf numFmtId="41" fontId="1" fillId="0" borderId="7" xfId="1" applyNumberFormat="1" applyBorder="1"/>
    <xf numFmtId="41" fontId="1" fillId="0" borderId="15" xfId="1" applyNumberFormat="1" applyBorder="1"/>
    <xf numFmtId="165" fontId="1" fillId="0" borderId="13" xfId="1" applyNumberFormat="1" applyBorder="1"/>
    <xf numFmtId="9" fontId="1" fillId="0" borderId="0" xfId="1" applyNumberFormat="1"/>
    <xf numFmtId="41" fontId="7" fillId="0" borderId="26" xfId="3" applyFont="1" applyBorder="1" applyAlignment="1">
      <alignment vertical="top"/>
    </xf>
    <xf numFmtId="41" fontId="7" fillId="0" borderId="27" xfId="3" applyFont="1" applyBorder="1" applyAlignment="1">
      <alignment vertical="top"/>
    </xf>
    <xf numFmtId="0" fontId="2" fillId="0" borderId="29" xfId="1" applyFont="1" applyBorder="1"/>
    <xf numFmtId="0" fontId="2" fillId="3" borderId="15" xfId="1" applyFont="1" applyFill="1" applyBorder="1" applyAlignment="1">
      <alignment horizontal="center"/>
    </xf>
    <xf numFmtId="0" fontId="1" fillId="3" borderId="0" xfId="1" applyFill="1"/>
    <xf numFmtId="0" fontId="1" fillId="0" borderId="5" xfId="1" applyBorder="1"/>
    <xf numFmtId="0" fontId="1" fillId="0" borderId="8" xfId="1" applyBorder="1"/>
    <xf numFmtId="0" fontId="3" fillId="3" borderId="9" xfId="1" applyFont="1" applyFill="1" applyBorder="1" applyAlignment="1">
      <alignment horizontal="justify" vertical="justify"/>
    </xf>
    <xf numFmtId="0" fontId="3" fillId="0" borderId="9" xfId="1" applyFont="1" applyBorder="1" applyAlignment="1">
      <alignment horizontal="justify" vertical="justify"/>
    </xf>
    <xf numFmtId="0" fontId="1" fillId="0" borderId="9" xfId="1" applyBorder="1"/>
    <xf numFmtId="0" fontId="7" fillId="0" borderId="9" xfId="0" applyFont="1" applyBorder="1" applyAlignment="1">
      <alignment vertical="center"/>
    </xf>
    <xf numFmtId="0" fontId="1" fillId="0" borderId="6" xfId="1" applyBorder="1"/>
    <xf numFmtId="0" fontId="1" fillId="0" borderId="15" xfId="1" applyBorder="1"/>
    <xf numFmtId="0" fontId="1" fillId="0" borderId="34" xfId="1" applyBorder="1" applyAlignment="1">
      <alignment horizontal="center"/>
    </xf>
    <xf numFmtId="0" fontId="1" fillId="0" borderId="33" xfId="1" applyBorder="1" applyAlignment="1">
      <alignment horizontal="center"/>
    </xf>
    <xf numFmtId="0" fontId="1" fillId="0" borderId="11" xfId="1" applyBorder="1" applyAlignment="1">
      <alignment horizontal="center"/>
    </xf>
    <xf numFmtId="0" fontId="1" fillId="0" borderId="22" xfId="1" applyBorder="1" applyAlignment="1">
      <alignment horizontal="center"/>
    </xf>
    <xf numFmtId="0" fontId="1" fillId="0" borderId="19" xfId="1" applyBorder="1" applyAlignment="1">
      <alignment horizontal="center"/>
    </xf>
    <xf numFmtId="165" fontId="1" fillId="0" borderId="17" xfId="2" applyNumberFormat="1" applyBorder="1"/>
    <xf numFmtId="0" fontId="1" fillId="0" borderId="26" xfId="1" applyBorder="1"/>
    <xf numFmtId="165" fontId="1" fillId="0" borderId="24" xfId="2" applyNumberFormat="1" applyBorder="1"/>
    <xf numFmtId="0" fontId="1" fillId="0" borderId="20" xfId="1" applyBorder="1" applyAlignment="1">
      <alignment horizontal="center"/>
    </xf>
    <xf numFmtId="0" fontId="1" fillId="3" borderId="30" xfId="1" applyFill="1" applyBorder="1" applyAlignment="1">
      <alignment horizontal="left"/>
    </xf>
    <xf numFmtId="0" fontId="1" fillId="0" borderId="16" xfId="1" applyBorder="1" applyAlignment="1">
      <alignment horizontal="center"/>
    </xf>
    <xf numFmtId="0" fontId="1" fillId="3" borderId="18" xfId="1" applyFill="1" applyBorder="1" applyAlignment="1">
      <alignment horizontal="left"/>
    </xf>
    <xf numFmtId="0" fontId="1" fillId="3" borderId="31" xfId="1" applyFill="1" applyBorder="1" applyAlignment="1">
      <alignment horizontal="left"/>
    </xf>
    <xf numFmtId="165" fontId="1" fillId="0" borderId="25" xfId="2" applyNumberFormat="1" applyBorder="1"/>
    <xf numFmtId="0" fontId="1" fillId="0" borderId="28" xfId="1" applyBorder="1"/>
    <xf numFmtId="0" fontId="1" fillId="3" borderId="12" xfId="1" applyFill="1" applyBorder="1" applyAlignment="1">
      <alignment horizontal="left"/>
    </xf>
    <xf numFmtId="0" fontId="1" fillId="3" borderId="0" xfId="1" applyFill="1" applyAlignment="1">
      <alignment horizontal="justify" vertical="justify"/>
    </xf>
    <xf numFmtId="0" fontId="1" fillId="0" borderId="35" xfId="1" applyBorder="1" applyAlignment="1">
      <alignment horizontal="center"/>
    </xf>
    <xf numFmtId="166" fontId="1" fillId="0" borderId="19" xfId="1" applyNumberFormat="1" applyBorder="1" applyAlignment="1">
      <alignment horizontal="center"/>
    </xf>
    <xf numFmtId="2" fontId="1" fillId="0" borderId="19" xfId="1" applyNumberFormat="1" applyBorder="1" applyAlignment="1">
      <alignment horizontal="center"/>
    </xf>
    <xf numFmtId="0" fontId="1" fillId="0" borderId="36" xfId="1" applyBorder="1" applyAlignment="1">
      <alignment horizontal="center"/>
    </xf>
    <xf numFmtId="2" fontId="1" fillId="0" borderId="16" xfId="1" applyNumberFormat="1" applyBorder="1" applyAlignment="1">
      <alignment horizontal="center"/>
    </xf>
    <xf numFmtId="0" fontId="1" fillId="3" borderId="18" xfId="1" applyFill="1" applyBorder="1" applyAlignment="1">
      <alignment horizontal="justify" vertical="justify"/>
    </xf>
    <xf numFmtId="0" fontId="1" fillId="3" borderId="31" xfId="1" applyFill="1" applyBorder="1" applyAlignment="1">
      <alignment horizontal="justify" vertical="justify"/>
    </xf>
    <xf numFmtId="0" fontId="1" fillId="2" borderId="19" xfId="1" applyFill="1" applyBorder="1" applyAlignment="1">
      <alignment horizontal="center"/>
    </xf>
    <xf numFmtId="0" fontId="8" fillId="0" borderId="8" xfId="1" applyFont="1" applyBorder="1" applyAlignment="1">
      <alignment horizontal="center"/>
    </xf>
    <xf numFmtId="0" fontId="8" fillId="0" borderId="7" xfId="1" applyFont="1" applyBorder="1" applyAlignment="1">
      <alignment horizontal="center"/>
    </xf>
    <xf numFmtId="0" fontId="1" fillId="0" borderId="37" xfId="1" applyBorder="1"/>
    <xf numFmtId="0" fontId="10" fillId="0" borderId="1" xfId="1" applyFont="1" applyBorder="1"/>
    <xf numFmtId="0" fontId="10" fillId="0" borderId="4" xfId="1" applyFont="1" applyBorder="1"/>
    <xf numFmtId="0" fontId="10" fillId="0" borderId="2" xfId="1" applyFont="1" applyBorder="1"/>
    <xf numFmtId="0" fontId="10" fillId="0" borderId="5" xfId="1" applyFont="1" applyBorder="1"/>
    <xf numFmtId="165" fontId="1" fillId="3" borderId="25" xfId="2" applyNumberFormat="1" applyFill="1" applyBorder="1"/>
    <xf numFmtId="0" fontId="1" fillId="3" borderId="17" xfId="1" applyFill="1" applyBorder="1" applyAlignment="1">
      <alignment horizontal="left"/>
    </xf>
    <xf numFmtId="0" fontId="1" fillId="4" borderId="34" xfId="1" applyFill="1" applyBorder="1" applyAlignment="1">
      <alignment horizontal="center"/>
    </xf>
    <xf numFmtId="0" fontId="3" fillId="4" borderId="2" xfId="1" applyFont="1" applyFill="1" applyBorder="1"/>
    <xf numFmtId="0" fontId="1" fillId="4" borderId="16" xfId="1" applyFill="1" applyBorder="1" applyAlignment="1">
      <alignment horizontal="center"/>
    </xf>
    <xf numFmtId="0" fontId="1" fillId="4" borderId="19" xfId="1" applyFill="1" applyBorder="1" applyAlignment="1">
      <alignment horizontal="center"/>
    </xf>
    <xf numFmtId="165" fontId="1" fillId="3" borderId="40" xfId="2" applyNumberFormat="1" applyFill="1" applyBorder="1"/>
    <xf numFmtId="14" fontId="9" fillId="3" borderId="3" xfId="0" applyNumberFormat="1" applyFont="1" applyFill="1" applyBorder="1" applyAlignment="1">
      <alignment vertical="center"/>
    </xf>
    <xf numFmtId="0" fontId="10" fillId="0" borderId="6" xfId="1" applyFont="1" applyBorder="1" applyAlignment="1">
      <alignment horizontal="right"/>
    </xf>
    <xf numFmtId="0" fontId="3" fillId="0" borderId="8" xfId="1" applyFont="1" applyBorder="1" applyAlignment="1">
      <alignment horizontal="right" vertical="center"/>
    </xf>
    <xf numFmtId="0" fontId="3" fillId="0" borderId="9" xfId="1" applyFont="1" applyBorder="1" applyAlignment="1">
      <alignment horizontal="right" vertical="center"/>
    </xf>
    <xf numFmtId="0" fontId="3" fillId="0" borderId="10" xfId="1" applyFont="1" applyBorder="1" applyAlignment="1">
      <alignment horizontal="right" vertical="center"/>
    </xf>
    <xf numFmtId="0" fontId="1" fillId="3" borderId="12" xfId="1" applyFill="1" applyBorder="1" applyAlignment="1">
      <alignment horizontal="justify" vertical="justify"/>
    </xf>
    <xf numFmtId="0" fontId="1" fillId="3" borderId="14" xfId="1" applyFill="1" applyBorder="1" applyAlignment="1">
      <alignment horizontal="justify" vertical="justify"/>
    </xf>
    <xf numFmtId="0" fontId="1" fillId="3" borderId="18" xfId="1" applyFill="1" applyBorder="1" applyAlignment="1">
      <alignment horizontal="justify" vertical="justify"/>
    </xf>
    <xf numFmtId="0" fontId="1" fillId="3" borderId="32" xfId="1" applyFill="1" applyBorder="1" applyAlignment="1">
      <alignment horizontal="justify" vertical="justify"/>
    </xf>
    <xf numFmtId="0" fontId="1" fillId="3" borderId="31" xfId="1" applyFill="1" applyBorder="1" applyAlignment="1">
      <alignment horizontal="justify" vertical="justify"/>
    </xf>
    <xf numFmtId="0" fontId="4" fillId="0" borderId="2" xfId="1" applyFont="1" applyBorder="1" applyAlignment="1">
      <alignment horizontal="center"/>
    </xf>
    <xf numFmtId="0" fontId="5" fillId="0" borderId="2" xfId="1" applyFont="1" applyBorder="1" applyAlignment="1">
      <alignment horizontal="center"/>
    </xf>
    <xf numFmtId="0" fontId="5" fillId="0" borderId="3" xfId="1" applyFont="1" applyBorder="1" applyAlignment="1">
      <alignment horizontal="center"/>
    </xf>
    <xf numFmtId="0" fontId="5" fillId="0" borderId="38" xfId="1" applyFont="1" applyBorder="1" applyAlignment="1">
      <alignment horizontal="center"/>
    </xf>
    <xf numFmtId="0" fontId="5" fillId="0" borderId="39" xfId="1" applyFont="1" applyBorder="1" applyAlignment="1">
      <alignment horizontal="center"/>
    </xf>
    <xf numFmtId="0" fontId="10" fillId="0" borderId="1" xfId="1" applyFont="1" applyBorder="1" applyAlignment="1">
      <alignment horizontal="left" vertical="justify"/>
    </xf>
    <xf numFmtId="0" fontId="10" fillId="0" borderId="2" xfId="1" applyFont="1" applyBorder="1" applyAlignment="1">
      <alignment horizontal="left" vertical="justify"/>
    </xf>
    <xf numFmtId="0" fontId="10" fillId="0" borderId="3" xfId="1" applyFont="1" applyBorder="1" applyAlignment="1">
      <alignment horizontal="left" vertical="justify"/>
    </xf>
    <xf numFmtId="0" fontId="11" fillId="0" borderId="4" xfId="1" applyFont="1" applyBorder="1" applyAlignment="1">
      <alignment horizontal="left"/>
    </xf>
    <xf numFmtId="0" fontId="11" fillId="0" borderId="5" xfId="1" applyFont="1" applyBorder="1" applyAlignment="1">
      <alignment horizontal="left"/>
    </xf>
    <xf numFmtId="0" fontId="11" fillId="0" borderId="6" xfId="1" applyFont="1" applyBorder="1" applyAlignment="1">
      <alignment horizontal="left"/>
    </xf>
    <xf numFmtId="0" fontId="10" fillId="0" borderId="1" xfId="1" applyFont="1" applyBorder="1" applyAlignment="1">
      <alignment horizontal="left" vertical="center"/>
    </xf>
    <xf numFmtId="0" fontId="10" fillId="0" borderId="2" xfId="1" applyFont="1" applyBorder="1" applyAlignment="1">
      <alignment horizontal="left" vertical="center"/>
    </xf>
    <xf numFmtId="0" fontId="10" fillId="0" borderId="3" xfId="1" applyFont="1" applyBorder="1" applyAlignment="1">
      <alignment horizontal="left" vertical="center"/>
    </xf>
    <xf numFmtId="0" fontId="10" fillId="0" borderId="4" xfId="1" applyFont="1" applyBorder="1" applyAlignment="1">
      <alignment horizontal="left" vertical="center"/>
    </xf>
    <xf numFmtId="0" fontId="10" fillId="0" borderId="5" xfId="1" applyFont="1" applyBorder="1" applyAlignment="1">
      <alignment horizontal="left" vertical="center"/>
    </xf>
    <xf numFmtId="0" fontId="10" fillId="0" borderId="6" xfId="1" applyFont="1" applyBorder="1" applyAlignment="1">
      <alignment horizontal="left" vertical="center"/>
    </xf>
  </cellXfs>
  <cellStyles count="5">
    <cellStyle name="Millares [0] 2" xfId="3" xr:uid="{00000000-0005-0000-0000-000000000000}"/>
    <cellStyle name="Millares 2" xfId="2" xr:uid="{00000000-0005-0000-0000-000001000000}"/>
    <cellStyle name="Normal" xfId="0" builtinId="0"/>
    <cellStyle name="Normal 2" xfId="1" xr:uid="{00000000-0005-0000-0000-000003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26474</xdr:colOff>
      <xdr:row>10</xdr:row>
      <xdr:rowOff>2</xdr:rowOff>
    </xdr:from>
    <xdr:to>
      <xdr:col>7</xdr:col>
      <xdr:colOff>0</xdr:colOff>
      <xdr:row>11</xdr:row>
      <xdr:rowOff>1</xdr:rowOff>
    </xdr:to>
    <xdr:sp macro="" textlink="">
      <xdr:nvSpPr>
        <xdr:cNvPr id="2" name="Rectángulo 1">
          <a:extLst>
            <a:ext uri="{FF2B5EF4-FFF2-40B4-BE49-F238E27FC236}">
              <a16:creationId xmlns:a16="http://schemas.microsoft.com/office/drawing/2014/main" id="{822C2654-FB31-44B8-A873-EF25E4382182}"/>
            </a:ext>
          </a:extLst>
        </xdr:cNvPr>
        <xdr:cNvSpPr/>
      </xdr:nvSpPr>
      <xdr:spPr bwMode="auto">
        <a:xfrm>
          <a:off x="5426416" y="2066194"/>
          <a:ext cx="3146084" cy="161192"/>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13</xdr:row>
      <xdr:rowOff>524607</xdr:rowOff>
    </xdr:from>
    <xdr:to>
      <xdr:col>8</xdr:col>
      <xdr:colOff>1</xdr:colOff>
      <xdr:row>14</xdr:row>
      <xdr:rowOff>153865</xdr:rowOff>
    </xdr:to>
    <xdr:sp macro="" textlink="">
      <xdr:nvSpPr>
        <xdr:cNvPr id="21" name="Rectángulo 20">
          <a:extLst>
            <a:ext uri="{FF2B5EF4-FFF2-40B4-BE49-F238E27FC236}">
              <a16:creationId xmlns:a16="http://schemas.microsoft.com/office/drawing/2014/main" id="{DB985B8D-FF99-4944-81A1-E380B4E1088F}"/>
            </a:ext>
          </a:extLst>
        </xdr:cNvPr>
        <xdr:cNvSpPr/>
      </xdr:nvSpPr>
      <xdr:spPr bwMode="auto">
        <a:xfrm>
          <a:off x="8572500" y="9023838"/>
          <a:ext cx="820616" cy="156796"/>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2</xdr:col>
      <xdr:colOff>1024304</xdr:colOff>
      <xdr:row>16</xdr:row>
      <xdr:rowOff>2931</xdr:rowOff>
    </xdr:from>
    <xdr:to>
      <xdr:col>3</xdr:col>
      <xdr:colOff>754673</xdr:colOff>
      <xdr:row>16</xdr:row>
      <xdr:rowOff>153866</xdr:rowOff>
    </xdr:to>
    <xdr:sp macro="" textlink="">
      <xdr:nvSpPr>
        <xdr:cNvPr id="27" name="Rectángulo 26">
          <a:extLst>
            <a:ext uri="{FF2B5EF4-FFF2-40B4-BE49-F238E27FC236}">
              <a16:creationId xmlns:a16="http://schemas.microsoft.com/office/drawing/2014/main" id="{C80F32EF-FC24-449A-A025-C5A26108F2B0}"/>
            </a:ext>
          </a:extLst>
        </xdr:cNvPr>
        <xdr:cNvSpPr/>
      </xdr:nvSpPr>
      <xdr:spPr bwMode="auto">
        <a:xfrm>
          <a:off x="5398477" y="9505950"/>
          <a:ext cx="756138" cy="150935"/>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3</xdr:col>
      <xdr:colOff>25009</xdr:colOff>
      <xdr:row>12</xdr:row>
      <xdr:rowOff>5864</xdr:rowOff>
    </xdr:from>
    <xdr:to>
      <xdr:col>6</xdr:col>
      <xdr:colOff>819150</xdr:colOff>
      <xdr:row>13</xdr:row>
      <xdr:rowOff>5863</xdr:rowOff>
    </xdr:to>
    <xdr:sp macro="" textlink="">
      <xdr:nvSpPr>
        <xdr:cNvPr id="28" name="Rectángulo 27">
          <a:extLst>
            <a:ext uri="{FF2B5EF4-FFF2-40B4-BE49-F238E27FC236}">
              <a16:creationId xmlns:a16="http://schemas.microsoft.com/office/drawing/2014/main" id="{73CA9A3C-4B9A-42EA-8BFE-012FF02C51AF}"/>
            </a:ext>
          </a:extLst>
        </xdr:cNvPr>
        <xdr:cNvSpPr/>
      </xdr:nvSpPr>
      <xdr:spPr bwMode="auto">
        <a:xfrm>
          <a:off x="5424951" y="8343902"/>
          <a:ext cx="3146084" cy="161192"/>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6</xdr:col>
      <xdr:colOff>814849</xdr:colOff>
      <xdr:row>19</xdr:row>
      <xdr:rowOff>304802</xdr:rowOff>
    </xdr:from>
    <xdr:to>
      <xdr:col>10</xdr:col>
      <xdr:colOff>820615</xdr:colOff>
      <xdr:row>21</xdr:row>
      <xdr:rowOff>0</xdr:rowOff>
    </xdr:to>
    <xdr:sp macro="" textlink="">
      <xdr:nvSpPr>
        <xdr:cNvPr id="29" name="Rectángulo 28">
          <a:extLst>
            <a:ext uri="{FF2B5EF4-FFF2-40B4-BE49-F238E27FC236}">
              <a16:creationId xmlns:a16="http://schemas.microsoft.com/office/drawing/2014/main" id="{208C3F7A-76A5-4FAA-8F17-12A6340F7C93}"/>
            </a:ext>
          </a:extLst>
        </xdr:cNvPr>
        <xdr:cNvSpPr/>
      </xdr:nvSpPr>
      <xdr:spPr bwMode="auto">
        <a:xfrm>
          <a:off x="8566734" y="10445264"/>
          <a:ext cx="3288227" cy="171448"/>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96</xdr:colOff>
      <xdr:row>22</xdr:row>
      <xdr:rowOff>83530</xdr:rowOff>
    </xdr:from>
    <xdr:to>
      <xdr:col>11</xdr:col>
      <xdr:colOff>5861</xdr:colOff>
      <xdr:row>22</xdr:row>
      <xdr:rowOff>254978</xdr:rowOff>
    </xdr:to>
    <xdr:sp macro="" textlink="">
      <xdr:nvSpPr>
        <xdr:cNvPr id="30" name="Rectángulo 29">
          <a:extLst>
            <a:ext uri="{FF2B5EF4-FFF2-40B4-BE49-F238E27FC236}">
              <a16:creationId xmlns:a16="http://schemas.microsoft.com/office/drawing/2014/main" id="{DE7CC7C0-7DE8-4943-88F3-72DA5C441F46}"/>
            </a:ext>
          </a:extLst>
        </xdr:cNvPr>
        <xdr:cNvSpPr/>
      </xdr:nvSpPr>
      <xdr:spPr bwMode="auto">
        <a:xfrm>
          <a:off x="8572596" y="11022626"/>
          <a:ext cx="3288227" cy="171448"/>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819150</xdr:colOff>
      <xdr:row>24</xdr:row>
      <xdr:rowOff>2930</xdr:rowOff>
    </xdr:from>
    <xdr:to>
      <xdr:col>11</xdr:col>
      <xdr:colOff>819150</xdr:colOff>
      <xdr:row>24</xdr:row>
      <xdr:rowOff>159726</xdr:rowOff>
    </xdr:to>
    <xdr:sp macro="" textlink="">
      <xdr:nvSpPr>
        <xdr:cNvPr id="31" name="Rectángulo 30">
          <a:extLst>
            <a:ext uri="{FF2B5EF4-FFF2-40B4-BE49-F238E27FC236}">
              <a16:creationId xmlns:a16="http://schemas.microsoft.com/office/drawing/2014/main" id="{06304BC7-1ED1-48A9-8D5B-ED5B672548D0}"/>
            </a:ext>
          </a:extLst>
        </xdr:cNvPr>
        <xdr:cNvSpPr/>
      </xdr:nvSpPr>
      <xdr:spPr bwMode="auto">
        <a:xfrm>
          <a:off x="11853496" y="11572142"/>
          <a:ext cx="820616" cy="156796"/>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6</xdr:col>
      <xdr:colOff>813288</xdr:colOff>
      <xdr:row>25</xdr:row>
      <xdr:rowOff>307731</xdr:rowOff>
    </xdr:from>
    <xdr:to>
      <xdr:col>7</xdr:col>
      <xdr:colOff>813289</xdr:colOff>
      <xdr:row>26</xdr:row>
      <xdr:rowOff>149469</xdr:rowOff>
    </xdr:to>
    <xdr:sp macro="" textlink="">
      <xdr:nvSpPr>
        <xdr:cNvPr id="32" name="Rectángulo 31">
          <a:extLst>
            <a:ext uri="{FF2B5EF4-FFF2-40B4-BE49-F238E27FC236}">
              <a16:creationId xmlns:a16="http://schemas.microsoft.com/office/drawing/2014/main" id="{F8959127-678D-402C-A24A-D4523D920B0B}"/>
            </a:ext>
          </a:extLst>
        </xdr:cNvPr>
        <xdr:cNvSpPr/>
      </xdr:nvSpPr>
      <xdr:spPr bwMode="auto">
        <a:xfrm>
          <a:off x="8565173" y="12038135"/>
          <a:ext cx="820616" cy="156796"/>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7</xdr:col>
      <xdr:colOff>13189</xdr:colOff>
      <xdr:row>30</xdr:row>
      <xdr:rowOff>5862</xdr:rowOff>
    </xdr:from>
    <xdr:to>
      <xdr:col>9</xdr:col>
      <xdr:colOff>7327</xdr:colOff>
      <xdr:row>31</xdr:row>
      <xdr:rowOff>14654</xdr:rowOff>
    </xdr:to>
    <xdr:sp macro="" textlink="">
      <xdr:nvSpPr>
        <xdr:cNvPr id="33" name="Rectángulo 32">
          <a:extLst>
            <a:ext uri="{FF2B5EF4-FFF2-40B4-BE49-F238E27FC236}">
              <a16:creationId xmlns:a16="http://schemas.microsoft.com/office/drawing/2014/main" id="{FD5B2D8D-A572-45C2-B103-4DF8F59E5EEE}"/>
            </a:ext>
          </a:extLst>
        </xdr:cNvPr>
        <xdr:cNvSpPr/>
      </xdr:nvSpPr>
      <xdr:spPr bwMode="auto">
        <a:xfrm>
          <a:off x="8585689" y="12871939"/>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7</xdr:col>
      <xdr:colOff>4397</xdr:colOff>
      <xdr:row>31</xdr:row>
      <xdr:rowOff>304800</xdr:rowOff>
    </xdr:from>
    <xdr:to>
      <xdr:col>8</xdr:col>
      <xdr:colOff>819151</xdr:colOff>
      <xdr:row>32</xdr:row>
      <xdr:rowOff>159726</xdr:rowOff>
    </xdr:to>
    <xdr:sp macro="" textlink="">
      <xdr:nvSpPr>
        <xdr:cNvPr id="34" name="Rectángulo 33">
          <a:extLst>
            <a:ext uri="{FF2B5EF4-FFF2-40B4-BE49-F238E27FC236}">
              <a16:creationId xmlns:a16="http://schemas.microsoft.com/office/drawing/2014/main" id="{5F18DB4C-1701-4403-935B-B6082EE988B4}"/>
            </a:ext>
          </a:extLst>
        </xdr:cNvPr>
        <xdr:cNvSpPr/>
      </xdr:nvSpPr>
      <xdr:spPr bwMode="auto">
        <a:xfrm>
          <a:off x="8576897" y="13332069"/>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9</xdr:col>
      <xdr:colOff>0</xdr:colOff>
      <xdr:row>34</xdr:row>
      <xdr:rowOff>0</xdr:rowOff>
    </xdr:from>
    <xdr:to>
      <xdr:col>9</xdr:col>
      <xdr:colOff>814753</xdr:colOff>
      <xdr:row>34</xdr:row>
      <xdr:rowOff>153865</xdr:rowOff>
    </xdr:to>
    <xdr:sp macro="" textlink="">
      <xdr:nvSpPr>
        <xdr:cNvPr id="35" name="Rectángulo 34">
          <a:extLst>
            <a:ext uri="{FF2B5EF4-FFF2-40B4-BE49-F238E27FC236}">
              <a16:creationId xmlns:a16="http://schemas.microsoft.com/office/drawing/2014/main" id="{E9B1D9C2-844A-4C58-9FCA-3D20B9662D15}"/>
            </a:ext>
          </a:extLst>
        </xdr:cNvPr>
        <xdr:cNvSpPr/>
      </xdr:nvSpPr>
      <xdr:spPr bwMode="auto">
        <a:xfrm>
          <a:off x="10213731" y="13818577"/>
          <a:ext cx="814753" cy="153865"/>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5862</xdr:colOff>
      <xdr:row>35</xdr:row>
      <xdr:rowOff>313593</xdr:rowOff>
    </xdr:from>
    <xdr:to>
      <xdr:col>8</xdr:col>
      <xdr:colOff>820615</xdr:colOff>
      <xdr:row>36</xdr:row>
      <xdr:rowOff>152400</xdr:rowOff>
    </xdr:to>
    <xdr:sp macro="" textlink="">
      <xdr:nvSpPr>
        <xdr:cNvPr id="36" name="Rectángulo 35">
          <a:extLst>
            <a:ext uri="{FF2B5EF4-FFF2-40B4-BE49-F238E27FC236}">
              <a16:creationId xmlns:a16="http://schemas.microsoft.com/office/drawing/2014/main" id="{12683CFB-2A49-4ADB-ADAC-FAE0C6C37400}"/>
            </a:ext>
          </a:extLst>
        </xdr:cNvPr>
        <xdr:cNvSpPr/>
      </xdr:nvSpPr>
      <xdr:spPr bwMode="auto">
        <a:xfrm>
          <a:off x="9398977" y="14293362"/>
          <a:ext cx="814753" cy="153865"/>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14654</xdr:colOff>
      <xdr:row>40</xdr:row>
      <xdr:rowOff>7328</xdr:rowOff>
    </xdr:from>
    <xdr:to>
      <xdr:col>9</xdr:col>
      <xdr:colOff>8791</xdr:colOff>
      <xdr:row>41</xdr:row>
      <xdr:rowOff>0</xdr:rowOff>
    </xdr:to>
    <xdr:sp macro="" textlink="">
      <xdr:nvSpPr>
        <xdr:cNvPr id="37" name="Rectángulo 36">
          <a:extLst>
            <a:ext uri="{FF2B5EF4-FFF2-40B4-BE49-F238E27FC236}">
              <a16:creationId xmlns:a16="http://schemas.microsoft.com/office/drawing/2014/main" id="{E66BE021-AB9B-409B-88DD-087FBBEA05D4}"/>
            </a:ext>
          </a:extLst>
        </xdr:cNvPr>
        <xdr:cNvSpPr/>
      </xdr:nvSpPr>
      <xdr:spPr bwMode="auto">
        <a:xfrm>
          <a:off x="9407769" y="15313270"/>
          <a:ext cx="814753" cy="153865"/>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7</xdr:col>
      <xdr:colOff>13189</xdr:colOff>
      <xdr:row>44</xdr:row>
      <xdr:rowOff>5863</xdr:rowOff>
    </xdr:from>
    <xdr:to>
      <xdr:col>9</xdr:col>
      <xdr:colOff>0</xdr:colOff>
      <xdr:row>45</xdr:row>
      <xdr:rowOff>0</xdr:rowOff>
    </xdr:to>
    <xdr:sp macro="" textlink="">
      <xdr:nvSpPr>
        <xdr:cNvPr id="38" name="Rectángulo 37">
          <a:extLst>
            <a:ext uri="{FF2B5EF4-FFF2-40B4-BE49-F238E27FC236}">
              <a16:creationId xmlns:a16="http://schemas.microsoft.com/office/drawing/2014/main" id="{75F80AA5-DC33-4A97-9806-4E0F59FF2C4B}"/>
            </a:ext>
          </a:extLst>
        </xdr:cNvPr>
        <xdr:cNvSpPr/>
      </xdr:nvSpPr>
      <xdr:spPr bwMode="auto">
        <a:xfrm>
          <a:off x="8585689" y="16264305"/>
          <a:ext cx="1642696" cy="15533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6</xdr:col>
      <xdr:colOff>0</xdr:colOff>
      <xdr:row>46</xdr:row>
      <xdr:rowOff>0</xdr:rowOff>
    </xdr:from>
    <xdr:to>
      <xdr:col>7</xdr:col>
      <xdr:colOff>814754</xdr:colOff>
      <xdr:row>47</xdr:row>
      <xdr:rowOff>8791</xdr:rowOff>
    </xdr:to>
    <xdr:sp macro="" textlink="">
      <xdr:nvSpPr>
        <xdr:cNvPr id="39" name="Rectángulo 38">
          <a:extLst>
            <a:ext uri="{FF2B5EF4-FFF2-40B4-BE49-F238E27FC236}">
              <a16:creationId xmlns:a16="http://schemas.microsoft.com/office/drawing/2014/main" id="{F8F5067D-063D-43FC-B890-96D9A8437B7E}"/>
            </a:ext>
          </a:extLst>
        </xdr:cNvPr>
        <xdr:cNvSpPr/>
      </xdr:nvSpPr>
      <xdr:spPr bwMode="auto">
        <a:xfrm>
          <a:off x="7751885" y="16734692"/>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0</xdr:colOff>
      <xdr:row>50</xdr:row>
      <xdr:rowOff>0</xdr:rowOff>
    </xdr:from>
    <xdr:to>
      <xdr:col>9</xdr:col>
      <xdr:colOff>814753</xdr:colOff>
      <xdr:row>51</xdr:row>
      <xdr:rowOff>8791</xdr:rowOff>
    </xdr:to>
    <xdr:sp macro="" textlink="">
      <xdr:nvSpPr>
        <xdr:cNvPr id="41" name="Rectángulo 40">
          <a:extLst>
            <a:ext uri="{FF2B5EF4-FFF2-40B4-BE49-F238E27FC236}">
              <a16:creationId xmlns:a16="http://schemas.microsoft.com/office/drawing/2014/main" id="{100BDC16-D43A-4E0B-951D-AD06882D3887}"/>
            </a:ext>
          </a:extLst>
        </xdr:cNvPr>
        <xdr:cNvSpPr/>
      </xdr:nvSpPr>
      <xdr:spPr bwMode="auto">
        <a:xfrm>
          <a:off x="9393115" y="17687192"/>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6</xdr:col>
      <xdr:colOff>820614</xdr:colOff>
      <xdr:row>52</xdr:row>
      <xdr:rowOff>0</xdr:rowOff>
    </xdr:from>
    <xdr:to>
      <xdr:col>10</xdr:col>
      <xdr:colOff>14653</xdr:colOff>
      <xdr:row>53</xdr:row>
      <xdr:rowOff>7327</xdr:rowOff>
    </xdr:to>
    <xdr:sp macro="" textlink="">
      <xdr:nvSpPr>
        <xdr:cNvPr id="42" name="Rectángulo 41">
          <a:extLst>
            <a:ext uri="{FF2B5EF4-FFF2-40B4-BE49-F238E27FC236}">
              <a16:creationId xmlns:a16="http://schemas.microsoft.com/office/drawing/2014/main" id="{BC53B412-E3B4-403C-ABD5-A75B40B9AEDB}"/>
            </a:ext>
          </a:extLst>
        </xdr:cNvPr>
        <xdr:cNvSpPr/>
      </xdr:nvSpPr>
      <xdr:spPr bwMode="auto">
        <a:xfrm>
          <a:off x="8572499" y="18324635"/>
          <a:ext cx="2498481" cy="168519"/>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10</xdr:col>
      <xdr:colOff>0</xdr:colOff>
      <xdr:row>54</xdr:row>
      <xdr:rowOff>0</xdr:rowOff>
    </xdr:from>
    <xdr:to>
      <xdr:col>11</xdr:col>
      <xdr:colOff>814753</xdr:colOff>
      <xdr:row>55</xdr:row>
      <xdr:rowOff>8792</xdr:rowOff>
    </xdr:to>
    <xdr:sp macro="" textlink="">
      <xdr:nvSpPr>
        <xdr:cNvPr id="43" name="Rectángulo 42">
          <a:extLst>
            <a:ext uri="{FF2B5EF4-FFF2-40B4-BE49-F238E27FC236}">
              <a16:creationId xmlns:a16="http://schemas.microsoft.com/office/drawing/2014/main" id="{E6EDDF01-1B97-47AE-8E36-16BA87EFF677}"/>
            </a:ext>
          </a:extLst>
        </xdr:cNvPr>
        <xdr:cNvSpPr/>
      </xdr:nvSpPr>
      <xdr:spPr bwMode="auto">
        <a:xfrm>
          <a:off x="11034346" y="18800885"/>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5</xdr:col>
      <xdr:colOff>0</xdr:colOff>
      <xdr:row>56</xdr:row>
      <xdr:rowOff>0</xdr:rowOff>
    </xdr:from>
    <xdr:to>
      <xdr:col>7</xdr:col>
      <xdr:colOff>0</xdr:colOff>
      <xdr:row>57</xdr:row>
      <xdr:rowOff>7327</xdr:rowOff>
    </xdr:to>
    <xdr:sp macro="" textlink="">
      <xdr:nvSpPr>
        <xdr:cNvPr id="44" name="Rectángulo 43">
          <a:extLst>
            <a:ext uri="{FF2B5EF4-FFF2-40B4-BE49-F238E27FC236}">
              <a16:creationId xmlns:a16="http://schemas.microsoft.com/office/drawing/2014/main" id="{9900F264-6400-43AA-8816-B7569ACC3045}"/>
            </a:ext>
          </a:extLst>
        </xdr:cNvPr>
        <xdr:cNvSpPr/>
      </xdr:nvSpPr>
      <xdr:spPr bwMode="auto">
        <a:xfrm>
          <a:off x="6931269" y="19277135"/>
          <a:ext cx="1641231" cy="197827"/>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1</xdr:colOff>
      <xdr:row>58</xdr:row>
      <xdr:rowOff>0</xdr:rowOff>
    </xdr:from>
    <xdr:to>
      <xdr:col>9</xdr:col>
      <xdr:colOff>1</xdr:colOff>
      <xdr:row>59</xdr:row>
      <xdr:rowOff>0</xdr:rowOff>
    </xdr:to>
    <xdr:sp macro="" textlink="">
      <xdr:nvSpPr>
        <xdr:cNvPr id="45" name="Rectángulo 44">
          <a:extLst>
            <a:ext uri="{FF2B5EF4-FFF2-40B4-BE49-F238E27FC236}">
              <a16:creationId xmlns:a16="http://schemas.microsoft.com/office/drawing/2014/main" id="{C4CE964F-E5AB-4718-8C96-90E435E873BE}"/>
            </a:ext>
          </a:extLst>
        </xdr:cNvPr>
        <xdr:cNvSpPr/>
      </xdr:nvSpPr>
      <xdr:spPr bwMode="auto">
        <a:xfrm>
          <a:off x="9393116" y="19790019"/>
          <a:ext cx="820616" cy="1905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819151</xdr:colOff>
      <xdr:row>60</xdr:row>
      <xdr:rowOff>5862</xdr:rowOff>
    </xdr:from>
    <xdr:to>
      <xdr:col>9</xdr:col>
      <xdr:colOff>819151</xdr:colOff>
      <xdr:row>61</xdr:row>
      <xdr:rowOff>5862</xdr:rowOff>
    </xdr:to>
    <xdr:sp macro="" textlink="">
      <xdr:nvSpPr>
        <xdr:cNvPr id="46" name="Rectángulo 45">
          <a:extLst>
            <a:ext uri="{FF2B5EF4-FFF2-40B4-BE49-F238E27FC236}">
              <a16:creationId xmlns:a16="http://schemas.microsoft.com/office/drawing/2014/main" id="{B69076DA-AC53-4110-8453-5C2E6DA7184B}"/>
            </a:ext>
          </a:extLst>
        </xdr:cNvPr>
        <xdr:cNvSpPr/>
      </xdr:nvSpPr>
      <xdr:spPr bwMode="auto">
        <a:xfrm>
          <a:off x="10212266" y="20301439"/>
          <a:ext cx="820616" cy="1905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9</xdr:col>
      <xdr:colOff>0</xdr:colOff>
      <xdr:row>63</xdr:row>
      <xdr:rowOff>0</xdr:rowOff>
    </xdr:from>
    <xdr:to>
      <xdr:col>10</xdr:col>
      <xdr:colOff>814754</xdr:colOff>
      <xdr:row>63</xdr:row>
      <xdr:rowOff>169984</xdr:rowOff>
    </xdr:to>
    <xdr:sp macro="" textlink="">
      <xdr:nvSpPr>
        <xdr:cNvPr id="47" name="Rectángulo 46">
          <a:extLst>
            <a:ext uri="{FF2B5EF4-FFF2-40B4-BE49-F238E27FC236}">
              <a16:creationId xmlns:a16="http://schemas.microsoft.com/office/drawing/2014/main" id="{1EFABF5C-0067-48A9-8BCB-55D79499262A}"/>
            </a:ext>
          </a:extLst>
        </xdr:cNvPr>
        <xdr:cNvSpPr/>
      </xdr:nvSpPr>
      <xdr:spPr bwMode="auto">
        <a:xfrm>
          <a:off x="10213731" y="21160154"/>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10</xdr:col>
      <xdr:colOff>817685</xdr:colOff>
      <xdr:row>65</xdr:row>
      <xdr:rowOff>11724</xdr:rowOff>
    </xdr:from>
    <xdr:to>
      <xdr:col>11</xdr:col>
      <xdr:colOff>817685</xdr:colOff>
      <xdr:row>65</xdr:row>
      <xdr:rowOff>202224</xdr:rowOff>
    </xdr:to>
    <xdr:sp macro="" textlink="">
      <xdr:nvSpPr>
        <xdr:cNvPr id="48" name="Rectángulo 47">
          <a:extLst>
            <a:ext uri="{FF2B5EF4-FFF2-40B4-BE49-F238E27FC236}">
              <a16:creationId xmlns:a16="http://schemas.microsoft.com/office/drawing/2014/main" id="{22FE6E8A-51A6-4F99-BEF8-419529AF87D5}"/>
            </a:ext>
          </a:extLst>
        </xdr:cNvPr>
        <xdr:cNvSpPr/>
      </xdr:nvSpPr>
      <xdr:spPr bwMode="auto">
        <a:xfrm>
          <a:off x="11852031" y="21801993"/>
          <a:ext cx="820616" cy="1905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6</xdr:col>
      <xdr:colOff>0</xdr:colOff>
      <xdr:row>67</xdr:row>
      <xdr:rowOff>0</xdr:rowOff>
    </xdr:from>
    <xdr:to>
      <xdr:col>6</xdr:col>
      <xdr:colOff>814753</xdr:colOff>
      <xdr:row>67</xdr:row>
      <xdr:rowOff>197827</xdr:rowOff>
    </xdr:to>
    <xdr:sp macro="" textlink="">
      <xdr:nvSpPr>
        <xdr:cNvPr id="49" name="Rectángulo 48">
          <a:extLst>
            <a:ext uri="{FF2B5EF4-FFF2-40B4-BE49-F238E27FC236}">
              <a16:creationId xmlns:a16="http://schemas.microsoft.com/office/drawing/2014/main" id="{063DEE4A-8CF8-45D5-890E-71F553B217B8}"/>
            </a:ext>
          </a:extLst>
        </xdr:cNvPr>
        <xdr:cNvSpPr/>
      </xdr:nvSpPr>
      <xdr:spPr bwMode="auto">
        <a:xfrm>
          <a:off x="7751885" y="21936808"/>
          <a:ext cx="814753" cy="197827"/>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11</xdr:col>
      <xdr:colOff>0</xdr:colOff>
      <xdr:row>71</xdr:row>
      <xdr:rowOff>0</xdr:rowOff>
    </xdr:from>
    <xdr:to>
      <xdr:col>12</xdr:col>
      <xdr:colOff>0</xdr:colOff>
      <xdr:row>71</xdr:row>
      <xdr:rowOff>190500</xdr:rowOff>
    </xdr:to>
    <xdr:sp macro="" textlink="">
      <xdr:nvSpPr>
        <xdr:cNvPr id="51" name="Rectángulo 50">
          <a:extLst>
            <a:ext uri="{FF2B5EF4-FFF2-40B4-BE49-F238E27FC236}">
              <a16:creationId xmlns:a16="http://schemas.microsoft.com/office/drawing/2014/main" id="{BBA0143E-1780-4406-A63A-E2EEA1BBFA86}"/>
            </a:ext>
          </a:extLst>
        </xdr:cNvPr>
        <xdr:cNvSpPr/>
      </xdr:nvSpPr>
      <xdr:spPr bwMode="auto">
        <a:xfrm>
          <a:off x="11854962" y="22442365"/>
          <a:ext cx="820616" cy="1905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4</xdr:col>
      <xdr:colOff>0</xdr:colOff>
      <xdr:row>75</xdr:row>
      <xdr:rowOff>0</xdr:rowOff>
    </xdr:from>
    <xdr:to>
      <xdr:col>5</xdr:col>
      <xdr:colOff>0</xdr:colOff>
      <xdr:row>75</xdr:row>
      <xdr:rowOff>168519</xdr:rowOff>
    </xdr:to>
    <xdr:sp macro="" textlink="">
      <xdr:nvSpPr>
        <xdr:cNvPr id="52" name="Rectángulo 51">
          <a:extLst>
            <a:ext uri="{FF2B5EF4-FFF2-40B4-BE49-F238E27FC236}">
              <a16:creationId xmlns:a16="http://schemas.microsoft.com/office/drawing/2014/main" id="{883F76D1-0930-4897-BBD2-C9A65FF3505E}"/>
            </a:ext>
          </a:extLst>
        </xdr:cNvPr>
        <xdr:cNvSpPr/>
      </xdr:nvSpPr>
      <xdr:spPr bwMode="auto">
        <a:xfrm>
          <a:off x="6161942" y="24178846"/>
          <a:ext cx="769327" cy="168519"/>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6</xdr:col>
      <xdr:colOff>0</xdr:colOff>
      <xdr:row>77</xdr:row>
      <xdr:rowOff>0</xdr:rowOff>
    </xdr:from>
    <xdr:to>
      <xdr:col>7</xdr:col>
      <xdr:colOff>1</xdr:colOff>
      <xdr:row>77</xdr:row>
      <xdr:rowOff>190500</xdr:rowOff>
    </xdr:to>
    <xdr:sp macro="" textlink="">
      <xdr:nvSpPr>
        <xdr:cNvPr id="53" name="Rectángulo 52">
          <a:extLst>
            <a:ext uri="{FF2B5EF4-FFF2-40B4-BE49-F238E27FC236}">
              <a16:creationId xmlns:a16="http://schemas.microsoft.com/office/drawing/2014/main" id="{17710BF4-5DE5-40BF-9117-4A434C7A2D48}"/>
            </a:ext>
          </a:extLst>
        </xdr:cNvPr>
        <xdr:cNvSpPr/>
      </xdr:nvSpPr>
      <xdr:spPr bwMode="auto">
        <a:xfrm>
          <a:off x="7751885" y="23702596"/>
          <a:ext cx="820616" cy="1905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1</xdr:colOff>
      <xdr:row>79</xdr:row>
      <xdr:rowOff>7327</xdr:rowOff>
    </xdr:from>
    <xdr:to>
      <xdr:col>9</xdr:col>
      <xdr:colOff>1</xdr:colOff>
      <xdr:row>79</xdr:row>
      <xdr:rowOff>197827</xdr:rowOff>
    </xdr:to>
    <xdr:sp macro="" textlink="">
      <xdr:nvSpPr>
        <xdr:cNvPr id="54" name="Rectángulo 53">
          <a:extLst>
            <a:ext uri="{FF2B5EF4-FFF2-40B4-BE49-F238E27FC236}">
              <a16:creationId xmlns:a16="http://schemas.microsoft.com/office/drawing/2014/main" id="{3CA48083-2587-4676-B042-ADC65433AFDD}"/>
            </a:ext>
          </a:extLst>
        </xdr:cNvPr>
        <xdr:cNvSpPr/>
      </xdr:nvSpPr>
      <xdr:spPr bwMode="auto">
        <a:xfrm>
          <a:off x="9393116" y="24340039"/>
          <a:ext cx="820616" cy="1905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820615</xdr:colOff>
      <xdr:row>81</xdr:row>
      <xdr:rowOff>14654</xdr:rowOff>
    </xdr:from>
    <xdr:to>
      <xdr:col>10</xdr:col>
      <xdr:colOff>0</xdr:colOff>
      <xdr:row>81</xdr:row>
      <xdr:rowOff>205154</xdr:rowOff>
    </xdr:to>
    <xdr:sp macro="" textlink="">
      <xdr:nvSpPr>
        <xdr:cNvPr id="56" name="Rectángulo 55">
          <a:extLst>
            <a:ext uri="{FF2B5EF4-FFF2-40B4-BE49-F238E27FC236}">
              <a16:creationId xmlns:a16="http://schemas.microsoft.com/office/drawing/2014/main" id="{80588388-6E03-41E6-97D8-7AED39624737}"/>
            </a:ext>
          </a:extLst>
        </xdr:cNvPr>
        <xdr:cNvSpPr/>
      </xdr:nvSpPr>
      <xdr:spPr bwMode="auto">
        <a:xfrm>
          <a:off x="10213730" y="24977481"/>
          <a:ext cx="820616" cy="1905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10</xdr:col>
      <xdr:colOff>0</xdr:colOff>
      <xdr:row>85</xdr:row>
      <xdr:rowOff>0</xdr:rowOff>
    </xdr:from>
    <xdr:to>
      <xdr:col>11</xdr:col>
      <xdr:colOff>0</xdr:colOff>
      <xdr:row>85</xdr:row>
      <xdr:rowOff>190500</xdr:rowOff>
    </xdr:to>
    <xdr:sp macro="" textlink="">
      <xdr:nvSpPr>
        <xdr:cNvPr id="58" name="Rectángulo 57">
          <a:extLst>
            <a:ext uri="{FF2B5EF4-FFF2-40B4-BE49-F238E27FC236}">
              <a16:creationId xmlns:a16="http://schemas.microsoft.com/office/drawing/2014/main" id="{674C51BB-843E-441D-B210-EC2EC4F57CC9}"/>
            </a:ext>
          </a:extLst>
        </xdr:cNvPr>
        <xdr:cNvSpPr/>
      </xdr:nvSpPr>
      <xdr:spPr bwMode="auto">
        <a:xfrm>
          <a:off x="11034346" y="26223058"/>
          <a:ext cx="820616" cy="1905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4397</xdr:colOff>
      <xdr:row>31</xdr:row>
      <xdr:rowOff>304800</xdr:rowOff>
    </xdr:from>
    <xdr:to>
      <xdr:col>9</xdr:col>
      <xdr:colOff>819151</xdr:colOff>
      <xdr:row>32</xdr:row>
      <xdr:rowOff>159726</xdr:rowOff>
    </xdr:to>
    <xdr:sp macro="" textlink="">
      <xdr:nvSpPr>
        <xdr:cNvPr id="59" name="Rectángulo 58">
          <a:extLst>
            <a:ext uri="{FF2B5EF4-FFF2-40B4-BE49-F238E27FC236}">
              <a16:creationId xmlns:a16="http://schemas.microsoft.com/office/drawing/2014/main" id="{C6EEB090-ECA9-494B-A21E-E3908CD73DDF}"/>
            </a:ext>
          </a:extLst>
        </xdr:cNvPr>
        <xdr:cNvSpPr/>
      </xdr:nvSpPr>
      <xdr:spPr bwMode="auto">
        <a:xfrm>
          <a:off x="8576897" y="13332069"/>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4397</xdr:colOff>
      <xdr:row>31</xdr:row>
      <xdr:rowOff>304800</xdr:rowOff>
    </xdr:from>
    <xdr:to>
      <xdr:col>9</xdr:col>
      <xdr:colOff>819151</xdr:colOff>
      <xdr:row>32</xdr:row>
      <xdr:rowOff>159726</xdr:rowOff>
    </xdr:to>
    <xdr:sp macro="" textlink="">
      <xdr:nvSpPr>
        <xdr:cNvPr id="60" name="Rectángulo 59">
          <a:extLst>
            <a:ext uri="{FF2B5EF4-FFF2-40B4-BE49-F238E27FC236}">
              <a16:creationId xmlns:a16="http://schemas.microsoft.com/office/drawing/2014/main" id="{26FA18B9-BDDA-4297-85A8-F66FA24D16D2}"/>
            </a:ext>
          </a:extLst>
        </xdr:cNvPr>
        <xdr:cNvSpPr/>
      </xdr:nvSpPr>
      <xdr:spPr bwMode="auto">
        <a:xfrm>
          <a:off x="8576897" y="13332069"/>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7</xdr:col>
      <xdr:colOff>0</xdr:colOff>
      <xdr:row>46</xdr:row>
      <xdr:rowOff>0</xdr:rowOff>
    </xdr:from>
    <xdr:to>
      <xdr:col>8</xdr:col>
      <xdr:colOff>814754</xdr:colOff>
      <xdr:row>47</xdr:row>
      <xdr:rowOff>8791</xdr:rowOff>
    </xdr:to>
    <xdr:sp macro="" textlink="">
      <xdr:nvSpPr>
        <xdr:cNvPr id="61" name="Rectángulo 60">
          <a:extLst>
            <a:ext uri="{FF2B5EF4-FFF2-40B4-BE49-F238E27FC236}">
              <a16:creationId xmlns:a16="http://schemas.microsoft.com/office/drawing/2014/main" id="{16477CE4-59F4-43DF-A327-466F8AF6EAD6}"/>
            </a:ext>
          </a:extLst>
        </xdr:cNvPr>
        <xdr:cNvSpPr/>
      </xdr:nvSpPr>
      <xdr:spPr bwMode="auto">
        <a:xfrm>
          <a:off x="7751885" y="16734692"/>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0</xdr:colOff>
      <xdr:row>48</xdr:row>
      <xdr:rowOff>0</xdr:rowOff>
    </xdr:from>
    <xdr:to>
      <xdr:col>9</xdr:col>
      <xdr:colOff>814754</xdr:colOff>
      <xdr:row>49</xdr:row>
      <xdr:rowOff>8791</xdr:rowOff>
    </xdr:to>
    <xdr:sp macro="" textlink="">
      <xdr:nvSpPr>
        <xdr:cNvPr id="62" name="Rectángulo 61">
          <a:extLst>
            <a:ext uri="{FF2B5EF4-FFF2-40B4-BE49-F238E27FC236}">
              <a16:creationId xmlns:a16="http://schemas.microsoft.com/office/drawing/2014/main" id="{99088892-283A-4EFB-870A-653253F2C801}"/>
            </a:ext>
          </a:extLst>
        </xdr:cNvPr>
        <xdr:cNvSpPr/>
      </xdr:nvSpPr>
      <xdr:spPr bwMode="auto">
        <a:xfrm>
          <a:off x="7751885" y="16734692"/>
          <a:ext cx="1635369"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0</xdr:colOff>
      <xdr:row>50</xdr:row>
      <xdr:rowOff>0</xdr:rowOff>
    </xdr:from>
    <xdr:to>
      <xdr:col>9</xdr:col>
      <xdr:colOff>814754</xdr:colOff>
      <xdr:row>51</xdr:row>
      <xdr:rowOff>8791</xdr:rowOff>
    </xdr:to>
    <xdr:sp macro="" textlink="">
      <xdr:nvSpPr>
        <xdr:cNvPr id="69" name="Rectángulo 68">
          <a:extLst>
            <a:ext uri="{FF2B5EF4-FFF2-40B4-BE49-F238E27FC236}">
              <a16:creationId xmlns:a16="http://schemas.microsoft.com/office/drawing/2014/main" id="{856EAD46-2869-48AE-AF15-DAF4587B60DE}"/>
            </a:ext>
          </a:extLst>
        </xdr:cNvPr>
        <xdr:cNvSpPr/>
      </xdr:nvSpPr>
      <xdr:spPr bwMode="auto">
        <a:xfrm>
          <a:off x="9400442" y="17210942"/>
          <a:ext cx="1642697" cy="169984"/>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9</xdr:col>
      <xdr:colOff>0</xdr:colOff>
      <xdr:row>69</xdr:row>
      <xdr:rowOff>0</xdr:rowOff>
    </xdr:from>
    <xdr:to>
      <xdr:col>10</xdr:col>
      <xdr:colOff>0</xdr:colOff>
      <xdr:row>69</xdr:row>
      <xdr:rowOff>152400</xdr:rowOff>
    </xdr:to>
    <xdr:sp macro="" textlink="">
      <xdr:nvSpPr>
        <xdr:cNvPr id="75" name="Rectángulo 74">
          <a:extLst>
            <a:ext uri="{FF2B5EF4-FFF2-40B4-BE49-F238E27FC236}">
              <a16:creationId xmlns:a16="http://schemas.microsoft.com/office/drawing/2014/main" id="{9AD7E6C7-F88F-4503-BDF7-86AF5905EFCD}"/>
            </a:ext>
          </a:extLst>
        </xdr:cNvPr>
        <xdr:cNvSpPr/>
      </xdr:nvSpPr>
      <xdr:spPr bwMode="auto">
        <a:xfrm>
          <a:off x="10228385" y="22574250"/>
          <a:ext cx="827942" cy="1524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10</xdr:col>
      <xdr:colOff>0</xdr:colOff>
      <xdr:row>73</xdr:row>
      <xdr:rowOff>0</xdr:rowOff>
    </xdr:from>
    <xdr:to>
      <xdr:col>11</xdr:col>
      <xdr:colOff>0</xdr:colOff>
      <xdr:row>74</xdr:row>
      <xdr:rowOff>5862</xdr:rowOff>
    </xdr:to>
    <xdr:sp macro="" textlink="">
      <xdr:nvSpPr>
        <xdr:cNvPr id="76" name="Rectángulo 75">
          <a:extLst>
            <a:ext uri="{FF2B5EF4-FFF2-40B4-BE49-F238E27FC236}">
              <a16:creationId xmlns:a16="http://schemas.microsoft.com/office/drawing/2014/main" id="{10162545-45F2-4334-8CF3-1B8EE69A1BE1}"/>
            </a:ext>
          </a:extLst>
        </xdr:cNvPr>
        <xdr:cNvSpPr/>
      </xdr:nvSpPr>
      <xdr:spPr bwMode="auto">
        <a:xfrm>
          <a:off x="11056327" y="23556058"/>
          <a:ext cx="827942" cy="152400"/>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xdr:from>
      <xdr:col>8</xdr:col>
      <xdr:colOff>0</xdr:colOff>
      <xdr:row>83</xdr:row>
      <xdr:rowOff>0</xdr:rowOff>
    </xdr:from>
    <xdr:to>
      <xdr:col>10</xdr:col>
      <xdr:colOff>14655</xdr:colOff>
      <xdr:row>84</xdr:row>
      <xdr:rowOff>7327</xdr:rowOff>
    </xdr:to>
    <xdr:sp macro="" textlink="">
      <xdr:nvSpPr>
        <xdr:cNvPr id="77" name="Rectángulo 76">
          <a:extLst>
            <a:ext uri="{FF2B5EF4-FFF2-40B4-BE49-F238E27FC236}">
              <a16:creationId xmlns:a16="http://schemas.microsoft.com/office/drawing/2014/main" id="{304CA660-E149-4A7F-BD8E-36D1B087136F}"/>
            </a:ext>
          </a:extLst>
        </xdr:cNvPr>
        <xdr:cNvSpPr/>
      </xdr:nvSpPr>
      <xdr:spPr bwMode="auto">
        <a:xfrm>
          <a:off x="9400442" y="26105827"/>
          <a:ext cx="1670540" cy="175846"/>
        </a:xfrm>
        <a:prstGeom prst="rect">
          <a:avLst/>
        </a:prstGeom>
        <a:gradFill flip="none" rotWithShape="1">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tileRect/>
        </a:gra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indent="0" algn="l"/>
          <a:endParaRPr lang="es-CO" sz="1100">
            <a:latin typeface="+mn-lt"/>
            <a:ea typeface="+mn-ea"/>
            <a:cs typeface="+mn-cs"/>
          </a:endParaRPr>
        </a:p>
      </xdr:txBody>
    </xdr:sp>
    <xdr:clientData/>
  </xdr:twoCellAnchor>
  <xdr:twoCellAnchor editAs="oneCell">
    <xdr:from>
      <xdr:col>8</xdr:col>
      <xdr:colOff>295275</xdr:colOff>
      <xdr:row>91</xdr:row>
      <xdr:rowOff>261620</xdr:rowOff>
    </xdr:from>
    <xdr:to>
      <xdr:col>10</xdr:col>
      <xdr:colOff>323850</xdr:colOff>
      <xdr:row>96</xdr:row>
      <xdr:rowOff>114300</xdr:rowOff>
    </xdr:to>
    <xdr:pic>
      <xdr:nvPicPr>
        <xdr:cNvPr id="40" name="Imagen 3">
          <a:extLst>
            <a:ext uri="{FF2B5EF4-FFF2-40B4-BE49-F238E27FC236}">
              <a16:creationId xmlns:a16="http://schemas.microsoft.com/office/drawing/2014/main" id="{B44F4C52-F76C-4EE4-B850-6A2C2E6F160E}"/>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696450" y="22512020"/>
          <a:ext cx="1685925" cy="824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
  <sheetViews>
    <sheetView showGridLines="0" tabSelected="1" topLeftCell="A84" zoomScaleNormal="100" workbookViewId="0">
      <selection activeCell="D96" sqref="D96"/>
    </sheetView>
  </sheetViews>
  <sheetFormatPr baseColWidth="10" defaultRowHeight="12.75" x14ac:dyDescent="0.2"/>
  <cols>
    <col min="1" max="1" width="5.28515625" style="1" customWidth="1"/>
    <col min="2" max="2" width="60.28515625" style="1" customWidth="1"/>
    <col min="3" max="3" width="15.42578125" style="1" customWidth="1"/>
    <col min="4" max="4" width="11.42578125" style="1"/>
    <col min="5" max="5" width="11.5703125" style="1" bestFit="1" customWidth="1"/>
    <col min="6" max="6" width="12.28515625" style="1" customWidth="1"/>
    <col min="7" max="7" width="12.28515625" style="1" bestFit="1" customWidth="1"/>
    <col min="8" max="12" width="12.42578125" style="1" bestFit="1" customWidth="1"/>
    <col min="13" max="16384" width="11.42578125" style="1"/>
  </cols>
  <sheetData>
    <row r="1" spans="1:12" x14ac:dyDescent="0.2">
      <c r="B1" s="20"/>
    </row>
    <row r="2" spans="1:12" ht="13.5" thickBot="1" x14ac:dyDescent="0.25"/>
    <row r="3" spans="1:12" x14ac:dyDescent="0.2">
      <c r="A3" s="2"/>
      <c r="B3" s="78" t="s">
        <v>4</v>
      </c>
      <c r="C3" s="79"/>
      <c r="D3" s="79"/>
      <c r="E3" s="79"/>
      <c r="F3" s="79"/>
      <c r="G3" s="79"/>
      <c r="H3" s="79"/>
      <c r="I3" s="79"/>
      <c r="J3" s="79"/>
      <c r="K3" s="79"/>
      <c r="L3" s="80"/>
    </row>
    <row r="4" spans="1:12" ht="13.5" thickBot="1" x14ac:dyDescent="0.25">
      <c r="A4" s="56"/>
      <c r="B4" s="81"/>
      <c r="C4" s="81"/>
      <c r="D4" s="81"/>
      <c r="E4" s="81"/>
      <c r="F4" s="81"/>
      <c r="G4" s="81"/>
      <c r="H4" s="81"/>
      <c r="I4" s="81"/>
      <c r="J4" s="81"/>
      <c r="K4" s="81"/>
      <c r="L4" s="82"/>
    </row>
    <row r="5" spans="1:12" ht="1.5" customHeight="1" thickTop="1" thickBot="1" x14ac:dyDescent="0.25">
      <c r="A5" s="5"/>
      <c r="L5" s="6"/>
    </row>
    <row r="6" spans="1:12" ht="22.5" customHeight="1" x14ac:dyDescent="0.2">
      <c r="A6" s="83" t="s">
        <v>49</v>
      </c>
      <c r="B6" s="84"/>
      <c r="C6" s="85"/>
      <c r="D6" s="57" t="s">
        <v>44</v>
      </c>
      <c r="E6" s="59"/>
      <c r="F6" s="68">
        <v>44946</v>
      </c>
      <c r="G6" s="89" t="s">
        <v>50</v>
      </c>
      <c r="H6" s="90"/>
      <c r="I6" s="91"/>
      <c r="J6" s="89" t="s">
        <v>54</v>
      </c>
      <c r="K6" s="90"/>
      <c r="L6" s="91"/>
    </row>
    <row r="7" spans="1:12" ht="24" customHeight="1" thickBot="1" x14ac:dyDescent="0.25">
      <c r="A7" s="86" t="s">
        <v>43</v>
      </c>
      <c r="B7" s="87"/>
      <c r="C7" s="88"/>
      <c r="D7" s="58" t="s">
        <v>45</v>
      </c>
      <c r="E7" s="60"/>
      <c r="F7" s="69" t="s">
        <v>53</v>
      </c>
      <c r="G7" s="92"/>
      <c r="H7" s="93"/>
      <c r="I7" s="94"/>
      <c r="J7" s="92"/>
      <c r="K7" s="93"/>
      <c r="L7" s="94"/>
    </row>
    <row r="8" spans="1:12" ht="24" customHeight="1" thickBot="1" x14ac:dyDescent="0.25">
      <c r="A8" s="22"/>
      <c r="B8" s="23"/>
      <c r="C8" s="24"/>
      <c r="D8" s="25"/>
      <c r="E8" s="25"/>
      <c r="F8" s="25"/>
      <c r="G8" s="25"/>
      <c r="H8" s="25"/>
      <c r="I8" s="25"/>
      <c r="J8" s="26"/>
      <c r="K8" s="21"/>
      <c r="L8" s="27"/>
    </row>
    <row r="9" spans="1:12" ht="13.5" customHeight="1" thickBot="1" x14ac:dyDescent="0.25">
      <c r="A9" s="28"/>
      <c r="B9" s="19" t="s">
        <v>0</v>
      </c>
      <c r="C9" s="4" t="s">
        <v>48</v>
      </c>
      <c r="D9" s="54" t="s">
        <v>55</v>
      </c>
      <c r="E9" s="55" t="s">
        <v>56</v>
      </c>
      <c r="F9" s="55" t="s">
        <v>57</v>
      </c>
      <c r="G9" s="55" t="s">
        <v>58</v>
      </c>
      <c r="H9" s="55" t="s">
        <v>39</v>
      </c>
      <c r="I9" s="55" t="s">
        <v>40</v>
      </c>
      <c r="J9" s="55" t="s">
        <v>41</v>
      </c>
      <c r="K9" s="55" t="s">
        <v>42</v>
      </c>
      <c r="L9" s="55" t="s">
        <v>59</v>
      </c>
    </row>
    <row r="10" spans="1:12" ht="24.95" customHeight="1" thickBot="1" x14ac:dyDescent="0.25">
      <c r="A10" s="63">
        <v>1</v>
      </c>
      <c r="B10" s="64" t="s">
        <v>5</v>
      </c>
      <c r="C10" s="18" t="s">
        <v>1</v>
      </c>
      <c r="D10" s="30">
        <v>1</v>
      </c>
      <c r="E10" s="31">
        <v>2</v>
      </c>
      <c r="F10" s="31">
        <v>3</v>
      </c>
      <c r="G10" s="31">
        <v>4</v>
      </c>
      <c r="H10" s="31">
        <v>5</v>
      </c>
      <c r="I10" s="31">
        <v>6</v>
      </c>
      <c r="J10" s="31">
        <v>7</v>
      </c>
      <c r="K10" s="31">
        <v>8</v>
      </c>
      <c r="L10" s="32">
        <v>9</v>
      </c>
    </row>
    <row r="11" spans="1:12" ht="12.75" customHeight="1" x14ac:dyDescent="0.2">
      <c r="A11" s="33">
        <v>1.1000000000000001</v>
      </c>
      <c r="B11" s="73" t="s">
        <v>6</v>
      </c>
      <c r="C11" s="34">
        <v>404140</v>
      </c>
      <c r="D11" s="35"/>
      <c r="E11" s="9"/>
      <c r="F11" s="9"/>
      <c r="G11" s="9"/>
      <c r="H11" s="9"/>
      <c r="I11" s="9"/>
      <c r="J11" s="9"/>
      <c r="K11" s="9"/>
      <c r="L11" s="10"/>
    </row>
    <row r="12" spans="1:12" ht="24.95" customHeight="1" x14ac:dyDescent="0.2">
      <c r="A12" s="29"/>
      <c r="B12" s="74"/>
      <c r="C12" s="36"/>
      <c r="D12" s="16">
        <f>+$C$11/4</f>
        <v>101035</v>
      </c>
      <c r="E12" s="8">
        <f>+$C$11/4</f>
        <v>101035</v>
      </c>
      <c r="F12" s="8">
        <f>+$C$11/4</f>
        <v>101035</v>
      </c>
      <c r="G12" s="8">
        <f>+$C$11/4</f>
        <v>101035</v>
      </c>
      <c r="H12" s="8"/>
      <c r="I12" s="8"/>
      <c r="J12" s="8"/>
      <c r="K12" s="8"/>
      <c r="L12" s="11"/>
    </row>
    <row r="13" spans="1:12" ht="12.75" customHeight="1" x14ac:dyDescent="0.2">
      <c r="A13" s="33">
        <v>1.2</v>
      </c>
      <c r="B13" s="73" t="s">
        <v>7</v>
      </c>
      <c r="C13" s="34">
        <v>63024570</v>
      </c>
      <c r="D13" s="35"/>
      <c r="E13" s="9"/>
      <c r="F13" s="9"/>
      <c r="G13" s="9"/>
      <c r="H13" s="9"/>
      <c r="I13" s="9"/>
      <c r="J13" s="9"/>
      <c r="K13" s="9"/>
      <c r="L13" s="10"/>
    </row>
    <row r="14" spans="1:12" ht="41.25" customHeight="1" x14ac:dyDescent="0.2">
      <c r="A14" s="29"/>
      <c r="B14" s="74"/>
      <c r="C14" s="36"/>
      <c r="D14" s="17">
        <f>+$C$13/4</f>
        <v>15756142.5</v>
      </c>
      <c r="E14" s="8">
        <f>+$C$13/4</f>
        <v>15756142.5</v>
      </c>
      <c r="F14" s="8">
        <f>+$C$13/4</f>
        <v>15756142.5</v>
      </c>
      <c r="G14" s="8">
        <f>+$C$13/4</f>
        <v>15756142.5</v>
      </c>
      <c r="H14" s="8"/>
      <c r="I14" s="8"/>
      <c r="J14" s="8"/>
      <c r="K14" s="8"/>
      <c r="L14" s="11"/>
    </row>
    <row r="15" spans="1:12" ht="12.75" customHeight="1" x14ac:dyDescent="0.2">
      <c r="A15" s="33">
        <v>1.3</v>
      </c>
      <c r="B15" s="73" t="s">
        <v>8</v>
      </c>
      <c r="C15" s="34">
        <v>6304480</v>
      </c>
      <c r="D15" s="35"/>
      <c r="E15" s="9"/>
      <c r="F15" s="9"/>
      <c r="G15" s="9"/>
      <c r="H15" s="9"/>
      <c r="I15" s="9"/>
      <c r="J15" s="9"/>
      <c r="K15" s="9"/>
      <c r="L15" s="10"/>
    </row>
    <row r="16" spans="1:12" ht="24.95" customHeight="1" x14ac:dyDescent="0.2">
      <c r="A16" s="29"/>
      <c r="B16" s="74"/>
      <c r="C16" s="36"/>
      <c r="D16" s="17"/>
      <c r="E16" s="8"/>
      <c r="F16" s="8"/>
      <c r="G16" s="8"/>
      <c r="H16" s="8">
        <f>+C15</f>
        <v>6304480</v>
      </c>
      <c r="I16" s="8"/>
      <c r="J16" s="8"/>
      <c r="K16" s="8"/>
      <c r="L16" s="11"/>
    </row>
    <row r="17" spans="1:12" ht="12.75" customHeight="1" x14ac:dyDescent="0.2">
      <c r="A17" s="33">
        <v>1.4</v>
      </c>
      <c r="B17" s="73" t="s">
        <v>9</v>
      </c>
      <c r="C17" s="34">
        <v>176315</v>
      </c>
      <c r="D17" s="35"/>
      <c r="E17" s="9"/>
      <c r="F17" s="9"/>
      <c r="G17" s="9"/>
      <c r="H17" s="9"/>
      <c r="I17" s="9"/>
      <c r="J17" s="9"/>
      <c r="K17" s="9"/>
      <c r="L17" s="10"/>
    </row>
    <row r="18" spans="1:12" ht="24.95" customHeight="1" x14ac:dyDescent="0.2">
      <c r="A18" s="29"/>
      <c r="B18" s="74"/>
      <c r="C18" s="36"/>
      <c r="D18" s="17">
        <f>+C17</f>
        <v>176315</v>
      </c>
      <c r="E18" s="8"/>
      <c r="F18" s="8"/>
      <c r="G18" s="8"/>
      <c r="H18" s="8"/>
      <c r="I18" s="8"/>
      <c r="J18" s="8"/>
      <c r="K18" s="8"/>
      <c r="L18" s="11"/>
    </row>
    <row r="19" spans="1:12" ht="12.75" customHeight="1" thickBot="1" x14ac:dyDescent="0.25">
      <c r="A19" s="37"/>
      <c r="B19" s="38" t="s">
        <v>10</v>
      </c>
      <c r="C19" s="67">
        <f>+C11+C13+C15+C17</f>
        <v>69909505</v>
      </c>
      <c r="D19" s="35"/>
      <c r="E19" s="9"/>
      <c r="F19" s="9"/>
      <c r="G19" s="9"/>
      <c r="H19" s="9"/>
      <c r="I19" s="9"/>
      <c r="J19" s="9"/>
      <c r="K19" s="9"/>
      <c r="L19" s="10"/>
    </row>
    <row r="20" spans="1:12" ht="24.95" customHeight="1" x14ac:dyDescent="0.2">
      <c r="A20" s="65">
        <v>2</v>
      </c>
      <c r="B20" s="64" t="s">
        <v>11</v>
      </c>
      <c r="C20" s="36"/>
      <c r="D20" s="17"/>
      <c r="E20" s="8"/>
      <c r="F20" s="8"/>
      <c r="G20" s="8"/>
      <c r="H20" s="8"/>
      <c r="I20" s="8"/>
      <c r="J20" s="8"/>
      <c r="K20" s="8"/>
      <c r="L20" s="11"/>
    </row>
    <row r="21" spans="1:12" ht="12.75" customHeight="1" x14ac:dyDescent="0.2">
      <c r="A21" s="33">
        <v>2.1</v>
      </c>
      <c r="B21" s="40" t="s">
        <v>12</v>
      </c>
      <c r="C21" s="34">
        <v>220440</v>
      </c>
      <c r="D21" s="35"/>
      <c r="E21" s="9"/>
      <c r="F21" s="9"/>
      <c r="G21" s="9"/>
      <c r="H21" s="9"/>
      <c r="I21" s="9"/>
      <c r="J21" s="9"/>
      <c r="K21" s="9"/>
      <c r="L21" s="10"/>
    </row>
    <row r="22" spans="1:12" ht="25.5" customHeight="1" x14ac:dyDescent="0.2">
      <c r="A22" s="29"/>
      <c r="B22" s="41"/>
      <c r="C22" s="42"/>
      <c r="D22" s="35"/>
      <c r="E22" s="9"/>
      <c r="F22" s="9"/>
      <c r="G22" s="43"/>
      <c r="H22" s="8">
        <f>+$C$21/4</f>
        <v>55110</v>
      </c>
      <c r="I22" s="8">
        <f>+$C$21/4</f>
        <v>55110</v>
      </c>
      <c r="J22" s="8">
        <f>+$C$21/4</f>
        <v>55110</v>
      </c>
      <c r="K22" s="8">
        <f>+$C$21/4</f>
        <v>55110</v>
      </c>
      <c r="L22" s="10"/>
    </row>
    <row r="23" spans="1:12" ht="24.95" customHeight="1" x14ac:dyDescent="0.2">
      <c r="A23" s="33">
        <v>2.2000000000000002</v>
      </c>
      <c r="B23" s="73" t="s">
        <v>7</v>
      </c>
      <c r="C23" s="34">
        <v>45017550</v>
      </c>
      <c r="D23" s="35"/>
      <c r="E23" s="9"/>
      <c r="F23" s="8"/>
      <c r="G23" s="8"/>
      <c r="H23" s="8"/>
      <c r="I23" s="8"/>
      <c r="J23" s="8"/>
      <c r="K23" s="8"/>
      <c r="L23" s="11"/>
    </row>
    <row r="24" spans="1:12" ht="24.95" customHeight="1" x14ac:dyDescent="0.2">
      <c r="A24" s="29"/>
      <c r="B24" s="74"/>
      <c r="C24" s="36"/>
      <c r="D24" s="35"/>
      <c r="E24" s="9"/>
      <c r="F24" s="9"/>
      <c r="G24" s="9"/>
      <c r="H24" s="8">
        <f>+$C$23/4</f>
        <v>11254387.5</v>
      </c>
      <c r="I24" s="8">
        <f>+$C$23/4</f>
        <v>11254387.5</v>
      </c>
      <c r="J24" s="8">
        <f>+$C$23/4</f>
        <v>11254387.5</v>
      </c>
      <c r="K24" s="8">
        <f>+$C$23/4</f>
        <v>11254387.5</v>
      </c>
      <c r="L24" s="10"/>
    </row>
    <row r="25" spans="1:12" ht="12.75" customHeight="1" x14ac:dyDescent="0.2">
      <c r="A25" s="33">
        <v>2.2999999999999998</v>
      </c>
      <c r="B25" s="73" t="s">
        <v>8</v>
      </c>
      <c r="C25" s="34">
        <v>4728360</v>
      </c>
      <c r="D25" s="35"/>
      <c r="E25" s="9"/>
      <c r="F25" s="9"/>
      <c r="G25" s="9"/>
      <c r="H25" s="9"/>
      <c r="I25" s="9"/>
      <c r="J25" s="9"/>
      <c r="K25" s="9"/>
      <c r="L25" s="10"/>
    </row>
    <row r="26" spans="1:12" ht="24.95" customHeight="1" x14ac:dyDescent="0.2">
      <c r="A26" s="29"/>
      <c r="B26" s="74"/>
      <c r="C26" s="42"/>
      <c r="D26" s="35"/>
      <c r="E26" s="8"/>
      <c r="F26" s="8"/>
      <c r="G26" s="8"/>
      <c r="H26" s="8"/>
      <c r="I26" s="8"/>
      <c r="J26" s="8"/>
      <c r="K26" s="8"/>
      <c r="L26" s="11">
        <f>+C25</f>
        <v>4728360</v>
      </c>
    </row>
    <row r="27" spans="1:12" ht="12.75" customHeight="1" x14ac:dyDescent="0.2">
      <c r="A27" s="33">
        <v>2.4</v>
      </c>
      <c r="B27" s="73" t="s">
        <v>9</v>
      </c>
      <c r="C27" s="34">
        <v>176315</v>
      </c>
      <c r="D27" s="35"/>
      <c r="E27" s="9"/>
      <c r="F27" s="9"/>
      <c r="G27" s="9"/>
      <c r="H27" s="9"/>
      <c r="I27" s="9"/>
      <c r="J27" s="9"/>
      <c r="K27" s="9"/>
      <c r="L27" s="10"/>
    </row>
    <row r="28" spans="1:12" ht="24.95" customHeight="1" x14ac:dyDescent="0.2">
      <c r="A28" s="29"/>
      <c r="B28" s="74"/>
      <c r="C28" s="42"/>
      <c r="D28" s="35"/>
      <c r="E28" s="8"/>
      <c r="F28" s="8"/>
      <c r="G28" s="8"/>
      <c r="H28" s="8">
        <f>+C27</f>
        <v>176315</v>
      </c>
      <c r="I28" s="8"/>
      <c r="J28" s="8"/>
      <c r="K28" s="8"/>
      <c r="L28" s="11"/>
    </row>
    <row r="29" spans="1:12" ht="14.25" customHeight="1" thickBot="1" x14ac:dyDescent="0.25">
      <c r="A29" s="39"/>
      <c r="B29" s="44" t="s">
        <v>10</v>
      </c>
      <c r="C29" s="61">
        <f>+C21+C23+C25+C27</f>
        <v>50142665</v>
      </c>
      <c r="D29" s="35"/>
      <c r="E29" s="8"/>
      <c r="F29" s="9"/>
      <c r="G29" s="9"/>
      <c r="H29" s="9"/>
      <c r="I29" s="9"/>
      <c r="J29" s="9"/>
      <c r="K29" s="9"/>
      <c r="L29" s="10"/>
    </row>
    <row r="30" spans="1:12" ht="12.75" customHeight="1" x14ac:dyDescent="0.2">
      <c r="A30" s="66">
        <v>3</v>
      </c>
      <c r="B30" s="64" t="s">
        <v>13</v>
      </c>
      <c r="C30" s="34"/>
      <c r="D30" s="35"/>
      <c r="E30" s="9"/>
      <c r="F30" s="9"/>
      <c r="G30" s="9"/>
      <c r="H30" s="9"/>
      <c r="I30" s="9"/>
      <c r="J30" s="9"/>
      <c r="K30" s="9"/>
      <c r="L30" s="10"/>
    </row>
    <row r="31" spans="1:12" ht="12.75" customHeight="1" x14ac:dyDescent="0.2">
      <c r="A31" s="33">
        <v>3.1</v>
      </c>
      <c r="B31" s="44" t="s">
        <v>14</v>
      </c>
      <c r="C31" s="34">
        <v>2161610</v>
      </c>
      <c r="D31" s="35"/>
      <c r="E31" s="9"/>
      <c r="F31" s="9"/>
      <c r="G31" s="9"/>
      <c r="H31" s="9"/>
      <c r="I31" s="9"/>
      <c r="J31" s="9"/>
      <c r="K31" s="9"/>
      <c r="L31" s="10"/>
    </row>
    <row r="32" spans="1:12" ht="24.75" customHeight="1" x14ac:dyDescent="0.2">
      <c r="A32" s="29"/>
      <c r="B32" s="45"/>
      <c r="C32" s="36"/>
      <c r="D32" s="35"/>
      <c r="E32" s="8"/>
      <c r="F32" s="8"/>
      <c r="G32" s="8"/>
      <c r="H32" s="8">
        <f>+$C$31/2</f>
        <v>1080805</v>
      </c>
      <c r="I32" s="8">
        <f>+$C$31/2</f>
        <v>1080805</v>
      </c>
      <c r="J32" s="8"/>
      <c r="K32" s="8"/>
      <c r="L32" s="11"/>
    </row>
    <row r="33" spans="1:12" ht="12.75" customHeight="1" x14ac:dyDescent="0.2">
      <c r="A33" s="33">
        <v>3.2</v>
      </c>
      <c r="B33" s="45" t="s">
        <v>15</v>
      </c>
      <c r="C33" s="34">
        <v>1909980</v>
      </c>
      <c r="D33" s="35"/>
      <c r="E33" s="9"/>
      <c r="F33" s="9"/>
      <c r="G33" s="9"/>
      <c r="H33" s="9"/>
      <c r="I33" s="9"/>
      <c r="J33" s="9"/>
      <c r="K33" s="9"/>
      <c r="L33" s="10"/>
    </row>
    <row r="34" spans="1:12" ht="24.95" customHeight="1" x14ac:dyDescent="0.2">
      <c r="A34" s="29"/>
      <c r="B34" s="45"/>
      <c r="C34" s="36"/>
      <c r="D34" s="35"/>
      <c r="E34" s="8"/>
      <c r="F34" s="9"/>
      <c r="G34" s="8"/>
      <c r="H34" s="8">
        <f>+$C$33/3</f>
        <v>636660</v>
      </c>
      <c r="I34" s="8">
        <f>+$C$33/3</f>
        <v>636660</v>
      </c>
      <c r="J34" s="8">
        <f>+$C$33/3</f>
        <v>636660</v>
      </c>
      <c r="K34" s="8"/>
      <c r="L34" s="11"/>
    </row>
    <row r="35" spans="1:12" ht="12.75" customHeight="1" x14ac:dyDescent="0.2">
      <c r="A35" s="33">
        <v>3.3</v>
      </c>
      <c r="B35" s="73" t="s">
        <v>16</v>
      </c>
      <c r="C35" s="34">
        <v>374355</v>
      </c>
      <c r="D35" s="35"/>
      <c r="E35" s="9"/>
      <c r="F35" s="9"/>
      <c r="G35" s="9"/>
      <c r="H35" s="9"/>
      <c r="I35" s="9"/>
      <c r="J35" s="9"/>
      <c r="K35" s="9"/>
      <c r="L35" s="10"/>
    </row>
    <row r="36" spans="1:12" ht="24.75" customHeight="1" x14ac:dyDescent="0.2">
      <c r="A36" s="29"/>
      <c r="B36" s="74"/>
      <c r="C36" s="36"/>
      <c r="D36" s="35"/>
      <c r="E36" s="9"/>
      <c r="F36" s="9"/>
      <c r="G36" s="8"/>
      <c r="H36" s="8"/>
      <c r="I36" s="8"/>
      <c r="J36" s="8">
        <f>+C35</f>
        <v>374355</v>
      </c>
      <c r="K36" s="8"/>
      <c r="L36" s="11"/>
    </row>
    <row r="37" spans="1:12" ht="12.75" customHeight="1" x14ac:dyDescent="0.2">
      <c r="A37" s="33">
        <v>3.4</v>
      </c>
      <c r="B37" s="75" t="s">
        <v>17</v>
      </c>
      <c r="C37" s="34">
        <v>758851</v>
      </c>
      <c r="D37" s="35"/>
      <c r="E37" s="9"/>
      <c r="F37" s="9"/>
      <c r="G37" s="9"/>
      <c r="H37" s="9"/>
      <c r="I37" s="9"/>
      <c r="J37" s="9"/>
      <c r="K37" s="9"/>
      <c r="L37" s="10"/>
    </row>
    <row r="38" spans="1:12" ht="24.75" customHeight="1" x14ac:dyDescent="0.2">
      <c r="A38" s="46"/>
      <c r="B38" s="76"/>
      <c r="C38" s="42"/>
      <c r="D38" s="35"/>
      <c r="E38" s="9"/>
      <c r="F38" s="9"/>
      <c r="G38" s="9"/>
      <c r="H38" s="9"/>
      <c r="I38" s="14">
        <f>+C37</f>
        <v>758851</v>
      </c>
      <c r="J38" s="9"/>
      <c r="K38" s="8"/>
      <c r="L38" s="11"/>
    </row>
    <row r="39" spans="1:12" ht="12.75" customHeight="1" x14ac:dyDescent="0.2">
      <c r="A39" s="46"/>
      <c r="B39" s="76"/>
      <c r="C39" s="42"/>
      <c r="D39" s="35"/>
      <c r="E39" s="9"/>
      <c r="F39" s="9"/>
      <c r="G39" s="9"/>
      <c r="H39" s="9"/>
      <c r="I39" s="9"/>
      <c r="J39" s="9"/>
      <c r="K39" s="9"/>
      <c r="L39" s="10"/>
    </row>
    <row r="40" spans="1:12" ht="29.25" customHeight="1" x14ac:dyDescent="0.2">
      <c r="A40" s="29"/>
      <c r="B40" s="77"/>
      <c r="C40" s="36"/>
      <c r="D40" s="35"/>
      <c r="E40" s="9"/>
      <c r="F40" s="8"/>
      <c r="G40" s="8"/>
      <c r="H40" s="8"/>
      <c r="I40" s="8"/>
      <c r="J40" s="8"/>
      <c r="K40" s="8"/>
      <c r="L40" s="11"/>
    </row>
    <row r="41" spans="1:12" ht="12.75" customHeight="1" x14ac:dyDescent="0.2">
      <c r="A41" s="33">
        <v>3.5</v>
      </c>
      <c r="B41" s="75" t="s">
        <v>18</v>
      </c>
      <c r="C41" s="34">
        <v>1529934</v>
      </c>
      <c r="D41" s="35"/>
      <c r="E41" s="9"/>
      <c r="F41" s="9"/>
      <c r="G41" s="9"/>
      <c r="H41" s="9"/>
      <c r="I41" s="9"/>
      <c r="J41" s="9"/>
      <c r="K41" s="9"/>
      <c r="L41" s="10"/>
    </row>
    <row r="42" spans="1:12" ht="24.75" customHeight="1" x14ac:dyDescent="0.2">
      <c r="A42" s="46"/>
      <c r="B42" s="76"/>
      <c r="C42" s="42"/>
      <c r="D42" s="35"/>
      <c r="E42" s="9"/>
      <c r="F42" s="8"/>
      <c r="G42" s="8"/>
      <c r="H42" s="8"/>
      <c r="I42" s="8">
        <f>+C41</f>
        <v>1529934</v>
      </c>
      <c r="J42" s="8"/>
      <c r="K42" s="8"/>
      <c r="L42" s="11"/>
    </row>
    <row r="43" spans="1:12" ht="12.75" customHeight="1" x14ac:dyDescent="0.2">
      <c r="A43" s="46"/>
      <c r="B43" s="76"/>
      <c r="C43" s="42"/>
      <c r="D43" s="35"/>
      <c r="E43" s="9"/>
      <c r="F43" s="9"/>
      <c r="G43" s="9"/>
      <c r="H43" s="9"/>
      <c r="I43" s="9"/>
      <c r="J43" s="9"/>
      <c r="K43" s="9"/>
      <c r="L43" s="10"/>
    </row>
    <row r="44" spans="1:12" ht="24.75" customHeight="1" x14ac:dyDescent="0.2">
      <c r="A44" s="29"/>
      <c r="B44" s="77"/>
      <c r="C44" s="36"/>
      <c r="D44" s="35"/>
      <c r="E44" s="8"/>
      <c r="F44" s="8"/>
      <c r="G44" s="8"/>
      <c r="H44" s="8"/>
      <c r="I44" s="8"/>
      <c r="J44" s="8"/>
      <c r="K44" s="8"/>
      <c r="L44" s="11"/>
    </row>
    <row r="45" spans="1:12" ht="12.75" customHeight="1" x14ac:dyDescent="0.2">
      <c r="A45" s="33">
        <v>3.6</v>
      </c>
      <c r="B45" s="73" t="s">
        <v>19</v>
      </c>
      <c r="C45" s="34">
        <v>5082300</v>
      </c>
      <c r="D45" s="35"/>
      <c r="E45" s="9"/>
      <c r="F45" s="9"/>
      <c r="G45" s="9"/>
      <c r="H45" s="9"/>
      <c r="I45" s="9"/>
      <c r="J45" s="9"/>
      <c r="K45" s="9"/>
      <c r="L45" s="10"/>
    </row>
    <row r="46" spans="1:12" ht="24.75" customHeight="1" x14ac:dyDescent="0.2">
      <c r="A46" s="29"/>
      <c r="B46" s="74"/>
      <c r="C46" s="36"/>
      <c r="D46" s="35"/>
      <c r="E46" s="8"/>
      <c r="F46" s="8"/>
      <c r="G46" s="8"/>
      <c r="H46" s="8">
        <f>+$C$45/2</f>
        <v>2541150</v>
      </c>
      <c r="I46" s="8">
        <f>+$C$45/2</f>
        <v>2541150</v>
      </c>
      <c r="J46" s="8"/>
      <c r="K46" s="8"/>
      <c r="L46" s="11"/>
    </row>
    <row r="47" spans="1:12" ht="12.75" customHeight="1" x14ac:dyDescent="0.2">
      <c r="A47" s="33">
        <v>3.8</v>
      </c>
      <c r="B47" s="73" t="s">
        <v>20</v>
      </c>
      <c r="C47" s="34">
        <v>1539480</v>
      </c>
      <c r="D47" s="35"/>
      <c r="E47" s="9"/>
      <c r="F47" s="9"/>
      <c r="G47" s="9"/>
      <c r="H47" s="9"/>
      <c r="I47" s="9"/>
      <c r="J47" s="9"/>
      <c r="K47" s="9"/>
      <c r="L47" s="10"/>
    </row>
    <row r="48" spans="1:12" ht="24.75" customHeight="1" x14ac:dyDescent="0.2">
      <c r="A48" s="29"/>
      <c r="B48" s="74"/>
      <c r="C48" s="36"/>
      <c r="D48" s="35"/>
      <c r="E48" s="8"/>
      <c r="F48" s="8"/>
      <c r="G48" s="8">
        <f>+$C$47/2</f>
        <v>769740</v>
      </c>
      <c r="H48" s="8">
        <f>+$C$47/2</f>
        <v>769740</v>
      </c>
      <c r="I48" s="8"/>
      <c r="J48" s="8"/>
      <c r="K48" s="8"/>
      <c r="L48" s="11"/>
    </row>
    <row r="49" spans="1:12" ht="12.75" customHeight="1" x14ac:dyDescent="0.2">
      <c r="A49" s="47">
        <v>3.9</v>
      </c>
      <c r="B49" s="44" t="s">
        <v>21</v>
      </c>
      <c r="C49" s="34">
        <v>2408100</v>
      </c>
      <c r="D49" s="35"/>
      <c r="E49" s="9"/>
      <c r="F49" s="9"/>
      <c r="G49" s="9"/>
      <c r="H49" s="9"/>
      <c r="I49" s="9"/>
      <c r="J49" s="9"/>
      <c r="K49" s="9"/>
      <c r="L49" s="10"/>
    </row>
    <row r="50" spans="1:12" ht="24.75" customHeight="1" x14ac:dyDescent="0.2">
      <c r="A50" s="29"/>
      <c r="B50" s="45"/>
      <c r="C50" s="36"/>
      <c r="D50" s="35"/>
      <c r="E50" s="8"/>
      <c r="F50" s="8"/>
      <c r="G50" s="8"/>
      <c r="H50" s="8"/>
      <c r="I50" s="8">
        <f>+$C$49/2</f>
        <v>1204050</v>
      </c>
      <c r="J50" s="8">
        <f>+$C$49/2</f>
        <v>1204050</v>
      </c>
      <c r="K50" s="8"/>
      <c r="L50" s="11"/>
    </row>
    <row r="51" spans="1:12" ht="12.75" customHeight="1" x14ac:dyDescent="0.2">
      <c r="A51" s="48">
        <v>3.1</v>
      </c>
      <c r="B51" s="75" t="s">
        <v>22</v>
      </c>
      <c r="C51" s="34">
        <v>2658300</v>
      </c>
      <c r="D51" s="35"/>
      <c r="E51" s="9"/>
      <c r="F51" s="9"/>
      <c r="G51" s="9"/>
      <c r="H51" s="9"/>
      <c r="I51" s="9"/>
      <c r="J51" s="9"/>
      <c r="K51" s="9"/>
      <c r="L51" s="10"/>
    </row>
    <row r="52" spans="1:12" ht="37.5" customHeight="1" x14ac:dyDescent="0.2">
      <c r="A52" s="29"/>
      <c r="B52" s="76"/>
      <c r="C52" s="36"/>
      <c r="D52" s="35"/>
      <c r="E52" s="9"/>
      <c r="F52" s="9"/>
      <c r="G52" s="9"/>
      <c r="H52" s="9"/>
      <c r="I52" s="8">
        <f>+$C$51/2</f>
        <v>1329150</v>
      </c>
      <c r="J52" s="8">
        <f>+$C$51/2</f>
        <v>1329150</v>
      </c>
      <c r="K52" s="9"/>
      <c r="L52" s="10"/>
    </row>
    <row r="53" spans="1:12" ht="12.75" customHeight="1" x14ac:dyDescent="0.2">
      <c r="A53" s="33">
        <v>3.11</v>
      </c>
      <c r="B53" s="75" t="s">
        <v>23</v>
      </c>
      <c r="C53" s="34">
        <v>7989300</v>
      </c>
      <c r="D53" s="35"/>
      <c r="E53" s="9"/>
      <c r="F53" s="9"/>
      <c r="G53" s="9"/>
      <c r="H53" s="9"/>
      <c r="I53" s="9"/>
      <c r="J53" s="9"/>
      <c r="K53" s="9"/>
      <c r="L53" s="10"/>
    </row>
    <row r="54" spans="1:12" ht="24.75" customHeight="1" x14ac:dyDescent="0.2">
      <c r="A54" s="29"/>
      <c r="B54" s="76"/>
      <c r="C54" s="36"/>
      <c r="D54" s="35"/>
      <c r="E54" s="8"/>
      <c r="F54" s="8"/>
      <c r="G54" s="8"/>
      <c r="H54" s="8">
        <f>+$C$53/3</f>
        <v>2663100</v>
      </c>
      <c r="I54" s="8">
        <f>+$C$53/3</f>
        <v>2663100</v>
      </c>
      <c r="J54" s="8">
        <f>+$C$53/3</f>
        <v>2663100</v>
      </c>
      <c r="K54" s="8"/>
      <c r="L54" s="11"/>
    </row>
    <row r="55" spans="1:12" ht="12.75" customHeight="1" x14ac:dyDescent="0.2">
      <c r="A55" s="33">
        <v>3.12</v>
      </c>
      <c r="B55" s="75" t="s">
        <v>24</v>
      </c>
      <c r="C55" s="34">
        <v>1936946</v>
      </c>
      <c r="D55" s="35"/>
      <c r="E55" s="9"/>
      <c r="F55" s="9"/>
      <c r="G55" s="9"/>
      <c r="H55" s="9"/>
      <c r="I55" s="9"/>
      <c r="J55" s="9"/>
      <c r="K55" s="9"/>
      <c r="L55" s="10"/>
    </row>
    <row r="56" spans="1:12" ht="24.75" customHeight="1" x14ac:dyDescent="0.2">
      <c r="A56" s="29"/>
      <c r="B56" s="76"/>
      <c r="C56" s="36"/>
      <c r="D56" s="16"/>
      <c r="E56" s="8"/>
      <c r="F56" s="8"/>
      <c r="G56" s="8"/>
      <c r="H56" s="8"/>
      <c r="I56" s="8"/>
      <c r="J56" s="8"/>
      <c r="K56" s="8">
        <f>+$C$55/2</f>
        <v>968473</v>
      </c>
      <c r="L56" s="11">
        <f>+$C$55/2</f>
        <v>968473</v>
      </c>
    </row>
    <row r="57" spans="1:12" ht="12.75" customHeight="1" x14ac:dyDescent="0.2">
      <c r="A57" s="33">
        <v>3.13</v>
      </c>
      <c r="B57" s="75" t="s">
        <v>25</v>
      </c>
      <c r="C57" s="34">
        <v>10820150</v>
      </c>
      <c r="D57" s="16"/>
      <c r="E57" s="8"/>
      <c r="F57" s="8"/>
      <c r="G57" s="8"/>
      <c r="H57" s="8"/>
      <c r="I57" s="8"/>
      <c r="J57" s="8"/>
      <c r="K57" s="8"/>
      <c r="L57" s="11"/>
    </row>
    <row r="58" spans="1:12" ht="25.5" customHeight="1" x14ac:dyDescent="0.2">
      <c r="A58" s="29"/>
      <c r="B58" s="76"/>
      <c r="C58" s="36"/>
      <c r="D58" s="16"/>
      <c r="E58" s="8"/>
      <c r="F58" s="8">
        <f>+$C$57/2</f>
        <v>5410075</v>
      </c>
      <c r="G58" s="8">
        <f>+$C$57/2</f>
        <v>5410075</v>
      </c>
      <c r="H58" s="8"/>
      <c r="I58" s="8"/>
      <c r="J58" s="8"/>
      <c r="K58" s="8"/>
      <c r="L58" s="11"/>
    </row>
    <row r="59" spans="1:12" ht="15" customHeight="1" x14ac:dyDescent="0.2">
      <c r="A59" s="33">
        <v>3.14</v>
      </c>
      <c r="B59" s="44" t="s">
        <v>26</v>
      </c>
      <c r="C59" s="34">
        <v>1406000</v>
      </c>
      <c r="D59" s="16"/>
      <c r="E59" s="8"/>
      <c r="F59" s="8"/>
      <c r="G59" s="8"/>
      <c r="H59" s="8"/>
      <c r="I59" s="8"/>
      <c r="J59" s="8"/>
      <c r="K59" s="8"/>
      <c r="L59" s="11"/>
    </row>
    <row r="60" spans="1:12" ht="24.95" customHeight="1" x14ac:dyDescent="0.2">
      <c r="A60" s="29"/>
      <c r="B60" s="45"/>
      <c r="C60" s="36"/>
      <c r="D60" s="16"/>
      <c r="E60" s="8"/>
      <c r="F60" s="8"/>
      <c r="G60" s="8"/>
      <c r="H60" s="8"/>
      <c r="I60" s="8">
        <f>+C59</f>
        <v>1406000</v>
      </c>
      <c r="J60" s="8"/>
      <c r="K60" s="8"/>
      <c r="L60" s="11"/>
    </row>
    <row r="61" spans="1:12" ht="15" customHeight="1" x14ac:dyDescent="0.2">
      <c r="A61" s="33">
        <v>3.15</v>
      </c>
      <c r="B61" s="75" t="s">
        <v>27</v>
      </c>
      <c r="C61" s="34">
        <v>965829</v>
      </c>
      <c r="D61" s="16"/>
      <c r="E61" s="8"/>
      <c r="F61" s="8"/>
      <c r="G61" s="8"/>
      <c r="H61" s="8"/>
      <c r="I61" s="8"/>
      <c r="J61" s="8"/>
      <c r="K61" s="8"/>
      <c r="L61" s="11"/>
    </row>
    <row r="62" spans="1:12" ht="28.5" customHeight="1" x14ac:dyDescent="0.2">
      <c r="A62" s="46"/>
      <c r="B62" s="76"/>
      <c r="C62" s="42"/>
      <c r="D62" s="16"/>
      <c r="E62" s="8"/>
      <c r="F62" s="8"/>
      <c r="G62" s="8"/>
      <c r="H62" s="8"/>
      <c r="I62" s="8"/>
      <c r="J62" s="8">
        <f>+C61</f>
        <v>965829</v>
      </c>
      <c r="K62" s="8"/>
      <c r="L62" s="11"/>
    </row>
    <row r="63" spans="1:12" ht="24.95" customHeight="1" x14ac:dyDescent="0.2">
      <c r="A63" s="29"/>
      <c r="B63" s="77"/>
      <c r="C63" s="36"/>
      <c r="D63" s="16"/>
      <c r="E63" s="8"/>
      <c r="F63" s="8"/>
      <c r="G63" s="8"/>
      <c r="H63" s="8"/>
      <c r="I63" s="8"/>
      <c r="J63" s="8"/>
      <c r="K63" s="8"/>
      <c r="L63" s="11"/>
    </row>
    <row r="64" spans="1:12" ht="11.25" customHeight="1" x14ac:dyDescent="0.2">
      <c r="A64" s="33">
        <v>3.16</v>
      </c>
      <c r="B64" s="75" t="s">
        <v>28</v>
      </c>
      <c r="C64" s="34">
        <v>5915250</v>
      </c>
      <c r="D64" s="16"/>
      <c r="E64" s="8"/>
      <c r="F64" s="8"/>
      <c r="G64" s="8"/>
      <c r="H64" s="8"/>
      <c r="I64" s="8"/>
      <c r="J64" s="8"/>
      <c r="K64" s="8"/>
      <c r="L64" s="11"/>
    </row>
    <row r="65" spans="1:12" ht="24.95" customHeight="1" x14ac:dyDescent="0.2">
      <c r="A65" s="29"/>
      <c r="B65" s="76"/>
      <c r="C65" s="36"/>
      <c r="D65" s="16"/>
      <c r="E65" s="8"/>
      <c r="F65" s="8"/>
      <c r="G65" s="8"/>
      <c r="H65" s="8"/>
      <c r="I65" s="8"/>
      <c r="J65" s="8">
        <f>+$C$64/2</f>
        <v>2957625</v>
      </c>
      <c r="K65" s="8">
        <f>+$C$64/2</f>
        <v>2957625</v>
      </c>
      <c r="L65" s="11"/>
    </row>
    <row r="66" spans="1:12" ht="12.75" customHeight="1" x14ac:dyDescent="0.2">
      <c r="A66" s="39">
        <v>3.17</v>
      </c>
      <c r="B66" s="44" t="s">
        <v>29</v>
      </c>
      <c r="C66" s="34">
        <v>2897532</v>
      </c>
      <c r="D66" s="16"/>
      <c r="E66" s="8"/>
      <c r="F66" s="8"/>
      <c r="G66" s="8"/>
      <c r="H66" s="8"/>
      <c r="I66" s="8"/>
      <c r="J66" s="8"/>
      <c r="K66" s="8"/>
      <c r="L66" s="11"/>
    </row>
    <row r="67" spans="1:12" ht="24.95" customHeight="1" x14ac:dyDescent="0.2">
      <c r="A67" s="39"/>
      <c r="B67" s="44"/>
      <c r="C67" s="36"/>
      <c r="D67" s="16"/>
      <c r="E67" s="8"/>
      <c r="F67" s="8"/>
      <c r="G67" s="8"/>
      <c r="H67" s="8"/>
      <c r="I67" s="8"/>
      <c r="J67" s="8"/>
      <c r="K67" s="8"/>
      <c r="L67" s="11">
        <f>+C66</f>
        <v>2897532</v>
      </c>
    </row>
    <row r="68" spans="1:12" ht="12.75" customHeight="1" x14ac:dyDescent="0.2">
      <c r="A68" s="49">
        <v>3.18</v>
      </c>
      <c r="B68" s="40" t="s">
        <v>30</v>
      </c>
      <c r="C68" s="34">
        <v>1722060</v>
      </c>
      <c r="D68" s="16"/>
      <c r="E68" s="8"/>
      <c r="F68" s="8"/>
      <c r="G68" s="8"/>
      <c r="H68" s="8"/>
      <c r="I68" s="8"/>
      <c r="J68" s="8"/>
      <c r="K68" s="8"/>
      <c r="L68" s="11"/>
    </row>
    <row r="69" spans="1:12" ht="22.5" customHeight="1" x14ac:dyDescent="0.2">
      <c r="A69" s="49"/>
      <c r="B69" s="41"/>
      <c r="C69" s="36"/>
      <c r="D69" s="16"/>
      <c r="E69" s="8"/>
      <c r="F69" s="8"/>
      <c r="G69" s="8">
        <f>+C68</f>
        <v>1722060</v>
      </c>
      <c r="H69" s="8"/>
      <c r="I69" s="8"/>
      <c r="J69" s="8"/>
      <c r="K69" s="8"/>
      <c r="L69" s="11"/>
    </row>
    <row r="70" spans="1:12" ht="12.75" customHeight="1" x14ac:dyDescent="0.2">
      <c r="A70" s="39">
        <v>3.19</v>
      </c>
      <c r="B70" s="45" t="s">
        <v>31</v>
      </c>
      <c r="C70" s="34">
        <v>64962</v>
      </c>
      <c r="D70" s="16"/>
      <c r="E70" s="8"/>
      <c r="F70" s="8"/>
      <c r="G70" s="8"/>
      <c r="H70" s="8"/>
      <c r="I70" s="8"/>
      <c r="J70" s="8"/>
      <c r="K70" s="8"/>
      <c r="L70" s="11"/>
    </row>
    <row r="71" spans="1:12" ht="24.95" customHeight="1" x14ac:dyDescent="0.2">
      <c r="A71" s="39"/>
      <c r="B71" s="45"/>
      <c r="C71" s="36"/>
      <c r="D71" s="16"/>
      <c r="E71" s="8"/>
      <c r="F71" s="8"/>
      <c r="G71" s="8"/>
      <c r="H71" s="8"/>
      <c r="I71" s="8"/>
      <c r="J71" s="8">
        <f>+C70</f>
        <v>64962</v>
      </c>
      <c r="K71" s="8"/>
      <c r="L71" s="11"/>
    </row>
    <row r="72" spans="1:12" ht="12.75" customHeight="1" x14ac:dyDescent="0.2">
      <c r="A72" s="50">
        <v>3.2</v>
      </c>
      <c r="B72" s="40" t="s">
        <v>33</v>
      </c>
      <c r="C72" s="34">
        <v>964050</v>
      </c>
      <c r="D72" s="16"/>
      <c r="E72" s="8"/>
      <c r="F72" s="8"/>
      <c r="G72" s="8"/>
      <c r="H72" s="8"/>
      <c r="I72" s="8"/>
      <c r="J72" s="8"/>
      <c r="K72" s="8"/>
      <c r="L72" s="11"/>
    </row>
    <row r="73" spans="1:12" ht="24.95" customHeight="1" x14ac:dyDescent="0.2">
      <c r="A73" s="50"/>
      <c r="B73" s="41"/>
      <c r="C73" s="36"/>
      <c r="D73" s="16"/>
      <c r="E73" s="8"/>
      <c r="F73" s="8"/>
      <c r="G73" s="8"/>
      <c r="H73" s="8"/>
      <c r="I73" s="8"/>
      <c r="J73" s="8"/>
      <c r="K73" s="8"/>
      <c r="L73" s="11">
        <f>+C72</f>
        <v>964050</v>
      </c>
    </row>
    <row r="74" spans="1:12" ht="11.25" customHeight="1" x14ac:dyDescent="0.2">
      <c r="A74" s="39">
        <v>3.21</v>
      </c>
      <c r="B74" s="51" t="s">
        <v>32</v>
      </c>
      <c r="C74" s="34">
        <v>541300</v>
      </c>
      <c r="D74" s="16"/>
      <c r="E74" s="8"/>
      <c r="F74" s="8"/>
      <c r="G74" s="8"/>
      <c r="H74" s="8"/>
      <c r="I74" s="8"/>
      <c r="J74" s="8"/>
      <c r="K74" s="8"/>
      <c r="L74" s="11"/>
    </row>
    <row r="75" spans="1:12" ht="24.95" customHeight="1" x14ac:dyDescent="0.2">
      <c r="A75" s="33"/>
      <c r="B75" s="52"/>
      <c r="C75" s="36"/>
      <c r="D75" s="16"/>
      <c r="E75" s="8"/>
      <c r="F75" s="8"/>
      <c r="G75" s="8"/>
      <c r="H75" s="8"/>
      <c r="I75" s="8"/>
      <c r="J75" s="8"/>
      <c r="K75" s="8">
        <f>+C74</f>
        <v>541300</v>
      </c>
      <c r="L75" s="11"/>
    </row>
    <row r="76" spans="1:12" ht="12.75" customHeight="1" x14ac:dyDescent="0.2">
      <c r="A76" s="33">
        <v>3.22</v>
      </c>
      <c r="B76" s="73" t="s">
        <v>9</v>
      </c>
      <c r="C76" s="34">
        <v>176315</v>
      </c>
      <c r="D76" s="16"/>
      <c r="E76" s="8"/>
      <c r="F76" s="8"/>
      <c r="G76" s="8"/>
      <c r="H76" s="8"/>
      <c r="I76" s="8"/>
      <c r="J76" s="8"/>
      <c r="K76" s="8"/>
      <c r="L76" s="11"/>
    </row>
    <row r="77" spans="1:12" ht="24.95" customHeight="1" x14ac:dyDescent="0.2">
      <c r="A77" s="29"/>
      <c r="B77" s="74"/>
      <c r="C77" s="36"/>
      <c r="D77" s="16"/>
      <c r="E77" s="8">
        <f>+C76</f>
        <v>176315</v>
      </c>
      <c r="F77" s="8"/>
      <c r="G77" s="8"/>
      <c r="H77" s="8"/>
      <c r="I77" s="8"/>
      <c r="J77" s="8"/>
      <c r="K77" s="8"/>
      <c r="L77" s="11"/>
    </row>
    <row r="78" spans="1:12" ht="13.5" customHeight="1" x14ac:dyDescent="0.2">
      <c r="A78" s="33">
        <v>3.23</v>
      </c>
      <c r="B78" s="73" t="s">
        <v>34</v>
      </c>
      <c r="C78" s="34">
        <v>637320</v>
      </c>
      <c r="D78" s="16"/>
      <c r="E78" s="8"/>
      <c r="F78" s="8"/>
      <c r="G78" s="8"/>
      <c r="H78" s="8"/>
      <c r="I78" s="8"/>
      <c r="J78" s="8"/>
      <c r="K78" s="8"/>
      <c r="L78" s="11"/>
    </row>
    <row r="79" spans="1:12" ht="24.95" customHeight="1" x14ac:dyDescent="0.2">
      <c r="A79" s="29"/>
      <c r="B79" s="74"/>
      <c r="C79" s="36"/>
      <c r="D79" s="16"/>
      <c r="E79" s="8"/>
      <c r="F79" s="8"/>
      <c r="G79" s="8">
        <f>+C78</f>
        <v>637320</v>
      </c>
      <c r="H79" s="8"/>
      <c r="I79" s="8"/>
      <c r="J79" s="8"/>
      <c r="K79" s="8"/>
      <c r="L79" s="11"/>
    </row>
    <row r="80" spans="1:12" ht="12.75" customHeight="1" x14ac:dyDescent="0.2">
      <c r="A80" s="33">
        <v>3.24</v>
      </c>
      <c r="B80" s="73" t="s">
        <v>35</v>
      </c>
      <c r="C80" s="34">
        <v>403860</v>
      </c>
      <c r="D80" s="16"/>
      <c r="E80" s="8"/>
      <c r="F80" s="8"/>
      <c r="G80" s="8"/>
      <c r="H80" s="8"/>
      <c r="I80" s="8"/>
      <c r="J80" s="8"/>
      <c r="K80" s="8"/>
      <c r="L80" s="11"/>
    </row>
    <row r="81" spans="1:13" ht="24.95" customHeight="1" x14ac:dyDescent="0.2">
      <c r="A81" s="29"/>
      <c r="B81" s="74"/>
      <c r="C81" s="36"/>
      <c r="D81" s="16"/>
      <c r="E81" s="8"/>
      <c r="F81" s="8"/>
      <c r="G81" s="8"/>
      <c r="H81" s="8"/>
      <c r="I81" s="8">
        <f>+C80</f>
        <v>403860</v>
      </c>
      <c r="J81" s="8"/>
      <c r="K81" s="8"/>
      <c r="L81" s="11"/>
    </row>
    <row r="82" spans="1:13" ht="12.75" customHeight="1" x14ac:dyDescent="0.2">
      <c r="A82" s="33">
        <v>3.25</v>
      </c>
      <c r="B82" s="73" t="s">
        <v>36</v>
      </c>
      <c r="C82" s="34">
        <v>388020</v>
      </c>
      <c r="D82" s="16"/>
      <c r="E82" s="8"/>
      <c r="F82" s="8"/>
      <c r="G82" s="8"/>
      <c r="H82" s="8"/>
      <c r="I82" s="8"/>
      <c r="J82" s="8"/>
      <c r="K82" s="8"/>
      <c r="L82" s="11"/>
    </row>
    <row r="83" spans="1:13" ht="24.95" customHeight="1" x14ac:dyDescent="0.2">
      <c r="A83" s="29"/>
      <c r="B83" s="74"/>
      <c r="C83" s="36"/>
      <c r="D83" s="16"/>
      <c r="E83" s="8"/>
      <c r="F83" s="8"/>
      <c r="G83" s="8"/>
      <c r="H83" s="8"/>
      <c r="I83" s="8"/>
      <c r="J83" s="8">
        <f>+C82</f>
        <v>388020</v>
      </c>
      <c r="K83" s="8"/>
      <c r="L83" s="11"/>
    </row>
    <row r="84" spans="1:13" ht="12.75" customHeight="1" x14ac:dyDescent="0.2">
      <c r="A84" s="33">
        <v>3.26</v>
      </c>
      <c r="B84" s="73" t="s">
        <v>37</v>
      </c>
      <c r="C84" s="34">
        <v>11480400</v>
      </c>
      <c r="D84" s="16"/>
      <c r="E84" s="8"/>
      <c r="F84" s="8"/>
      <c r="G84" s="8"/>
      <c r="H84" s="8"/>
      <c r="I84" s="8"/>
      <c r="J84" s="8"/>
      <c r="K84" s="8"/>
      <c r="L84" s="11"/>
    </row>
    <row r="85" spans="1:13" ht="24.95" customHeight="1" x14ac:dyDescent="0.2">
      <c r="A85" s="29"/>
      <c r="B85" s="74"/>
      <c r="C85" s="36"/>
      <c r="D85" s="16"/>
      <c r="E85" s="8"/>
      <c r="F85" s="8"/>
      <c r="G85" s="8"/>
      <c r="H85" s="8"/>
      <c r="I85" s="8">
        <f>+$C$84/2</f>
        <v>5740200</v>
      </c>
      <c r="J85" s="8">
        <f>+$C$84/2</f>
        <v>5740200</v>
      </c>
      <c r="K85" s="8"/>
      <c r="L85" s="11"/>
    </row>
    <row r="86" spans="1:13" ht="12.75" customHeight="1" x14ac:dyDescent="0.2">
      <c r="A86" s="33">
        <v>3.27</v>
      </c>
      <c r="B86" s="73" t="s">
        <v>38</v>
      </c>
      <c r="C86" s="34">
        <v>244941</v>
      </c>
      <c r="D86" s="16"/>
      <c r="E86" s="8"/>
      <c r="F86" s="8"/>
      <c r="G86" s="8"/>
      <c r="H86" s="8"/>
      <c r="I86" s="8"/>
      <c r="J86" s="8"/>
      <c r="K86" s="8"/>
      <c r="L86" s="11"/>
    </row>
    <row r="87" spans="1:13" ht="24.95" customHeight="1" x14ac:dyDescent="0.2">
      <c r="A87" s="29"/>
      <c r="B87" s="74"/>
      <c r="C87" s="36"/>
      <c r="D87" s="16"/>
      <c r="E87" s="8"/>
      <c r="F87" s="8"/>
      <c r="G87" s="8"/>
      <c r="H87" s="8"/>
      <c r="I87" s="8"/>
      <c r="J87" s="8"/>
      <c r="K87" s="8">
        <f>+C86</f>
        <v>244941</v>
      </c>
      <c r="L87" s="11"/>
    </row>
    <row r="88" spans="1:13" ht="24.95" customHeight="1" thickBot="1" x14ac:dyDescent="0.25">
      <c r="A88" s="53"/>
      <c r="B88" s="62" t="s">
        <v>10</v>
      </c>
      <c r="C88" s="34">
        <f>SUM(C31:C87)</f>
        <v>66977145</v>
      </c>
      <c r="D88" s="16"/>
      <c r="E88" s="8"/>
      <c r="F88" s="8"/>
      <c r="G88" s="8"/>
      <c r="H88" s="8"/>
      <c r="I88" s="8"/>
      <c r="J88" s="8"/>
      <c r="K88" s="8"/>
      <c r="L88" s="11"/>
    </row>
    <row r="89" spans="1:13" ht="24.95" customHeight="1" thickBot="1" x14ac:dyDescent="0.25">
      <c r="A89" s="70" t="s">
        <v>2</v>
      </c>
      <c r="B89" s="71"/>
      <c r="C89" s="72"/>
      <c r="D89" s="12">
        <f t="shared" ref="D89:L89" si="0">SUM(D12:D88)</f>
        <v>16033492.5</v>
      </c>
      <c r="E89" s="12">
        <f t="shared" si="0"/>
        <v>16033492.5</v>
      </c>
      <c r="F89" s="12">
        <f t="shared" si="0"/>
        <v>21267252.5</v>
      </c>
      <c r="G89" s="12">
        <f t="shared" si="0"/>
        <v>24396372.5</v>
      </c>
      <c r="H89" s="12">
        <f t="shared" si="0"/>
        <v>25481747.5</v>
      </c>
      <c r="I89" s="12">
        <f t="shared" si="0"/>
        <v>30603257.5</v>
      </c>
      <c r="J89" s="12">
        <f t="shared" si="0"/>
        <v>27633448.5</v>
      </c>
      <c r="K89" s="12">
        <f t="shared" si="0"/>
        <v>16021836.5</v>
      </c>
      <c r="L89" s="12">
        <f t="shared" si="0"/>
        <v>9558415</v>
      </c>
    </row>
    <row r="90" spans="1:13" ht="24.95" customHeight="1" thickBot="1" x14ac:dyDescent="0.25">
      <c r="A90" s="70" t="s">
        <v>46</v>
      </c>
      <c r="B90" s="71"/>
      <c r="C90" s="72"/>
      <c r="D90" s="7">
        <f t="shared" ref="D90:L90" si="1">+D89/$L$91</f>
        <v>8.5727162610845259E-2</v>
      </c>
      <c r="E90" s="7">
        <f t="shared" si="1"/>
        <v>8.5727162610845259E-2</v>
      </c>
      <c r="F90" s="7">
        <f t="shared" si="1"/>
        <v>0.11371079715498075</v>
      </c>
      <c r="G90" s="7">
        <f t="shared" si="1"/>
        <v>0.13044143641332376</v>
      </c>
      <c r="H90" s="7">
        <f t="shared" si="1"/>
        <v>0.13624467105597857</v>
      </c>
      <c r="I90" s="7">
        <f t="shared" si="1"/>
        <v>0.16362813230642478</v>
      </c>
      <c r="J90" s="7">
        <f t="shared" si="1"/>
        <v>0.14774928999766695</v>
      </c>
      <c r="K90" s="7">
        <f t="shared" si="1"/>
        <v>8.5664840829898781E-2</v>
      </c>
      <c r="L90" s="7">
        <f t="shared" si="1"/>
        <v>5.1106507020035871E-2</v>
      </c>
      <c r="M90" s="15"/>
    </row>
    <row r="91" spans="1:13" ht="24.95" customHeight="1" thickBot="1" x14ac:dyDescent="0.25">
      <c r="A91" s="70" t="s">
        <v>3</v>
      </c>
      <c r="B91" s="71"/>
      <c r="C91" s="72"/>
      <c r="D91" s="13">
        <f>+D89</f>
        <v>16033492.5</v>
      </c>
      <c r="E91" s="13">
        <f>+E89+D91</f>
        <v>32066985</v>
      </c>
      <c r="F91" s="13">
        <f t="shared" ref="F91:L91" si="2">+F89+E91</f>
        <v>53334237.5</v>
      </c>
      <c r="G91" s="13">
        <f t="shared" si="2"/>
        <v>77730610</v>
      </c>
      <c r="H91" s="13">
        <f t="shared" si="2"/>
        <v>103212357.5</v>
      </c>
      <c r="I91" s="13">
        <f t="shared" si="2"/>
        <v>133815615</v>
      </c>
      <c r="J91" s="13">
        <f t="shared" si="2"/>
        <v>161449063.5</v>
      </c>
      <c r="K91" s="13">
        <f t="shared" si="2"/>
        <v>177470900</v>
      </c>
      <c r="L91" s="13">
        <f t="shared" si="2"/>
        <v>187029315</v>
      </c>
    </row>
    <row r="92" spans="1:13" ht="24.95" customHeight="1" thickBot="1" x14ac:dyDescent="0.25">
      <c r="A92" s="70" t="s">
        <v>47</v>
      </c>
      <c r="B92" s="71"/>
      <c r="C92" s="72"/>
      <c r="D92" s="7">
        <f t="shared" ref="D92:L92" si="3">+D91/$L$91</f>
        <v>8.5727162610845259E-2</v>
      </c>
      <c r="E92" s="7">
        <f t="shared" si="3"/>
        <v>0.17145432522169052</v>
      </c>
      <c r="F92" s="7">
        <f t="shared" si="3"/>
        <v>0.2851651223766713</v>
      </c>
      <c r="G92" s="7">
        <f t="shared" si="3"/>
        <v>0.41560655878999503</v>
      </c>
      <c r="H92" s="7">
        <f t="shared" si="3"/>
        <v>0.55185122984597357</v>
      </c>
      <c r="I92" s="7">
        <f t="shared" si="3"/>
        <v>0.71547936215239838</v>
      </c>
      <c r="J92" s="7">
        <f t="shared" si="3"/>
        <v>0.86322865215006539</v>
      </c>
      <c r="K92" s="7">
        <f t="shared" si="3"/>
        <v>0.94889349297996417</v>
      </c>
      <c r="L92" s="7">
        <f t="shared" si="3"/>
        <v>1</v>
      </c>
    </row>
    <row r="93" spans="1:13" x14ac:dyDescent="0.2">
      <c r="C93" s="3"/>
    </row>
    <row r="96" spans="1:13" ht="13.5" thickBot="1" x14ac:dyDescent="0.25">
      <c r="I96" s="21"/>
      <c r="J96" s="21"/>
      <c r="K96" s="21"/>
      <c r="L96" s="21"/>
    </row>
    <row r="97" spans="9:9" x14ac:dyDescent="0.2">
      <c r="I97" s="1" t="s">
        <v>51</v>
      </c>
    </row>
    <row r="98" spans="9:9" x14ac:dyDescent="0.2">
      <c r="I98" s="1" t="s">
        <v>52</v>
      </c>
    </row>
  </sheetData>
  <mergeCells count="33">
    <mergeCell ref="B25:B26"/>
    <mergeCell ref="B27:B28"/>
    <mergeCell ref="B35:B36"/>
    <mergeCell ref="B37:B40"/>
    <mergeCell ref="B3:L4"/>
    <mergeCell ref="B13:B14"/>
    <mergeCell ref="B11:B12"/>
    <mergeCell ref="B15:B16"/>
    <mergeCell ref="B17:B18"/>
    <mergeCell ref="B23:B24"/>
    <mergeCell ref="A6:C6"/>
    <mergeCell ref="A7:C7"/>
    <mergeCell ref="G6:I7"/>
    <mergeCell ref="J6:L7"/>
    <mergeCell ref="B55:B56"/>
    <mergeCell ref="B57:B58"/>
    <mergeCell ref="B61:B63"/>
    <mergeCell ref="B64:B65"/>
    <mergeCell ref="B41:B44"/>
    <mergeCell ref="B45:B46"/>
    <mergeCell ref="B47:B48"/>
    <mergeCell ref="B51:B52"/>
    <mergeCell ref="B53:B54"/>
    <mergeCell ref="B78:B79"/>
    <mergeCell ref="B76:B77"/>
    <mergeCell ref="B80:B81"/>
    <mergeCell ref="B82:B83"/>
    <mergeCell ref="B84:B85"/>
    <mergeCell ref="A92:C92"/>
    <mergeCell ref="B86:B87"/>
    <mergeCell ref="A89:C89"/>
    <mergeCell ref="A90:C90"/>
    <mergeCell ref="A91:C91"/>
  </mergeCells>
  <pageMargins left="0.7" right="0.7" top="0.75" bottom="0.75" header="0.3" footer="0.3"/>
  <pageSetup paperSize="9" orientation="portrait" r:id="rId1"/>
  <ignoredErrors>
    <ignoredError sqref="D91:L91"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CRONOGRAMA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Guillo</dc:creator>
  <cp:lastModifiedBy>Jorge Hernan Lopez</cp:lastModifiedBy>
  <dcterms:created xsi:type="dcterms:W3CDTF">2022-09-30T16:00:20Z</dcterms:created>
  <dcterms:modified xsi:type="dcterms:W3CDTF">2023-01-25T18:39:17Z</dcterms:modified>
</cp:coreProperties>
</file>