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hp\Desktop\CARLOS ANDRES\ESAP\2023\MINIMA CUANTIA\RUTAS ESTUDIANTILES\"/>
    </mc:Choice>
  </mc:AlternateContent>
  <xr:revisionPtr revIDLastSave="0" documentId="8_{E0AE3744-2EB2-403B-9986-D35AC226B7A7}" xr6:coauthVersionLast="47" xr6:coauthVersionMax="47" xr10:uidLastSave="{00000000-0000-0000-0000-000000000000}"/>
  <bookViews>
    <workbookView xWindow="-120" yWindow="-120" windowWidth="20730" windowHeight="11040" xr2:uid="{E909CD6E-92FA-4044-BBF7-C703072C4173}"/>
  </bookViews>
  <sheets>
    <sheet name="Est Mercad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2" l="1"/>
  <c r="K33" i="2"/>
  <c r="K32" i="2"/>
  <c r="K31" i="2"/>
  <c r="K30" i="2"/>
  <c r="K29" i="2"/>
  <c r="L29" i="2" s="1"/>
  <c r="K28" i="2"/>
  <c r="L28" i="2" s="1"/>
  <c r="K27" i="2"/>
  <c r="L27" i="2" s="1"/>
  <c r="K26" i="2"/>
  <c r="L26" i="2" s="1"/>
  <c r="K25" i="2"/>
  <c r="L25" i="2" s="1"/>
  <c r="K24" i="2"/>
  <c r="L24" i="2" s="1"/>
  <c r="K23" i="2"/>
  <c r="L23" i="2" s="1"/>
  <c r="K22" i="2"/>
  <c r="L22" i="2" s="1"/>
  <c r="K21" i="2"/>
  <c r="L21" i="2" s="1"/>
  <c r="K20" i="2"/>
  <c r="L20" i="2" s="1"/>
  <c r="K19" i="2"/>
  <c r="L19" i="2" s="1"/>
  <c r="K18" i="2"/>
  <c r="K17" i="2"/>
  <c r="K16" i="2"/>
  <c r="J35" i="2"/>
  <c r="N35" i="2"/>
  <c r="I35" i="2"/>
  <c r="H35" i="2"/>
  <c r="G35" i="2"/>
  <c r="L34" i="2"/>
  <c r="L33" i="2"/>
  <c r="L32" i="2"/>
  <c r="L31" i="2"/>
  <c r="L30" i="2"/>
  <c r="L18" i="2"/>
  <c r="L17" i="2"/>
  <c r="M30" i="2" l="1"/>
  <c r="M31" i="2"/>
  <c r="M32" i="2"/>
  <c r="M17" i="2"/>
  <c r="M33" i="2"/>
  <c r="M18" i="2"/>
  <c r="M34" i="2"/>
  <c r="M20" i="2"/>
  <c r="M21" i="2"/>
  <c r="M22" i="2"/>
  <c r="M24" i="2"/>
  <c r="M25" i="2"/>
  <c r="M26" i="2"/>
  <c r="M27" i="2"/>
  <c r="M28" i="2"/>
  <c r="M29" i="2"/>
  <c r="M23" i="2"/>
  <c r="M19" i="2"/>
  <c r="K35" i="2"/>
  <c r="L16" i="2"/>
  <c r="L35" i="2" s="1"/>
  <c r="M16" i="2" l="1"/>
  <c r="M35" i="2" s="1"/>
</calcChain>
</file>

<file path=xl/sharedStrings.xml><?xml version="1.0" encoding="utf-8"?>
<sst xmlns="http://schemas.openxmlformats.org/spreadsheetml/2006/main" count="86" uniqueCount="52">
  <si>
    <t>ESCUELA SUPERIOR ADMINISTRACIÓN  PÚBLICA</t>
  </si>
  <si>
    <t>OBJETO</t>
  </si>
  <si>
    <t xml:space="preserve"> </t>
  </si>
  <si>
    <t>Item</t>
  </si>
  <si>
    <t>Descripción</t>
  </si>
  <si>
    <t>Unidad de Medida</t>
  </si>
  <si>
    <t>Cantidad</t>
  </si>
  <si>
    <t>RUTA 1: ESAP- Cra 50 – Calle 53 - NQS- Autop. Norte –- calle 170 – Glorieta Calle 183, retorno Calle 167- Av. Boyacá - Calle 134 - Av. Suba.</t>
  </si>
  <si>
    <t>RUTA 2: ESAP- Cra 50 - Calle 53 - Cra. 17 - Calle 72 – Cra. 28 - Calle 80-- Avenida Suba – Subazar – El Pinar – Hospital de Suba</t>
  </si>
  <si>
    <t xml:space="preserve">RUTA 3: ESAP- Cra 60 - Calle 63 – Av.68- Calle 80- Transv 75 - Minuto - Serena – Cra. 90 - Av. Ciudad de Cali - Cra 91 - Rincón - Aures  - Av. Ciudad de Cali - Suba - ETB – Compartir – Bilbao. </t>
  </si>
  <si>
    <t xml:space="preserve">RUTA 4: ESAP- Cra 60 - Calle 63 - Av. Rojas - Calle 80 – Av. Ciudad de Cali – Rincón - Aures - Villa María – Gaitana – Av Lisboa -  Carrera 159. </t>
  </si>
  <si>
    <t xml:space="preserve">RUTA 5: ESAP-  Cra 50 -  Calle 68 - Av. Rojas - Calle 80 - vuelta en la Carrera 90 Quirigua - Calle 86  Cra 92 - Calle 84 - Bochica - Cra 102 - Calle 80 - Cra 114 - Villa de Granada. </t>
  </si>
  <si>
    <t>RUTA 6: ESAP- Cra. 50 - Calle 68 - Carrera 77- Santa Helenita – Av. Mutis- Cra 86 Florida – Calle 66- Caño –Cra 92 – Av. Mutis – El Muelle – Primer semaforo</t>
  </si>
  <si>
    <t xml:space="preserve">RUTA 7: ESAP- Cra. 50 - Calle 68 - Cra. 111 - Villa Gladys - Av. Engativa - hasta Parque de Engativá. </t>
  </si>
  <si>
    <t xml:space="preserve">RUTA 8: ESAP- Cra 50 - Av. La Esperanza - Modelia - Cra. 97 - Calle 39 - Av.  Cra. 100 - Parque Central Fontibón - baja a la variante - Zona Franca - retorno Versalles. </t>
  </si>
  <si>
    <t xml:space="preserve">RUTA 9: ESAP- Cra 50 - Calle 13 – Av. Boyacá – Calle 84 - Cra 76 - Glorieta Banderas - Cra 82 - Distrito Militar - Cra. 77 - Hospital de Kennedy – Av. 1º de Mayo con Av. Villavicencio. </t>
  </si>
  <si>
    <t xml:space="preserve">RUTA 10: ESAP- Cra 50 - Av. Las Américas - Glorieta Banderas – vía Dagoberto Mejía- Cra 86 Abastos al sur - Calle 57ª sur - Carera 83 - Av. Primero de Mayo - Compensar. </t>
  </si>
  <si>
    <t>RUTA 11: ESAP- Cra 50 -. Av. 1º de Mayo – Av. 68 – Autop. Sur – Carrefour – Av. Villavicencio – Bomba ESSO - entrada Perdomo calle 25 sur – Panadería Galaxia – Colegio Cooperativo.</t>
  </si>
  <si>
    <t xml:space="preserve">RUTA 12: ESAP– Calle 26 - Av. Boyacá - Portal Tunal - Candelaria - U. Distrital. </t>
  </si>
  <si>
    <t xml:space="preserve">RUTA 13: ESAP- Calle 26 - Cra. 30 - Av. Caracas – (deja pasajeros desde la calle 12 Sur)- Santa Librada. </t>
  </si>
  <si>
    <t xml:space="preserve">RUTA 14: ESAP- Calle 26 - Av. Caracas - Calle 12 sur - Cra 13 - Hospital San Carlos - Calle 32 sur </t>
  </si>
  <si>
    <t xml:space="preserve">RUTA 15: ESAP- Calle 26 - Cra 4 – Iglesia de Las Cruces – Cr 6 – Villa Javier - Cra 11 sur – Cra 8 sur –Cra 27 sur- Cra 10- Av. Villavicencio (antigua) - San Isidro - La Victoria – Moralba – Pinares. </t>
  </si>
  <si>
    <t xml:space="preserve">RUTA 16: ESAP- Calle 26 - NQS (Av. Cra 30) – (Deja pasajeros desde Diagonal detrás del SENA) - Av. Primero de Mayo -   Autopista Sur - Puente Peatonal de Soacha. </t>
  </si>
  <si>
    <t xml:space="preserve">RUTA 17: ESAP- Calle 26 - NQS (Av. Cra 30) – Matatigres. </t>
  </si>
  <si>
    <t xml:space="preserve">RUTA 18: ESAP- Calle 26 - Av. Ciudad de Cali al sur - Modelia - Hayuelos – Tintal - Patio Bonito - Portal Américas. </t>
  </si>
  <si>
    <t xml:space="preserve">RUTA 19: ESAP- Av Americas - Av. Ciudad de Cali al sur - Patio Bonito - Portal Américas – (deja pasajeros desde la Cra 86) - CAI Bosa Brasilia - Bosa Centro - Exito – Puente peatonal de Soacha. </t>
  </si>
  <si>
    <t>Procesos 2017</t>
  </si>
  <si>
    <t>Proceso 2018</t>
  </si>
  <si>
    <t>Proceso 2022</t>
  </si>
  <si>
    <t>Proceso 2019</t>
  </si>
  <si>
    <t>13.12%</t>
  </si>
  <si>
    <t>Día Hábil</t>
  </si>
  <si>
    <t>Histórico</t>
  </si>
  <si>
    <t>Valor Promedio</t>
  </si>
  <si>
    <t>OBSERVACIONES</t>
  </si>
  <si>
    <t>Promedio Ajustado</t>
  </si>
  <si>
    <t>Valor unitario</t>
  </si>
  <si>
    <t>Nota 1: Se incluye el valor adjudicado dentro de los proceso de las vigencias 2017, 2018, 2019 y 2022 (2021 por Pandemia de COVID19 no se requirió del servicio), adicionando un 13,12% como IPC 2022</t>
  </si>
  <si>
    <t>Nota 2: El servicio se prestará durante los días hábiles, hasta agotar monto total de $ 50.000.000</t>
  </si>
  <si>
    <t>Nota 3: Se toma para análisis el promedio aritmético del histórico adquirido por la ESAP, teniendo en cuenta que no se recibieron propuestas de cotización a través de la plataforma SECOP II</t>
  </si>
  <si>
    <t>Elaboró:</t>
  </si>
  <si>
    <t>Juan Carlos Mosquera Jordán</t>
  </si>
  <si>
    <t>Profesional Especializado 2028-20 Dirección de Contratación</t>
  </si>
  <si>
    <t>Subtotal :</t>
  </si>
  <si>
    <t>Porcentaje % de inlacion Vigencia 2022</t>
  </si>
  <si>
    <t>Exturiscol SAS</t>
  </si>
  <si>
    <t>Cotización</t>
  </si>
  <si>
    <t>Promedio Aritmético</t>
  </si>
  <si>
    <t>Prestación del servicio de transporte para la comunidad esapista en la Sede Central de la ESAP, ubicada en la ciudad de Bogotá</t>
  </si>
  <si>
    <t>Enero 24 de 2023</t>
  </si>
  <si>
    <t>Nota 4: Se recibieron dos cotizaciones por correo institucional, pero por la dispersión de los valores cotizados no se toman en cuenta la presentada por el el proveedor Mavetrans para el análisis del estudio de mercado</t>
  </si>
  <si>
    <t>ANEXO 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</si>
</sst>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00_-;\-&quot;$&quot;* #,##0.00_-;_-&quot;$&quot;* &quot;-&quot;??_-;_-@_-"/>
  </numFmts>
  <fonts count="15"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i/>
      <sz val="12"/>
      <color theme="1"/>
      <name val="Arial"/>
      <family val="2"/>
    </font>
    <font>
      <sz val="11"/>
      <color rgb="FF000000"/>
      <name val="Arial"/>
      <family val="2"/>
    </font>
    <font>
      <sz val="10"/>
      <color theme="1"/>
      <name val="Arial"/>
      <family val="2"/>
    </font>
    <font>
      <sz val="14"/>
      <color rgb="FF000000"/>
      <name val="Times New Roman"/>
      <family val="1"/>
    </font>
    <font>
      <b/>
      <sz val="11"/>
      <color rgb="FF000000"/>
      <name val="Arial"/>
      <family val="2"/>
    </font>
    <font>
      <sz val="8"/>
      <color theme="1"/>
      <name val="Arial"/>
      <family val="2"/>
    </font>
    <font>
      <i/>
      <sz val="10"/>
      <color theme="1"/>
      <name val="Arial"/>
      <family val="2"/>
    </font>
    <font>
      <b/>
      <sz val="10"/>
      <color theme="1"/>
      <name val="Arial"/>
      <family val="2"/>
    </font>
    <font>
      <b/>
      <sz val="11"/>
      <color theme="1"/>
      <name val="Calibri"/>
      <family val="2"/>
      <scheme val="minor"/>
    </font>
    <font>
      <b/>
      <sz val="8"/>
      <color theme="1"/>
      <name val="Arial"/>
      <family val="2"/>
    </font>
    <font>
      <sz val="8"/>
      <color theme="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7"/>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cellStyleXfs>
  <cellXfs count="51">
    <xf numFmtId="0" fontId="0" fillId="0" borderId="0" xfId="0"/>
    <xf numFmtId="0" fontId="2" fillId="0" borderId="0" xfId="0" applyFont="1"/>
    <xf numFmtId="0" fontId="3" fillId="0" borderId="0" xfId="0" applyFont="1" applyAlignment="1">
      <alignment horizontal="center"/>
    </xf>
    <xf numFmtId="0" fontId="3" fillId="0" borderId="0" xfId="0" applyFont="1"/>
    <xf numFmtId="0" fontId="3" fillId="0" borderId="1" xfId="0" applyFont="1" applyBorder="1"/>
    <xf numFmtId="0" fontId="6" fillId="0" borderId="0" xfId="0" applyFont="1" applyAlignment="1">
      <alignment vertical="center"/>
    </xf>
    <xf numFmtId="0" fontId="7" fillId="0" borderId="0" xfId="0" applyFont="1"/>
    <xf numFmtId="0" fontId="5" fillId="0" borderId="0" xfId="0" applyFont="1" applyAlignment="1">
      <alignment horizontal="justify" vertical="center"/>
    </xf>
    <xf numFmtId="0" fontId="8" fillId="0" borderId="0" xfId="0" applyFont="1" applyAlignment="1">
      <alignment horizontal="left" vertical="center" indent="2"/>
    </xf>
    <xf numFmtId="0" fontId="3" fillId="2"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0" borderId="0" xfId="0" applyFont="1" applyAlignment="1">
      <alignment vertical="center" wrapText="1"/>
    </xf>
    <xf numFmtId="0" fontId="11" fillId="0" borderId="0" xfId="0" applyFont="1" applyAlignment="1">
      <alignment vertical="center"/>
    </xf>
    <xf numFmtId="0" fontId="9" fillId="3" borderId="3"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9" fillId="0" borderId="0" xfId="0" applyFont="1"/>
    <xf numFmtId="0" fontId="13" fillId="0" borderId="0" xfId="0" applyFont="1" applyAlignment="1">
      <alignment horizontal="right"/>
    </xf>
    <xf numFmtId="44" fontId="13" fillId="0" borderId="4" xfId="0" applyNumberFormat="1" applyFont="1" applyBorder="1"/>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44" fontId="14" fillId="0" borderId="3" xfId="1" applyFont="1" applyBorder="1"/>
    <xf numFmtId="0" fontId="3" fillId="0" borderId="7" xfId="0" applyFont="1" applyBorder="1" applyAlignment="1">
      <alignment horizontal="center"/>
    </xf>
    <xf numFmtId="0" fontId="3" fillId="0" borderId="3" xfId="0" applyFont="1" applyBorder="1" applyAlignment="1">
      <alignment horizontal="center"/>
    </xf>
    <xf numFmtId="0" fontId="8" fillId="0" borderId="3" xfId="0" applyFont="1" applyBorder="1" applyAlignment="1">
      <alignment horizontal="center" vertical="center"/>
    </xf>
    <xf numFmtId="0" fontId="12" fillId="2" borderId="3" xfId="0" applyFont="1" applyFill="1" applyBorder="1" applyAlignment="1">
      <alignment horizontal="center"/>
    </xf>
    <xf numFmtId="0" fontId="11" fillId="0" borderId="0" xfId="0" applyFont="1" applyAlignment="1">
      <alignment horizontal="center" wrapText="1"/>
    </xf>
    <xf numFmtId="0" fontId="3" fillId="0" borderId="4" xfId="0" applyFont="1" applyBorder="1" applyAlignment="1">
      <alignment horizontal="center"/>
    </xf>
    <xf numFmtId="0" fontId="12" fillId="0" borderId="0" xfId="0" applyFont="1"/>
    <xf numFmtId="0" fontId="4" fillId="0" borderId="0" xfId="0" applyFont="1" applyAlignment="1">
      <alignment horizontal="center" wrapText="1"/>
    </xf>
    <xf numFmtId="0" fontId="12" fillId="0" borderId="0" xfId="0" applyFont="1" applyAlignment="1">
      <alignment horizontal="center"/>
    </xf>
    <xf numFmtId="0" fontId="11" fillId="0" borderId="0" xfId="0" applyFont="1" applyAlignment="1">
      <alignment horizont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4" fillId="0" borderId="10" xfId="0" applyFont="1" applyBorder="1" applyAlignment="1">
      <alignment horizontal="left" wrapText="1"/>
    </xf>
    <xf numFmtId="0" fontId="4" fillId="0" borderId="0" xfId="0" applyFont="1" applyAlignment="1">
      <alignment horizontal="left" wrapText="1"/>
    </xf>
    <xf numFmtId="0" fontId="3" fillId="0" borderId="0" xfId="0" applyFont="1" applyAlignment="1">
      <alignment horizontal="center"/>
    </xf>
    <xf numFmtId="0" fontId="9" fillId="3" borderId="1" xfId="0" applyFont="1" applyFill="1" applyBorder="1" applyAlignment="1">
      <alignment horizontal="left" vertical="center" wrapText="1"/>
    </xf>
    <xf numFmtId="0" fontId="9" fillId="3" borderId="2" xfId="0" applyFont="1" applyFill="1" applyBorder="1" applyAlignment="1">
      <alignment horizontal="left" vertical="center" wrapText="1"/>
    </xf>
    <xf numFmtId="0" fontId="2" fillId="0" borderId="0" xfId="0" applyFont="1" applyAlignment="1">
      <alignment horizontal="center"/>
    </xf>
    <xf numFmtId="0" fontId="10" fillId="0" borderId="0" xfId="0" applyFont="1" applyAlignment="1">
      <alignment horizontal="left" vertical="center"/>
    </xf>
    <xf numFmtId="0" fontId="3" fillId="0" borderId="8" xfId="0" applyFont="1" applyBorder="1" applyAlignment="1">
      <alignment horizontal="center" wrapText="1"/>
    </xf>
    <xf numFmtId="0" fontId="3" fillId="0" borderId="4" xfId="0" applyFont="1" applyBorder="1" applyAlignment="1">
      <alignment horizont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cellXfs>
  <cellStyles count="4">
    <cellStyle name="Millares 2" xfId="2" xr:uid="{A6F7E4AD-8183-42E1-AD53-1E60E516DEA6}"/>
    <cellStyle name="Moneda" xfId="1" builtinId="4"/>
    <cellStyle name="Moneda 4" xfId="3" xr:uid="{ECFAB160-A6AB-4E51-9B69-A230F99DE88C}"/>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0</xdr:row>
      <xdr:rowOff>158750</xdr:rowOff>
    </xdr:from>
    <xdr:to>
      <xdr:col>2</xdr:col>
      <xdr:colOff>2609334</xdr:colOff>
      <xdr:row>4</xdr:row>
      <xdr:rowOff>63499</xdr:rowOff>
    </xdr:to>
    <xdr:pic>
      <xdr:nvPicPr>
        <xdr:cNvPr id="2" name="Picture 2" descr="ESAP">
          <a:extLst>
            <a:ext uri="{FF2B5EF4-FFF2-40B4-BE49-F238E27FC236}">
              <a16:creationId xmlns:a16="http://schemas.microsoft.com/office/drawing/2014/main" id="{51341693-B5BF-4A78-9669-D5A8104743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58750"/>
          <a:ext cx="2609334" cy="628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638175</xdr:colOff>
      <xdr:row>2</xdr:row>
      <xdr:rowOff>9525</xdr:rowOff>
    </xdr:from>
    <xdr:to>
      <xdr:col>13</xdr:col>
      <xdr:colOff>733425</xdr:colOff>
      <xdr:row>5</xdr:row>
      <xdr:rowOff>9525</xdr:rowOff>
    </xdr:to>
    <xdr:pic>
      <xdr:nvPicPr>
        <xdr:cNvPr id="3" name="Imagen 2">
          <a:extLst>
            <a:ext uri="{FF2B5EF4-FFF2-40B4-BE49-F238E27FC236}">
              <a16:creationId xmlns:a16="http://schemas.microsoft.com/office/drawing/2014/main" id="{415396C8-E758-44AF-8B81-6C8AB3DA6D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305925" y="371475"/>
          <a:ext cx="2466975" cy="552450"/>
        </a:xfrm>
        <a:prstGeom prst="rect">
          <a:avLst/>
        </a:prstGeom>
      </xdr:spPr>
    </xdr:pic>
    <xdr:clientData/>
  </xdr:twoCellAnchor>
  <xdr:twoCellAnchor editAs="oneCell">
    <xdr:from>
      <xdr:col>2</xdr:col>
      <xdr:colOff>0</xdr:colOff>
      <xdr:row>44</xdr:row>
      <xdr:rowOff>30480</xdr:rowOff>
    </xdr:from>
    <xdr:to>
      <xdr:col>2</xdr:col>
      <xdr:colOff>4191000</xdr:colOff>
      <xdr:row>46</xdr:row>
      <xdr:rowOff>76200</xdr:rowOff>
    </xdr:to>
    <xdr:pic>
      <xdr:nvPicPr>
        <xdr:cNvPr id="6" name="Imagen 5">
          <a:extLst>
            <a:ext uri="{FF2B5EF4-FFF2-40B4-BE49-F238E27FC236}">
              <a16:creationId xmlns:a16="http://schemas.microsoft.com/office/drawing/2014/main" id="{8C256CFA-6041-4B04-9DDB-2BBB30619AE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81250" y="9926955"/>
          <a:ext cx="4191000" cy="4267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DCE6E-2B8D-4810-B234-5F075C3AE01E}">
  <dimension ref="A5:R55"/>
  <sheetViews>
    <sheetView tabSelected="1" topLeftCell="A30" workbookViewId="0">
      <selection activeCell="A38" sqref="A38"/>
    </sheetView>
  </sheetViews>
  <sheetFormatPr baseColWidth="10" defaultColWidth="10.85546875" defaultRowHeight="14.25" x14ac:dyDescent="0.2"/>
  <cols>
    <col min="1" max="1" width="6" style="1" customWidth="1"/>
    <col min="2" max="2" width="29.7109375" style="1" customWidth="1"/>
    <col min="3" max="3" width="72.7109375" style="1" customWidth="1"/>
    <col min="4" max="4" width="9.85546875" style="1" customWidth="1"/>
    <col min="5" max="5" width="8" style="1" customWidth="1"/>
    <col min="6" max="6" width="15.5703125" style="1" customWidth="1"/>
    <col min="7" max="7" width="16" style="1" customWidth="1"/>
    <col min="8" max="8" width="16.140625" style="1" customWidth="1"/>
    <col min="9" max="10" width="15.140625" style="1" customWidth="1"/>
    <col min="11" max="11" width="13.7109375" style="1" customWidth="1"/>
    <col min="12" max="12" width="21" style="1" customWidth="1"/>
    <col min="13" max="13" width="14.5703125" style="1" customWidth="1"/>
    <col min="14" max="14" width="13.42578125" style="1" customWidth="1"/>
    <col min="15" max="16384" width="10.85546875" style="1"/>
  </cols>
  <sheetData>
    <row r="5" spans="1:14" ht="15" customHeight="1" x14ac:dyDescent="0.25">
      <c r="C5" s="36" t="s">
        <v>2</v>
      </c>
      <c r="D5" s="36"/>
      <c r="E5" s="2"/>
    </row>
    <row r="6" spans="1:14" ht="15" customHeight="1" x14ac:dyDescent="0.2">
      <c r="C6" s="36"/>
      <c r="D6" s="36"/>
      <c r="E6" s="36" t="s">
        <v>0</v>
      </c>
      <c r="F6" s="36"/>
      <c r="G6" s="36"/>
      <c r="H6" s="36"/>
      <c r="I6" s="36"/>
      <c r="J6" s="36"/>
      <c r="K6" s="36"/>
    </row>
    <row r="7" spans="1:14" ht="15" x14ac:dyDescent="0.25">
      <c r="C7" s="36" t="s">
        <v>2</v>
      </c>
      <c r="D7" s="36"/>
      <c r="E7" s="36"/>
      <c r="F7" s="36"/>
      <c r="G7" s="36"/>
      <c r="H7" s="36"/>
      <c r="I7" s="36"/>
      <c r="J7" s="36"/>
      <c r="K7" s="36"/>
    </row>
    <row r="8" spans="1:14" ht="15" x14ac:dyDescent="0.25">
      <c r="D8" s="36" t="s">
        <v>51</v>
      </c>
      <c r="E8" s="36"/>
      <c r="F8" s="36"/>
      <c r="G8" s="36"/>
      <c r="H8" s="36"/>
      <c r="I8" s="36"/>
      <c r="J8" s="36"/>
      <c r="K8" s="36"/>
    </row>
    <row r="10" spans="1:14" ht="15.75" customHeight="1" x14ac:dyDescent="0.25">
      <c r="B10" s="4" t="s">
        <v>1</v>
      </c>
      <c r="C10" s="34" t="s">
        <v>48</v>
      </c>
      <c r="D10" s="35"/>
      <c r="E10" s="35"/>
      <c r="F10" s="35"/>
      <c r="G10" s="35"/>
      <c r="H10" s="35"/>
      <c r="I10" s="35"/>
      <c r="J10" s="35"/>
      <c r="K10" s="35"/>
      <c r="L10" s="35"/>
    </row>
    <row r="11" spans="1:14" ht="15.75" customHeight="1" x14ac:dyDescent="0.25">
      <c r="B11" s="3"/>
      <c r="C11" s="28"/>
      <c r="D11" s="28"/>
      <c r="E11" s="28"/>
      <c r="F11" s="28"/>
      <c r="G11" s="28"/>
      <c r="H11" s="28"/>
      <c r="I11" s="28"/>
      <c r="J11" s="28"/>
      <c r="K11" s="28"/>
      <c r="L11" s="28"/>
    </row>
    <row r="12" spans="1:14" ht="18.75" x14ac:dyDescent="0.3">
      <c r="B12" s="5" t="s">
        <v>2</v>
      </c>
      <c r="C12" s="6" t="s">
        <v>2</v>
      </c>
      <c r="F12" s="7"/>
      <c r="G12" s="7"/>
      <c r="H12" s="7"/>
    </row>
    <row r="13" spans="1:14" ht="15" customHeight="1" x14ac:dyDescent="0.25">
      <c r="B13" s="3" t="s">
        <v>2</v>
      </c>
      <c r="D13" s="8"/>
      <c r="E13" s="8"/>
      <c r="F13" s="48" t="s">
        <v>32</v>
      </c>
      <c r="G13" s="49"/>
      <c r="H13" s="49"/>
      <c r="I13" s="50"/>
      <c r="J13" s="21" t="s">
        <v>46</v>
      </c>
      <c r="K13" s="41" t="s">
        <v>33</v>
      </c>
      <c r="L13" s="41" t="s">
        <v>44</v>
      </c>
      <c r="M13" s="31" t="s">
        <v>47</v>
      </c>
      <c r="N13" s="43" t="s">
        <v>35</v>
      </c>
    </row>
    <row r="14" spans="1:14" ht="15" x14ac:dyDescent="0.25">
      <c r="D14" s="8"/>
      <c r="E14" s="8"/>
      <c r="F14" s="22" t="s">
        <v>26</v>
      </c>
      <c r="G14" s="22" t="s">
        <v>27</v>
      </c>
      <c r="H14" s="23" t="s">
        <v>29</v>
      </c>
      <c r="I14" s="22" t="s">
        <v>28</v>
      </c>
      <c r="J14" s="26" t="s">
        <v>45</v>
      </c>
      <c r="K14" s="42"/>
      <c r="L14" s="42"/>
      <c r="M14" s="32"/>
      <c r="N14" s="44"/>
    </row>
    <row r="15" spans="1:14" customFormat="1" ht="22.5" x14ac:dyDescent="0.25">
      <c r="A15" s="9" t="s">
        <v>3</v>
      </c>
      <c r="B15" s="46" t="s">
        <v>4</v>
      </c>
      <c r="C15" s="47"/>
      <c r="D15" s="18" t="s">
        <v>5</v>
      </c>
      <c r="E15" s="18" t="s">
        <v>6</v>
      </c>
      <c r="F15" s="19" t="s">
        <v>36</v>
      </c>
      <c r="G15" s="19" t="s">
        <v>36</v>
      </c>
      <c r="H15" s="19" t="s">
        <v>36</v>
      </c>
      <c r="I15" s="19" t="s">
        <v>36</v>
      </c>
      <c r="J15" s="19"/>
      <c r="K15" s="19" t="s">
        <v>36</v>
      </c>
      <c r="L15" s="24" t="s">
        <v>30</v>
      </c>
      <c r="M15" s="33"/>
      <c r="N15" s="45"/>
    </row>
    <row r="16" spans="1:14" customFormat="1" ht="21.75" customHeight="1" x14ac:dyDescent="0.25">
      <c r="A16" s="10">
        <v>1</v>
      </c>
      <c r="B16" s="37" t="s">
        <v>7</v>
      </c>
      <c r="C16" s="38"/>
      <c r="D16" s="13" t="s">
        <v>31</v>
      </c>
      <c r="E16" s="14">
        <v>1</v>
      </c>
      <c r="F16" s="20">
        <v>107400</v>
      </c>
      <c r="G16" s="20">
        <v>142551</v>
      </c>
      <c r="H16" s="20">
        <v>152391</v>
      </c>
      <c r="I16" s="20">
        <v>74000</v>
      </c>
      <c r="J16" s="20">
        <v>147950</v>
      </c>
      <c r="K16" s="20">
        <f>+(F16+G16+H16+I16+J16)/5</f>
        <v>124858.4</v>
      </c>
      <c r="L16" s="20">
        <f>+K16*13.12/100</f>
        <v>16381.422079999998</v>
      </c>
      <c r="M16" s="20">
        <f>+K16+L16</f>
        <v>141239.82207999998</v>
      </c>
      <c r="N16" s="20">
        <v>142000</v>
      </c>
    </row>
    <row r="17" spans="1:18" customFormat="1" ht="21.75" customHeight="1" x14ac:dyDescent="0.25">
      <c r="A17" s="10">
        <v>2</v>
      </c>
      <c r="B17" s="37" t="s">
        <v>8</v>
      </c>
      <c r="C17" s="38"/>
      <c r="D17" s="13" t="s">
        <v>31</v>
      </c>
      <c r="E17" s="14">
        <v>1</v>
      </c>
      <c r="F17" s="20">
        <v>107400</v>
      </c>
      <c r="G17" s="20">
        <v>142551</v>
      </c>
      <c r="H17" s="20">
        <v>152391</v>
      </c>
      <c r="I17" s="20">
        <v>74000</v>
      </c>
      <c r="J17" s="20">
        <v>147950</v>
      </c>
      <c r="K17" s="20">
        <f t="shared" ref="K17:K34" si="0">+(F17+G17+H17+I17+J17)/5</f>
        <v>124858.4</v>
      </c>
      <c r="L17" s="20">
        <f t="shared" ref="L17:L34" si="1">+K17*13.12/100</f>
        <v>16381.422079999998</v>
      </c>
      <c r="M17" s="20">
        <f t="shared" ref="M17:M34" si="2">+K17+L17</f>
        <v>141239.82207999998</v>
      </c>
      <c r="N17" s="20">
        <v>142000</v>
      </c>
    </row>
    <row r="18" spans="1:18" customFormat="1" ht="21.75" customHeight="1" x14ac:dyDescent="0.25">
      <c r="A18" s="10">
        <v>3</v>
      </c>
      <c r="B18" s="37" t="s">
        <v>9</v>
      </c>
      <c r="C18" s="38"/>
      <c r="D18" s="13" t="s">
        <v>31</v>
      </c>
      <c r="E18" s="14">
        <v>1</v>
      </c>
      <c r="F18" s="20">
        <v>107400</v>
      </c>
      <c r="G18" s="20">
        <v>142551</v>
      </c>
      <c r="H18" s="20">
        <v>152391</v>
      </c>
      <c r="I18" s="20">
        <v>74000</v>
      </c>
      <c r="J18" s="20">
        <v>147950</v>
      </c>
      <c r="K18" s="20">
        <f t="shared" si="0"/>
        <v>124858.4</v>
      </c>
      <c r="L18" s="20">
        <f t="shared" si="1"/>
        <v>16381.422079999998</v>
      </c>
      <c r="M18" s="20">
        <f t="shared" si="2"/>
        <v>141239.82207999998</v>
      </c>
      <c r="N18" s="20">
        <v>142000</v>
      </c>
    </row>
    <row r="19" spans="1:18" customFormat="1" ht="21.75" customHeight="1" x14ac:dyDescent="0.25">
      <c r="A19" s="10">
        <v>4</v>
      </c>
      <c r="B19" s="37" t="s">
        <v>10</v>
      </c>
      <c r="C19" s="38"/>
      <c r="D19" s="13" t="s">
        <v>31</v>
      </c>
      <c r="E19" s="14">
        <v>1</v>
      </c>
      <c r="F19" s="20">
        <v>107400</v>
      </c>
      <c r="G19" s="20">
        <v>142551</v>
      </c>
      <c r="H19" s="20">
        <v>152391</v>
      </c>
      <c r="I19" s="20">
        <v>74000</v>
      </c>
      <c r="J19" s="20">
        <v>147950</v>
      </c>
      <c r="K19" s="20">
        <f t="shared" si="0"/>
        <v>124858.4</v>
      </c>
      <c r="L19" s="20">
        <f t="shared" si="1"/>
        <v>16381.422079999998</v>
      </c>
      <c r="M19" s="20">
        <f t="shared" si="2"/>
        <v>141239.82207999998</v>
      </c>
      <c r="N19" s="20">
        <v>142000</v>
      </c>
    </row>
    <row r="20" spans="1:18" customFormat="1" ht="21.75" customHeight="1" x14ac:dyDescent="0.25">
      <c r="A20" s="10">
        <v>5</v>
      </c>
      <c r="B20" s="37" t="s">
        <v>11</v>
      </c>
      <c r="C20" s="38"/>
      <c r="D20" s="13" t="s">
        <v>31</v>
      </c>
      <c r="E20" s="14">
        <v>1</v>
      </c>
      <c r="F20" s="20">
        <v>107400</v>
      </c>
      <c r="G20" s="20">
        <v>142551</v>
      </c>
      <c r="H20" s="20">
        <v>152391</v>
      </c>
      <c r="I20" s="20">
        <v>74000</v>
      </c>
      <c r="J20" s="20">
        <v>147950</v>
      </c>
      <c r="K20" s="20">
        <f t="shared" si="0"/>
        <v>124858.4</v>
      </c>
      <c r="L20" s="20">
        <f t="shared" si="1"/>
        <v>16381.422079999998</v>
      </c>
      <c r="M20" s="20">
        <f t="shared" si="2"/>
        <v>141239.82207999998</v>
      </c>
      <c r="N20" s="20">
        <v>142000</v>
      </c>
    </row>
    <row r="21" spans="1:18" customFormat="1" ht="21.75" customHeight="1" x14ac:dyDescent="0.25">
      <c r="A21" s="10">
        <v>6</v>
      </c>
      <c r="B21" s="37" t="s">
        <v>12</v>
      </c>
      <c r="C21" s="38"/>
      <c r="D21" s="13" t="s">
        <v>31</v>
      </c>
      <c r="E21" s="14">
        <v>1</v>
      </c>
      <c r="F21" s="20">
        <v>107400</v>
      </c>
      <c r="G21" s="20">
        <v>142551</v>
      </c>
      <c r="H21" s="20">
        <v>152391</v>
      </c>
      <c r="I21" s="20">
        <v>74000</v>
      </c>
      <c r="J21" s="20">
        <v>147950</v>
      </c>
      <c r="K21" s="20">
        <f t="shared" si="0"/>
        <v>124858.4</v>
      </c>
      <c r="L21" s="20">
        <f t="shared" si="1"/>
        <v>16381.422079999998</v>
      </c>
      <c r="M21" s="20">
        <f t="shared" si="2"/>
        <v>141239.82207999998</v>
      </c>
      <c r="N21" s="20">
        <v>142000</v>
      </c>
    </row>
    <row r="22" spans="1:18" customFormat="1" ht="21.75" customHeight="1" x14ac:dyDescent="0.25">
      <c r="A22" s="10">
        <v>7</v>
      </c>
      <c r="B22" s="37" t="s">
        <v>13</v>
      </c>
      <c r="C22" s="38"/>
      <c r="D22" s="13" t="s">
        <v>31</v>
      </c>
      <c r="E22" s="14">
        <v>1</v>
      </c>
      <c r="F22" s="20">
        <v>107400</v>
      </c>
      <c r="G22" s="20">
        <v>142551</v>
      </c>
      <c r="H22" s="20">
        <v>152391</v>
      </c>
      <c r="I22" s="20">
        <v>74000</v>
      </c>
      <c r="J22" s="20">
        <v>147950</v>
      </c>
      <c r="K22" s="20">
        <f t="shared" si="0"/>
        <v>124858.4</v>
      </c>
      <c r="L22" s="20">
        <f t="shared" si="1"/>
        <v>16381.422079999998</v>
      </c>
      <c r="M22" s="20">
        <f t="shared" si="2"/>
        <v>141239.82207999998</v>
      </c>
      <c r="N22" s="20">
        <v>142000</v>
      </c>
    </row>
    <row r="23" spans="1:18" customFormat="1" ht="21.75" customHeight="1" x14ac:dyDescent="0.25">
      <c r="A23" s="10">
        <v>8</v>
      </c>
      <c r="B23" s="37" t="s">
        <v>14</v>
      </c>
      <c r="C23" s="38"/>
      <c r="D23" s="13" t="s">
        <v>31</v>
      </c>
      <c r="E23" s="14">
        <v>1</v>
      </c>
      <c r="F23" s="20">
        <v>107400</v>
      </c>
      <c r="G23" s="20">
        <v>142551</v>
      </c>
      <c r="H23" s="20">
        <v>152391</v>
      </c>
      <c r="I23" s="20">
        <v>74000</v>
      </c>
      <c r="J23" s="20">
        <v>147950</v>
      </c>
      <c r="K23" s="20">
        <f t="shared" si="0"/>
        <v>124858.4</v>
      </c>
      <c r="L23" s="20">
        <f t="shared" si="1"/>
        <v>16381.422079999998</v>
      </c>
      <c r="M23" s="20">
        <f t="shared" si="2"/>
        <v>141239.82207999998</v>
      </c>
      <c r="N23" s="20">
        <v>142000</v>
      </c>
    </row>
    <row r="24" spans="1:18" customFormat="1" ht="21.75" customHeight="1" x14ac:dyDescent="0.25">
      <c r="A24" s="10">
        <v>9</v>
      </c>
      <c r="B24" s="37" t="s">
        <v>15</v>
      </c>
      <c r="C24" s="38"/>
      <c r="D24" s="13" t="s">
        <v>31</v>
      </c>
      <c r="E24" s="14">
        <v>1</v>
      </c>
      <c r="F24" s="20">
        <v>107400</v>
      </c>
      <c r="G24" s="20">
        <v>142551</v>
      </c>
      <c r="H24" s="20">
        <v>152391</v>
      </c>
      <c r="I24" s="20">
        <v>74000</v>
      </c>
      <c r="J24" s="20">
        <v>147950</v>
      </c>
      <c r="K24" s="20">
        <f t="shared" si="0"/>
        <v>124858.4</v>
      </c>
      <c r="L24" s="20">
        <f t="shared" si="1"/>
        <v>16381.422079999998</v>
      </c>
      <c r="M24" s="20">
        <f t="shared" si="2"/>
        <v>141239.82207999998</v>
      </c>
      <c r="N24" s="20">
        <v>142000</v>
      </c>
    </row>
    <row r="25" spans="1:18" customFormat="1" ht="21.75" customHeight="1" x14ac:dyDescent="0.25">
      <c r="A25" s="10">
        <v>10</v>
      </c>
      <c r="B25" s="37" t="s">
        <v>16</v>
      </c>
      <c r="C25" s="38"/>
      <c r="D25" s="13" t="s">
        <v>31</v>
      </c>
      <c r="E25" s="14">
        <v>1</v>
      </c>
      <c r="F25" s="20">
        <v>107400</v>
      </c>
      <c r="G25" s="20">
        <v>142551</v>
      </c>
      <c r="H25" s="20">
        <v>152391</v>
      </c>
      <c r="I25" s="20">
        <v>74000</v>
      </c>
      <c r="J25" s="20">
        <v>147950</v>
      </c>
      <c r="K25" s="20">
        <f t="shared" si="0"/>
        <v>124858.4</v>
      </c>
      <c r="L25" s="20">
        <f t="shared" si="1"/>
        <v>16381.422079999998</v>
      </c>
      <c r="M25" s="20">
        <f t="shared" si="2"/>
        <v>141239.82207999998</v>
      </c>
      <c r="N25" s="20">
        <v>142000</v>
      </c>
    </row>
    <row r="26" spans="1:18" customFormat="1" ht="21.75" customHeight="1" x14ac:dyDescent="0.25">
      <c r="A26" s="10">
        <v>11</v>
      </c>
      <c r="B26" s="37" t="s">
        <v>17</v>
      </c>
      <c r="C26" s="38"/>
      <c r="D26" s="13" t="s">
        <v>31</v>
      </c>
      <c r="E26" s="14">
        <v>1</v>
      </c>
      <c r="F26" s="20">
        <v>107400</v>
      </c>
      <c r="G26" s="20">
        <v>142551</v>
      </c>
      <c r="H26" s="20">
        <v>152391</v>
      </c>
      <c r="I26" s="20">
        <v>74000</v>
      </c>
      <c r="J26" s="20">
        <v>147950</v>
      </c>
      <c r="K26" s="20">
        <f t="shared" si="0"/>
        <v>124858.4</v>
      </c>
      <c r="L26" s="20">
        <f t="shared" si="1"/>
        <v>16381.422079999998</v>
      </c>
      <c r="M26" s="20">
        <f t="shared" si="2"/>
        <v>141239.82207999998</v>
      </c>
      <c r="N26" s="20">
        <v>142000</v>
      </c>
    </row>
    <row r="27" spans="1:18" customFormat="1" ht="21.75" customHeight="1" x14ac:dyDescent="0.25">
      <c r="A27" s="10">
        <v>12</v>
      </c>
      <c r="B27" s="37" t="s">
        <v>18</v>
      </c>
      <c r="C27" s="38"/>
      <c r="D27" s="13" t="s">
        <v>31</v>
      </c>
      <c r="E27" s="14">
        <v>1</v>
      </c>
      <c r="F27" s="20">
        <v>107400</v>
      </c>
      <c r="G27" s="20">
        <v>142551</v>
      </c>
      <c r="H27" s="20">
        <v>152391</v>
      </c>
      <c r="I27" s="20">
        <v>74000</v>
      </c>
      <c r="J27" s="20">
        <v>147950</v>
      </c>
      <c r="K27" s="20">
        <f t="shared" si="0"/>
        <v>124858.4</v>
      </c>
      <c r="L27" s="20">
        <f t="shared" si="1"/>
        <v>16381.422079999998</v>
      </c>
      <c r="M27" s="20">
        <f t="shared" si="2"/>
        <v>141239.82207999998</v>
      </c>
      <c r="N27" s="20">
        <v>142000</v>
      </c>
    </row>
    <row r="28" spans="1:18" customFormat="1" ht="21.75" customHeight="1" x14ac:dyDescent="0.25">
      <c r="A28" s="10">
        <v>13</v>
      </c>
      <c r="B28" s="37" t="s">
        <v>19</v>
      </c>
      <c r="C28" s="38"/>
      <c r="D28" s="13" t="s">
        <v>31</v>
      </c>
      <c r="E28" s="14">
        <v>1</v>
      </c>
      <c r="F28" s="20">
        <v>107400</v>
      </c>
      <c r="G28" s="20">
        <v>142551</v>
      </c>
      <c r="H28" s="20">
        <v>152391</v>
      </c>
      <c r="I28" s="20">
        <v>74000</v>
      </c>
      <c r="J28" s="20">
        <v>147950</v>
      </c>
      <c r="K28" s="20">
        <f t="shared" si="0"/>
        <v>124858.4</v>
      </c>
      <c r="L28" s="20">
        <f t="shared" si="1"/>
        <v>16381.422079999998</v>
      </c>
      <c r="M28" s="20">
        <f t="shared" si="2"/>
        <v>141239.82207999998</v>
      </c>
      <c r="N28" s="20">
        <v>142000</v>
      </c>
    </row>
    <row r="29" spans="1:18" customFormat="1" ht="21.75" customHeight="1" x14ac:dyDescent="0.25">
      <c r="A29" s="10">
        <v>14</v>
      </c>
      <c r="B29" s="37" t="s">
        <v>20</v>
      </c>
      <c r="C29" s="38"/>
      <c r="D29" s="13" t="s">
        <v>31</v>
      </c>
      <c r="E29" s="14">
        <v>1</v>
      </c>
      <c r="F29" s="20">
        <v>107400</v>
      </c>
      <c r="G29" s="20">
        <v>142551</v>
      </c>
      <c r="H29" s="20">
        <v>152391</v>
      </c>
      <c r="I29" s="20">
        <v>74000</v>
      </c>
      <c r="J29" s="20">
        <v>147950</v>
      </c>
      <c r="K29" s="20">
        <f t="shared" si="0"/>
        <v>124858.4</v>
      </c>
      <c r="L29" s="20">
        <f t="shared" si="1"/>
        <v>16381.422079999998</v>
      </c>
      <c r="M29" s="20">
        <f t="shared" si="2"/>
        <v>141239.82207999998</v>
      </c>
      <c r="N29" s="20">
        <v>142000</v>
      </c>
    </row>
    <row r="30" spans="1:18" customFormat="1" ht="21.75" customHeight="1" x14ac:dyDescent="0.25">
      <c r="A30" s="10">
        <v>15</v>
      </c>
      <c r="B30" s="37" t="s">
        <v>21</v>
      </c>
      <c r="C30" s="38"/>
      <c r="D30" s="13" t="s">
        <v>31</v>
      </c>
      <c r="E30" s="14">
        <v>1</v>
      </c>
      <c r="F30" s="20">
        <v>107400</v>
      </c>
      <c r="G30" s="20">
        <v>142551</v>
      </c>
      <c r="H30" s="20">
        <v>152391</v>
      </c>
      <c r="I30" s="20">
        <v>74000</v>
      </c>
      <c r="J30" s="20">
        <v>147950</v>
      </c>
      <c r="K30" s="20">
        <f t="shared" si="0"/>
        <v>124858.4</v>
      </c>
      <c r="L30" s="20">
        <f t="shared" si="1"/>
        <v>16381.422079999998</v>
      </c>
      <c r="M30" s="20">
        <f t="shared" si="2"/>
        <v>141239.82207999998</v>
      </c>
      <c r="N30" s="20">
        <v>142000</v>
      </c>
    </row>
    <row r="31" spans="1:18" customFormat="1" ht="21.75" customHeight="1" x14ac:dyDescent="0.25">
      <c r="A31" s="10">
        <v>16</v>
      </c>
      <c r="B31" s="37" t="s">
        <v>22</v>
      </c>
      <c r="C31" s="38"/>
      <c r="D31" s="13" t="s">
        <v>31</v>
      </c>
      <c r="E31" s="14">
        <v>1</v>
      </c>
      <c r="F31" s="20">
        <v>107400</v>
      </c>
      <c r="G31" s="20">
        <v>142551</v>
      </c>
      <c r="H31" s="20">
        <v>152391</v>
      </c>
      <c r="I31" s="20">
        <v>90000</v>
      </c>
      <c r="J31" s="20">
        <v>179950</v>
      </c>
      <c r="K31" s="20">
        <f t="shared" si="0"/>
        <v>134458.4</v>
      </c>
      <c r="L31" s="20">
        <f t="shared" si="1"/>
        <v>17640.942079999997</v>
      </c>
      <c r="M31" s="20">
        <f t="shared" si="2"/>
        <v>152099.34208</v>
      </c>
      <c r="N31" s="20">
        <v>153000</v>
      </c>
      <c r="R31" t="s">
        <v>2</v>
      </c>
    </row>
    <row r="32" spans="1:18" customFormat="1" ht="21.75" customHeight="1" x14ac:dyDescent="0.25">
      <c r="A32" s="10">
        <v>17</v>
      </c>
      <c r="B32" s="37" t="s">
        <v>23</v>
      </c>
      <c r="C32" s="38"/>
      <c r="D32" s="13" t="s">
        <v>31</v>
      </c>
      <c r="E32" s="14">
        <v>1</v>
      </c>
      <c r="F32" s="20">
        <v>107400</v>
      </c>
      <c r="G32" s="20">
        <v>142551</v>
      </c>
      <c r="H32" s="20">
        <v>152391</v>
      </c>
      <c r="I32" s="20">
        <v>74000</v>
      </c>
      <c r="J32" s="20">
        <v>147950</v>
      </c>
      <c r="K32" s="20">
        <f t="shared" si="0"/>
        <v>124858.4</v>
      </c>
      <c r="L32" s="20">
        <f t="shared" si="1"/>
        <v>16381.422079999998</v>
      </c>
      <c r="M32" s="20">
        <f t="shared" si="2"/>
        <v>141239.82207999998</v>
      </c>
      <c r="N32" s="20">
        <v>142000</v>
      </c>
    </row>
    <row r="33" spans="1:18" customFormat="1" ht="21.75" customHeight="1" x14ac:dyDescent="0.25">
      <c r="A33" s="10">
        <v>18</v>
      </c>
      <c r="B33" s="37" t="s">
        <v>24</v>
      </c>
      <c r="C33" s="38"/>
      <c r="D33" s="13" t="s">
        <v>31</v>
      </c>
      <c r="E33" s="14">
        <v>1</v>
      </c>
      <c r="F33" s="20">
        <v>107400</v>
      </c>
      <c r="G33" s="20">
        <v>142551</v>
      </c>
      <c r="H33" s="20">
        <v>152391</v>
      </c>
      <c r="I33" s="20">
        <v>74000</v>
      </c>
      <c r="J33" s="20">
        <v>147950</v>
      </c>
      <c r="K33" s="20">
        <f t="shared" si="0"/>
        <v>124858.4</v>
      </c>
      <c r="L33" s="20">
        <f t="shared" si="1"/>
        <v>16381.422079999998</v>
      </c>
      <c r="M33" s="20">
        <f t="shared" si="2"/>
        <v>141239.82207999998</v>
      </c>
      <c r="N33" s="20">
        <v>142000</v>
      </c>
    </row>
    <row r="34" spans="1:18" customFormat="1" ht="21.75" customHeight="1" x14ac:dyDescent="0.25">
      <c r="A34" s="10">
        <v>19</v>
      </c>
      <c r="B34" s="37" t="s">
        <v>25</v>
      </c>
      <c r="C34" s="38"/>
      <c r="D34" s="13" t="s">
        <v>31</v>
      </c>
      <c r="E34" s="14">
        <v>1</v>
      </c>
      <c r="F34" s="20">
        <v>107400</v>
      </c>
      <c r="G34" s="20">
        <v>142551</v>
      </c>
      <c r="H34" s="20">
        <v>152391</v>
      </c>
      <c r="I34" s="20">
        <v>90000</v>
      </c>
      <c r="J34" s="20">
        <v>179950</v>
      </c>
      <c r="K34" s="20">
        <f t="shared" si="0"/>
        <v>134458.4</v>
      </c>
      <c r="L34" s="20">
        <f t="shared" si="1"/>
        <v>17640.942079999997</v>
      </c>
      <c r="M34" s="20">
        <f t="shared" si="2"/>
        <v>152099.34208</v>
      </c>
      <c r="N34" s="20">
        <v>153000</v>
      </c>
    </row>
    <row r="35" spans="1:18" x14ac:dyDescent="0.2">
      <c r="B35" s="39"/>
      <c r="C35" s="39"/>
      <c r="D35" s="15"/>
      <c r="E35" s="15"/>
      <c r="F35" s="16" t="s">
        <v>43</v>
      </c>
      <c r="G35" s="17">
        <f>SUM(G16:G34)</f>
        <v>2708469</v>
      </c>
      <c r="H35" s="17">
        <f t="shared" ref="H35:N35" si="3">SUM(H16:H34)</f>
        <v>2895429</v>
      </c>
      <c r="I35" s="17">
        <f t="shared" si="3"/>
        <v>1438000</v>
      </c>
      <c r="J35" s="17">
        <f t="shared" si="3"/>
        <v>2875050</v>
      </c>
      <c r="K35" s="17">
        <f t="shared" si="3"/>
        <v>2391509.5999999992</v>
      </c>
      <c r="L35" s="17">
        <f t="shared" si="3"/>
        <v>313766.05951999989</v>
      </c>
      <c r="M35" s="17">
        <f t="shared" si="3"/>
        <v>2705275.6595199998</v>
      </c>
      <c r="N35" s="17">
        <f t="shared" si="3"/>
        <v>2720000</v>
      </c>
    </row>
    <row r="36" spans="1:18" x14ac:dyDescent="0.2">
      <c r="B36" s="40" t="s">
        <v>2</v>
      </c>
      <c r="C36" s="40"/>
      <c r="F36" s="7"/>
      <c r="G36" s="7"/>
      <c r="H36" s="11"/>
    </row>
    <row r="37" spans="1:18" ht="14.25" customHeight="1" x14ac:dyDescent="0.2">
      <c r="B37" s="30" t="s">
        <v>34</v>
      </c>
      <c r="C37" s="30"/>
      <c r="D37" s="30"/>
      <c r="E37" s="30"/>
      <c r="F37" s="30"/>
      <c r="G37" s="30"/>
      <c r="H37" s="30"/>
      <c r="I37" s="30"/>
      <c r="J37" s="30"/>
      <c r="K37" s="30"/>
      <c r="L37" s="30"/>
      <c r="M37" s="25"/>
      <c r="R37" s="1" t="s">
        <v>2</v>
      </c>
    </row>
    <row r="38" spans="1:18" ht="15" x14ac:dyDescent="0.25">
      <c r="B38" s="12"/>
      <c r="C38"/>
      <c r="F38"/>
      <c r="G38"/>
      <c r="H38"/>
      <c r="L38" s="1" t="s">
        <v>2</v>
      </c>
    </row>
    <row r="39" spans="1:18" ht="15" x14ac:dyDescent="0.25">
      <c r="B39" s="12" t="s">
        <v>37</v>
      </c>
      <c r="C39"/>
      <c r="F39"/>
      <c r="G39"/>
      <c r="H39"/>
    </row>
    <row r="40" spans="1:18" ht="15" x14ac:dyDescent="0.25">
      <c r="B40" s="12" t="s">
        <v>38</v>
      </c>
      <c r="C40"/>
      <c r="F40"/>
      <c r="G40"/>
      <c r="H40"/>
      <c r="N40" s="1" t="s">
        <v>2</v>
      </c>
    </row>
    <row r="41" spans="1:18" ht="15" x14ac:dyDescent="0.25">
      <c r="B41" s="12" t="s">
        <v>39</v>
      </c>
      <c r="C41"/>
      <c r="F41"/>
      <c r="G41"/>
      <c r="H41"/>
    </row>
    <row r="42" spans="1:18" ht="15" x14ac:dyDescent="0.25">
      <c r="B42" s="12" t="s">
        <v>50</v>
      </c>
      <c r="C42"/>
      <c r="F42"/>
      <c r="G42"/>
      <c r="H42"/>
    </row>
    <row r="43" spans="1:18" ht="15" x14ac:dyDescent="0.25">
      <c r="B43" s="12"/>
      <c r="C43"/>
      <c r="F43"/>
      <c r="G43"/>
      <c r="H43"/>
    </row>
    <row r="44" spans="1:18" ht="15" x14ac:dyDescent="0.25">
      <c r="B44" s="12"/>
      <c r="C44"/>
      <c r="F44"/>
      <c r="G44"/>
      <c r="H44"/>
    </row>
    <row r="45" spans="1:18" ht="15" x14ac:dyDescent="0.25">
      <c r="B45" s="12"/>
      <c r="C45"/>
      <c r="F45"/>
      <c r="G45"/>
      <c r="H45"/>
    </row>
    <row r="46" spans="1:18" ht="15" x14ac:dyDescent="0.25">
      <c r="B46" s="12"/>
      <c r="C46"/>
      <c r="F46"/>
      <c r="G46"/>
      <c r="H46"/>
    </row>
    <row r="47" spans="1:18" ht="15" x14ac:dyDescent="0.25">
      <c r="B47" s="12"/>
      <c r="C47"/>
      <c r="F47"/>
      <c r="G47"/>
      <c r="H47"/>
    </row>
    <row r="48" spans="1:18" ht="15" x14ac:dyDescent="0.25">
      <c r="B48" s="12" t="s">
        <v>40</v>
      </c>
      <c r="C48" s="2" t="s">
        <v>41</v>
      </c>
      <c r="D48" s="29" t="s">
        <v>2</v>
      </c>
      <c r="E48" s="29"/>
      <c r="F48" s="29"/>
      <c r="G48" s="29"/>
      <c r="H48" s="27"/>
    </row>
    <row r="49" spans="2:8" ht="15" x14ac:dyDescent="0.25">
      <c r="C49" s="3" t="s">
        <v>42</v>
      </c>
      <c r="D49" s="29" t="s">
        <v>2</v>
      </c>
      <c r="E49" s="29"/>
      <c r="F49" s="29"/>
      <c r="G49" s="29"/>
      <c r="H49" s="29"/>
    </row>
    <row r="50" spans="2:8" ht="15" x14ac:dyDescent="0.25">
      <c r="B50" s="12" t="s">
        <v>2</v>
      </c>
      <c r="C50" s="12" t="s">
        <v>49</v>
      </c>
      <c r="F50"/>
      <c r="G50"/>
      <c r="H50"/>
    </row>
    <row r="51" spans="2:8" ht="15" x14ac:dyDescent="0.25">
      <c r="B51" s="12"/>
      <c r="C51"/>
      <c r="F51"/>
      <c r="G51"/>
      <c r="H51"/>
    </row>
    <row r="52" spans="2:8" ht="15" x14ac:dyDescent="0.25">
      <c r="B52" s="12"/>
      <c r="C52"/>
      <c r="D52" s="5"/>
      <c r="E52" s="5"/>
      <c r="F52"/>
      <c r="G52"/>
      <c r="H52"/>
    </row>
    <row r="53" spans="2:8" ht="15" x14ac:dyDescent="0.25">
      <c r="D53" s="5"/>
      <c r="E53" s="5"/>
      <c r="F53"/>
      <c r="G53"/>
      <c r="H53"/>
    </row>
    <row r="54" spans="2:8" ht="15" x14ac:dyDescent="0.25">
      <c r="D54" s="5"/>
      <c r="E54" s="5"/>
      <c r="F54"/>
      <c r="G54"/>
      <c r="H54"/>
    </row>
    <row r="55" spans="2:8" ht="15" x14ac:dyDescent="0.25">
      <c r="F55"/>
      <c r="G55"/>
    </row>
  </sheetData>
  <mergeCells count="35">
    <mergeCell ref="C5:D6"/>
    <mergeCell ref="C7:D7"/>
    <mergeCell ref="F13:I13"/>
    <mergeCell ref="K13:K14"/>
    <mergeCell ref="N13:N15"/>
    <mergeCell ref="B15:C15"/>
    <mergeCell ref="B16:C16"/>
    <mergeCell ref="B17:C17"/>
    <mergeCell ref="B18:C18"/>
    <mergeCell ref="E6:K7"/>
    <mergeCell ref="D8:K8"/>
    <mergeCell ref="B31:C31"/>
    <mergeCell ref="B32:C32"/>
    <mergeCell ref="B33:C33"/>
    <mergeCell ref="B25:C25"/>
    <mergeCell ref="B26:C26"/>
    <mergeCell ref="B27:C27"/>
    <mergeCell ref="B28:C28"/>
    <mergeCell ref="B29:C29"/>
    <mergeCell ref="B30:C30"/>
    <mergeCell ref="B19:C19"/>
    <mergeCell ref="B20:C20"/>
    <mergeCell ref="B21:C21"/>
    <mergeCell ref="B22:C22"/>
    <mergeCell ref="B23:C23"/>
    <mergeCell ref="D48:G48"/>
    <mergeCell ref="D49:H49"/>
    <mergeCell ref="B37:L37"/>
    <mergeCell ref="M13:M15"/>
    <mergeCell ref="C10:L10"/>
    <mergeCell ref="B34:C34"/>
    <mergeCell ref="B35:C35"/>
    <mergeCell ref="B36:C36"/>
    <mergeCell ref="B24:C24"/>
    <mergeCell ref="L13:L1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Mosquera Jordan</dc:creator>
  <cp:lastModifiedBy>hp</cp:lastModifiedBy>
  <dcterms:created xsi:type="dcterms:W3CDTF">2023-01-19T20:55:56Z</dcterms:created>
  <dcterms:modified xsi:type="dcterms:W3CDTF">2023-01-25T18:08:37Z</dcterms:modified>
</cp:coreProperties>
</file>