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https://sena4-my.sharepoint.com/personal/jdfuentesa_sena_edu_co/Documents/DOCUMENTOS SENA/SENA 2023/03. ESTUDIOS PREVIOS/01. INSTRUCTORES/05.OFERTA REGULAR/"/>
    </mc:Choice>
  </mc:AlternateContent>
  <xr:revisionPtr revIDLastSave="281" documentId="13_ncr:1_{85B2F987-21D7-416D-AB9E-2481DFC90935}" xr6:coauthVersionLast="47" xr6:coauthVersionMax="47" xr10:uidLastSave="{8A3D3A58-C517-4336-9C34-3EF6B211FBB8}"/>
  <bookViews>
    <workbookView xWindow="-120" yWindow="-120" windowWidth="20730" windowHeight="11160" tabRatio="598" xr2:uid="{00000000-000D-0000-FFFF-FFFF00000000}"/>
  </bookViews>
  <sheets>
    <sheet name="ANEXO 2 " sheetId="16" r:id="rId1"/>
    <sheet name="Instrucciones" sheetId="18" r:id="rId2"/>
    <sheet name="Hoja1" sheetId="19" state="hidden" r:id="rId3"/>
  </sheets>
  <definedNames>
    <definedName name="_xlnm._FilterDatabase" localSheetId="0" hidden="1">'ANEXO 2 '!$A$14:$O$98</definedName>
    <definedName name="_xlnm.Print_Area" localSheetId="0">'ANEXO 2 '!$A$1:$O$105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16" l="1"/>
  <c r="K27" i="16"/>
  <c r="K42" i="16" l="1"/>
  <c r="K29" i="16" l="1"/>
  <c r="K64" i="16"/>
  <c r="K63" i="16"/>
  <c r="K49" i="16"/>
  <c r="K25" i="16"/>
  <c r="K24" i="16"/>
  <c r="K67" i="16"/>
  <c r="K44" i="16"/>
  <c r="K17" i="16" l="1"/>
  <c r="K15" i="16" l="1"/>
  <c r="K16" i="16"/>
  <c r="K39" i="16" l="1"/>
  <c r="K76" i="16" l="1"/>
  <c r="K75" i="16"/>
  <c r="K74" i="16"/>
  <c r="E98" i="16" l="1"/>
  <c r="K97" i="16"/>
  <c r="K96" i="16"/>
  <c r="K95" i="16"/>
  <c r="K94" i="16"/>
  <c r="K93" i="16"/>
  <c r="K92" i="16"/>
  <c r="K91" i="16"/>
  <c r="K90" i="16"/>
  <c r="K89" i="16"/>
  <c r="K88" i="16"/>
  <c r="K87" i="16"/>
  <c r="K86" i="16"/>
  <c r="K85" i="16"/>
  <c r="K84" i="16"/>
  <c r="K83" i="16"/>
  <c r="K82" i="16"/>
  <c r="K81" i="16"/>
  <c r="K80" i="16"/>
  <c r="K79" i="16"/>
  <c r="K78" i="16"/>
  <c r="K77" i="16"/>
  <c r="K73" i="16"/>
  <c r="K72" i="16"/>
  <c r="K71" i="16"/>
  <c r="K70" i="16"/>
  <c r="K69" i="16"/>
  <c r="K68" i="16"/>
  <c r="K66" i="16"/>
  <c r="K65" i="16"/>
  <c r="K62" i="16"/>
  <c r="K61" i="16"/>
  <c r="K60" i="16"/>
  <c r="K59" i="16"/>
  <c r="K58" i="16"/>
  <c r="K57" i="16"/>
  <c r="K56" i="16"/>
  <c r="K55" i="16"/>
  <c r="K54" i="16"/>
  <c r="K53" i="16"/>
  <c r="K52" i="16"/>
  <c r="K51" i="16"/>
  <c r="K50" i="16"/>
  <c r="K48" i="16"/>
  <c r="K47" i="16"/>
  <c r="K46" i="16"/>
  <c r="K45" i="16"/>
  <c r="K43" i="16"/>
  <c r="K41" i="16"/>
  <c r="K38" i="16"/>
  <c r="K37" i="16"/>
  <c r="K36" i="16"/>
  <c r="K35" i="16"/>
  <c r="K34" i="16"/>
  <c r="K33" i="16"/>
  <c r="K32" i="16" l="1"/>
  <c r="K31" i="16"/>
  <c r="K30" i="16"/>
  <c r="K28" i="16"/>
  <c r="K26" i="16"/>
  <c r="K23" i="16"/>
  <c r="K22" i="16"/>
  <c r="K21" i="16"/>
  <c r="K20" i="16"/>
  <c r="K19" i="16"/>
  <c r="K18" i="16"/>
  <c r="K98" i="16" l="1"/>
  <c r="A9" i="16" s="1"/>
  <c r="A11" i="16" l="1"/>
  <c r="A10" i="16"/>
</calcChain>
</file>

<file path=xl/sharedStrings.xml><?xml version="1.0" encoding="utf-8"?>
<sst xmlns="http://schemas.openxmlformats.org/spreadsheetml/2006/main" count="523" uniqueCount="197">
  <si>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</si>
  <si>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</si>
  <si>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</si>
  <si>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</si>
  <si>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</si>
  <si>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</si>
  <si>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</si>
  <si>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</si>
  <si>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</si>
  <si>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</si>
  <si>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</si>
  <si>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</si>
  <si>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</si>
  <si>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</si>
  <si>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</si>
  <si>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</si>
  <si>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</si>
  <si>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</si>
  <si>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</si>
  <si>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</si>
  <si>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</si>
  <si>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</si>
  <si>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</si>
  <si>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</si>
  <si>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</si>
  <si>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</si>
  <si>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</si>
  <si>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</si>
  <si>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</si>
  <si>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</si>
  <si>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</si>
  <si>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</si>
  <si>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</si>
  <si>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</si>
  <si>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</si>
  <si>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</si>
  <si>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</si>
  <si>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</si>
  <si>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</si>
  <si>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</si>
  <si>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</si>
  <si>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</si>
  <si>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</si>
  <si>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</si>
  <si>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</si>
  <si>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</si>
  <si>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</si>
  <si>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</si>
  <si>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</si>
  <si>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</si>
  <si>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</si>
  <si>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</si>
  <si>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</si>
  <si>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</si>
  <si>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</si>
  <si>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</si>
  <si>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</si>
  <si>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</si>
  <si>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</si>
  <si>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</si>
  <si>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</si>
  <si>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</si>
  <si>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</si>
  <si>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</si>
  <si>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</si>
  <si>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</si>
  <si>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</si>
  <si>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</si>
  <si>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</si>
  <si>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</si>
  <si>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PERIODO : AÑO 2023</t>
  </si>
  <si>
    <t>BILINGUISMO VIRTUAL</t>
  </si>
  <si>
    <t>VIRTUAL SEGURIDAD Y SALUD EN EL TRABAJO</t>
  </si>
  <si>
    <t>VIRTUAL AGRICOLA</t>
  </si>
  <si>
    <t>Tecnólogo</t>
  </si>
  <si>
    <t>Técnico</t>
  </si>
  <si>
    <t>Complementario Virtual</t>
  </si>
  <si>
    <t>Monteria</t>
  </si>
  <si>
    <t>Tecnologo en Agricultura de precision (2448539)</t>
  </si>
  <si>
    <t>Tecnico en Procesamiento de Derivados Lacteos(2668639)</t>
  </si>
  <si>
    <t>VIRTUAL Gestion Organizacional</t>
  </si>
  <si>
    <t>MONTERIA</t>
  </si>
  <si>
    <t>LORICA</t>
  </si>
  <si>
    <t>CERETE</t>
  </si>
  <si>
    <t>Tecnologo</t>
  </si>
  <si>
    <t xml:space="preserve">VIRTUAL </t>
  </si>
  <si>
    <t>SAHAGUN</t>
  </si>
  <si>
    <t>MONTELIBANO</t>
  </si>
  <si>
    <t xml:space="preserve">Nombre: </t>
  </si>
  <si>
    <t>Operario</t>
  </si>
  <si>
    <t>Tecnico en Conservacion de Recursos Naturales</t>
  </si>
  <si>
    <t>Requisitos academicos: El Programa Requiere De Un Equipo De Instructores Técnicos, Conformado Por Ingeniero Pesquero, Ingiero De Produccion Acuicola, Biólogo Marino, Biólogo, Médico Veterinario Zootecnista, Zootecnista O Tecnólogo Acuícola, Tecnólogo En Producción Pecuaria O Afines. Ingeniero De Alimentos, Ingeniero Agroindustrial, Tecnólogo En Procesamiento De Alimentos O Afines. Experiencia Laboral ¿Mínimo 24 Meses De Vinculación Laboral Con El Área De Su Profesión Especialista O Experto En Acuicultura O Afines, Reproducción De Peces, Aseguramiento De La Calidad</t>
  </si>
  <si>
    <t>Requisitos académicos: ¿ingeniero pesquero, biólogos, biólogo marino, médico veterinario zootecnista, zootecnista, o tecnólogo acuícola experiencia laboral: ¿mínimo 24 meses de vinculación laboral con el área de su profesión especialista o experto en acuicultura</t>
  </si>
  <si>
    <t>Requisitos academicos: ALTERNATIVA 1. TÍTULO DE TECNÓLOGO EN NÚCLEOS BÁSICOS DE CONOCIMIENTO DE: ADMINISTRACIÓN, CONTADURÍA PÚBLICA; O INGENIERÍA ADMINISTRATIVA Y AFINES. VER ANEXOS: (N.B.C.), (TITULOS SENA). CONOCIMIENTOS DEMOSTRABLES EN METODOLOGÍAS PARA IDEACIÓN Y CREATIVIDAD. CURSOS EN PEDAGOGÍA Y/O DIDÁCTICA DEBIDAMENTE CERTIFICADOS. PARA INSTRUCTORES VIRTUALES (ADICIONAL): ACREDITAR CAPACITACIÓN RELACIONADA CON TUTORÍA VIRTUAL NO INFERIOR A 40 HORAS. ALTERNATIVA 2. TÍTULO PROFESIONAL UNIVERSITARIO EN NÚCLEOS BÁSICOS DE CONOCIMIENTO DE: EDUCACIÓN; O ADMINISTRACIÓN, CONTADURÍA PÚBLICA; O INGENIERÍA ADMINISTRATIVA Y AFINES; Y ECONOMÍA. (VER ANEXO N.B.C). TARJETA PROFESIONAL EN LOS CASOS EXIGIDOS POR LA LEY. CONOCIMIENTOS DEMOSTRABLES EN METODOLOGÍAS PARA IDEACIÓN Y CREATIVIDAD. CURSOS EN PEDAGOGÍA Y/O DIDÁCTICA DEBIDAMENTE CERTIFICADOS. PARA INSTRUCTORES VIRTUALES (ADICIONAL): ACREDITAR CAPACITACIÓN RELACIONADA CON TUTORÍA VIRTUAL NO INFERIOR A 40 HORAS. Experiencia Laboral;ALTERNATIVA 1. DOCE (12) MESES EN DOCENCIA. SEIS (6) MESES COMO TUTOR VIRTUAL. CUMPLIMIENTO DE LO ESTABLECIDO EN LA GUÍA DE ORIENTACIÓN FORMACIÓN AMBIENTES VIRTUALES DE APRENDIZAJE. 18 MESES DE EXPERIENCIA RELACIONADA CON EL EJERCICIO DE EMPRENDIMIENTOALTERNATIVA 2. DOCE (12) MESES EN DOCENCIA. SEIS (6) MESES COMO TUTOR VIRTUAL. CUMPLIMIENTO DE LO ESTABLECIDO EN LA GUÍA DE ORIENTACIÓN FORMACIÓN AMBIENTES VIRTUALES DE APRENDIZAJE.12 MESES DE EXPERIENCIA RELACIONADA CON EL EJERCICIO DE EMPRENDIMIENTO.</t>
  </si>
  <si>
    <t>Requisitos academicos: El Programa Requiere De Un Equipo De Instructores Técnicos, Integrado Por Técnico En Comercialización De Alimentos. Técnico Y/O Profesional En Programas De Formación Relacionados Con Procesos De Operaciones Comerciales Comoeconomía, Mercadeo, Administración De Empresas, Ingeniería Industrial, Publicidad Y Ventas, Ingeniería Logística Y Ciencias Afines. Experiencia Laboral En El Caso De Los TécnicosCon Experiencia Laboral En El Desarrollo De Actividades Relacionadas Con Procesos De Operaciones Comerciales, O Servicio Al Cliente, Mínimo De Treinta Y Seis(36) MesesEn El Caso De Los Tecnólogos Y/O ProfesionalesCon Experiencia Laboral En El Desarrollo De Actividades Relacionadas Con Procesos De Operaciones Comerciales, O Servicio Al Cliente, Mínimo De Veinticuatro (24) Meses</t>
  </si>
  <si>
    <t>Requisitos academicos: ALTERNATIVA 1. TÍTULO DE TECNÓLOGO EN EL NÚCLEO BÁSICO DE CONOCIMIENTO DE: ADMINISTRACIÓN; O AGRONOMÍA; O ECONOMÍA; O INGENIERÍA INDUSTRIAL Y AFINES; O PUBLICIDAD Y AFINES; O CONTADURÍA PÚBLICA; U OTRAS INGENIERÍAS; O INGENIERÍA ADMINISTRATIVA Y AFINES; O DISEÑO; O NBC SIN CLASIFICAR. VER ANEXOS: (N.B.C.), (TITULOS SENA). PARA INSTRUCTORES VIRTUALES (ADICIONAL): ACREDITAR CAPACITACIÓN RELACIONADA CON TUTORÍA VIRTUAL NO INFERIOR A 40 HORAS.ALTERNATIVA 2. TÍTULO PROFESIONAL UNIVERSITARIO EN EL NÚCLEO BÁSICO DE CONOCIMIENTO DE: ADMINISTRACIÓN; O ECONOMÍA; O INGENIERÍA INDUSTRIAL Y AFINES; O PUBLICIDAD Y AFINES; O CONTADURÍA PÚBLICA; O INGENIERÍA ADMINISTRATIVA Y AFINES; O MATEMÁTICAS, ESTADÍSTICA Y AFINES; O PSICOLOGÍA; O EDUCACIÓN; O NBC SIN CLASIFICAR. (VER ANEXO NBC). PARA INSTRUCTORES VIRTUALES (ADICIONAL): ACREDITAR CAPACITACIÓN RELACIONADA CON TUTORÍA VIRTUAL NO INFERIOR A 40 HORAS. Experiencia Laboral;ALTERNATIVA 1. DOCE (12) MESES EN DOCENCIA. SEIS (6) MESES COMO TUTOR VIRTUAL. CUMPLIMIENTO DE LO ESTABLECIDO EN LA GUÍA DE ORIENTACIÓN FORMACIÓN AMBIENTES VIRTUALES DE APRENDIZAJE.DIECIOCHO (18) MESES DE EXPERIENCIA RELACIONADA CON EL EJERCICIO DE LA GESTIÓN DE MERCADOS.ALTERNATIVA 2. DOCE (12) MESES EN DOCENCIA. SEIS (6) MESES COMO TUTOR VIRTUAL. CUMPLIMIENTO DE LO ESTABLECIDO EN LA GUÍA DE ORIENTACIÓN FORMACIÓN AMBIENTES VIRTUALES DE APRENDIZAJE.DOCE (12) MESES DE EXPERIENCIA RELACIONADA CON EL EJERCICIO DE LA GESTIÓN DE MERCADOS.</t>
  </si>
  <si>
    <t>Requisitos académicos: profesionales en: ¿administración de empresas ¿ingeniería industrial y de alimentos ¿economía ¿contaduría publica ¿profesionales relacionados con ciencias humanas ¿profesionales relacionados con las tic. ¿profesionales en mercadeo y ventas de servicios experiencia laboral: ¿veinticuatro (24) meses laborando en procesos de consultoría, gestión, administración, servicio al cliente, mercadeo, emprendimiento y presupuestos y seis meses como docente orientando procesos de formación profesional o académica</t>
  </si>
  <si>
    <t>Requisitos académicos: alternativa 1profesional en administración pública, derecho, economista, ciencias políticas, contador público titulado con conocimiento en la administración pública o afines alternativa 2tecnólogo en gobierno local, tecnólogo en gestión empresarial, administración empresarial o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preferiblemente experiencia en el sector público alternativa 2treinta y seis (36) meses de experienciade los cuales treinta (30) meses estarán relacionados con el ejercicio de la profesión u oficio objeto de la formación profesional y seis (6) meses de labores en docencia, preferiblemente experiencia en el sector público</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</si>
  <si>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t>
  </si>
  <si>
    <t>Requisitos academicos: El Programa Requiere De Un Equipo De Instructores Técnicos, Conformado PorProfesionales Universitarios En Programas Relacionados Con El Sector Agrícola Tales Comoingeniero Agrícola, Ingeniero Agrónomo, Agrónomo, Ingenieros Forestales O Catastrales Con Especialización En Sig, Tecnólogos En Electrónica, Sistemas Y Afines, Ingenieros Electrónicos, Ingeniero Mecatrónico Con Experiencia En Manejo De Equipos De Tasa Variada Y Agricultura De Precisión. Experiencia Laboral Mínimo 24 Meses De Vinculación Laboral Con El Área De Su Profesión (Un Tiempo Genérico Para Todos Los Perfiles Requeridos)Un Año En Temas Relacionados Con Agricultura De Precisión O Conocimientos Y Experiencia En Sig Y/O En El Sector Agropecuario</t>
  </si>
  <si>
    <t>Requisitos académicos: ¿tecnólogo en producción agrícola o afines ¿ingeniero agrónomo; ingeniero agrícola experiencia laboral: ¿mínimo 24 meses de vinculación laboral en el desarrollo de actividades relacionadas con la producción de cultivos</t>
  </si>
  <si>
    <t>Requisitos académicos: ¿tecnólogo en producción agrícola o afines ¿ingeniero agrónomo; ingeniero agrícola experiencia laboral: ¿mínimo 24 meses de vinculación laboral en el desarrollo de actividades relacionadas con los cultivos agrícolas</t>
  </si>
  <si>
    <t>Requisitos académicos: ¿el programa requiere de un equipo de instructores técnicos, conformado por: profesionales en programas de formación relacionados con los procesos de gestión agropecuaria, tales comoadministradores de empresas y ciencias afines y/o ingenieros agrónomos y/o ingenieros agrícolas y/o ingenieros ambientales y /o tecnólogos en producción agrícola y/o riego drenaje y manejo de suelos y /o técnicos en producción agropecuaria o áreas afines con el sector. Experiencia laboral: ¿mínimo 24 meses de vinculación laboral con el área de su profesión</t>
  </si>
  <si>
    <t>Requisitos académicos: tecnologo o profesional en areas afines con tecnologias de la informacion y la comunicacion. Experiencia laboral: mínimo, dieciocho (18) meses de experiencia laboral, de los cuales doce (12) meses estarán relacionados con el ejercicio de la profesión u oficio objeto de la formación profesional y seis (6) meses en labores de docencia en el área</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</si>
  <si>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</si>
  <si>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Requisitos académicos: el programa requiere de un equipo de instructores técnicos, conformado por: ¿médico veterinario zootecnista, médico veterinario, zootecnista, tecnólogo en reproducción bovina. ¿administrador de empresas agropecuarias, ingeniería agroindustrial, profesionales o tecnólogos de áreas afines ¿ingeniero de alimentos, ingeniero agroindustrial,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</si>
  <si>
    <t>Requisitos académicos: la competencia requiere de un equipo de instructores técnicos, conformado por ¿médico veterinario, médico veterinario ¿ zootecnista. Experiencia laboral: ¿mínimo 24 meses de vinculación laboral con el área de su profesión especialista o experto en buenas sanidad animal y/o epidemiologia</t>
  </si>
  <si>
    <t>Requisitos académicos: ¿tecnólogos o técnicos en zootecnia, profesionales en veterinaria, medicina veterinaria y zootecnia, biología y entomología experiencia laboral: ¿mínimo 24 meses de experiencia certificada en apicultura para profesionales mínimo 36 meses de experiencia certificada en apicultura para técnicos y tecnólogos</t>
  </si>
  <si>
    <t>Requisitos académicos: alternativa 1. Título profesional en disciplina académica del núcleo básico de conocimiento enquímica, ingeniería agroindustrial, alimentos y afines alternativa 2. Título de tecnólogo en disciplina académica del núcleo básico de conocimiento eningeniería agroindustrial, alimentos y afines. Experiencia laboral: 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veinte y ocho (28) meses estarán relacionados con el ejercicio de la profesión u oficio objeto de la formación profesional y ocho (8) meses en labores de docencia</t>
  </si>
  <si>
    <t>Requisitos académicos: alternativa1. Título profesional en disciplina académica del núcleo básico de conocimiento eningeniería agroindustrial, alimentos y afines. Alternativa 2. Título de tecnólogo en disciplina académica del núcleo básico de conocimiento eningeniería agroindustrial, alimentos y afines. Experiencia laboral: alternativa 1veinticuatro (24) meses de experienciade los cuales dieciocho (18) meses estarán relacionados con el ejercicio de la profesión u oficio objeto de la formaciónprofesional y seis (6) meses en labores de docenciaalternativa 2treinta y seis (36) meses de experienciade los cuales veinte y ocho (28) meses estarán relacionados con el ejercicio de la profesión u oficio objeto de laformación profesional y ocho (8) meses en labores de docencia</t>
  </si>
  <si>
    <t>Requisitos académicos: título profesional en disciplina académica del núcleo básico de conocimiento eningeniería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</si>
  <si>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Requisitos académicos: certificado de técnico en el área ocupacional 72 ocupaciones técnicas de la explotación primaria y extractiva grupo 722supervisores de agricultura pecuaria y silvicultura subgrupo 7223supervisores de explotación forestal y silvicultura. Certificado de técnico en el área ocupacional 73ocupaciones intermedias de la explotación primaria y extractiva grupo 732trabajadores forestales y de silvicultura subgrupo 7321trabajadores de explotación forestal o subgrupo 7322trabajadores de silvicultura y forestales. Certificado de técnico en el área ocupacional 22ocupaciones técnicas relacionadas con las ciencias naturales aplicadas grupo 222: ocupaciones técnicas en ciencias naturales subgrupo 2222técnicos forestales y de recursos naturales (ver c. N. O). Alternativa 1título de técnico profesional en núcleos básicos de conocimientos de ingeniería agrícola, forestal y afines. Alternativa 2título de tecnólogo en núcleos básicos de conocimiento deingeniería agrícola, forestal y afines. Alternativa 3título profesional universitario en núcleos básicos de conocimiento deingeniería agrícola, forestal y afines. Experiencia laboral: cuarenta y dos (42) meses de experiencia relacionada distribuida asítreinta (30) meses de experiencia relacionada con el ejercicio de forestal y doce (12) meses en docencia o instrucción certificada por entidad legalmente reconocidaalternativa 1treinta y seis (36) meses de experiencia relacionada distribuida asíveinticuatro (24) meses de experiencia relacionada con el ejercicio de forestal y doce (12) meses en docenciaalternativa 2treinta (30) meses de experiencia relacionada distribuida asídiez y ocho (18) meses relacionados con el ejercicio de forestal y doce (12) meses en docenciaalternativa 3veinticuatro (24) meses de experiencia relacionada distribuidos asídoce (12) meses estarán relacionados con el ejercicio de forestal y doce (12) meses en labores de docencia</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</si>
  <si>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</si>
  <si>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Requisitos académicos: profesional en ciencias naturalesingeniero agrónomo, ingeniero agrícola, ingeniero forestal, biólogo, ecólogo, ingeniero agroecólogo, ingeniero en agroecología, ingeniero químico, y/o profesionales y/o tecnólogos en áreas afines. Experiencia laboral: demostrar experiencia laboral de 2 años en actividades relacionadas con la competencia, experiencia y/o formación docente mínima de 12 meses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</si>
  <si>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</si>
  <si>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</si>
  <si>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</si>
  <si>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</si>
  <si>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</si>
  <si>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Requisitos académicos: 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Opción 3: Treinta (30) meses de experiencia relacionada distribuida así: Dieciocho (18) meses de experiencia relacionada con el ejercicio de los derechos humanos y fundamentales del trabajo y doce (12) meses en docencia o instrucción certificada por entidad legalmente reconocida Opción 4: Veinticuatro (24) meses de experiencia relacionada distribuida así: Doce (12) meses de experiencia relacionada con el ejercicio de los derechos humanos y fundamentales del trabajo y doce (12) meses en docencia o instrucción certificada por entidad legalmente reconocida. Competencias:1. Crea espacios pedagógicos de reflexión y apropiación para la valoración de los derechos y deberes en el trabajo 2. Interpreta la relación entre el trabajo y el desarrollo humano. 3. Identifica la naturaleza de los derechos humanos y del trabajo. 4. Genera procesos de interacción social interacciones en el marco de los derechos humanos y laborales para el desarrollo social para el desarrollo de con autonomía y dignidad. 5. Implementa acciones para la elaboración el diligenciamiento de documentos relacionados con la política pública, de salarios y los acuerdos internacionales de la OIT y los derechos económicos, sociales y de bienestar derivadas de las acciones laborales. 6. Argumenta los derechos el ejercicio de los derechos fundamentales del trabajo y los mecanismos de protección como ejercicio de la ciudadanía laboral. 7. Organiza acciones pedagógicas para la aplicación de los principios de los derechos de asociación. 8. Integra acciones de solidaridad para la defensa del ser humano, la naturaleza y la cultura de la paz. y los valores de la convivencia la paz y la ciudadana.</t>
  </si>
  <si>
    <t>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</si>
  <si>
    <t>Requisitos académicos: Profesional en ciencias de la comunicación, periodismo, lingüística, filología, lenguas clásicas o modernas, español y literatura. Experiencia laboral: ¿ un (1) año de experiencia laboral en el área seis (6) meses de experiencia docente.</t>
  </si>
  <si>
    <t>Requisitos académicos: requisitos académicoslos programas requieren de: alternativa 1título profesional enciencias de la información, la documentación bibliotecología y archivística, y afines, preferiblemente certificado en normas de competencia laboral técnicas y pedagógicas. Alternativa 2tecnólogo en gestión documental, o afines preferiblemente certificado en normas de competencia laboral técnicas y pedagógicas.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doce (12) meses en labores de docencia</t>
  </si>
  <si>
    <t>LICENCIADO EN MATEMÁTICAS O-INGENIERO AFÍN AL PROGRAMA DE FORMACIÓN -MÍNIMO 12 MESES DE EXPERIENCIA EN DOCENCIA</t>
  </si>
  <si>
    <t>48 h</t>
  </si>
  <si>
    <t>Periodo fijo</t>
  </si>
  <si>
    <t xml:space="preserve">Tecnologo en Acuicultura </t>
  </si>
  <si>
    <t xml:space="preserve">Tecnico en Produccion Acuicola </t>
  </si>
  <si>
    <t xml:space="preserve">Tecnico en Asistencia Administrativa </t>
  </si>
  <si>
    <t xml:space="preserve">Tecnico en Emprendimiento y Fomento Empresarial </t>
  </si>
  <si>
    <t>Comercializacion de Alimentos</t>
  </si>
  <si>
    <t>Tecnico en Asistencia Administrativa</t>
  </si>
  <si>
    <t>Mayordomia de Empresas Ganaderas</t>
  </si>
  <si>
    <t>Tecnico en Produccion Acuicola</t>
  </si>
  <si>
    <t>Tecnico en Comercializacion de Alimentos</t>
  </si>
  <si>
    <t>Tecnico en Produccion Agropecuaria</t>
  </si>
  <si>
    <t>Tecnico en Integracion de Operaciones Logisticas</t>
  </si>
  <si>
    <t>Tecnico en Interaccion de Operaciones Logisticas</t>
  </si>
  <si>
    <t>Tecnico en Monitoreo Ambiental</t>
  </si>
  <si>
    <t>Tecnico en Procesamiento de Derivados Lacteos</t>
  </si>
  <si>
    <t>Tecnologo en Manejo y Aprovechamiento Forestal</t>
  </si>
  <si>
    <t>Tecnico en Emprendimiento y Fomento Empresarial</t>
  </si>
  <si>
    <t>Tecnico en Catastro</t>
  </si>
  <si>
    <t xml:space="preserve">Tecnico en Operación Turistica Local </t>
  </si>
  <si>
    <t>Tecnico en Promotoria en Manejo Ambiental</t>
  </si>
  <si>
    <t>Tecnico en Operaciones Forestales</t>
  </si>
  <si>
    <t>Tecnico en Servicios y Operaciones Microfinancieras Virtual</t>
  </si>
  <si>
    <t>Tecnico en Construccion de Edificaciones</t>
  </si>
  <si>
    <t xml:space="preserve">Tecnico en construccion de edificaciones </t>
  </si>
  <si>
    <t xml:space="preserve">Tecnico en Monitoreo Ambiental </t>
  </si>
  <si>
    <t xml:space="preserve">Tecnologo en Manejo y Aprovechamiento Forestal </t>
  </si>
  <si>
    <t>Tecnico en Corte y Venta de Carnes</t>
  </si>
  <si>
    <t>Tecnico en Comercializacion de Alimento</t>
  </si>
  <si>
    <t xml:space="preserve">Operario en Produccion Apicola </t>
  </si>
  <si>
    <t xml:space="preserve">Tecnologo en Produccion Ganadera </t>
  </si>
  <si>
    <t xml:space="preserve">Tecnico en Mayordomia de Empresas Ganaderas </t>
  </si>
  <si>
    <t>Tecnico en Produccion de Derivados Lacteos</t>
  </si>
  <si>
    <t>Tecnologo en Analisis y Desarrollo de Software</t>
  </si>
  <si>
    <t>Tecnico en Programacion de Software</t>
  </si>
  <si>
    <t>Tecnico en Produccion Agropecuarial</t>
  </si>
  <si>
    <t xml:space="preserve">Tecnico en Cultivos agricolas </t>
  </si>
  <si>
    <t>Tecnologo en Gestion de Produccion de Multimedias Virtual</t>
  </si>
  <si>
    <t>Tecnologo en Analisis y Desarrollo de Software Virtual</t>
  </si>
  <si>
    <t>Tecnico en Proyectos Agropecuarios Virtual</t>
  </si>
  <si>
    <t xml:space="preserve">Tecnologo en Gestion Agroempresarial </t>
  </si>
  <si>
    <t>JORGE HERNANDEZ GUERRA - DENIS PINTO- ANA CAROLINA GONZALEZ - EDUIN JOSÉ NEGRETE RUIZ</t>
  </si>
  <si>
    <t>CLARA HELENA GENES BITAR</t>
  </si>
  <si>
    <t>Subdirectora(E) del Centro Agropecuario y de Biotecnologia el Porvenir</t>
  </si>
  <si>
    <t>40 h</t>
  </si>
  <si>
    <t>Acuicola</t>
  </si>
  <si>
    <t>Jorge</t>
  </si>
  <si>
    <t>Pecuario</t>
  </si>
  <si>
    <t>Agricola</t>
  </si>
  <si>
    <t>Agroindustria</t>
  </si>
  <si>
    <t>Pinto</t>
  </si>
  <si>
    <t>Ambiental</t>
  </si>
  <si>
    <t>Ana</t>
  </si>
  <si>
    <t>Administrativo</t>
  </si>
  <si>
    <t>Ingles</t>
  </si>
  <si>
    <t>Julio</t>
  </si>
  <si>
    <t>Virtual</t>
  </si>
  <si>
    <t>Enciso</t>
  </si>
  <si>
    <t>Maria Margarita Mercado</t>
  </si>
  <si>
    <t>Maria Carrasco</t>
  </si>
  <si>
    <t>Orlando Lorduy</t>
  </si>
  <si>
    <t>Requisitos academicos: PROFESIONAL EN ADMINISTRACIÓN DE EMPRESAS Y/O ADMINISTRADOR DE EMPRESAS AGROPECUARIAS Y/O INGENIERO INDUSTRIAL Experiencia Laboral;DOCE (12) MESES DE EXPERIENCIA LABORAL RELACIONADA; DOCE (12) MESES EN DOCENCIA.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</si>
  <si>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academicos: PROFESIONAL EN ADMINISTRACIÓN DE EMPRESAS Y/O ADMINISTRADOR DE EMPRESAS AGROPECUARIAS Y/O INGENIERO INDUSTRIAL Experiencia Laboral;DOCE (12) MESES DE EXPERIENCIA LABORAL RELACIONADA; DOCE (12) MESES EN DOCENCIA.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</si>
  <si>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</si>
  <si>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</si>
  <si>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académicos: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</si>
  <si>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</si>
  <si>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</si>
  <si>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académicos: profesional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Experiencia laboral: mínimo 12 meses en la orientación de procesos de capacitación o formación en lengua extranjera.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</si>
  <si>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academicos: Título Profesional En Salud, Ingenierías, Administración Y Social Con Especialización En Seguridad Y Salud En El Trabajo Y/O Salud Ocupacional. Experiencia Laboral 24 Meses De Experiencia En Áreas Específicas6 Meses En Pedagogía.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</si>
  <si>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academicos: ALTERNATIVA 1.TÍTULO DE TECNÓLOGO EN EL NÚCLEO BÁSICO DE CONOCIMIENTO DE: ADMINISTRACIÓN; O INGENIERÍA INDUSTRIAL Y AFINES.ALTERNATIVA 2.TÍTULO PROFESIONAL UNIVERSITARIO EL NÚCLEO BÁSICO DE CONOCIMIENTO DE: ADMINISTRACIÓN; O INGENIERÍA INDUSTRIAL Y AFINES; O NBC SIN CLASIFICAR. Experiencia Laboral;ALTERNATIVA 1.TREINTA (30) MESES DE EXPERIENCIA RELACIONADA DISTRIBUIDA ASÍ: DIECIOCHO (18) MESES DE EXPERIENCIA RELACIONADA CON EL EJERCICIO DE GESTIÓN ADMINISTRATIVA Y DOCE (12) MESES EN DOCENCIA.ALTERNATIVA 2VEINTICUATRO (24) MESES DE EXPERIENCIA RELACIONADA DISTRIBUIDA ASÍ: DOCE (12) MESES DE EXPERIENCIA RELACIONADA CON EL EJERCICIO DE GESTIÓN ADMINISTRATIVA Y DOCE (12) MESES EN DOCENCIA.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</si>
  <si>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Requisitos académicos: administrador de empresas énfasis agropecuario y/o agrícola. Ingenieros agrícolas o ingenieros ambientales. Ingenieros agrónomos. Tecnólogo en adminsitración de empresas agropecuarias experiencia laboral: 6 meses en el área técnica6 meses en el área virtual6 meses en el área pedagógica.
Nivel Profesional: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Veinticuatro (24) meses de experiencia distribuida así: Doce (12) meses de experiencia relacionada con el diseño curricular y doce (12) meses como instructor de formación virtual. Experiencia en el campo de acción según los títulos acreditados.
 Nivel Tecnólogo: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Treinta (30) meses de experiencia distribuida así: Dieciocho (18) meses de experiencia relacionada con el diseño curricular y doce (12) como instructor de formación virtual.</t>
  </si>
  <si>
    <t>CUPOS PASAN Y PRIMERA OFERTA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</si>
</sst>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0.0%"/>
  </numFmts>
  <fonts count="2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11"/>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155">
    <xf numFmtId="0" fontId="0" fillId="0" borderId="0" xfId="0"/>
    <xf numFmtId="165" fontId="3" fillId="0" borderId="1" xfId="4" applyNumberFormat="1" applyFont="1" applyFill="1" applyBorder="1" applyAlignment="1">
      <alignment horizontal="left" vertical="center" wrapText="1"/>
    </xf>
    <xf numFmtId="0" fontId="4" fillId="2" borderId="1" xfId="3" applyFont="1" applyFill="1" applyBorder="1" applyAlignment="1">
      <alignment horizontal="center" vertical="center" wrapText="1"/>
    </xf>
    <xf numFmtId="165" fontId="3" fillId="0" borderId="3"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0" fontId="6" fillId="0" borderId="0" xfId="0" applyFont="1"/>
    <xf numFmtId="3" fontId="8" fillId="0" borderId="1" xfId="3" applyNumberFormat="1" applyFont="1" applyFill="1" applyBorder="1" applyAlignment="1">
      <alignment horizontal="center" vertical="center" wrapText="1"/>
    </xf>
    <xf numFmtId="0" fontId="6" fillId="0" borderId="0" xfId="0" applyFont="1" applyFill="1"/>
    <xf numFmtId="0" fontId="4" fillId="0" borderId="0" xfId="0" applyFont="1" applyFill="1" applyBorder="1" applyAlignment="1">
      <alignment wrapText="1"/>
    </xf>
    <xf numFmtId="0" fontId="11" fillId="0" borderId="0" xfId="0"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Border="1"/>
    <xf numFmtId="43" fontId="6" fillId="0" borderId="0" xfId="1" applyFont="1" applyFill="1" applyBorder="1"/>
    <xf numFmtId="3" fontId="6" fillId="0" borderId="0" xfId="0" applyNumberFormat="1" applyFont="1" applyFill="1" applyBorder="1"/>
    <xf numFmtId="0" fontId="15" fillId="0" borderId="0" xfId="6" applyFont="1"/>
    <xf numFmtId="0" fontId="15" fillId="4" borderId="0" xfId="6" applyFont="1" applyFill="1" applyBorder="1"/>
    <xf numFmtId="0" fontId="15" fillId="4" borderId="0" xfId="6" applyFont="1" applyFill="1"/>
    <xf numFmtId="0" fontId="13" fillId="0" borderId="1" xfId="6" applyFont="1" applyBorder="1" applyAlignment="1">
      <alignment horizontal="center" vertical="center"/>
    </xf>
    <xf numFmtId="0" fontId="13" fillId="0" borderId="0" xfId="6" applyFont="1" applyFill="1" applyBorder="1"/>
    <xf numFmtId="0" fontId="13" fillId="4" borderId="0" xfId="6" applyFont="1" applyFill="1" applyBorder="1"/>
    <xf numFmtId="0" fontId="13" fillId="0" borderId="0" xfId="6" applyFont="1"/>
    <xf numFmtId="0" fontId="19" fillId="5" borderId="1" xfId="6" applyFont="1" applyFill="1" applyBorder="1" applyAlignment="1">
      <alignment horizontal="center" vertical="center"/>
    </xf>
    <xf numFmtId="0" fontId="20" fillId="0" borderId="0"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6" applyFont="1" applyFill="1" applyBorder="1" applyAlignment="1">
      <alignment horizontal="center" vertical="center" wrapText="1"/>
    </xf>
    <xf numFmtId="0" fontId="8" fillId="0" borderId="1" xfId="0" applyFont="1" applyFill="1" applyBorder="1" applyAlignment="1">
      <alignment horizontal="center" vertical="center" wrapText="1"/>
    </xf>
    <xf numFmtId="2" fontId="3" fillId="0" borderId="0" xfId="3" applyNumberFormat="1" applyFont="1" applyFill="1" applyBorder="1" applyAlignment="1">
      <alignment horizontal="left"/>
    </xf>
    <xf numFmtId="2" fontId="3" fillId="0" borderId="0" xfId="4" applyNumberFormat="1" applyFont="1" applyFill="1" applyBorder="1" applyAlignment="1">
      <alignment horizontal="center" vertical="center" wrapText="1"/>
    </xf>
    <xf numFmtId="2" fontId="3" fillId="3" borderId="1" xfId="3" applyNumberFormat="1" applyFont="1" applyFill="1" applyBorder="1" applyAlignment="1">
      <alignment horizontal="center" vertical="center" wrapText="1"/>
    </xf>
    <xf numFmtId="2" fontId="4" fillId="2" borderId="1" xfId="3" applyNumberFormat="1" applyFont="1" applyFill="1" applyBorder="1" applyAlignment="1">
      <alignment horizontal="center" vertical="center" wrapText="1"/>
    </xf>
    <xf numFmtId="2" fontId="6" fillId="0" borderId="0" xfId="0" applyNumberFormat="1" applyFont="1" applyFill="1" applyBorder="1"/>
    <xf numFmtId="2" fontId="6" fillId="0" borderId="0" xfId="0" applyNumberFormat="1" applyFont="1"/>
    <xf numFmtId="0" fontId="8" fillId="0" borderId="1" xfId="0" applyFont="1" applyFill="1" applyBorder="1" applyAlignment="1">
      <alignment horizontal="left" vertical="center"/>
    </xf>
    <xf numFmtId="0" fontId="8" fillId="0" borderId="1" xfId="0" applyFont="1" applyBorder="1" applyAlignment="1">
      <alignment horizontal="left" vertical="center"/>
    </xf>
    <xf numFmtId="0" fontId="11" fillId="4" borderId="1" xfId="0" applyFont="1" applyFill="1" applyBorder="1" applyAlignment="1">
      <alignment horizontal="left" vertical="center" wrapText="1"/>
    </xf>
    <xf numFmtId="0" fontId="4" fillId="4" borderId="1" xfId="5" applyFont="1" applyFill="1" applyBorder="1" applyAlignment="1">
      <alignment horizontal="left" vertical="center" wrapText="1"/>
    </xf>
    <xf numFmtId="0" fontId="4" fillId="4" borderId="1" xfId="3" applyFont="1" applyFill="1" applyBorder="1" applyAlignment="1">
      <alignment horizontal="left" vertical="center" wrapText="1"/>
    </xf>
    <xf numFmtId="0" fontId="9" fillId="0" borderId="1" xfId="0" applyFont="1" applyFill="1" applyBorder="1" applyAlignment="1">
      <alignment horizontal="center" vertical="center"/>
    </xf>
    <xf numFmtId="0" fontId="8" fillId="0" borderId="1" xfId="0" applyFont="1" applyFill="1" applyBorder="1" applyAlignment="1">
      <alignment horizontal="center" vertical="center"/>
    </xf>
    <xf numFmtId="14" fontId="8" fillId="0" borderId="1" xfId="0" applyNumberFormat="1" applyFont="1" applyFill="1" applyBorder="1" applyAlignment="1">
      <alignment vertical="center"/>
    </xf>
    <xf numFmtId="41" fontId="8" fillId="0" borderId="1" xfId="2" applyFont="1" applyFill="1" applyBorder="1" applyAlignment="1">
      <alignment vertical="center"/>
    </xf>
    <xf numFmtId="2" fontId="8" fillId="0" borderId="1" xfId="3" applyNumberFormat="1" applyFont="1" applyFill="1" applyBorder="1" applyAlignment="1">
      <alignment horizontal="center" vertical="center" wrapText="1"/>
    </xf>
    <xf numFmtId="0" fontId="13" fillId="0" borderId="11" xfId="0" applyFont="1" applyBorder="1" applyAlignment="1">
      <alignment horizontal="center" vertical="center"/>
    </xf>
    <xf numFmtId="0" fontId="2" fillId="0" borderId="13" xfId="0" applyFont="1" applyFill="1" applyBorder="1" applyAlignment="1">
      <alignment horizontal="center" vertical="center" wrapText="1"/>
    </xf>
    <xf numFmtId="0" fontId="6" fillId="0" borderId="14" xfId="0" applyFont="1" applyBorder="1"/>
    <xf numFmtId="0" fontId="8" fillId="0" borderId="12" xfId="0" applyFont="1" applyFill="1" applyBorder="1" applyAlignment="1">
      <alignment horizontal="left" vertical="center"/>
    </xf>
    <xf numFmtId="3" fontId="8" fillId="0" borderId="13" xfId="3" applyNumberFormat="1" applyFont="1" applyFill="1" applyBorder="1" applyAlignment="1">
      <alignment horizontal="left" vertical="top" wrapText="1"/>
    </xf>
    <xf numFmtId="0" fontId="8" fillId="0" borderId="12" xfId="0" applyFont="1" applyFill="1" applyBorder="1" applyAlignment="1">
      <alignment horizontal="left" vertical="center" wrapText="1"/>
    </xf>
    <xf numFmtId="0" fontId="0" fillId="0" borderId="12" xfId="0" applyBorder="1" applyAlignment="1">
      <alignment horizontal="left" vertical="center"/>
    </xf>
    <xf numFmtId="0" fontId="0" fillId="4" borderId="12" xfId="0" applyFill="1" applyBorder="1" applyAlignment="1">
      <alignment horizontal="left" vertical="center"/>
    </xf>
    <xf numFmtId="165" fontId="3" fillId="0" borderId="3" xfId="4" applyNumberFormat="1" applyFont="1" applyFill="1" applyBorder="1" applyAlignment="1">
      <alignment horizontal="left" vertical="center" wrapText="1"/>
    </xf>
    <xf numFmtId="2" fontId="3" fillId="0" borderId="3" xfId="4" applyNumberFormat="1" applyFont="1" applyFill="1" applyBorder="1" applyAlignment="1">
      <alignment horizontal="left" vertical="center" wrapText="1"/>
    </xf>
    <xf numFmtId="0" fontId="6" fillId="0" borderId="17" xfId="0" applyFont="1" applyFill="1" applyBorder="1"/>
    <xf numFmtId="2" fontId="3" fillId="3" borderId="10" xfId="3" applyNumberFormat="1" applyFont="1" applyFill="1" applyBorder="1" applyAlignment="1">
      <alignment horizontal="center" vertical="center" wrapText="1"/>
    </xf>
    <xf numFmtId="0" fontId="6" fillId="2" borderId="13" xfId="0" applyFont="1" applyFill="1" applyBorder="1" applyAlignment="1"/>
    <xf numFmtId="0" fontId="8" fillId="0" borderId="18" xfId="0" applyFont="1" applyFill="1" applyBorder="1" applyAlignment="1">
      <alignment horizontal="center"/>
    </xf>
    <xf numFmtId="0" fontId="4" fillId="0" borderId="19" xfId="0" applyFont="1" applyFill="1" applyBorder="1" applyAlignment="1">
      <alignment wrapText="1"/>
    </xf>
    <xf numFmtId="0" fontId="4" fillId="0" borderId="19" xfId="0" applyFont="1" applyFill="1" applyBorder="1" applyAlignment="1">
      <alignment horizontal="center"/>
    </xf>
    <xf numFmtId="0" fontId="10" fillId="0" borderId="19" xfId="0" applyFont="1" applyFill="1" applyBorder="1" applyAlignment="1">
      <alignment horizontal="center"/>
    </xf>
    <xf numFmtId="3" fontId="24" fillId="0" borderId="19" xfId="3" applyNumberFormat="1" applyFont="1" applyFill="1" applyBorder="1" applyAlignment="1">
      <alignment horizontal="center" vertical="center" wrapText="1"/>
    </xf>
    <xf numFmtId="14" fontId="4" fillId="0" borderId="19" xfId="3" applyNumberFormat="1" applyFont="1" applyFill="1" applyBorder="1" applyAlignment="1">
      <alignment horizontal="center" vertical="center" wrapText="1"/>
    </xf>
    <xf numFmtId="3" fontId="4" fillId="0" borderId="19" xfId="3" applyNumberFormat="1" applyFont="1" applyFill="1" applyBorder="1" applyAlignment="1">
      <alignment horizontal="center" vertical="center" wrapText="1"/>
    </xf>
    <xf numFmtId="3" fontId="3" fillId="0" borderId="19" xfId="3" applyNumberFormat="1" applyFont="1" applyFill="1" applyBorder="1" applyAlignment="1">
      <alignment horizontal="center" vertical="center" wrapText="1"/>
    </xf>
    <xf numFmtId="0" fontId="6" fillId="0" borderId="19" xfId="0" applyFont="1" applyFill="1" applyBorder="1"/>
    <xf numFmtId="43" fontId="6" fillId="0" borderId="19" xfId="1" applyFont="1" applyFill="1" applyBorder="1"/>
    <xf numFmtId="3" fontId="7" fillId="0" borderId="19" xfId="0" applyNumberFormat="1" applyFont="1" applyFill="1" applyBorder="1"/>
    <xf numFmtId="3" fontId="9" fillId="0" borderId="19" xfId="0" applyNumberFormat="1" applyFont="1" applyFill="1" applyBorder="1"/>
    <xf numFmtId="2" fontId="6" fillId="0" borderId="19" xfId="0" applyNumberFormat="1" applyFont="1" applyFill="1" applyBorder="1"/>
    <xf numFmtId="3" fontId="9" fillId="0" borderId="20" xfId="0" applyNumberFormat="1" applyFont="1" applyFill="1" applyBorder="1"/>
    <xf numFmtId="0" fontId="0" fillId="6" borderId="0" xfId="0" applyFill="1"/>
    <xf numFmtId="0" fontId="9" fillId="0" borderId="27" xfId="0" applyFont="1" applyFill="1" applyBorder="1" applyAlignment="1">
      <alignment horizontal="center"/>
    </xf>
    <xf numFmtId="0" fontId="6" fillId="0" borderId="14" xfId="0" applyFont="1" applyFill="1" applyBorder="1"/>
    <xf numFmtId="41" fontId="6" fillId="0" borderId="14" xfId="2" applyFont="1" applyFill="1" applyBorder="1"/>
    <xf numFmtId="0" fontId="6" fillId="0" borderId="27" xfId="0" applyFont="1" applyBorder="1"/>
    <xf numFmtId="0" fontId="11" fillId="0" borderId="0" xfId="0" applyFont="1" applyBorder="1"/>
    <xf numFmtId="0" fontId="6" fillId="0" borderId="0" xfId="0" applyFont="1" applyBorder="1"/>
    <xf numFmtId="43" fontId="6" fillId="0" borderId="0" xfId="1" applyFont="1" applyBorder="1"/>
    <xf numFmtId="2" fontId="6" fillId="0" borderId="0" xfId="0" applyNumberFormat="1" applyFont="1" applyBorder="1"/>
    <xf numFmtId="43" fontId="6" fillId="0" borderId="0" xfId="0" applyNumberFormat="1" applyFont="1" applyBorder="1"/>
    <xf numFmtId="41" fontId="6" fillId="0" borderId="14" xfId="2" applyFont="1" applyBorder="1"/>
    <xf numFmtId="0" fontId="6" fillId="0" borderId="9" xfId="0" applyFont="1" applyBorder="1" applyAlignment="1">
      <alignment horizontal="center"/>
    </xf>
    <xf numFmtId="0" fontId="6" fillId="0" borderId="10" xfId="0" applyFont="1" applyBorder="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12" fillId="3" borderId="12"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13" xfId="0" applyFont="1" applyFill="1" applyBorder="1" applyAlignment="1">
      <alignment horizontal="center" vertical="center"/>
    </xf>
    <xf numFmtId="3" fontId="4" fillId="0" borderId="12" xfId="3" applyNumberFormat="1" applyFont="1" applyFill="1" applyBorder="1" applyAlignment="1">
      <alignment horizontal="right" vertical="center" wrapText="1"/>
    </xf>
    <xf numFmtId="0" fontId="4" fillId="0" borderId="1" xfId="3" applyFont="1" applyFill="1" applyBorder="1" applyAlignment="1">
      <alignment horizontal="right" vertical="center" wrapText="1"/>
    </xf>
    <xf numFmtId="165" fontId="3" fillId="0" borderId="4" xfId="4" applyNumberFormat="1" applyFont="1" applyFill="1" applyBorder="1" applyAlignment="1">
      <alignment horizontal="left" vertical="center" wrapText="1"/>
    </xf>
    <xf numFmtId="165" fontId="3" fillId="0" borderId="7" xfId="4" applyNumberFormat="1" applyFont="1" applyFill="1" applyBorder="1" applyAlignment="1">
      <alignment horizontal="left" vertical="center" wrapText="1"/>
    </xf>
    <xf numFmtId="165" fontId="3" fillId="0" borderId="15" xfId="4" applyNumberFormat="1" applyFont="1" applyFill="1" applyBorder="1" applyAlignment="1">
      <alignment horizontal="left" vertical="center" wrapText="1"/>
    </xf>
    <xf numFmtId="0" fontId="3" fillId="0" borderId="12" xfId="3" applyFont="1" applyFill="1" applyBorder="1" applyAlignment="1">
      <alignment horizontal="center"/>
    </xf>
    <xf numFmtId="0" fontId="3" fillId="0" borderId="1" xfId="3" applyFont="1" applyFill="1" applyBorder="1" applyAlignment="1">
      <alignment horizontal="center"/>
    </xf>
    <xf numFmtId="0" fontId="3" fillId="0" borderId="13" xfId="3" applyFont="1" applyFill="1" applyBorder="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5" fillId="0" borderId="13" xfId="0" applyFont="1" applyBorder="1" applyAlignment="1">
      <alignment horizontal="center"/>
    </xf>
    <xf numFmtId="3" fontId="3" fillId="0" borderId="12" xfId="3" applyNumberFormat="1" applyFont="1" applyFill="1" applyBorder="1" applyAlignment="1">
      <alignment horizontal="right" vertical="center"/>
    </xf>
    <xf numFmtId="0" fontId="3" fillId="0" borderId="1" xfId="3" applyFont="1" applyFill="1" applyBorder="1" applyAlignment="1">
      <alignment horizontal="right" vertical="center"/>
    </xf>
    <xf numFmtId="0" fontId="4" fillId="0" borderId="4" xfId="3" applyFont="1" applyFill="1" applyBorder="1" applyAlignment="1">
      <alignment horizontal="center" vertical="center"/>
    </xf>
    <xf numFmtId="0" fontId="4" fillId="0" borderId="7" xfId="3" applyFont="1" applyFill="1" applyBorder="1" applyAlignment="1">
      <alignment horizontal="center" vertical="center"/>
    </xf>
    <xf numFmtId="0" fontId="4" fillId="0" borderId="2" xfId="3" applyFont="1" applyFill="1" applyBorder="1" applyAlignment="1">
      <alignment horizontal="center" vertical="center"/>
    </xf>
    <xf numFmtId="0" fontId="4" fillId="0" borderId="5" xfId="3" applyFont="1" applyFill="1" applyBorder="1" applyAlignment="1">
      <alignment horizontal="center" vertical="center" wrapText="1"/>
    </xf>
    <xf numFmtId="0" fontId="4" fillId="0" borderId="8" xfId="3" applyFont="1" applyFill="1" applyBorder="1" applyAlignment="1">
      <alignment horizontal="center" vertical="center" wrapText="1"/>
    </xf>
    <xf numFmtId="0" fontId="4" fillId="0" borderId="6" xfId="3" applyFont="1" applyFill="1" applyBorder="1" applyAlignment="1">
      <alignment horizontal="center" vertical="center" wrapText="1"/>
    </xf>
    <xf numFmtId="0" fontId="4" fillId="0" borderId="21" xfId="3" applyFont="1" applyFill="1" applyBorder="1" applyAlignment="1">
      <alignment horizontal="center" vertical="center" wrapText="1"/>
    </xf>
    <xf numFmtId="0" fontId="4" fillId="0" borderId="0" xfId="3" applyFont="1" applyFill="1" applyBorder="1" applyAlignment="1">
      <alignment horizontal="center" vertical="center" wrapText="1"/>
    </xf>
    <xf numFmtId="0" fontId="4" fillId="0" borderId="22" xfId="3" applyFont="1" applyFill="1" applyBorder="1" applyAlignment="1">
      <alignment horizontal="center" vertical="center" wrapText="1"/>
    </xf>
    <xf numFmtId="0" fontId="4" fillId="0" borderId="23" xfId="3" applyFont="1" applyFill="1" applyBorder="1" applyAlignment="1">
      <alignment horizontal="center" vertical="center" wrapText="1"/>
    </xf>
    <xf numFmtId="0" fontId="4" fillId="0" borderId="24" xfId="3" applyFont="1" applyFill="1" applyBorder="1" applyAlignment="1">
      <alignment horizontal="center" vertical="center" wrapText="1"/>
    </xf>
    <xf numFmtId="0" fontId="4" fillId="0" borderId="25" xfId="3" applyFont="1" applyFill="1" applyBorder="1" applyAlignment="1">
      <alignment horizontal="center" vertical="center" wrapText="1"/>
    </xf>
    <xf numFmtId="3" fontId="3" fillId="0" borderId="12" xfId="3" applyNumberFormat="1" applyFont="1" applyFill="1" applyBorder="1" applyAlignment="1">
      <alignment horizontal="right" vertical="center" wrapText="1"/>
    </xf>
    <xf numFmtId="0" fontId="3" fillId="0" borderId="26" xfId="3" applyFont="1" applyFill="1" applyBorder="1" applyAlignment="1">
      <alignment horizontal="center"/>
    </xf>
    <xf numFmtId="0" fontId="3" fillId="0" borderId="7" xfId="3" applyFont="1" applyFill="1" applyBorder="1" applyAlignment="1">
      <alignment horizontal="center"/>
    </xf>
    <xf numFmtId="0" fontId="3" fillId="0" borderId="2" xfId="3" applyFont="1" applyFill="1" applyBorder="1" applyAlignment="1">
      <alignment horizontal="center"/>
    </xf>
    <xf numFmtId="0" fontId="3" fillId="3" borderId="12" xfId="3" applyFont="1" applyFill="1" applyBorder="1" applyAlignment="1">
      <alignment horizontal="center" vertical="center"/>
    </xf>
    <xf numFmtId="0" fontId="3" fillId="3" borderId="1" xfId="3" applyFont="1" applyFill="1" applyBorder="1" applyAlignment="1">
      <alignment horizontal="center" vertical="center"/>
    </xf>
    <xf numFmtId="0" fontId="3" fillId="3" borderId="13" xfId="3" applyFont="1" applyFill="1" applyBorder="1" applyAlignment="1">
      <alignment horizontal="center" vertical="center"/>
    </xf>
    <xf numFmtId="166" fontId="3" fillId="0" borderId="16" xfId="3" applyNumberFormat="1" applyFont="1" applyFill="1" applyBorder="1" applyAlignment="1">
      <alignment horizontal="right" vertical="center" wrapText="1"/>
    </xf>
    <xf numFmtId="166" fontId="4" fillId="0" borderId="3" xfId="3" applyNumberFormat="1" applyFont="1" applyFill="1" applyBorder="1" applyAlignment="1">
      <alignment horizontal="right" vertical="center" wrapText="1"/>
    </xf>
    <xf numFmtId="0" fontId="12" fillId="0" borderId="28" xfId="0" applyFont="1" applyBorder="1" applyAlignment="1">
      <alignment horizontal="center"/>
    </xf>
    <xf numFmtId="0" fontId="12" fillId="0" borderId="24" xfId="0" applyFont="1" applyBorder="1" applyAlignment="1">
      <alignment horizontal="center"/>
    </xf>
    <xf numFmtId="0" fontId="12" fillId="0" borderId="29" xfId="0" applyFont="1" applyBorder="1" applyAlignment="1">
      <alignment horizontal="center"/>
    </xf>
    <xf numFmtId="165" fontId="3" fillId="3" borderId="10"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2" fillId="3" borderId="11" xfId="0" applyFont="1" applyFill="1" applyBorder="1" applyAlignment="1">
      <alignment horizontal="center" vertical="center"/>
    </xf>
    <xf numFmtId="0" fontId="3" fillId="3" borderId="1" xfId="3" applyFont="1" applyFill="1" applyBorder="1" applyAlignment="1">
      <alignment horizontal="center" vertical="center" wrapText="1"/>
    </xf>
    <xf numFmtId="3" fontId="3" fillId="2" borderId="1" xfId="3" applyNumberFormat="1" applyFont="1" applyFill="1" applyBorder="1" applyAlignment="1">
      <alignment horizontal="center" vertical="center" wrapText="1"/>
    </xf>
    <xf numFmtId="0" fontId="7" fillId="3" borderId="9" xfId="0" applyFont="1" applyFill="1" applyBorder="1" applyAlignment="1">
      <alignment horizontal="center" vertical="center"/>
    </xf>
    <xf numFmtId="0" fontId="7" fillId="3" borderId="12" xfId="0" applyFont="1" applyFill="1" applyBorder="1" applyAlignment="1">
      <alignment horizontal="center" vertical="center"/>
    </xf>
    <xf numFmtId="0" fontId="12" fillId="0" borderId="27" xfId="0" applyFont="1" applyBorder="1" applyAlignment="1">
      <alignment horizontal="center"/>
    </xf>
    <xf numFmtId="0" fontId="12" fillId="0" borderId="0" xfId="0" applyFont="1" applyBorder="1" applyAlignment="1">
      <alignment horizontal="center"/>
    </xf>
    <xf numFmtId="0" fontId="12" fillId="0" borderId="14" xfId="0" applyFont="1" applyBorder="1" applyAlignment="1">
      <alignment horizontal="center"/>
    </xf>
    <xf numFmtId="0" fontId="3" fillId="3" borderId="10" xfId="3" applyFont="1" applyFill="1" applyBorder="1" applyAlignment="1">
      <alignment horizontal="center" vertical="center" wrapText="1"/>
    </xf>
    <xf numFmtId="0" fontId="15" fillId="0" borderId="1" xfId="6" applyFont="1" applyBorder="1" applyAlignment="1">
      <alignment horizontal="left" vertical="center" wrapText="1"/>
    </xf>
    <xf numFmtId="0" fontId="15" fillId="0" borderId="1" xfId="6" applyFont="1" applyFill="1" applyBorder="1" applyAlignment="1">
      <alignment horizontal="left" vertical="center" wrapText="1"/>
    </xf>
    <xf numFmtId="0" fontId="18" fillId="5" borderId="1" xfId="6" applyFont="1" applyFill="1" applyBorder="1" applyAlignment="1">
      <alignment horizontal="center"/>
    </xf>
    <xf numFmtId="0" fontId="18" fillId="0" borderId="1" xfId="6" applyFont="1" applyFill="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6" fillId="0" borderId="1" xfId="6" applyFont="1" applyFill="1" applyBorder="1" applyAlignment="1">
      <alignment horizontal="left" vertical="center" wrapText="1"/>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Fill="1" applyBorder="1" applyAlignment="1">
      <alignment horizontal="center" vertical="center" wrapText="1"/>
    </xf>
    <xf numFmtId="0" fontId="10" fillId="0" borderId="1" xfId="6" applyFont="1" applyBorder="1" applyAlignment="1">
      <alignment horizontal="left" wrapText="1"/>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465560</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O105"/>
  <sheetViews>
    <sheetView tabSelected="1" topLeftCell="A67" zoomScale="110" zoomScaleNormal="110" workbookViewId="0">
      <selection activeCell="F15" sqref="F15"/>
    </sheetView>
  </sheetViews>
  <sheetFormatPr baseColWidth="10" defaultRowHeight="14.25" x14ac:dyDescent="0.2"/>
  <cols>
    <col min="1" max="1" width="14.28515625" style="9" bestFit="1" customWidth="1"/>
    <col min="2" max="2" width="19.7109375" style="9" bestFit="1" customWidth="1"/>
    <col min="3" max="3" width="13.7109375" style="9" bestFit="1" customWidth="1"/>
    <col min="4" max="4" width="9.42578125" style="9" bestFit="1" customWidth="1"/>
    <col min="5" max="5" width="9.5703125" style="9" bestFit="1" customWidth="1"/>
    <col min="6" max="6" width="11" style="9" bestFit="1" customWidth="1"/>
    <col min="7" max="8" width="10.28515625" style="9" bestFit="1" customWidth="1"/>
    <col min="9" max="9" width="11.28515625" style="9" customWidth="1"/>
    <col min="10" max="10" width="10.42578125" style="9" customWidth="1"/>
    <col min="11" max="11" width="13.85546875" style="9" bestFit="1" customWidth="1"/>
    <col min="12" max="12" width="9.5703125" style="9" bestFit="1" customWidth="1"/>
    <col min="13" max="13" width="13.42578125" style="9" customWidth="1"/>
    <col min="14" max="14" width="11" style="39" customWidth="1"/>
    <col min="15" max="15" width="90.140625" style="9" customWidth="1"/>
    <col min="16" max="16384" width="11.42578125" style="9"/>
  </cols>
  <sheetData>
    <row r="1" spans="1:15" ht="21.75" customHeight="1" x14ac:dyDescent="0.2">
      <c r="A1" s="88"/>
      <c r="B1" s="89"/>
      <c r="C1" s="89"/>
      <c r="D1" s="89"/>
      <c r="E1" s="89"/>
      <c r="F1" s="89"/>
      <c r="G1" s="89"/>
      <c r="H1" s="89"/>
      <c r="I1" s="89"/>
      <c r="J1" s="89"/>
      <c r="K1" s="89"/>
      <c r="L1" s="89"/>
      <c r="M1" s="89"/>
      <c r="N1" s="89"/>
      <c r="O1" s="50" t="s">
        <v>21</v>
      </c>
    </row>
    <row r="2" spans="1:15" ht="30.75" customHeight="1" x14ac:dyDescent="0.2">
      <c r="A2" s="90"/>
      <c r="B2" s="91"/>
      <c r="C2" s="91"/>
      <c r="D2" s="91"/>
      <c r="E2" s="91"/>
      <c r="F2" s="91"/>
      <c r="G2" s="91"/>
      <c r="H2" s="91"/>
      <c r="I2" s="91"/>
      <c r="J2" s="91"/>
      <c r="K2" s="91"/>
      <c r="L2" s="91"/>
      <c r="M2" s="91"/>
      <c r="N2" s="91"/>
      <c r="O2" s="51" t="s">
        <v>68</v>
      </c>
    </row>
    <row r="3" spans="1:15" ht="34.5" customHeight="1" x14ac:dyDescent="0.2">
      <c r="A3" s="92" t="s">
        <v>22</v>
      </c>
      <c r="B3" s="93"/>
      <c r="C3" s="93"/>
      <c r="D3" s="93"/>
      <c r="E3" s="93"/>
      <c r="F3" s="93"/>
      <c r="G3" s="93"/>
      <c r="H3" s="93"/>
      <c r="I3" s="93"/>
      <c r="J3" s="93"/>
      <c r="K3" s="93"/>
      <c r="L3" s="93"/>
      <c r="M3" s="93"/>
      <c r="N3" s="93"/>
      <c r="O3" s="94"/>
    </row>
    <row r="4" spans="1:15" x14ac:dyDescent="0.2">
      <c r="A4" s="124" t="s">
        <v>23</v>
      </c>
      <c r="B4" s="125"/>
      <c r="C4" s="125"/>
      <c r="D4" s="125"/>
      <c r="E4" s="125"/>
      <c r="F4" s="125"/>
      <c r="G4" s="125"/>
      <c r="H4" s="125"/>
      <c r="I4" s="125"/>
      <c r="J4" s="125"/>
      <c r="K4" s="125"/>
      <c r="L4" s="125"/>
      <c r="M4" s="125"/>
      <c r="N4" s="125"/>
      <c r="O4" s="126"/>
    </row>
    <row r="5" spans="1:15" x14ac:dyDescent="0.2">
      <c r="A5" s="100"/>
      <c r="B5" s="101"/>
      <c r="C5" s="101"/>
      <c r="D5" s="101"/>
      <c r="E5" s="101"/>
      <c r="F5" s="101"/>
      <c r="G5" s="101"/>
      <c r="H5" s="101"/>
      <c r="I5" s="101"/>
      <c r="J5" s="101"/>
      <c r="K5" s="101"/>
      <c r="L5" s="101"/>
      <c r="M5" s="101"/>
      <c r="N5" s="101"/>
      <c r="O5" s="102"/>
    </row>
    <row r="6" spans="1:15" x14ac:dyDescent="0.2">
      <c r="A6" s="103" t="s">
        <v>196</v>
      </c>
      <c r="B6" s="104"/>
      <c r="C6" s="104"/>
      <c r="D6" s="104"/>
      <c r="E6" s="104"/>
      <c r="F6" s="104"/>
      <c r="G6" s="104"/>
      <c r="H6" s="104"/>
      <c r="I6" s="104"/>
      <c r="J6" s="104"/>
      <c r="K6" s="104"/>
      <c r="L6" s="104"/>
      <c r="M6" s="104"/>
      <c r="N6" s="104"/>
      <c r="O6" s="105"/>
    </row>
    <row r="7" spans="1:15" x14ac:dyDescent="0.2">
      <c r="A7" s="121" t="s">
        <v>70</v>
      </c>
      <c r="B7" s="122"/>
      <c r="C7" s="122"/>
      <c r="D7" s="122"/>
      <c r="E7" s="122"/>
      <c r="F7" s="122"/>
      <c r="G7" s="122"/>
      <c r="H7" s="122"/>
      <c r="I7" s="122"/>
      <c r="J7" s="122"/>
      <c r="K7" s="123"/>
      <c r="L7" s="4"/>
      <c r="M7" s="4"/>
      <c r="N7" s="34"/>
      <c r="O7" s="52"/>
    </row>
    <row r="8" spans="1:15" x14ac:dyDescent="0.2">
      <c r="A8" s="106">
        <v>1950154000</v>
      </c>
      <c r="B8" s="107"/>
      <c r="C8" s="107"/>
      <c r="D8" s="108"/>
      <c r="E8" s="109"/>
      <c r="F8" s="109"/>
      <c r="G8" s="109"/>
      <c r="H8" s="109"/>
      <c r="I8" s="109"/>
      <c r="J8" s="109"/>
      <c r="K8" s="110"/>
      <c r="L8" s="5"/>
      <c r="M8" s="5"/>
      <c r="N8" s="35"/>
      <c r="O8" s="52"/>
    </row>
    <row r="9" spans="1:15" x14ac:dyDescent="0.2">
      <c r="A9" s="95">
        <f>+K98</f>
        <v>1950138180</v>
      </c>
      <c r="B9" s="96"/>
      <c r="C9" s="96"/>
      <c r="D9" s="111"/>
      <c r="E9" s="112"/>
      <c r="F9" s="112"/>
      <c r="G9" s="112"/>
      <c r="H9" s="112"/>
      <c r="I9" s="113"/>
      <c r="J9" s="97" t="s">
        <v>16</v>
      </c>
      <c r="K9" s="98"/>
      <c r="L9" s="98"/>
      <c r="M9" s="98"/>
      <c r="N9" s="98"/>
      <c r="O9" s="99"/>
    </row>
    <row r="10" spans="1:15" x14ac:dyDescent="0.2">
      <c r="A10" s="120">
        <f>(A8-A9)</f>
        <v>15820</v>
      </c>
      <c r="B10" s="96"/>
      <c r="C10" s="96"/>
      <c r="D10" s="114"/>
      <c r="E10" s="115"/>
      <c r="F10" s="115"/>
      <c r="G10" s="115"/>
      <c r="H10" s="115"/>
      <c r="I10" s="116"/>
      <c r="J10" s="1" t="s">
        <v>88</v>
      </c>
      <c r="K10" s="98" t="s">
        <v>165</v>
      </c>
      <c r="L10" s="98"/>
      <c r="M10" s="98"/>
      <c r="N10" s="98"/>
      <c r="O10" s="99"/>
    </row>
    <row r="11" spans="1:15" ht="15" thickBot="1" x14ac:dyDescent="0.25">
      <c r="A11" s="127">
        <f>+A9/A8</f>
        <v>0.99999188782014137</v>
      </c>
      <c r="B11" s="128"/>
      <c r="C11" s="128"/>
      <c r="D11" s="117"/>
      <c r="E11" s="118"/>
      <c r="F11" s="118"/>
      <c r="G11" s="118"/>
      <c r="H11" s="118"/>
      <c r="I11" s="119"/>
      <c r="J11" s="3" t="s">
        <v>0</v>
      </c>
      <c r="K11" s="58">
        <v>4451</v>
      </c>
      <c r="L11" s="58"/>
      <c r="M11" s="58"/>
      <c r="N11" s="59"/>
      <c r="O11" s="60"/>
    </row>
    <row r="12" spans="1:15" ht="42.75" customHeight="1" x14ac:dyDescent="0.2">
      <c r="A12" s="138" t="s">
        <v>1</v>
      </c>
      <c r="B12" s="143" t="s">
        <v>2</v>
      </c>
      <c r="C12" s="143" t="s">
        <v>17</v>
      </c>
      <c r="D12" s="143" t="s">
        <v>8</v>
      </c>
      <c r="E12" s="143" t="s">
        <v>18</v>
      </c>
      <c r="F12" s="143" t="s">
        <v>19</v>
      </c>
      <c r="G12" s="143"/>
      <c r="H12" s="132" t="s">
        <v>20</v>
      </c>
      <c r="I12" s="132"/>
      <c r="J12" s="133" t="s">
        <v>3</v>
      </c>
      <c r="K12" s="133" t="s">
        <v>4</v>
      </c>
      <c r="L12" s="133" t="s">
        <v>3</v>
      </c>
      <c r="M12" s="133" t="s">
        <v>4</v>
      </c>
      <c r="N12" s="61" t="s">
        <v>9</v>
      </c>
      <c r="O12" s="135" t="s">
        <v>5</v>
      </c>
    </row>
    <row r="13" spans="1:15" ht="30.75" customHeight="1" x14ac:dyDescent="0.2">
      <c r="A13" s="139"/>
      <c r="B13" s="136"/>
      <c r="C13" s="136"/>
      <c r="D13" s="136"/>
      <c r="E13" s="136"/>
      <c r="F13" s="136"/>
      <c r="G13" s="136"/>
      <c r="H13" s="136" t="s">
        <v>6</v>
      </c>
      <c r="I13" s="136" t="s">
        <v>7</v>
      </c>
      <c r="J13" s="134"/>
      <c r="K13" s="134"/>
      <c r="L13" s="134"/>
      <c r="M13" s="134"/>
      <c r="N13" s="36" t="s">
        <v>10</v>
      </c>
      <c r="O13" s="94"/>
    </row>
    <row r="14" spans="1:15" ht="30.75" customHeight="1" x14ac:dyDescent="0.2">
      <c r="A14" s="139"/>
      <c r="B14" s="136"/>
      <c r="C14" s="136"/>
      <c r="D14" s="136"/>
      <c r="E14" s="136"/>
      <c r="F14" s="2" t="s">
        <v>11</v>
      </c>
      <c r="G14" s="2" t="s">
        <v>12</v>
      </c>
      <c r="H14" s="136"/>
      <c r="I14" s="136"/>
      <c r="J14" s="137" t="s">
        <v>14</v>
      </c>
      <c r="K14" s="137"/>
      <c r="L14" s="137" t="s">
        <v>15</v>
      </c>
      <c r="M14" s="137"/>
      <c r="N14" s="37"/>
      <c r="O14" s="62"/>
    </row>
    <row r="15" spans="1:15" s="11" customFormat="1" ht="80.25" hidden="1" customHeight="1" x14ac:dyDescent="0.2">
      <c r="A15" s="53" t="s">
        <v>77</v>
      </c>
      <c r="B15" s="40" t="s">
        <v>74</v>
      </c>
      <c r="C15" s="43" t="s">
        <v>126</v>
      </c>
      <c r="D15" s="33" t="s">
        <v>125</v>
      </c>
      <c r="E15" s="45">
        <v>1</v>
      </c>
      <c r="F15" s="46">
        <v>6</v>
      </c>
      <c r="G15" s="46">
        <v>23</v>
      </c>
      <c r="H15" s="47">
        <v>44963</v>
      </c>
      <c r="I15" s="47">
        <v>45168</v>
      </c>
      <c r="J15" s="48">
        <v>3593400</v>
      </c>
      <c r="K15" s="10">
        <f>((F15*J15)+((G15*J15)/30))</f>
        <v>24315340</v>
      </c>
      <c r="L15" s="10"/>
      <c r="M15" s="10"/>
      <c r="N15" s="49">
        <v>9</v>
      </c>
      <c r="O15" s="54" t="s">
        <v>91</v>
      </c>
    </row>
    <row r="16" spans="1:15" s="11" customFormat="1" ht="86.25" hidden="1" customHeight="1" x14ac:dyDescent="0.2">
      <c r="A16" s="55" t="s">
        <v>77</v>
      </c>
      <c r="B16" s="40" t="s">
        <v>75</v>
      </c>
      <c r="C16" s="43" t="s">
        <v>127</v>
      </c>
      <c r="D16" s="33" t="s">
        <v>125</v>
      </c>
      <c r="E16" s="45">
        <v>1</v>
      </c>
      <c r="F16" s="46">
        <v>6</v>
      </c>
      <c r="G16" s="46">
        <v>23</v>
      </c>
      <c r="H16" s="47">
        <v>44963</v>
      </c>
      <c r="I16" s="47">
        <v>45168</v>
      </c>
      <c r="J16" s="48">
        <v>3593400</v>
      </c>
      <c r="K16" s="10">
        <f>((F16*J16)+((G16*J16)/30))</f>
        <v>24315340</v>
      </c>
      <c r="L16" s="10"/>
      <c r="M16" s="10"/>
      <c r="N16" s="49">
        <v>9</v>
      </c>
      <c r="O16" s="54" t="s">
        <v>91</v>
      </c>
    </row>
    <row r="17" spans="1:15" s="11" customFormat="1" ht="243.75" hidden="1" customHeight="1" x14ac:dyDescent="0.2">
      <c r="A17" s="55" t="s">
        <v>77</v>
      </c>
      <c r="B17" s="40" t="s">
        <v>75</v>
      </c>
      <c r="C17" s="44" t="s">
        <v>128</v>
      </c>
      <c r="D17" s="33" t="s">
        <v>125</v>
      </c>
      <c r="E17" s="45">
        <v>1</v>
      </c>
      <c r="F17" s="46">
        <v>6</v>
      </c>
      <c r="G17" s="46">
        <v>23</v>
      </c>
      <c r="H17" s="47">
        <v>44963</v>
      </c>
      <c r="I17" s="47">
        <v>45168</v>
      </c>
      <c r="J17" s="48">
        <v>3593400</v>
      </c>
      <c r="K17" s="10">
        <f t="shared" ref="K17:K23" si="0">((F17*J17)+((G17*J17)/30))</f>
        <v>24315340</v>
      </c>
      <c r="L17" s="10"/>
      <c r="M17" s="10"/>
      <c r="N17" s="49">
        <v>9</v>
      </c>
      <c r="O17" s="54" t="s">
        <v>93</v>
      </c>
    </row>
    <row r="18" spans="1:15" s="11" customFormat="1" ht="123.75" hidden="1" customHeight="1" x14ac:dyDescent="0.2">
      <c r="A18" s="56" t="s">
        <v>83</v>
      </c>
      <c r="B18" s="40" t="s">
        <v>75</v>
      </c>
      <c r="C18" s="44" t="s">
        <v>129</v>
      </c>
      <c r="D18" s="33" t="s">
        <v>125</v>
      </c>
      <c r="E18" s="45">
        <v>1</v>
      </c>
      <c r="F18" s="46">
        <v>6</v>
      </c>
      <c r="G18" s="46">
        <v>23</v>
      </c>
      <c r="H18" s="47">
        <v>44963</v>
      </c>
      <c r="I18" s="47">
        <v>45168</v>
      </c>
      <c r="J18" s="48">
        <v>3593400</v>
      </c>
      <c r="K18" s="10">
        <f t="shared" si="0"/>
        <v>24315340</v>
      </c>
      <c r="L18" s="10"/>
      <c r="M18" s="10"/>
      <c r="N18" s="49">
        <v>9</v>
      </c>
      <c r="O18" s="54" t="s">
        <v>94</v>
      </c>
    </row>
    <row r="19" spans="1:15" s="11" customFormat="1" ht="235.5" hidden="1" customHeight="1" x14ac:dyDescent="0.2">
      <c r="A19" s="56" t="s">
        <v>81</v>
      </c>
      <c r="B19" s="40" t="s">
        <v>75</v>
      </c>
      <c r="C19" s="44" t="s">
        <v>130</v>
      </c>
      <c r="D19" s="33" t="s">
        <v>125</v>
      </c>
      <c r="E19" s="45">
        <v>1</v>
      </c>
      <c r="F19" s="46">
        <v>6</v>
      </c>
      <c r="G19" s="46">
        <v>23</v>
      </c>
      <c r="H19" s="47">
        <v>44963</v>
      </c>
      <c r="I19" s="47">
        <v>45168</v>
      </c>
      <c r="J19" s="48">
        <v>3593400</v>
      </c>
      <c r="K19" s="10">
        <f t="shared" si="0"/>
        <v>24315340</v>
      </c>
      <c r="L19" s="10"/>
      <c r="M19" s="10"/>
      <c r="N19" s="49">
        <v>9</v>
      </c>
      <c r="O19" s="54" t="s">
        <v>95</v>
      </c>
    </row>
    <row r="20" spans="1:15" s="11" customFormat="1" ht="84" hidden="1" customHeight="1" x14ac:dyDescent="0.2">
      <c r="A20" s="56" t="s">
        <v>83</v>
      </c>
      <c r="B20" s="40" t="s">
        <v>75</v>
      </c>
      <c r="C20" s="44" t="s">
        <v>130</v>
      </c>
      <c r="D20" s="33" t="s">
        <v>125</v>
      </c>
      <c r="E20" s="45">
        <v>1</v>
      </c>
      <c r="F20" s="46">
        <v>6</v>
      </c>
      <c r="G20" s="46">
        <v>23</v>
      </c>
      <c r="H20" s="47">
        <v>44963</v>
      </c>
      <c r="I20" s="47">
        <v>45168</v>
      </c>
      <c r="J20" s="48">
        <v>3593400</v>
      </c>
      <c r="K20" s="10">
        <f t="shared" si="0"/>
        <v>24315340</v>
      </c>
      <c r="L20" s="10"/>
      <c r="M20" s="10"/>
      <c r="N20" s="49">
        <v>9</v>
      </c>
      <c r="O20" s="54" t="s">
        <v>96</v>
      </c>
    </row>
    <row r="21" spans="1:15" s="11" customFormat="1" ht="84" hidden="1" customHeight="1" x14ac:dyDescent="0.2">
      <c r="A21" s="56" t="s">
        <v>83</v>
      </c>
      <c r="B21" s="40" t="s">
        <v>75</v>
      </c>
      <c r="C21" s="44" t="s">
        <v>130</v>
      </c>
      <c r="D21" s="33" t="s">
        <v>125</v>
      </c>
      <c r="E21" s="45">
        <v>1</v>
      </c>
      <c r="F21" s="46">
        <v>6</v>
      </c>
      <c r="G21" s="46">
        <v>23</v>
      </c>
      <c r="H21" s="47">
        <v>44963</v>
      </c>
      <c r="I21" s="47">
        <v>45168</v>
      </c>
      <c r="J21" s="48">
        <v>3593400</v>
      </c>
      <c r="K21" s="10">
        <f t="shared" si="0"/>
        <v>24315340</v>
      </c>
      <c r="L21" s="10"/>
      <c r="M21" s="10"/>
      <c r="N21" s="49">
        <v>9</v>
      </c>
      <c r="O21" s="54" t="s">
        <v>96</v>
      </c>
    </row>
    <row r="22" spans="1:15" s="11" customFormat="1" ht="88.5" hidden="1" customHeight="1" x14ac:dyDescent="0.2">
      <c r="A22" s="56" t="s">
        <v>81</v>
      </c>
      <c r="B22" s="40" t="s">
        <v>75</v>
      </c>
      <c r="C22" s="44" t="s">
        <v>131</v>
      </c>
      <c r="D22" s="33" t="s">
        <v>125</v>
      </c>
      <c r="E22" s="45">
        <v>1</v>
      </c>
      <c r="F22" s="46">
        <v>6</v>
      </c>
      <c r="G22" s="46">
        <v>23</v>
      </c>
      <c r="H22" s="47">
        <v>44963</v>
      </c>
      <c r="I22" s="47">
        <v>45168</v>
      </c>
      <c r="J22" s="48">
        <v>3593400</v>
      </c>
      <c r="K22" s="10">
        <f t="shared" si="0"/>
        <v>24315340</v>
      </c>
      <c r="L22" s="10"/>
      <c r="M22" s="10"/>
      <c r="N22" s="49">
        <v>9</v>
      </c>
      <c r="O22" s="54" t="s">
        <v>96</v>
      </c>
    </row>
    <row r="23" spans="1:15" s="11" customFormat="1" ht="125.25" hidden="1" customHeight="1" x14ac:dyDescent="0.2">
      <c r="A23" s="56" t="s">
        <v>81</v>
      </c>
      <c r="B23" s="40" t="s">
        <v>74</v>
      </c>
      <c r="C23" s="44" t="s">
        <v>164</v>
      </c>
      <c r="D23" s="33" t="s">
        <v>125</v>
      </c>
      <c r="E23" s="45">
        <v>1</v>
      </c>
      <c r="F23" s="46">
        <v>6</v>
      </c>
      <c r="G23" s="46">
        <v>23</v>
      </c>
      <c r="H23" s="47">
        <v>44963</v>
      </c>
      <c r="I23" s="47">
        <v>45168</v>
      </c>
      <c r="J23" s="48">
        <v>3593400</v>
      </c>
      <c r="K23" s="10">
        <f t="shared" si="0"/>
        <v>24315340</v>
      </c>
      <c r="L23" s="10"/>
      <c r="M23" s="10"/>
      <c r="N23" s="49">
        <v>9</v>
      </c>
      <c r="O23" s="54" t="s">
        <v>94</v>
      </c>
    </row>
    <row r="24" spans="1:15" s="11" customFormat="1" ht="119.25" hidden="1" customHeight="1" x14ac:dyDescent="0.2">
      <c r="A24" s="57" t="s">
        <v>82</v>
      </c>
      <c r="B24" s="41" t="s">
        <v>75</v>
      </c>
      <c r="C24" s="44" t="s">
        <v>129</v>
      </c>
      <c r="D24" s="33" t="s">
        <v>125</v>
      </c>
      <c r="E24" s="45">
        <v>1</v>
      </c>
      <c r="F24" s="46">
        <v>6</v>
      </c>
      <c r="G24" s="46">
        <v>23</v>
      </c>
      <c r="H24" s="47">
        <v>44963</v>
      </c>
      <c r="I24" s="47">
        <v>45168</v>
      </c>
      <c r="J24" s="48">
        <v>3593400</v>
      </c>
      <c r="K24" s="10">
        <f t="shared" ref="K24" si="1">((F24*J24)+((G24*J24)/30))</f>
        <v>24315340</v>
      </c>
      <c r="L24" s="10"/>
      <c r="M24" s="10"/>
      <c r="N24" s="49">
        <v>9</v>
      </c>
      <c r="O24" s="54" t="s">
        <v>94</v>
      </c>
    </row>
    <row r="25" spans="1:15" s="11" customFormat="1" ht="127.5" hidden="1" customHeight="1" x14ac:dyDescent="0.2">
      <c r="A25" s="56" t="s">
        <v>82</v>
      </c>
      <c r="B25" s="41" t="s">
        <v>75</v>
      </c>
      <c r="C25" s="44" t="s">
        <v>129</v>
      </c>
      <c r="D25" s="33" t="s">
        <v>125</v>
      </c>
      <c r="E25" s="45">
        <v>1</v>
      </c>
      <c r="F25" s="46">
        <v>6</v>
      </c>
      <c r="G25" s="46">
        <v>23</v>
      </c>
      <c r="H25" s="47">
        <v>44963</v>
      </c>
      <c r="I25" s="47">
        <v>45168</v>
      </c>
      <c r="J25" s="48">
        <v>3593400</v>
      </c>
      <c r="K25" s="10">
        <f t="shared" ref="K25" si="2">((F25*J25)+((G25*J25)/30))</f>
        <v>24315340</v>
      </c>
      <c r="L25" s="10"/>
      <c r="M25" s="10"/>
      <c r="N25" s="49">
        <v>9</v>
      </c>
      <c r="O25" s="54" t="s">
        <v>94</v>
      </c>
    </row>
    <row r="26" spans="1:15" s="11" customFormat="1" ht="131.25" hidden="1" customHeight="1" x14ac:dyDescent="0.2">
      <c r="A26" s="56" t="s">
        <v>81</v>
      </c>
      <c r="B26" s="40" t="s">
        <v>75</v>
      </c>
      <c r="C26" s="44" t="s">
        <v>128</v>
      </c>
      <c r="D26" s="33" t="s">
        <v>125</v>
      </c>
      <c r="E26" s="45">
        <v>1</v>
      </c>
      <c r="F26" s="46">
        <v>6</v>
      </c>
      <c r="G26" s="46">
        <v>23</v>
      </c>
      <c r="H26" s="47">
        <v>44963</v>
      </c>
      <c r="I26" s="47">
        <v>45168</v>
      </c>
      <c r="J26" s="48">
        <v>3593400</v>
      </c>
      <c r="K26" s="10">
        <f>(F26*J26)</f>
        <v>21560400</v>
      </c>
      <c r="L26" s="10"/>
      <c r="M26" s="10"/>
      <c r="N26" s="49">
        <v>5.23</v>
      </c>
      <c r="O26" s="54" t="s">
        <v>97</v>
      </c>
    </row>
    <row r="27" spans="1:15" s="11" customFormat="1" ht="94.5" hidden="1" customHeight="1" x14ac:dyDescent="0.2">
      <c r="A27" s="55" t="s">
        <v>81</v>
      </c>
      <c r="B27" s="40" t="s">
        <v>75</v>
      </c>
      <c r="C27" s="42" t="s">
        <v>134</v>
      </c>
      <c r="D27" s="33" t="s">
        <v>125</v>
      </c>
      <c r="E27" s="45">
        <v>1</v>
      </c>
      <c r="F27" s="46">
        <v>6</v>
      </c>
      <c r="G27" s="46">
        <v>23</v>
      </c>
      <c r="H27" s="47">
        <v>44963</v>
      </c>
      <c r="I27" s="47">
        <v>45168</v>
      </c>
      <c r="J27" s="48">
        <v>3593400</v>
      </c>
      <c r="K27" s="10">
        <f t="shared" ref="K27" si="3">((F27*J27)+((G27*J27)/30))</f>
        <v>24315340</v>
      </c>
      <c r="L27" s="10"/>
      <c r="M27" s="10"/>
      <c r="N27" s="49">
        <v>9</v>
      </c>
      <c r="O27" s="54" t="s">
        <v>96</v>
      </c>
    </row>
    <row r="28" spans="1:15" s="11" customFormat="1" ht="180" hidden="1" x14ac:dyDescent="0.2">
      <c r="A28" s="53" t="s">
        <v>85</v>
      </c>
      <c r="B28" s="40" t="s">
        <v>75</v>
      </c>
      <c r="C28" s="44" t="s">
        <v>163</v>
      </c>
      <c r="D28" s="33" t="s">
        <v>125</v>
      </c>
      <c r="E28" s="45">
        <v>1</v>
      </c>
      <c r="F28" s="46">
        <v>6</v>
      </c>
      <c r="G28" s="46">
        <v>23</v>
      </c>
      <c r="H28" s="47">
        <v>44963</v>
      </c>
      <c r="I28" s="47">
        <v>45168</v>
      </c>
      <c r="J28" s="48">
        <v>3593400</v>
      </c>
      <c r="K28" s="10">
        <f t="shared" ref="K28:K31" si="4">((F28*J28)+((G28*J28)/30))</f>
        <v>24315340</v>
      </c>
      <c r="L28" s="10"/>
      <c r="M28" s="10"/>
      <c r="N28" s="49">
        <v>18</v>
      </c>
      <c r="O28" s="54" t="s">
        <v>185</v>
      </c>
    </row>
    <row r="29" spans="1:15" s="11" customFormat="1" ht="180" hidden="1" x14ac:dyDescent="0.2">
      <c r="A29" s="53" t="s">
        <v>85</v>
      </c>
      <c r="B29" s="40" t="s">
        <v>75</v>
      </c>
      <c r="C29" s="44" t="s">
        <v>163</v>
      </c>
      <c r="D29" s="33" t="s">
        <v>125</v>
      </c>
      <c r="E29" s="45">
        <v>1</v>
      </c>
      <c r="F29" s="46">
        <v>6</v>
      </c>
      <c r="G29" s="46">
        <v>23</v>
      </c>
      <c r="H29" s="47">
        <v>44963</v>
      </c>
      <c r="I29" s="47">
        <v>45168</v>
      </c>
      <c r="J29" s="48">
        <v>3593400</v>
      </c>
      <c r="K29" s="10">
        <f t="shared" ref="K29" si="5">((F29*J29)+((G29*J29)/30))</f>
        <v>24315340</v>
      </c>
      <c r="L29" s="10"/>
      <c r="M29" s="10"/>
      <c r="N29" s="49">
        <v>18</v>
      </c>
      <c r="O29" s="54" t="s">
        <v>186</v>
      </c>
    </row>
    <row r="30" spans="1:15" s="11" customFormat="1" ht="228" hidden="1" x14ac:dyDescent="0.2">
      <c r="A30" s="53" t="s">
        <v>85</v>
      </c>
      <c r="B30" s="40" t="s">
        <v>84</v>
      </c>
      <c r="C30" s="44" t="s">
        <v>162</v>
      </c>
      <c r="D30" s="33" t="s">
        <v>125</v>
      </c>
      <c r="E30" s="45">
        <v>1</v>
      </c>
      <c r="F30" s="46">
        <v>6</v>
      </c>
      <c r="G30" s="46">
        <v>23</v>
      </c>
      <c r="H30" s="47">
        <v>44963</v>
      </c>
      <c r="I30" s="47">
        <v>45168</v>
      </c>
      <c r="J30" s="48">
        <v>3593400</v>
      </c>
      <c r="K30" s="10">
        <f t="shared" si="4"/>
        <v>24315340</v>
      </c>
      <c r="L30" s="10"/>
      <c r="M30" s="10"/>
      <c r="N30" s="49">
        <v>18</v>
      </c>
      <c r="O30" s="54" t="s">
        <v>187</v>
      </c>
    </row>
    <row r="31" spans="1:15" s="11" customFormat="1" ht="228" hidden="1" x14ac:dyDescent="0.2">
      <c r="A31" s="53" t="s">
        <v>85</v>
      </c>
      <c r="B31" s="40" t="s">
        <v>84</v>
      </c>
      <c r="C31" s="44" t="s">
        <v>162</v>
      </c>
      <c r="D31" s="33" t="s">
        <v>125</v>
      </c>
      <c r="E31" s="45">
        <v>1</v>
      </c>
      <c r="F31" s="46">
        <v>6</v>
      </c>
      <c r="G31" s="46">
        <v>23</v>
      </c>
      <c r="H31" s="47">
        <v>44963</v>
      </c>
      <c r="I31" s="47">
        <v>45168</v>
      </c>
      <c r="J31" s="48">
        <v>3593400</v>
      </c>
      <c r="K31" s="10">
        <f t="shared" si="4"/>
        <v>24315340</v>
      </c>
      <c r="L31" s="10"/>
      <c r="M31" s="10"/>
      <c r="N31" s="49">
        <v>18</v>
      </c>
      <c r="O31" s="54" t="s">
        <v>188</v>
      </c>
    </row>
    <row r="32" spans="1:15" s="11" customFormat="1" ht="225" hidden="1" customHeight="1" x14ac:dyDescent="0.2">
      <c r="A32" s="53" t="s">
        <v>85</v>
      </c>
      <c r="B32" s="40" t="s">
        <v>84</v>
      </c>
      <c r="C32" s="44" t="s">
        <v>161</v>
      </c>
      <c r="D32" s="33" t="s">
        <v>125</v>
      </c>
      <c r="E32" s="45">
        <v>1</v>
      </c>
      <c r="F32" s="46">
        <v>6</v>
      </c>
      <c r="G32" s="46">
        <v>23</v>
      </c>
      <c r="H32" s="47">
        <v>44963</v>
      </c>
      <c r="I32" s="47">
        <v>45168</v>
      </c>
      <c r="J32" s="48">
        <v>3593400</v>
      </c>
      <c r="K32" s="10">
        <f>(F32*J32)</f>
        <v>21560400</v>
      </c>
      <c r="L32" s="10"/>
      <c r="M32" s="10"/>
      <c r="N32" s="49">
        <v>18</v>
      </c>
      <c r="O32" s="54" t="s">
        <v>189</v>
      </c>
    </row>
    <row r="33" spans="1:15" s="11" customFormat="1" ht="106.5" hidden="1" customHeight="1" x14ac:dyDescent="0.2">
      <c r="A33" s="53" t="s">
        <v>77</v>
      </c>
      <c r="B33" s="40" t="s">
        <v>84</v>
      </c>
      <c r="C33" s="44" t="s">
        <v>78</v>
      </c>
      <c r="D33" s="33" t="s">
        <v>125</v>
      </c>
      <c r="E33" s="45">
        <v>1</v>
      </c>
      <c r="F33" s="46">
        <v>6</v>
      </c>
      <c r="G33" s="46">
        <v>23</v>
      </c>
      <c r="H33" s="47">
        <v>44963</v>
      </c>
      <c r="I33" s="47">
        <v>45168</v>
      </c>
      <c r="J33" s="48">
        <v>3593400</v>
      </c>
      <c r="K33" s="10">
        <f t="shared" ref="K33:K36" si="6">((F33*J33)+((G33*J33)/30))</f>
        <v>24315340</v>
      </c>
      <c r="L33" s="10"/>
      <c r="M33" s="10"/>
      <c r="N33" s="49">
        <v>18</v>
      </c>
      <c r="O33" s="54" t="s">
        <v>99</v>
      </c>
    </row>
    <row r="34" spans="1:15" s="11" customFormat="1" ht="45.75" hidden="1" customHeight="1" x14ac:dyDescent="0.2">
      <c r="A34" s="56" t="s">
        <v>81</v>
      </c>
      <c r="B34" s="40" t="s">
        <v>75</v>
      </c>
      <c r="C34" s="44" t="s">
        <v>160</v>
      </c>
      <c r="D34" s="33" t="s">
        <v>125</v>
      </c>
      <c r="E34" s="45">
        <v>1</v>
      </c>
      <c r="F34" s="46">
        <v>6</v>
      </c>
      <c r="G34" s="46">
        <v>23</v>
      </c>
      <c r="H34" s="47">
        <v>44963</v>
      </c>
      <c r="I34" s="47">
        <v>45168</v>
      </c>
      <c r="J34" s="48">
        <v>3593400</v>
      </c>
      <c r="K34" s="10">
        <f t="shared" si="6"/>
        <v>24315340</v>
      </c>
      <c r="L34" s="10"/>
      <c r="M34" s="10"/>
      <c r="N34" s="49">
        <v>9</v>
      </c>
      <c r="O34" s="54" t="s">
        <v>100</v>
      </c>
    </row>
    <row r="35" spans="1:15" s="11" customFormat="1" ht="45.75" hidden="1" customHeight="1" x14ac:dyDescent="0.2">
      <c r="A35" s="56" t="s">
        <v>81</v>
      </c>
      <c r="B35" s="40" t="s">
        <v>75</v>
      </c>
      <c r="C35" s="44" t="s">
        <v>159</v>
      </c>
      <c r="D35" s="33" t="s">
        <v>125</v>
      </c>
      <c r="E35" s="45">
        <v>1</v>
      </c>
      <c r="F35" s="46">
        <v>6</v>
      </c>
      <c r="G35" s="46">
        <v>23</v>
      </c>
      <c r="H35" s="47">
        <v>44963</v>
      </c>
      <c r="I35" s="47">
        <v>45168</v>
      </c>
      <c r="J35" s="48">
        <v>3593400</v>
      </c>
      <c r="K35" s="10">
        <f t="shared" si="6"/>
        <v>24315340</v>
      </c>
      <c r="L35" s="10"/>
      <c r="M35" s="10"/>
      <c r="N35" s="49">
        <v>9</v>
      </c>
      <c r="O35" s="54" t="s">
        <v>101</v>
      </c>
    </row>
    <row r="36" spans="1:15" s="11" customFormat="1" ht="86.25" hidden="1" customHeight="1" x14ac:dyDescent="0.2">
      <c r="A36" s="56" t="s">
        <v>83</v>
      </c>
      <c r="B36" s="40" t="s">
        <v>75</v>
      </c>
      <c r="C36" s="44" t="s">
        <v>135</v>
      </c>
      <c r="D36" s="33" t="s">
        <v>125</v>
      </c>
      <c r="E36" s="45">
        <v>1</v>
      </c>
      <c r="F36" s="46">
        <v>6</v>
      </c>
      <c r="G36" s="46">
        <v>23</v>
      </c>
      <c r="H36" s="47">
        <v>44963</v>
      </c>
      <c r="I36" s="47">
        <v>45168</v>
      </c>
      <c r="J36" s="48">
        <v>3593400</v>
      </c>
      <c r="K36" s="10">
        <f t="shared" si="6"/>
        <v>24315340</v>
      </c>
      <c r="L36" s="10"/>
      <c r="M36" s="10"/>
      <c r="N36" s="49">
        <v>9</v>
      </c>
      <c r="O36" s="54" t="s">
        <v>102</v>
      </c>
    </row>
    <row r="37" spans="1:15" s="11" customFormat="1" ht="90" hidden="1" customHeight="1" x14ac:dyDescent="0.2">
      <c r="A37" s="56" t="s">
        <v>81</v>
      </c>
      <c r="B37" s="40" t="s">
        <v>74</v>
      </c>
      <c r="C37" s="44" t="s">
        <v>157</v>
      </c>
      <c r="D37" s="33" t="s">
        <v>125</v>
      </c>
      <c r="E37" s="45">
        <v>1</v>
      </c>
      <c r="F37" s="46">
        <v>6</v>
      </c>
      <c r="G37" s="46">
        <v>23</v>
      </c>
      <c r="H37" s="47">
        <v>44963</v>
      </c>
      <c r="I37" s="47">
        <v>45168</v>
      </c>
      <c r="J37" s="48">
        <v>3593400</v>
      </c>
      <c r="K37" s="10">
        <f t="shared" ref="K37:K38" si="7">((F37*J37)+((G37*J37)/30))</f>
        <v>24315340</v>
      </c>
      <c r="L37" s="10"/>
      <c r="M37" s="10"/>
      <c r="N37" s="49">
        <v>9</v>
      </c>
      <c r="O37" s="54" t="s">
        <v>98</v>
      </c>
    </row>
    <row r="38" spans="1:15" s="11" customFormat="1" ht="86.25" hidden="1" customHeight="1" x14ac:dyDescent="0.2">
      <c r="A38" s="56" t="s">
        <v>81</v>
      </c>
      <c r="B38" s="40" t="s">
        <v>75</v>
      </c>
      <c r="C38" s="44" t="s">
        <v>158</v>
      </c>
      <c r="D38" s="33" t="s">
        <v>125</v>
      </c>
      <c r="E38" s="45">
        <v>1</v>
      </c>
      <c r="F38" s="46">
        <v>6</v>
      </c>
      <c r="G38" s="46">
        <v>23</v>
      </c>
      <c r="H38" s="47">
        <v>44963</v>
      </c>
      <c r="I38" s="47">
        <v>45168</v>
      </c>
      <c r="J38" s="48">
        <v>3593400</v>
      </c>
      <c r="K38" s="10">
        <f t="shared" si="7"/>
        <v>24315340</v>
      </c>
      <c r="L38" s="10"/>
      <c r="M38" s="10"/>
      <c r="N38" s="49">
        <v>9</v>
      </c>
      <c r="O38" s="54" t="s">
        <v>98</v>
      </c>
    </row>
    <row r="39" spans="1:15" s="11" customFormat="1" ht="95.25" hidden="1" customHeight="1" x14ac:dyDescent="0.2">
      <c r="A39" s="56" t="s">
        <v>81</v>
      </c>
      <c r="B39" s="40" t="s">
        <v>74</v>
      </c>
      <c r="C39" s="44" t="s">
        <v>157</v>
      </c>
      <c r="D39" s="33" t="s">
        <v>125</v>
      </c>
      <c r="E39" s="45">
        <v>1</v>
      </c>
      <c r="F39" s="46">
        <v>6</v>
      </c>
      <c r="G39" s="46">
        <v>23</v>
      </c>
      <c r="H39" s="47">
        <v>44963</v>
      </c>
      <c r="I39" s="47">
        <v>45168</v>
      </c>
      <c r="J39" s="48">
        <v>3593400</v>
      </c>
      <c r="K39" s="10">
        <f t="shared" ref="K39:K40" si="8">((F39*J39)+((G39*J39)/30))</f>
        <v>24315340</v>
      </c>
      <c r="L39" s="10"/>
      <c r="M39" s="10"/>
      <c r="N39" s="49">
        <v>9</v>
      </c>
      <c r="O39" s="54" t="s">
        <v>98</v>
      </c>
    </row>
    <row r="40" spans="1:15" s="11" customFormat="1" ht="56.25" hidden="1" customHeight="1" x14ac:dyDescent="0.2">
      <c r="A40" s="56" t="s">
        <v>81</v>
      </c>
      <c r="B40" s="40" t="s">
        <v>75</v>
      </c>
      <c r="C40" s="44" t="s">
        <v>156</v>
      </c>
      <c r="D40" s="33" t="s">
        <v>125</v>
      </c>
      <c r="E40" s="45">
        <v>1</v>
      </c>
      <c r="F40" s="46">
        <v>6</v>
      </c>
      <c r="G40" s="46">
        <v>23</v>
      </c>
      <c r="H40" s="47">
        <v>44963</v>
      </c>
      <c r="I40" s="47">
        <v>45168</v>
      </c>
      <c r="J40" s="48">
        <v>3593400</v>
      </c>
      <c r="K40" s="10">
        <f t="shared" si="8"/>
        <v>24315340</v>
      </c>
      <c r="L40" s="10"/>
      <c r="M40" s="10"/>
      <c r="N40" s="49">
        <v>9</v>
      </c>
      <c r="O40" s="54" t="s">
        <v>104</v>
      </c>
    </row>
    <row r="41" spans="1:15" s="11" customFormat="1" ht="63" hidden="1" customHeight="1" x14ac:dyDescent="0.2">
      <c r="A41" s="56" t="s">
        <v>81</v>
      </c>
      <c r="B41" s="40" t="s">
        <v>75</v>
      </c>
      <c r="C41" s="44" t="s">
        <v>145</v>
      </c>
      <c r="D41" s="33" t="s">
        <v>125</v>
      </c>
      <c r="E41" s="45">
        <v>1</v>
      </c>
      <c r="F41" s="46">
        <v>6</v>
      </c>
      <c r="G41" s="46">
        <v>23</v>
      </c>
      <c r="H41" s="47">
        <v>44963</v>
      </c>
      <c r="I41" s="47">
        <v>45168</v>
      </c>
      <c r="J41" s="48">
        <v>3593400</v>
      </c>
      <c r="K41" s="10">
        <f>(F41*J41)</f>
        <v>21560400</v>
      </c>
      <c r="L41" s="10"/>
      <c r="M41" s="10"/>
      <c r="N41" s="49">
        <v>9</v>
      </c>
      <c r="O41" s="54" t="s">
        <v>103</v>
      </c>
    </row>
    <row r="42" spans="1:15" s="11" customFormat="1" ht="110.25" hidden="1" customHeight="1" x14ac:dyDescent="0.2">
      <c r="A42" s="56" t="s">
        <v>82</v>
      </c>
      <c r="B42" s="40" t="s">
        <v>75</v>
      </c>
      <c r="C42" s="44" t="s">
        <v>155</v>
      </c>
      <c r="D42" s="33" t="s">
        <v>125</v>
      </c>
      <c r="E42" s="45">
        <v>1</v>
      </c>
      <c r="F42" s="46">
        <v>6</v>
      </c>
      <c r="G42" s="46">
        <v>23</v>
      </c>
      <c r="H42" s="47">
        <v>44963</v>
      </c>
      <c r="I42" s="47">
        <v>45168</v>
      </c>
      <c r="J42" s="48">
        <v>3593400</v>
      </c>
      <c r="K42" s="10">
        <f t="shared" ref="K42" si="9">((F42*J42)+((G42*J42)/30))</f>
        <v>24315340</v>
      </c>
      <c r="L42" s="10"/>
      <c r="M42" s="10"/>
      <c r="N42" s="49">
        <v>9</v>
      </c>
      <c r="O42" s="54" t="s">
        <v>105</v>
      </c>
    </row>
    <row r="43" spans="1:15" s="11" customFormat="1" ht="104.25" hidden="1" customHeight="1" x14ac:dyDescent="0.2">
      <c r="A43" s="56" t="s">
        <v>82</v>
      </c>
      <c r="B43" s="40" t="s">
        <v>75</v>
      </c>
      <c r="C43" s="44" t="s">
        <v>155</v>
      </c>
      <c r="D43" s="33" t="s">
        <v>125</v>
      </c>
      <c r="E43" s="45">
        <v>1</v>
      </c>
      <c r="F43" s="46">
        <v>6</v>
      </c>
      <c r="G43" s="46">
        <v>23</v>
      </c>
      <c r="H43" s="47">
        <v>44963</v>
      </c>
      <c r="I43" s="47">
        <v>45168</v>
      </c>
      <c r="J43" s="48">
        <v>3593400</v>
      </c>
      <c r="K43" s="10">
        <f t="shared" ref="K43:K45" si="10">((F43*J43)+((G43*J43)/30))</f>
        <v>24315340</v>
      </c>
      <c r="L43" s="10"/>
      <c r="M43" s="10"/>
      <c r="N43" s="49">
        <v>9</v>
      </c>
      <c r="O43" s="54" t="s">
        <v>105</v>
      </c>
    </row>
    <row r="44" spans="1:15" s="11" customFormat="1" ht="107.25" hidden="1" customHeight="1" x14ac:dyDescent="0.2">
      <c r="A44" s="56" t="s">
        <v>81</v>
      </c>
      <c r="B44" s="41" t="s">
        <v>74</v>
      </c>
      <c r="C44" s="44" t="s">
        <v>154</v>
      </c>
      <c r="D44" s="33" t="s">
        <v>125</v>
      </c>
      <c r="E44" s="45">
        <v>1</v>
      </c>
      <c r="F44" s="46">
        <v>6</v>
      </c>
      <c r="G44" s="46">
        <v>23</v>
      </c>
      <c r="H44" s="47">
        <v>44963</v>
      </c>
      <c r="I44" s="47">
        <v>45168</v>
      </c>
      <c r="J44" s="48">
        <v>3593400</v>
      </c>
      <c r="K44" s="10">
        <f t="shared" ref="K44" si="11">((F44*J44)+((G44*J44)/30))</f>
        <v>24315340</v>
      </c>
      <c r="L44" s="10"/>
      <c r="M44" s="10"/>
      <c r="N44" s="49">
        <v>9</v>
      </c>
      <c r="O44" s="54" t="s">
        <v>105</v>
      </c>
    </row>
    <row r="45" spans="1:15" s="11" customFormat="1" ht="111.75" hidden="1" customHeight="1" x14ac:dyDescent="0.2">
      <c r="A45" s="56" t="s">
        <v>81</v>
      </c>
      <c r="B45" s="40" t="s">
        <v>74</v>
      </c>
      <c r="C45" s="44" t="s">
        <v>154</v>
      </c>
      <c r="D45" s="33" t="s">
        <v>125</v>
      </c>
      <c r="E45" s="45">
        <v>1</v>
      </c>
      <c r="F45" s="46">
        <v>6</v>
      </c>
      <c r="G45" s="46">
        <v>23</v>
      </c>
      <c r="H45" s="47">
        <v>44963</v>
      </c>
      <c r="I45" s="47">
        <v>45168</v>
      </c>
      <c r="J45" s="48">
        <v>3593400</v>
      </c>
      <c r="K45" s="10">
        <f t="shared" si="10"/>
        <v>24315340</v>
      </c>
      <c r="L45" s="10"/>
      <c r="M45" s="10"/>
      <c r="N45" s="49">
        <v>9</v>
      </c>
      <c r="O45" s="54" t="s">
        <v>105</v>
      </c>
    </row>
    <row r="46" spans="1:15" s="11" customFormat="1" ht="57.75" hidden="1" customHeight="1" x14ac:dyDescent="0.2">
      <c r="A46" s="56" t="s">
        <v>81</v>
      </c>
      <c r="B46" s="40" t="s">
        <v>89</v>
      </c>
      <c r="C46" s="44" t="s">
        <v>153</v>
      </c>
      <c r="D46" s="33" t="s">
        <v>125</v>
      </c>
      <c r="E46" s="45">
        <v>1</v>
      </c>
      <c r="F46" s="46">
        <v>6</v>
      </c>
      <c r="G46" s="46">
        <v>23</v>
      </c>
      <c r="H46" s="47">
        <v>44963</v>
      </c>
      <c r="I46" s="47">
        <v>45168</v>
      </c>
      <c r="J46" s="48">
        <v>3593400</v>
      </c>
      <c r="K46" s="10">
        <f t="shared" ref="K46:K48" si="12">((F46*J46)+((G46*J46)/30))</f>
        <v>24315340</v>
      </c>
      <c r="L46" s="10"/>
      <c r="M46" s="10"/>
      <c r="N46" s="49">
        <v>3</v>
      </c>
      <c r="O46" s="54" t="s">
        <v>107</v>
      </c>
    </row>
    <row r="47" spans="1:15" s="11" customFormat="1" ht="116.25" hidden="1" customHeight="1" x14ac:dyDescent="0.2">
      <c r="A47" s="56" t="s">
        <v>82</v>
      </c>
      <c r="B47" s="40" t="s">
        <v>75</v>
      </c>
      <c r="C47" s="44" t="s">
        <v>152</v>
      </c>
      <c r="D47" s="33" t="s">
        <v>125</v>
      </c>
      <c r="E47" s="45">
        <v>1</v>
      </c>
      <c r="F47" s="46">
        <v>6</v>
      </c>
      <c r="G47" s="46">
        <v>23</v>
      </c>
      <c r="H47" s="47">
        <v>44963</v>
      </c>
      <c r="I47" s="47">
        <v>45168</v>
      </c>
      <c r="J47" s="48">
        <v>3593400</v>
      </c>
      <c r="K47" s="10">
        <f t="shared" si="12"/>
        <v>24315340</v>
      </c>
      <c r="L47" s="10"/>
      <c r="M47" s="10"/>
      <c r="N47" s="49">
        <v>9</v>
      </c>
      <c r="O47" s="54" t="s">
        <v>108</v>
      </c>
    </row>
    <row r="48" spans="1:15" s="11" customFormat="1" ht="121.5" hidden="1" customHeight="1" x14ac:dyDescent="0.2">
      <c r="A48" s="56" t="s">
        <v>82</v>
      </c>
      <c r="B48" s="40" t="s">
        <v>75</v>
      </c>
      <c r="C48" s="44" t="s">
        <v>152</v>
      </c>
      <c r="D48" s="33" t="s">
        <v>125</v>
      </c>
      <c r="E48" s="45">
        <v>1</v>
      </c>
      <c r="F48" s="46">
        <v>6</v>
      </c>
      <c r="G48" s="46">
        <v>23</v>
      </c>
      <c r="H48" s="47">
        <v>44963</v>
      </c>
      <c r="I48" s="47">
        <v>45168</v>
      </c>
      <c r="J48" s="48">
        <v>3593400</v>
      </c>
      <c r="K48" s="10">
        <f t="shared" si="12"/>
        <v>24315340</v>
      </c>
      <c r="L48" s="10"/>
      <c r="M48" s="10"/>
      <c r="N48" s="49">
        <v>9</v>
      </c>
      <c r="O48" s="54" t="s">
        <v>109</v>
      </c>
    </row>
    <row r="49" spans="1:15" s="11" customFormat="1" ht="111.75" hidden="1" customHeight="1" x14ac:dyDescent="0.2">
      <c r="A49" s="56" t="s">
        <v>83</v>
      </c>
      <c r="B49" s="41" t="s">
        <v>75</v>
      </c>
      <c r="C49" s="44" t="s">
        <v>134</v>
      </c>
      <c r="D49" s="33" t="s">
        <v>125</v>
      </c>
      <c r="E49" s="45">
        <v>1</v>
      </c>
      <c r="F49" s="46">
        <v>6</v>
      </c>
      <c r="G49" s="46">
        <v>23</v>
      </c>
      <c r="H49" s="47">
        <v>44963</v>
      </c>
      <c r="I49" s="47">
        <v>45168</v>
      </c>
      <c r="J49" s="48">
        <v>3593400</v>
      </c>
      <c r="K49" s="10">
        <f t="shared" ref="K49" si="13">((F49*J49)+((G49*J49)/30))</f>
        <v>24315340</v>
      </c>
      <c r="L49" s="10"/>
      <c r="M49" s="10"/>
      <c r="N49" s="49">
        <v>9</v>
      </c>
      <c r="O49" s="54" t="s">
        <v>109</v>
      </c>
    </row>
    <row r="50" spans="1:15" s="11" customFormat="1" ht="120" hidden="1" customHeight="1" x14ac:dyDescent="0.2">
      <c r="A50" s="56" t="s">
        <v>83</v>
      </c>
      <c r="B50" s="40" t="s">
        <v>75</v>
      </c>
      <c r="C50" s="44" t="s">
        <v>151</v>
      </c>
      <c r="D50" s="33" t="s">
        <v>125</v>
      </c>
      <c r="E50" s="45">
        <v>1</v>
      </c>
      <c r="F50" s="46">
        <v>6</v>
      </c>
      <c r="G50" s="46">
        <v>23</v>
      </c>
      <c r="H50" s="47">
        <v>44963</v>
      </c>
      <c r="I50" s="47">
        <v>45168</v>
      </c>
      <c r="J50" s="48">
        <v>3593400</v>
      </c>
      <c r="K50" s="10">
        <f>(F50*J50)</f>
        <v>21560400</v>
      </c>
      <c r="L50" s="10"/>
      <c r="M50" s="10"/>
      <c r="N50" s="49">
        <v>9</v>
      </c>
      <c r="O50" s="54" t="s">
        <v>110</v>
      </c>
    </row>
    <row r="51" spans="1:15" s="11" customFormat="1" ht="247.5" hidden="1" customHeight="1" x14ac:dyDescent="0.2">
      <c r="A51" s="56" t="s">
        <v>81</v>
      </c>
      <c r="B51" s="40" t="s">
        <v>84</v>
      </c>
      <c r="C51" s="44" t="s">
        <v>150</v>
      </c>
      <c r="D51" s="33" t="s">
        <v>125</v>
      </c>
      <c r="E51" s="45">
        <v>1</v>
      </c>
      <c r="F51" s="46">
        <v>6</v>
      </c>
      <c r="G51" s="46">
        <v>23</v>
      </c>
      <c r="H51" s="47">
        <v>44963</v>
      </c>
      <c r="I51" s="47">
        <v>45168</v>
      </c>
      <c r="J51" s="48">
        <v>3593400</v>
      </c>
      <c r="K51" s="10">
        <f t="shared" ref="K51:K54" si="14">((F51*J51)+((G51*J51)/30))</f>
        <v>24315340</v>
      </c>
      <c r="L51" s="10"/>
      <c r="M51" s="10"/>
      <c r="N51" s="49">
        <v>9</v>
      </c>
      <c r="O51" s="54" t="s">
        <v>111</v>
      </c>
    </row>
    <row r="52" spans="1:15" s="11" customFormat="1" ht="220.5" hidden="1" customHeight="1" x14ac:dyDescent="0.2">
      <c r="A52" s="56" t="s">
        <v>81</v>
      </c>
      <c r="B52" s="40" t="s">
        <v>75</v>
      </c>
      <c r="C52" s="44" t="s">
        <v>149</v>
      </c>
      <c r="D52" s="33" t="s">
        <v>125</v>
      </c>
      <c r="E52" s="45">
        <v>1</v>
      </c>
      <c r="F52" s="46">
        <v>6</v>
      </c>
      <c r="G52" s="46">
        <v>23</v>
      </c>
      <c r="H52" s="47">
        <v>44963</v>
      </c>
      <c r="I52" s="47">
        <v>45168</v>
      </c>
      <c r="J52" s="48">
        <v>3593400</v>
      </c>
      <c r="K52" s="10">
        <f t="shared" si="14"/>
        <v>24315340</v>
      </c>
      <c r="L52" s="10"/>
      <c r="M52" s="10"/>
      <c r="N52" s="49">
        <v>9</v>
      </c>
      <c r="O52" s="54" t="s">
        <v>112</v>
      </c>
    </row>
    <row r="53" spans="1:15" s="11" customFormat="1" ht="234.75" hidden="1" customHeight="1" x14ac:dyDescent="0.2">
      <c r="A53" s="56" t="s">
        <v>81</v>
      </c>
      <c r="B53" s="40" t="s">
        <v>75</v>
      </c>
      <c r="C53" s="44" t="s">
        <v>149</v>
      </c>
      <c r="D53" s="33" t="s">
        <v>125</v>
      </c>
      <c r="E53" s="45">
        <v>1</v>
      </c>
      <c r="F53" s="46">
        <v>6</v>
      </c>
      <c r="G53" s="46">
        <v>23</v>
      </c>
      <c r="H53" s="47">
        <v>44963</v>
      </c>
      <c r="I53" s="47">
        <v>45168</v>
      </c>
      <c r="J53" s="48">
        <v>3593400</v>
      </c>
      <c r="K53" s="10">
        <f t="shared" si="14"/>
        <v>24315340</v>
      </c>
      <c r="L53" s="10"/>
      <c r="M53" s="10"/>
      <c r="N53" s="49">
        <v>9</v>
      </c>
      <c r="O53" s="54" t="s">
        <v>112</v>
      </c>
    </row>
    <row r="54" spans="1:15" s="11" customFormat="1" ht="223.5" hidden="1" customHeight="1" x14ac:dyDescent="0.2">
      <c r="A54" s="56" t="s">
        <v>86</v>
      </c>
      <c r="B54" s="40" t="s">
        <v>75</v>
      </c>
      <c r="C54" s="44" t="s">
        <v>138</v>
      </c>
      <c r="D54" s="33" t="s">
        <v>125</v>
      </c>
      <c r="E54" s="45">
        <v>1</v>
      </c>
      <c r="F54" s="46">
        <v>6</v>
      </c>
      <c r="G54" s="46">
        <v>23</v>
      </c>
      <c r="H54" s="47">
        <v>44963</v>
      </c>
      <c r="I54" s="47">
        <v>45168</v>
      </c>
      <c r="J54" s="48">
        <v>3593400</v>
      </c>
      <c r="K54" s="10">
        <f t="shared" si="14"/>
        <v>24315340</v>
      </c>
      <c r="L54" s="10"/>
      <c r="M54" s="10"/>
      <c r="N54" s="49">
        <v>9</v>
      </c>
      <c r="O54" s="54" t="s">
        <v>112</v>
      </c>
    </row>
    <row r="55" spans="1:15" s="11" customFormat="1" ht="60" hidden="1" customHeight="1" x14ac:dyDescent="0.2">
      <c r="A55" s="56" t="s">
        <v>87</v>
      </c>
      <c r="B55" s="40" t="s">
        <v>75</v>
      </c>
      <c r="C55" s="44" t="s">
        <v>90</v>
      </c>
      <c r="D55" s="33" t="s">
        <v>125</v>
      </c>
      <c r="E55" s="45">
        <v>1</v>
      </c>
      <c r="F55" s="46">
        <v>6</v>
      </c>
      <c r="G55" s="46">
        <v>23</v>
      </c>
      <c r="H55" s="47">
        <v>44963</v>
      </c>
      <c r="I55" s="47">
        <v>45168</v>
      </c>
      <c r="J55" s="48">
        <v>3593400</v>
      </c>
      <c r="K55" s="10">
        <f>((F55*J55)+((G55*J55)/30))</f>
        <v>24315340</v>
      </c>
      <c r="L55" s="10"/>
      <c r="M55" s="10"/>
      <c r="N55" s="49">
        <v>5.23</v>
      </c>
      <c r="O55" s="54" t="s">
        <v>113</v>
      </c>
    </row>
    <row r="56" spans="1:15" s="11" customFormat="1" ht="64.5" hidden="1" customHeight="1" x14ac:dyDescent="0.2">
      <c r="A56" s="56" t="s">
        <v>87</v>
      </c>
      <c r="B56" s="40" t="s">
        <v>75</v>
      </c>
      <c r="C56" s="44" t="s">
        <v>90</v>
      </c>
      <c r="D56" s="33" t="s">
        <v>125</v>
      </c>
      <c r="E56" s="45">
        <v>1</v>
      </c>
      <c r="F56" s="46">
        <v>6</v>
      </c>
      <c r="G56" s="46">
        <v>23</v>
      </c>
      <c r="H56" s="47">
        <v>44963</v>
      </c>
      <c r="I56" s="47">
        <v>45168</v>
      </c>
      <c r="J56" s="48">
        <v>3593400</v>
      </c>
      <c r="K56" s="10">
        <f>(F56*J56)</f>
        <v>21560400</v>
      </c>
      <c r="L56" s="10"/>
      <c r="M56" s="10"/>
      <c r="N56" s="49">
        <v>5.23</v>
      </c>
      <c r="O56" s="54" t="s">
        <v>113</v>
      </c>
    </row>
    <row r="57" spans="1:15" s="11" customFormat="1" ht="215.25" hidden="1" customHeight="1" x14ac:dyDescent="0.2">
      <c r="A57" s="56" t="s">
        <v>87</v>
      </c>
      <c r="B57" s="40" t="s">
        <v>75</v>
      </c>
      <c r="C57" s="44" t="s">
        <v>137</v>
      </c>
      <c r="D57" s="33" t="s">
        <v>125</v>
      </c>
      <c r="E57" s="45">
        <v>1</v>
      </c>
      <c r="F57" s="46">
        <v>6</v>
      </c>
      <c r="G57" s="46">
        <v>23</v>
      </c>
      <c r="H57" s="47">
        <v>44963</v>
      </c>
      <c r="I57" s="47">
        <v>45168</v>
      </c>
      <c r="J57" s="48">
        <v>3593400</v>
      </c>
      <c r="K57" s="10">
        <f t="shared" ref="K57:K66" si="15">((F57*J57)+((G57*J57)/30))</f>
        <v>24315340</v>
      </c>
      <c r="L57" s="10"/>
      <c r="M57" s="10"/>
      <c r="N57" s="49">
        <v>9</v>
      </c>
      <c r="O57" s="54" t="s">
        <v>114</v>
      </c>
    </row>
    <row r="58" spans="1:15" s="11" customFormat="1" ht="214.5" hidden="1" customHeight="1" x14ac:dyDescent="0.2">
      <c r="A58" s="56" t="s">
        <v>83</v>
      </c>
      <c r="B58" s="40" t="s">
        <v>75</v>
      </c>
      <c r="C58" s="44" t="s">
        <v>137</v>
      </c>
      <c r="D58" s="33" t="s">
        <v>125</v>
      </c>
      <c r="E58" s="45">
        <v>1</v>
      </c>
      <c r="F58" s="46">
        <v>6</v>
      </c>
      <c r="G58" s="46">
        <v>23</v>
      </c>
      <c r="H58" s="47">
        <v>44963</v>
      </c>
      <c r="I58" s="47">
        <v>45168</v>
      </c>
      <c r="J58" s="48">
        <v>3593400</v>
      </c>
      <c r="K58" s="10">
        <f t="shared" si="15"/>
        <v>24315340</v>
      </c>
      <c r="L58" s="10"/>
      <c r="M58" s="10"/>
      <c r="N58" s="49">
        <v>9</v>
      </c>
      <c r="O58" s="54" t="s">
        <v>114</v>
      </c>
    </row>
    <row r="59" spans="1:15" s="11" customFormat="1" ht="211.5" hidden="1" customHeight="1" x14ac:dyDescent="0.2">
      <c r="A59" s="56" t="s">
        <v>82</v>
      </c>
      <c r="B59" s="40" t="s">
        <v>75</v>
      </c>
      <c r="C59" s="44" t="s">
        <v>137</v>
      </c>
      <c r="D59" s="33" t="s">
        <v>125</v>
      </c>
      <c r="E59" s="45">
        <v>1</v>
      </c>
      <c r="F59" s="46">
        <v>6</v>
      </c>
      <c r="G59" s="46">
        <v>23</v>
      </c>
      <c r="H59" s="47">
        <v>44963</v>
      </c>
      <c r="I59" s="47">
        <v>45168</v>
      </c>
      <c r="J59" s="48">
        <v>3593400</v>
      </c>
      <c r="K59" s="10">
        <f t="shared" si="15"/>
        <v>24315340</v>
      </c>
      <c r="L59" s="10"/>
      <c r="M59" s="10"/>
      <c r="N59" s="49">
        <v>9</v>
      </c>
      <c r="O59" s="54" t="s">
        <v>114</v>
      </c>
    </row>
    <row r="60" spans="1:15" s="11" customFormat="1" ht="207.75" hidden="1" customHeight="1" x14ac:dyDescent="0.2">
      <c r="A60" s="56" t="s">
        <v>81</v>
      </c>
      <c r="B60" s="40" t="s">
        <v>75</v>
      </c>
      <c r="C60" s="44" t="s">
        <v>137</v>
      </c>
      <c r="D60" s="33" t="s">
        <v>125</v>
      </c>
      <c r="E60" s="45">
        <v>1</v>
      </c>
      <c r="F60" s="46">
        <v>6</v>
      </c>
      <c r="G60" s="46">
        <v>23</v>
      </c>
      <c r="H60" s="47">
        <v>44963</v>
      </c>
      <c r="I60" s="47">
        <v>45168</v>
      </c>
      <c r="J60" s="48">
        <v>3593400</v>
      </c>
      <c r="K60" s="10">
        <f t="shared" si="15"/>
        <v>24315340</v>
      </c>
      <c r="L60" s="10"/>
      <c r="M60" s="10"/>
      <c r="N60" s="49">
        <v>9</v>
      </c>
      <c r="O60" s="54" t="s">
        <v>114</v>
      </c>
    </row>
    <row r="61" spans="1:15" s="11" customFormat="1" ht="209.25" hidden="1" customHeight="1" x14ac:dyDescent="0.2">
      <c r="A61" s="56" t="s">
        <v>86</v>
      </c>
      <c r="B61" s="40" t="s">
        <v>75</v>
      </c>
      <c r="C61" s="44" t="s">
        <v>147</v>
      </c>
      <c r="D61" s="33" t="s">
        <v>125</v>
      </c>
      <c r="E61" s="45">
        <v>1</v>
      </c>
      <c r="F61" s="46">
        <v>6</v>
      </c>
      <c r="G61" s="46">
        <v>23</v>
      </c>
      <c r="H61" s="47">
        <v>44963</v>
      </c>
      <c r="I61" s="47">
        <v>45168</v>
      </c>
      <c r="J61" s="48">
        <v>3593400</v>
      </c>
      <c r="K61" s="10">
        <f t="shared" si="15"/>
        <v>24315340</v>
      </c>
      <c r="L61" s="10"/>
      <c r="M61" s="10"/>
      <c r="N61" s="49">
        <v>9</v>
      </c>
      <c r="O61" s="54" t="s">
        <v>114</v>
      </c>
    </row>
    <row r="62" spans="1:15" s="11" customFormat="1" ht="214.5" hidden="1" customHeight="1" x14ac:dyDescent="0.2">
      <c r="A62" s="56" t="s">
        <v>81</v>
      </c>
      <c r="B62" s="40" t="s">
        <v>75</v>
      </c>
      <c r="C62" s="44" t="s">
        <v>147</v>
      </c>
      <c r="D62" s="33" t="s">
        <v>125</v>
      </c>
      <c r="E62" s="45">
        <v>1</v>
      </c>
      <c r="F62" s="46">
        <v>6</v>
      </c>
      <c r="G62" s="46">
        <v>23</v>
      </c>
      <c r="H62" s="47">
        <v>44963</v>
      </c>
      <c r="I62" s="47">
        <v>45168</v>
      </c>
      <c r="J62" s="48">
        <v>3593400</v>
      </c>
      <c r="K62" s="10">
        <f t="shared" si="15"/>
        <v>24315340</v>
      </c>
      <c r="L62" s="10"/>
      <c r="M62" s="10"/>
      <c r="N62" s="49">
        <v>9</v>
      </c>
      <c r="O62" s="54" t="s">
        <v>114</v>
      </c>
    </row>
    <row r="63" spans="1:15" s="11" customFormat="1" ht="213.75" hidden="1" customHeight="1" x14ac:dyDescent="0.2">
      <c r="A63" s="56" t="s">
        <v>81</v>
      </c>
      <c r="B63" s="40" t="s">
        <v>75</v>
      </c>
      <c r="C63" s="44" t="s">
        <v>137</v>
      </c>
      <c r="D63" s="33" t="s">
        <v>125</v>
      </c>
      <c r="E63" s="45">
        <v>1</v>
      </c>
      <c r="F63" s="46">
        <v>6</v>
      </c>
      <c r="G63" s="46">
        <v>23</v>
      </c>
      <c r="H63" s="47">
        <v>44963</v>
      </c>
      <c r="I63" s="47">
        <v>45168</v>
      </c>
      <c r="J63" s="48">
        <v>3593400</v>
      </c>
      <c r="K63" s="10">
        <f t="shared" ref="K63:K64" si="16">((F63*J63)+((G63*J63)/30))</f>
        <v>24315340</v>
      </c>
      <c r="L63" s="10"/>
      <c r="M63" s="10"/>
      <c r="N63" s="49">
        <v>9</v>
      </c>
      <c r="O63" s="54" t="s">
        <v>114</v>
      </c>
    </row>
    <row r="64" spans="1:15" s="11" customFormat="1" ht="219" hidden="1" customHeight="1" x14ac:dyDescent="0.2">
      <c r="A64" s="56" t="s">
        <v>81</v>
      </c>
      <c r="B64" s="40" t="s">
        <v>75</v>
      </c>
      <c r="C64" s="44" t="s">
        <v>147</v>
      </c>
      <c r="D64" s="33" t="s">
        <v>125</v>
      </c>
      <c r="E64" s="45">
        <v>1</v>
      </c>
      <c r="F64" s="46">
        <v>6</v>
      </c>
      <c r="G64" s="46">
        <v>23</v>
      </c>
      <c r="H64" s="47">
        <v>44963</v>
      </c>
      <c r="I64" s="47">
        <v>45168</v>
      </c>
      <c r="J64" s="48">
        <v>3593400</v>
      </c>
      <c r="K64" s="10">
        <f t="shared" si="16"/>
        <v>24315340</v>
      </c>
      <c r="L64" s="10"/>
      <c r="M64" s="10"/>
      <c r="N64" s="49">
        <v>9</v>
      </c>
      <c r="O64" s="54" t="s">
        <v>114</v>
      </c>
    </row>
    <row r="65" spans="1:15" s="11" customFormat="1" ht="219.75" hidden="1" customHeight="1" x14ac:dyDescent="0.2">
      <c r="A65" s="56" t="s">
        <v>81</v>
      </c>
      <c r="B65" s="40" t="s">
        <v>75</v>
      </c>
      <c r="C65" s="44" t="s">
        <v>148</v>
      </c>
      <c r="D65" s="33" t="s">
        <v>125</v>
      </c>
      <c r="E65" s="45">
        <v>1</v>
      </c>
      <c r="F65" s="46">
        <v>6</v>
      </c>
      <c r="G65" s="46">
        <v>23</v>
      </c>
      <c r="H65" s="47">
        <v>44963</v>
      </c>
      <c r="I65" s="47">
        <v>45168</v>
      </c>
      <c r="J65" s="48">
        <v>3593400</v>
      </c>
      <c r="K65" s="10">
        <f t="shared" si="15"/>
        <v>24315340</v>
      </c>
      <c r="L65" s="10"/>
      <c r="M65" s="10"/>
      <c r="N65" s="49">
        <v>9</v>
      </c>
      <c r="O65" s="54" t="s">
        <v>114</v>
      </c>
    </row>
    <row r="66" spans="1:15" s="11" customFormat="1" ht="216" hidden="1" customHeight="1" x14ac:dyDescent="0.2">
      <c r="A66" s="56" t="s">
        <v>83</v>
      </c>
      <c r="B66" s="40" t="s">
        <v>75</v>
      </c>
      <c r="C66" s="44" t="s">
        <v>148</v>
      </c>
      <c r="D66" s="33" t="s">
        <v>125</v>
      </c>
      <c r="E66" s="45">
        <v>1</v>
      </c>
      <c r="F66" s="46">
        <v>6</v>
      </c>
      <c r="G66" s="46">
        <v>23</v>
      </c>
      <c r="H66" s="47">
        <v>44963</v>
      </c>
      <c r="I66" s="47">
        <v>45168</v>
      </c>
      <c r="J66" s="48">
        <v>3593400</v>
      </c>
      <c r="K66" s="10">
        <f t="shared" si="15"/>
        <v>24315340</v>
      </c>
      <c r="L66" s="10"/>
      <c r="M66" s="10"/>
      <c r="N66" s="49">
        <v>9</v>
      </c>
      <c r="O66" s="54" t="s">
        <v>114</v>
      </c>
    </row>
    <row r="67" spans="1:15" s="11" customFormat="1" ht="311.25" customHeight="1" x14ac:dyDescent="0.2">
      <c r="A67" s="56" t="s">
        <v>86</v>
      </c>
      <c r="B67" s="41" t="s">
        <v>75</v>
      </c>
      <c r="C67" s="44" t="s">
        <v>147</v>
      </c>
      <c r="D67" s="33" t="s">
        <v>125</v>
      </c>
      <c r="E67" s="45">
        <v>1</v>
      </c>
      <c r="F67" s="46">
        <v>4</v>
      </c>
      <c r="G67" s="46">
        <v>23</v>
      </c>
      <c r="H67" s="47">
        <v>44958</v>
      </c>
      <c r="I67" s="47">
        <v>45107</v>
      </c>
      <c r="J67" s="48">
        <v>3593400</v>
      </c>
      <c r="K67" s="10">
        <f t="shared" ref="K67" si="17">((F67*J67)+((G67*J67)/30))</f>
        <v>17128540</v>
      </c>
      <c r="L67" s="10"/>
      <c r="M67" s="10"/>
      <c r="N67" s="49">
        <v>9</v>
      </c>
      <c r="O67" s="54" t="s">
        <v>190</v>
      </c>
    </row>
    <row r="68" spans="1:15" s="11" customFormat="1" ht="297" hidden="1" customHeight="1" x14ac:dyDescent="0.2">
      <c r="A68" s="53" t="s">
        <v>85</v>
      </c>
      <c r="B68" s="40" t="s">
        <v>75</v>
      </c>
      <c r="C68" s="44" t="s">
        <v>146</v>
      </c>
      <c r="D68" s="33" t="s">
        <v>125</v>
      </c>
      <c r="E68" s="45">
        <v>1</v>
      </c>
      <c r="F68" s="46">
        <v>6</v>
      </c>
      <c r="G68" s="46">
        <v>23</v>
      </c>
      <c r="H68" s="47">
        <v>44963</v>
      </c>
      <c r="I68" s="47">
        <v>45168</v>
      </c>
      <c r="J68" s="48">
        <v>3593400</v>
      </c>
      <c r="K68" s="10">
        <f>(F68*J68)</f>
        <v>21560400</v>
      </c>
      <c r="L68" s="10"/>
      <c r="M68" s="10"/>
      <c r="N68" s="49">
        <v>9</v>
      </c>
      <c r="O68" s="54" t="s">
        <v>191</v>
      </c>
    </row>
    <row r="69" spans="1:15" s="11" customFormat="1" ht="84.75" hidden="1" customHeight="1" x14ac:dyDescent="0.2">
      <c r="A69" s="56" t="s">
        <v>81</v>
      </c>
      <c r="B69" s="40" t="s">
        <v>75</v>
      </c>
      <c r="C69" s="44" t="s">
        <v>145</v>
      </c>
      <c r="D69" s="33" t="s">
        <v>125</v>
      </c>
      <c r="E69" s="45">
        <v>1</v>
      </c>
      <c r="F69" s="46">
        <v>6</v>
      </c>
      <c r="G69" s="46">
        <v>23</v>
      </c>
      <c r="H69" s="47">
        <v>44963</v>
      </c>
      <c r="I69" s="47">
        <v>45168</v>
      </c>
      <c r="J69" s="48">
        <v>3593400</v>
      </c>
      <c r="K69" s="10">
        <f t="shared" ref="K69:K75" si="18">((F69*J69)+((G69*J69)/30))</f>
        <v>24315340</v>
      </c>
      <c r="L69" s="10"/>
      <c r="M69" s="10"/>
      <c r="N69" s="49">
        <v>9</v>
      </c>
      <c r="O69" s="54" t="s">
        <v>115</v>
      </c>
    </row>
    <row r="70" spans="1:15" s="11" customFormat="1" ht="85.5" hidden="1" customHeight="1" x14ac:dyDescent="0.2">
      <c r="A70" s="56" t="s">
        <v>81</v>
      </c>
      <c r="B70" s="40" t="s">
        <v>75</v>
      </c>
      <c r="C70" s="44" t="s">
        <v>137</v>
      </c>
      <c r="D70" s="33" t="s">
        <v>125</v>
      </c>
      <c r="E70" s="45">
        <v>1</v>
      </c>
      <c r="F70" s="46">
        <v>6</v>
      </c>
      <c r="G70" s="46">
        <v>23</v>
      </c>
      <c r="H70" s="47">
        <v>44963</v>
      </c>
      <c r="I70" s="47">
        <v>45168</v>
      </c>
      <c r="J70" s="48">
        <v>3593400</v>
      </c>
      <c r="K70" s="10">
        <f t="shared" si="18"/>
        <v>24315340</v>
      </c>
      <c r="L70" s="10"/>
      <c r="M70" s="10"/>
      <c r="N70" s="49">
        <v>9</v>
      </c>
      <c r="O70" s="54" t="s">
        <v>115</v>
      </c>
    </row>
    <row r="71" spans="1:15" s="11" customFormat="1" ht="108.75" hidden="1" customHeight="1" x14ac:dyDescent="0.2">
      <c r="A71" s="56" t="s">
        <v>87</v>
      </c>
      <c r="B71" s="40" t="s">
        <v>75</v>
      </c>
      <c r="C71" s="44" t="s">
        <v>137</v>
      </c>
      <c r="D71" s="33" t="s">
        <v>125</v>
      </c>
      <c r="E71" s="45">
        <v>1</v>
      </c>
      <c r="F71" s="46">
        <v>6</v>
      </c>
      <c r="G71" s="46">
        <v>23</v>
      </c>
      <c r="H71" s="47">
        <v>44963</v>
      </c>
      <c r="I71" s="47">
        <v>45168</v>
      </c>
      <c r="J71" s="48">
        <v>3593400</v>
      </c>
      <c r="K71" s="10">
        <f t="shared" si="18"/>
        <v>24315340</v>
      </c>
      <c r="L71" s="10"/>
      <c r="M71" s="10"/>
      <c r="N71" s="49">
        <v>9</v>
      </c>
      <c r="O71" s="54" t="s">
        <v>116</v>
      </c>
    </row>
    <row r="72" spans="1:15" s="11" customFormat="1" ht="105" hidden="1" customHeight="1" x14ac:dyDescent="0.2">
      <c r="A72" s="56" t="s">
        <v>81</v>
      </c>
      <c r="B72" s="40" t="s">
        <v>75</v>
      </c>
      <c r="C72" s="44" t="s">
        <v>137</v>
      </c>
      <c r="D72" s="33" t="s">
        <v>125</v>
      </c>
      <c r="E72" s="45">
        <v>1</v>
      </c>
      <c r="F72" s="46">
        <v>6</v>
      </c>
      <c r="G72" s="46">
        <v>23</v>
      </c>
      <c r="H72" s="47">
        <v>44963</v>
      </c>
      <c r="I72" s="47">
        <v>45168</v>
      </c>
      <c r="J72" s="48">
        <v>3593400</v>
      </c>
      <c r="K72" s="10">
        <f t="shared" si="18"/>
        <v>24315340</v>
      </c>
      <c r="L72" s="10"/>
      <c r="M72" s="10"/>
      <c r="N72" s="49">
        <v>9</v>
      </c>
      <c r="O72" s="54" t="s">
        <v>116</v>
      </c>
    </row>
    <row r="73" spans="1:15" s="11" customFormat="1" ht="104.25" hidden="1" customHeight="1" x14ac:dyDescent="0.2">
      <c r="A73" s="56" t="s">
        <v>86</v>
      </c>
      <c r="B73" s="40" t="s">
        <v>75</v>
      </c>
      <c r="C73" s="44" t="s">
        <v>137</v>
      </c>
      <c r="D73" s="33" t="s">
        <v>125</v>
      </c>
      <c r="E73" s="45">
        <v>1</v>
      </c>
      <c r="F73" s="46">
        <v>6</v>
      </c>
      <c r="G73" s="46">
        <v>23</v>
      </c>
      <c r="H73" s="47">
        <v>44963</v>
      </c>
      <c r="I73" s="47">
        <v>45168</v>
      </c>
      <c r="J73" s="48">
        <v>3593400</v>
      </c>
      <c r="K73" s="10">
        <f t="shared" si="18"/>
        <v>24315340</v>
      </c>
      <c r="L73" s="10"/>
      <c r="M73" s="10"/>
      <c r="N73" s="49">
        <v>9</v>
      </c>
      <c r="O73" s="54" t="s">
        <v>116</v>
      </c>
    </row>
    <row r="74" spans="1:15" s="11" customFormat="1" ht="409.6" hidden="1" customHeight="1" x14ac:dyDescent="0.2">
      <c r="A74" s="56" t="s">
        <v>81</v>
      </c>
      <c r="B74" s="41" t="s">
        <v>75</v>
      </c>
      <c r="C74" s="44" t="s">
        <v>144</v>
      </c>
      <c r="D74" s="33" t="s">
        <v>125</v>
      </c>
      <c r="E74" s="45">
        <v>1</v>
      </c>
      <c r="F74" s="46">
        <v>6</v>
      </c>
      <c r="G74" s="46">
        <v>23</v>
      </c>
      <c r="H74" s="47">
        <v>44963</v>
      </c>
      <c r="I74" s="47">
        <v>45168</v>
      </c>
      <c r="J74" s="48">
        <v>3593400</v>
      </c>
      <c r="K74" s="10">
        <f t="shared" si="18"/>
        <v>24315340</v>
      </c>
      <c r="L74" s="10"/>
      <c r="M74" s="10"/>
      <c r="N74" s="49">
        <v>9</v>
      </c>
      <c r="O74" s="54" t="s">
        <v>117</v>
      </c>
    </row>
    <row r="75" spans="1:15" s="11" customFormat="1" ht="409.6" hidden="1" customHeight="1" x14ac:dyDescent="0.2">
      <c r="A75" s="56" t="s">
        <v>86</v>
      </c>
      <c r="B75" s="41" t="s">
        <v>75</v>
      </c>
      <c r="C75" s="44" t="s">
        <v>138</v>
      </c>
      <c r="D75" s="33" t="s">
        <v>125</v>
      </c>
      <c r="E75" s="45">
        <v>1</v>
      </c>
      <c r="F75" s="46">
        <v>6</v>
      </c>
      <c r="G75" s="46">
        <v>23</v>
      </c>
      <c r="H75" s="47">
        <v>44963</v>
      </c>
      <c r="I75" s="47">
        <v>45168</v>
      </c>
      <c r="J75" s="48">
        <v>3593400</v>
      </c>
      <c r="K75" s="10">
        <f t="shared" si="18"/>
        <v>24315340</v>
      </c>
      <c r="L75" s="10"/>
      <c r="M75" s="10"/>
      <c r="N75" s="49">
        <v>9</v>
      </c>
      <c r="O75" s="54" t="s">
        <v>117</v>
      </c>
    </row>
    <row r="76" spans="1:15" s="11" customFormat="1" ht="384" hidden="1" x14ac:dyDescent="0.2">
      <c r="A76" s="56" t="s">
        <v>81</v>
      </c>
      <c r="B76" s="41" t="s">
        <v>75</v>
      </c>
      <c r="C76" s="44" t="s">
        <v>144</v>
      </c>
      <c r="D76" s="33" t="s">
        <v>125</v>
      </c>
      <c r="E76" s="45">
        <v>1</v>
      </c>
      <c r="F76" s="46">
        <v>6</v>
      </c>
      <c r="G76" s="46">
        <v>23</v>
      </c>
      <c r="H76" s="47">
        <v>44963</v>
      </c>
      <c r="I76" s="47">
        <v>45168</v>
      </c>
      <c r="J76" s="48">
        <v>3593400</v>
      </c>
      <c r="K76" s="10">
        <f>(F76*J76)</f>
        <v>21560400</v>
      </c>
      <c r="L76" s="10"/>
      <c r="M76" s="10"/>
      <c r="N76" s="49">
        <v>9</v>
      </c>
      <c r="O76" s="54" t="s">
        <v>117</v>
      </c>
    </row>
    <row r="77" spans="1:15" s="11" customFormat="1" ht="82.5" hidden="1" customHeight="1" x14ac:dyDescent="0.2">
      <c r="A77" s="56" t="s">
        <v>81</v>
      </c>
      <c r="B77" s="40" t="s">
        <v>75</v>
      </c>
      <c r="C77" s="44" t="s">
        <v>143</v>
      </c>
      <c r="D77" s="33" t="s">
        <v>125</v>
      </c>
      <c r="E77" s="45">
        <v>1</v>
      </c>
      <c r="F77" s="46">
        <v>6</v>
      </c>
      <c r="G77" s="46">
        <v>23</v>
      </c>
      <c r="H77" s="47">
        <v>44963</v>
      </c>
      <c r="I77" s="47">
        <v>45168</v>
      </c>
      <c r="J77" s="48">
        <v>3593400</v>
      </c>
      <c r="K77" s="10">
        <f t="shared" ref="K77:K97" si="19">((F77*J77)+((G77*J77)/30))</f>
        <v>24315340</v>
      </c>
      <c r="L77" s="10"/>
      <c r="M77" s="10"/>
      <c r="N77" s="49">
        <v>9</v>
      </c>
      <c r="O77" s="54" t="s">
        <v>118</v>
      </c>
    </row>
    <row r="78" spans="1:15" s="11" customFormat="1" ht="409.6" hidden="1" customHeight="1" x14ac:dyDescent="0.2">
      <c r="A78" s="56" t="s">
        <v>81</v>
      </c>
      <c r="B78" s="40" t="s">
        <v>75</v>
      </c>
      <c r="C78" s="44" t="s">
        <v>142</v>
      </c>
      <c r="D78" s="33" t="s">
        <v>125</v>
      </c>
      <c r="E78" s="45">
        <v>1</v>
      </c>
      <c r="F78" s="46">
        <v>6</v>
      </c>
      <c r="G78" s="46">
        <v>23</v>
      </c>
      <c r="H78" s="47">
        <v>44963</v>
      </c>
      <c r="I78" s="47">
        <v>45168</v>
      </c>
      <c r="J78" s="48">
        <v>3593400</v>
      </c>
      <c r="K78" s="10">
        <f t="shared" si="19"/>
        <v>24315340</v>
      </c>
      <c r="L78" s="10"/>
      <c r="M78" s="10"/>
      <c r="N78" s="49">
        <v>9</v>
      </c>
      <c r="O78" s="54" t="s">
        <v>119</v>
      </c>
    </row>
    <row r="79" spans="1:15" s="11" customFormat="1" ht="409.6" hidden="1" customHeight="1" x14ac:dyDescent="0.2">
      <c r="A79" s="56" t="s">
        <v>81</v>
      </c>
      <c r="B79" s="40" t="s">
        <v>75</v>
      </c>
      <c r="C79" s="44" t="s">
        <v>141</v>
      </c>
      <c r="D79" s="33" t="s">
        <v>125</v>
      </c>
      <c r="E79" s="45">
        <v>1</v>
      </c>
      <c r="F79" s="46">
        <v>6</v>
      </c>
      <c r="G79" s="46">
        <v>23</v>
      </c>
      <c r="H79" s="47">
        <v>44963</v>
      </c>
      <c r="I79" s="47">
        <v>45168</v>
      </c>
      <c r="J79" s="48">
        <v>3593400</v>
      </c>
      <c r="K79" s="10">
        <f t="shared" si="19"/>
        <v>24315340</v>
      </c>
      <c r="L79" s="10"/>
      <c r="M79" s="10"/>
      <c r="N79" s="49">
        <v>9</v>
      </c>
      <c r="O79" s="54" t="s">
        <v>119</v>
      </c>
    </row>
    <row r="80" spans="1:15" s="11" customFormat="1" ht="45" hidden="1" x14ac:dyDescent="0.2">
      <c r="A80" s="56" t="s">
        <v>81</v>
      </c>
      <c r="B80" s="40" t="s">
        <v>84</v>
      </c>
      <c r="C80" s="44" t="s">
        <v>140</v>
      </c>
      <c r="D80" s="33" t="s">
        <v>125</v>
      </c>
      <c r="E80" s="45">
        <v>1</v>
      </c>
      <c r="F80" s="46">
        <v>6</v>
      </c>
      <c r="G80" s="46">
        <v>23</v>
      </c>
      <c r="H80" s="47">
        <v>44963</v>
      </c>
      <c r="I80" s="47">
        <v>45168</v>
      </c>
      <c r="J80" s="48">
        <v>3593400</v>
      </c>
      <c r="K80" s="10">
        <f t="shared" si="19"/>
        <v>24315340</v>
      </c>
      <c r="L80" s="10"/>
      <c r="M80" s="10"/>
      <c r="N80" s="49">
        <v>9</v>
      </c>
      <c r="O80" s="54" t="s">
        <v>123</v>
      </c>
    </row>
    <row r="81" spans="1:15" s="11" customFormat="1" ht="45" hidden="1" x14ac:dyDescent="0.2">
      <c r="A81" s="56" t="s">
        <v>81</v>
      </c>
      <c r="B81" s="40" t="s">
        <v>75</v>
      </c>
      <c r="C81" s="44" t="s">
        <v>139</v>
      </c>
      <c r="D81" s="33" t="s">
        <v>125</v>
      </c>
      <c r="E81" s="45">
        <v>1</v>
      </c>
      <c r="F81" s="46">
        <v>6</v>
      </c>
      <c r="G81" s="46">
        <v>6</v>
      </c>
      <c r="H81" s="47">
        <v>44963</v>
      </c>
      <c r="I81" s="47">
        <v>45151</v>
      </c>
      <c r="J81" s="48">
        <v>3593400</v>
      </c>
      <c r="K81" s="10">
        <f t="shared" si="19"/>
        <v>22279080</v>
      </c>
      <c r="L81" s="10"/>
      <c r="M81" s="10"/>
      <c r="N81" s="49">
        <v>9</v>
      </c>
      <c r="O81" s="54" t="s">
        <v>123</v>
      </c>
    </row>
    <row r="82" spans="1:15" s="11" customFormat="1" ht="146.25" hidden="1" customHeight="1" x14ac:dyDescent="0.2">
      <c r="A82" s="56" t="s">
        <v>81</v>
      </c>
      <c r="B82" s="40" t="s">
        <v>75</v>
      </c>
      <c r="C82" s="44" t="s">
        <v>138</v>
      </c>
      <c r="D82" s="33" t="s">
        <v>125</v>
      </c>
      <c r="E82" s="45">
        <v>1</v>
      </c>
      <c r="F82" s="46">
        <v>6</v>
      </c>
      <c r="G82" s="46">
        <v>23</v>
      </c>
      <c r="H82" s="47">
        <v>44963</v>
      </c>
      <c r="I82" s="47">
        <v>45168</v>
      </c>
      <c r="J82" s="48">
        <v>3593400</v>
      </c>
      <c r="K82" s="10">
        <f t="shared" si="19"/>
        <v>24315340</v>
      </c>
      <c r="L82" s="10"/>
      <c r="M82" s="10"/>
      <c r="N82" s="49">
        <v>9</v>
      </c>
      <c r="O82" s="54" t="s">
        <v>120</v>
      </c>
    </row>
    <row r="83" spans="1:15" s="11" customFormat="1" ht="153" hidden="1" customHeight="1" x14ac:dyDescent="0.2">
      <c r="A83" s="56" t="s">
        <v>81</v>
      </c>
      <c r="B83" s="40" t="s">
        <v>75</v>
      </c>
      <c r="C83" s="44" t="s">
        <v>137</v>
      </c>
      <c r="D83" s="33" t="s">
        <v>125</v>
      </c>
      <c r="E83" s="45">
        <v>1</v>
      </c>
      <c r="F83" s="46">
        <v>5</v>
      </c>
      <c r="G83" s="46">
        <v>23</v>
      </c>
      <c r="H83" s="47">
        <v>44963</v>
      </c>
      <c r="I83" s="47">
        <v>45137</v>
      </c>
      <c r="J83" s="48">
        <v>3593400</v>
      </c>
      <c r="K83" s="10">
        <f t="shared" si="19"/>
        <v>20721940</v>
      </c>
      <c r="L83" s="10"/>
      <c r="M83" s="10"/>
      <c r="N83" s="49">
        <v>9</v>
      </c>
      <c r="O83" s="54" t="s">
        <v>120</v>
      </c>
    </row>
    <row r="84" spans="1:15" s="11" customFormat="1" ht="146.25" hidden="1" customHeight="1" x14ac:dyDescent="0.2">
      <c r="A84" s="56" t="s">
        <v>81</v>
      </c>
      <c r="B84" s="40" t="s">
        <v>75</v>
      </c>
      <c r="C84" s="44" t="s">
        <v>131</v>
      </c>
      <c r="D84" s="33" t="s">
        <v>125</v>
      </c>
      <c r="E84" s="45">
        <v>1</v>
      </c>
      <c r="F84" s="46">
        <v>6</v>
      </c>
      <c r="G84" s="46">
        <v>23</v>
      </c>
      <c r="H84" s="47">
        <v>44963</v>
      </c>
      <c r="I84" s="47">
        <v>45168</v>
      </c>
      <c r="J84" s="48">
        <v>3593400</v>
      </c>
      <c r="K84" s="10">
        <f t="shared" si="19"/>
        <v>24315340</v>
      </c>
      <c r="L84" s="10"/>
      <c r="M84" s="10"/>
      <c r="N84" s="49">
        <v>9</v>
      </c>
      <c r="O84" s="54" t="s">
        <v>120</v>
      </c>
    </row>
    <row r="85" spans="1:15" s="11" customFormat="1" ht="45" hidden="1" x14ac:dyDescent="0.2">
      <c r="A85" s="56" t="s">
        <v>81</v>
      </c>
      <c r="B85" s="40" t="s">
        <v>75</v>
      </c>
      <c r="C85" s="44" t="s">
        <v>79</v>
      </c>
      <c r="D85" s="33" t="s">
        <v>125</v>
      </c>
      <c r="E85" s="45">
        <v>1</v>
      </c>
      <c r="F85" s="46">
        <v>6</v>
      </c>
      <c r="G85" s="46">
        <v>23</v>
      </c>
      <c r="H85" s="47">
        <v>44963</v>
      </c>
      <c r="I85" s="47">
        <v>45168</v>
      </c>
      <c r="J85" s="48">
        <v>3593400</v>
      </c>
      <c r="K85" s="10">
        <f t="shared" si="19"/>
        <v>24315340</v>
      </c>
      <c r="L85" s="10"/>
      <c r="M85" s="10"/>
      <c r="N85" s="49">
        <v>9</v>
      </c>
      <c r="O85" s="54" t="s">
        <v>121</v>
      </c>
    </row>
    <row r="86" spans="1:15" s="11" customFormat="1" ht="45" hidden="1" x14ac:dyDescent="0.2">
      <c r="A86" s="56" t="s">
        <v>81</v>
      </c>
      <c r="B86" s="40" t="s">
        <v>75</v>
      </c>
      <c r="C86" s="44" t="s">
        <v>136</v>
      </c>
      <c r="D86" s="33" t="s">
        <v>125</v>
      </c>
      <c r="E86" s="45">
        <v>1</v>
      </c>
      <c r="F86" s="46">
        <v>6</v>
      </c>
      <c r="G86" s="46">
        <v>23</v>
      </c>
      <c r="H86" s="47">
        <v>44963</v>
      </c>
      <c r="I86" s="47">
        <v>45168</v>
      </c>
      <c r="J86" s="48">
        <v>3593400</v>
      </c>
      <c r="K86" s="10">
        <f t="shared" si="19"/>
        <v>24315340</v>
      </c>
      <c r="L86" s="10"/>
      <c r="M86" s="10"/>
      <c r="N86" s="49">
        <v>9</v>
      </c>
      <c r="O86" s="54" t="s">
        <v>121</v>
      </c>
    </row>
    <row r="87" spans="1:15" s="11" customFormat="1" ht="138" hidden="1" customHeight="1" x14ac:dyDescent="0.2">
      <c r="A87" s="56" t="s">
        <v>81</v>
      </c>
      <c r="B87" s="40" t="s">
        <v>75</v>
      </c>
      <c r="C87" s="44" t="s">
        <v>131</v>
      </c>
      <c r="D87" s="33" t="s">
        <v>125</v>
      </c>
      <c r="E87" s="45">
        <v>1</v>
      </c>
      <c r="F87" s="46">
        <v>6</v>
      </c>
      <c r="G87" s="46">
        <v>23</v>
      </c>
      <c r="H87" s="47">
        <v>44963</v>
      </c>
      <c r="I87" s="47">
        <v>45168</v>
      </c>
      <c r="J87" s="48">
        <v>3593400</v>
      </c>
      <c r="K87" s="10">
        <f t="shared" si="19"/>
        <v>24315340</v>
      </c>
      <c r="L87" s="10"/>
      <c r="M87" s="10"/>
      <c r="N87" s="49">
        <v>5.23</v>
      </c>
      <c r="O87" s="54" t="s">
        <v>122</v>
      </c>
    </row>
    <row r="88" spans="1:15" s="11" customFormat="1" ht="240.75" hidden="1" customHeight="1" x14ac:dyDescent="0.2">
      <c r="A88" s="53" t="s">
        <v>85</v>
      </c>
      <c r="B88" s="40" t="s">
        <v>76</v>
      </c>
      <c r="C88" s="44" t="s">
        <v>71</v>
      </c>
      <c r="D88" s="33" t="s">
        <v>125</v>
      </c>
      <c r="E88" s="45">
        <v>1</v>
      </c>
      <c r="F88" s="46">
        <v>4</v>
      </c>
      <c r="G88" s="46">
        <v>23</v>
      </c>
      <c r="H88" s="47">
        <v>44963</v>
      </c>
      <c r="I88" s="47">
        <v>45107</v>
      </c>
      <c r="J88" s="48">
        <v>3593400</v>
      </c>
      <c r="K88" s="10">
        <f t="shared" si="19"/>
        <v>17128540</v>
      </c>
      <c r="L88" s="10"/>
      <c r="M88" s="10"/>
      <c r="N88" s="49" t="s">
        <v>124</v>
      </c>
      <c r="O88" s="54" t="s">
        <v>192</v>
      </c>
    </row>
    <row r="89" spans="1:15" s="11" customFormat="1" ht="237" hidden="1" customHeight="1" x14ac:dyDescent="0.2">
      <c r="A89" s="53" t="s">
        <v>85</v>
      </c>
      <c r="B89" s="40" t="s">
        <v>76</v>
      </c>
      <c r="C89" s="44" t="s">
        <v>71</v>
      </c>
      <c r="D89" s="33" t="s">
        <v>125</v>
      </c>
      <c r="E89" s="45">
        <v>1</v>
      </c>
      <c r="F89" s="46">
        <v>4</v>
      </c>
      <c r="G89" s="46">
        <v>23</v>
      </c>
      <c r="H89" s="47">
        <v>44963</v>
      </c>
      <c r="I89" s="47">
        <v>45107</v>
      </c>
      <c r="J89" s="48">
        <v>3593400</v>
      </c>
      <c r="K89" s="10">
        <f t="shared" si="19"/>
        <v>17128540</v>
      </c>
      <c r="L89" s="10"/>
      <c r="M89" s="10"/>
      <c r="N89" s="49" t="s">
        <v>124</v>
      </c>
      <c r="O89" s="54" t="s">
        <v>192</v>
      </c>
    </row>
    <row r="90" spans="1:15" s="11" customFormat="1" ht="189.75" hidden="1" customHeight="1" x14ac:dyDescent="0.2">
      <c r="A90" s="53" t="s">
        <v>85</v>
      </c>
      <c r="B90" s="40" t="s">
        <v>76</v>
      </c>
      <c r="C90" s="44" t="s">
        <v>72</v>
      </c>
      <c r="D90" s="33" t="s">
        <v>125</v>
      </c>
      <c r="E90" s="45">
        <v>1</v>
      </c>
      <c r="F90" s="46">
        <v>4</v>
      </c>
      <c r="G90" s="46">
        <v>23</v>
      </c>
      <c r="H90" s="47">
        <v>44963</v>
      </c>
      <c r="I90" s="47">
        <v>45107</v>
      </c>
      <c r="J90" s="48">
        <v>3593400</v>
      </c>
      <c r="K90" s="10">
        <f t="shared" si="19"/>
        <v>17128540</v>
      </c>
      <c r="L90" s="10"/>
      <c r="M90" s="10"/>
      <c r="N90" s="49" t="s">
        <v>168</v>
      </c>
      <c r="O90" s="54" t="s">
        <v>193</v>
      </c>
    </row>
    <row r="91" spans="1:15" s="11" customFormat="1" ht="263.25" hidden="1" customHeight="1" x14ac:dyDescent="0.2">
      <c r="A91" s="55" t="s">
        <v>85</v>
      </c>
      <c r="B91" s="40" t="s">
        <v>76</v>
      </c>
      <c r="C91" s="42" t="s">
        <v>80</v>
      </c>
      <c r="D91" s="33" t="s">
        <v>125</v>
      </c>
      <c r="E91" s="45">
        <v>1</v>
      </c>
      <c r="F91" s="46">
        <v>4</v>
      </c>
      <c r="G91" s="46">
        <v>23</v>
      </c>
      <c r="H91" s="47">
        <v>44963</v>
      </c>
      <c r="I91" s="47">
        <v>45107</v>
      </c>
      <c r="J91" s="48">
        <v>3593400</v>
      </c>
      <c r="K91" s="10">
        <f t="shared" si="19"/>
        <v>17128540</v>
      </c>
      <c r="L91" s="10"/>
      <c r="M91" s="10"/>
      <c r="N91" s="49" t="s">
        <v>124</v>
      </c>
      <c r="O91" s="54" t="s">
        <v>194</v>
      </c>
    </row>
    <row r="92" spans="1:15" s="11" customFormat="1" ht="210" hidden="1" customHeight="1" x14ac:dyDescent="0.2">
      <c r="A92" s="55" t="s">
        <v>85</v>
      </c>
      <c r="B92" s="40" t="s">
        <v>76</v>
      </c>
      <c r="C92" s="42" t="s">
        <v>73</v>
      </c>
      <c r="D92" s="33" t="s">
        <v>125</v>
      </c>
      <c r="E92" s="45">
        <v>1</v>
      </c>
      <c r="F92" s="46">
        <v>4</v>
      </c>
      <c r="G92" s="46">
        <v>23</v>
      </c>
      <c r="H92" s="47">
        <v>44963</v>
      </c>
      <c r="I92" s="47">
        <v>45107</v>
      </c>
      <c r="J92" s="48">
        <v>3593400</v>
      </c>
      <c r="K92" s="10">
        <f t="shared" si="19"/>
        <v>17128540</v>
      </c>
      <c r="L92" s="10"/>
      <c r="M92" s="10"/>
      <c r="N92" s="49" t="s">
        <v>168</v>
      </c>
      <c r="O92" s="54" t="s">
        <v>195</v>
      </c>
    </row>
    <row r="93" spans="1:15" s="11" customFormat="1" ht="36" hidden="1" x14ac:dyDescent="0.2">
      <c r="A93" s="55" t="s">
        <v>81</v>
      </c>
      <c r="B93" s="40" t="s">
        <v>75</v>
      </c>
      <c r="C93" s="42" t="s">
        <v>135</v>
      </c>
      <c r="D93" s="33" t="s">
        <v>125</v>
      </c>
      <c r="E93" s="45">
        <v>1</v>
      </c>
      <c r="F93" s="46">
        <v>6</v>
      </c>
      <c r="G93" s="46">
        <v>23</v>
      </c>
      <c r="H93" s="47">
        <v>44963</v>
      </c>
      <c r="I93" s="47">
        <v>45168</v>
      </c>
      <c r="J93" s="48">
        <v>3593400</v>
      </c>
      <c r="K93" s="10">
        <f t="shared" si="19"/>
        <v>24315340</v>
      </c>
      <c r="L93" s="10"/>
      <c r="M93" s="10"/>
      <c r="N93" s="49">
        <v>9</v>
      </c>
      <c r="O93" s="54" t="s">
        <v>100</v>
      </c>
    </row>
    <row r="94" spans="1:15" s="11" customFormat="1" ht="84" hidden="1" customHeight="1" x14ac:dyDescent="0.2">
      <c r="A94" s="55" t="s">
        <v>81</v>
      </c>
      <c r="B94" s="40" t="s">
        <v>75</v>
      </c>
      <c r="C94" s="42" t="s">
        <v>131</v>
      </c>
      <c r="D94" s="33" t="s">
        <v>125</v>
      </c>
      <c r="E94" s="45">
        <v>1</v>
      </c>
      <c r="F94" s="46">
        <v>6</v>
      </c>
      <c r="G94" s="46">
        <v>23</v>
      </c>
      <c r="H94" s="47">
        <v>44963</v>
      </c>
      <c r="I94" s="47">
        <v>45168</v>
      </c>
      <c r="J94" s="48">
        <v>3593400</v>
      </c>
      <c r="K94" s="10">
        <f t="shared" si="19"/>
        <v>24315340</v>
      </c>
      <c r="L94" s="10"/>
      <c r="M94" s="10"/>
      <c r="N94" s="49">
        <v>9</v>
      </c>
      <c r="O94" s="54" t="s">
        <v>96</v>
      </c>
    </row>
    <row r="95" spans="1:15" s="11" customFormat="1" ht="88.5" hidden="1" customHeight="1" x14ac:dyDescent="0.2">
      <c r="A95" s="55" t="s">
        <v>81</v>
      </c>
      <c r="B95" s="40" t="s">
        <v>75</v>
      </c>
      <c r="C95" s="42" t="s">
        <v>134</v>
      </c>
      <c r="D95" s="33" t="s">
        <v>125</v>
      </c>
      <c r="E95" s="45">
        <v>1</v>
      </c>
      <c r="F95" s="46">
        <v>6</v>
      </c>
      <c r="G95" s="46">
        <v>23</v>
      </c>
      <c r="H95" s="47">
        <v>44963</v>
      </c>
      <c r="I95" s="47">
        <v>45168</v>
      </c>
      <c r="J95" s="48">
        <v>3593400</v>
      </c>
      <c r="K95" s="10">
        <f t="shared" si="19"/>
        <v>24315340</v>
      </c>
      <c r="L95" s="10"/>
      <c r="M95" s="10"/>
      <c r="N95" s="49">
        <v>9</v>
      </c>
      <c r="O95" s="54" t="s">
        <v>96</v>
      </c>
    </row>
    <row r="96" spans="1:15" s="11" customFormat="1" ht="45.75" hidden="1" customHeight="1" x14ac:dyDescent="0.2">
      <c r="A96" s="55" t="s">
        <v>81</v>
      </c>
      <c r="B96" s="40" t="s">
        <v>75</v>
      </c>
      <c r="C96" s="42" t="s">
        <v>133</v>
      </c>
      <c r="D96" s="33" t="s">
        <v>125</v>
      </c>
      <c r="E96" s="45">
        <v>1</v>
      </c>
      <c r="F96" s="46">
        <v>6</v>
      </c>
      <c r="G96" s="46">
        <v>23</v>
      </c>
      <c r="H96" s="47">
        <v>44963</v>
      </c>
      <c r="I96" s="47">
        <v>45168</v>
      </c>
      <c r="J96" s="48">
        <v>3593400</v>
      </c>
      <c r="K96" s="10">
        <f t="shared" si="19"/>
        <v>24315340</v>
      </c>
      <c r="L96" s="10"/>
      <c r="M96" s="10"/>
      <c r="N96" s="49">
        <v>9</v>
      </c>
      <c r="O96" s="54" t="s">
        <v>92</v>
      </c>
    </row>
    <row r="97" spans="1:15" s="11" customFormat="1" ht="48.75" hidden="1" customHeight="1" x14ac:dyDescent="0.2">
      <c r="A97" s="55" t="s">
        <v>81</v>
      </c>
      <c r="B97" s="40" t="s">
        <v>75</v>
      </c>
      <c r="C97" s="42" t="s">
        <v>132</v>
      </c>
      <c r="D97" s="33" t="s">
        <v>125</v>
      </c>
      <c r="E97" s="45">
        <v>1</v>
      </c>
      <c r="F97" s="46">
        <v>6</v>
      </c>
      <c r="G97" s="46">
        <v>23</v>
      </c>
      <c r="H97" s="47">
        <v>44963</v>
      </c>
      <c r="I97" s="47">
        <v>45168</v>
      </c>
      <c r="J97" s="48">
        <v>3593400</v>
      </c>
      <c r="K97" s="10">
        <f t="shared" si="19"/>
        <v>24315340</v>
      </c>
      <c r="L97" s="10"/>
      <c r="M97" s="10"/>
      <c r="N97" s="49">
        <v>9</v>
      </c>
      <c r="O97" s="54" t="s">
        <v>106</v>
      </c>
    </row>
    <row r="98" spans="1:15" s="11" customFormat="1" ht="15.75" thickBot="1" x14ac:dyDescent="0.25">
      <c r="A98" s="63" t="s">
        <v>13</v>
      </c>
      <c r="B98" s="64"/>
      <c r="C98" s="65"/>
      <c r="D98" s="66"/>
      <c r="E98" s="67">
        <f>SUM(E15:E97)</f>
        <v>83</v>
      </c>
      <c r="F98" s="68"/>
      <c r="G98" s="69"/>
      <c r="H98" s="70"/>
      <c r="I98" s="71"/>
      <c r="J98" s="72"/>
      <c r="K98" s="73">
        <f>SUM(K15:K97)</f>
        <v>1950138180</v>
      </c>
      <c r="L98" s="74"/>
      <c r="M98" s="74"/>
      <c r="N98" s="75"/>
      <c r="O98" s="76"/>
    </row>
    <row r="99" spans="1:15" s="11" customFormat="1" x14ac:dyDescent="0.2">
      <c r="A99" s="78"/>
      <c r="B99" s="12"/>
      <c r="C99" s="13"/>
      <c r="D99" s="14"/>
      <c r="E99" s="7"/>
      <c r="F99" s="6"/>
      <c r="G99" s="7"/>
      <c r="H99" s="8"/>
      <c r="I99" s="15"/>
      <c r="J99" s="16"/>
      <c r="K99" s="17"/>
      <c r="L99" s="17"/>
      <c r="M99" s="17"/>
      <c r="N99" s="38"/>
      <c r="O99" s="79"/>
    </row>
    <row r="100" spans="1:15" s="11" customFormat="1" x14ac:dyDescent="0.2">
      <c r="A100" s="78"/>
      <c r="B100" s="12"/>
      <c r="C100" s="13"/>
      <c r="D100" s="14"/>
      <c r="E100" s="6"/>
      <c r="F100" s="6"/>
      <c r="G100" s="7"/>
      <c r="H100" s="8"/>
      <c r="I100" s="15"/>
      <c r="J100" s="16"/>
      <c r="K100" s="15"/>
      <c r="L100" s="15"/>
      <c r="M100" s="15"/>
      <c r="N100" s="38"/>
      <c r="O100" s="80"/>
    </row>
    <row r="101" spans="1:15" s="11" customFormat="1" x14ac:dyDescent="0.2">
      <c r="A101" s="78"/>
      <c r="B101" s="12"/>
      <c r="C101" s="13"/>
      <c r="D101" s="14"/>
      <c r="E101" s="6"/>
      <c r="F101" s="6"/>
      <c r="G101" s="7"/>
      <c r="H101" s="8"/>
      <c r="I101" s="15"/>
      <c r="J101" s="16"/>
      <c r="K101" s="15"/>
      <c r="L101" s="15"/>
      <c r="M101" s="15"/>
      <c r="N101" s="38"/>
      <c r="O101" s="80"/>
    </row>
    <row r="102" spans="1:15" x14ac:dyDescent="0.2">
      <c r="A102" s="81"/>
      <c r="B102" s="82"/>
      <c r="C102" s="83"/>
      <c r="D102" s="83"/>
      <c r="E102" s="83"/>
      <c r="F102" s="83"/>
      <c r="G102" s="83"/>
      <c r="H102" s="83"/>
      <c r="I102" s="83"/>
      <c r="J102" s="83"/>
      <c r="K102" s="83"/>
      <c r="L102" s="84"/>
      <c r="M102" s="83"/>
      <c r="N102" s="85"/>
      <c r="O102" s="80"/>
    </row>
    <row r="103" spans="1:15" x14ac:dyDescent="0.2">
      <c r="A103" s="81"/>
      <c r="B103" s="83"/>
      <c r="C103" s="83"/>
      <c r="D103" s="83"/>
      <c r="E103" s="83"/>
      <c r="F103" s="83"/>
      <c r="G103" s="83"/>
      <c r="H103" s="83"/>
      <c r="I103" s="83"/>
      <c r="J103" s="83"/>
      <c r="K103" s="86"/>
      <c r="L103" s="86"/>
      <c r="M103" s="86"/>
      <c r="N103" s="85"/>
      <c r="O103" s="87"/>
    </row>
    <row r="104" spans="1:15" ht="15" x14ac:dyDescent="0.25">
      <c r="A104" s="140" t="s">
        <v>166</v>
      </c>
      <c r="B104" s="141"/>
      <c r="C104" s="141"/>
      <c r="D104" s="141"/>
      <c r="E104" s="141"/>
      <c r="F104" s="141"/>
      <c r="G104" s="141"/>
      <c r="H104" s="141"/>
      <c r="I104" s="141"/>
      <c r="J104" s="141"/>
      <c r="K104" s="141"/>
      <c r="L104" s="141"/>
      <c r="M104" s="141"/>
      <c r="N104" s="141"/>
      <c r="O104" s="142"/>
    </row>
    <row r="105" spans="1:15" ht="15.75" thickBot="1" x14ac:dyDescent="0.3">
      <c r="A105" s="129" t="s">
        <v>167</v>
      </c>
      <c r="B105" s="130"/>
      <c r="C105" s="130"/>
      <c r="D105" s="130"/>
      <c r="E105" s="130"/>
      <c r="F105" s="130"/>
      <c r="G105" s="130"/>
      <c r="H105" s="130"/>
      <c r="I105" s="130"/>
      <c r="J105" s="130"/>
      <c r="K105" s="130"/>
      <c r="L105" s="130"/>
      <c r="M105" s="130"/>
      <c r="N105" s="130"/>
      <c r="O105" s="131"/>
    </row>
  </sheetData>
  <autoFilter ref="A14:O98" xr:uid="{00000000-0001-0000-0000-000000000000}">
    <filterColumn colId="7">
      <filters blank="1">
        <dateGroupItem year="2023" month="2" day="1" dateTimeGrouping="day"/>
      </filters>
    </filterColumn>
    <filterColumn colId="9" showButton="0"/>
    <filterColumn colId="11" showButton="0"/>
  </autoFilter>
  <mergeCells count="32">
    <mergeCell ref="D12:D14"/>
    <mergeCell ref="E12:E14"/>
    <mergeCell ref="A105:O105"/>
    <mergeCell ref="H12:I12"/>
    <mergeCell ref="J12:J13"/>
    <mergeCell ref="K12:K13"/>
    <mergeCell ref="L12:L13"/>
    <mergeCell ref="M12:M13"/>
    <mergeCell ref="O12:O13"/>
    <mergeCell ref="H13:H14"/>
    <mergeCell ref="I13:I14"/>
    <mergeCell ref="J14:K14"/>
    <mergeCell ref="L14:M14"/>
    <mergeCell ref="A12:A14"/>
    <mergeCell ref="A104:O104"/>
    <mergeCell ref="F12:G13"/>
    <mergeCell ref="B12:B14"/>
    <mergeCell ref="C12:C14"/>
    <mergeCell ref="A1:N2"/>
    <mergeCell ref="A3:O3"/>
    <mergeCell ref="A9:C9"/>
    <mergeCell ref="J9:O9"/>
    <mergeCell ref="A5:O5"/>
    <mergeCell ref="A6:O6"/>
    <mergeCell ref="A8:C8"/>
    <mergeCell ref="D8:K8"/>
    <mergeCell ref="D9:I11"/>
    <mergeCell ref="A10:C10"/>
    <mergeCell ref="K10:O10"/>
    <mergeCell ref="A7:K7"/>
    <mergeCell ref="A4:O4"/>
    <mergeCell ref="A11:C11"/>
  </mergeCells>
  <pageMargins left="0.7" right="0.7" top="0.75" bottom="0.75" header="0.3" footer="0.3"/>
  <pageSetup paperSize="9" scale="50" fitToHeight="0" orientation="landscape" r:id="rId1"/>
  <rowBreaks count="2" manualBreakCount="2">
    <brk id="90" max="14" man="1"/>
    <brk id="95" max="1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6" workbookViewId="0">
      <selection activeCell="B6" sqref="B6:K6"/>
    </sheetView>
  </sheetViews>
  <sheetFormatPr baseColWidth="10" defaultRowHeight="15" x14ac:dyDescent="0.2"/>
  <cols>
    <col min="1" max="1" width="5.5703125" style="18" customWidth="1"/>
    <col min="2" max="2" width="29" style="18" customWidth="1"/>
    <col min="3" max="3" width="16.5703125" style="18" customWidth="1"/>
    <col min="4" max="4" width="19.28515625" style="18" customWidth="1"/>
    <col min="5" max="6" width="11.42578125" style="18"/>
    <col min="7" max="7" width="6.42578125" style="18" customWidth="1"/>
    <col min="8" max="8" width="9.5703125" style="18" customWidth="1"/>
    <col min="9" max="9" width="9.42578125" style="18" customWidth="1"/>
    <col min="10" max="10" width="12.42578125" style="18" customWidth="1"/>
    <col min="11" max="16384" width="11.42578125" style="18"/>
  </cols>
  <sheetData>
    <row r="1" spans="2:17" ht="10.5" customHeight="1" x14ac:dyDescent="0.2"/>
    <row r="2" spans="2:17" ht="30.75" customHeight="1" x14ac:dyDescent="0.2">
      <c r="B2" s="152"/>
      <c r="C2" s="152"/>
      <c r="D2" s="152"/>
      <c r="E2" s="152"/>
      <c r="F2" s="152"/>
      <c r="G2" s="152"/>
      <c r="H2" s="152"/>
      <c r="I2" s="152"/>
      <c r="J2" s="152"/>
      <c r="K2" s="152"/>
      <c r="L2" s="19"/>
      <c r="M2" s="20"/>
      <c r="N2" s="20"/>
      <c r="O2" s="20"/>
      <c r="P2" s="20"/>
    </row>
    <row r="3" spans="2:17" ht="40.5" customHeight="1" x14ac:dyDescent="0.2">
      <c r="B3" s="152"/>
      <c r="C3" s="152"/>
      <c r="D3" s="152"/>
      <c r="E3" s="152"/>
      <c r="F3" s="152"/>
      <c r="G3" s="152"/>
      <c r="H3" s="152"/>
      <c r="I3" s="152"/>
      <c r="J3" s="152"/>
      <c r="K3" s="152"/>
      <c r="L3" s="19"/>
      <c r="M3" s="20"/>
      <c r="N3" s="20"/>
      <c r="O3" s="20"/>
      <c r="P3" s="20"/>
    </row>
    <row r="4" spans="2:17" ht="25.5" customHeight="1" x14ac:dyDescent="0.2">
      <c r="B4" s="153" t="s">
        <v>34</v>
      </c>
      <c r="C4" s="153"/>
      <c r="D4" s="153"/>
      <c r="E4" s="153"/>
      <c r="F4" s="153"/>
      <c r="G4" s="153"/>
      <c r="H4" s="153"/>
      <c r="I4" s="153"/>
      <c r="J4" s="153"/>
      <c r="K4" s="21" t="s">
        <v>21</v>
      </c>
      <c r="L4" s="19"/>
      <c r="M4" s="20"/>
      <c r="N4" s="20"/>
      <c r="O4" s="20"/>
      <c r="P4" s="20"/>
    </row>
    <row r="5" spans="2:17" s="24" customFormat="1" ht="30" customHeight="1" x14ac:dyDescent="0.2">
      <c r="B5" s="153"/>
      <c r="C5" s="153"/>
      <c r="D5" s="153"/>
      <c r="E5" s="153"/>
      <c r="F5" s="153"/>
      <c r="G5" s="153"/>
      <c r="H5" s="153"/>
      <c r="I5" s="153"/>
      <c r="J5" s="153"/>
      <c r="K5" s="32" t="s">
        <v>69</v>
      </c>
      <c r="L5" s="22"/>
      <c r="M5" s="23"/>
      <c r="N5" s="23"/>
      <c r="O5" s="23"/>
      <c r="P5" s="23"/>
      <c r="Q5" s="23"/>
    </row>
    <row r="6" spans="2:17" ht="23.25" customHeight="1" x14ac:dyDescent="0.2">
      <c r="B6" s="153" t="s">
        <v>24</v>
      </c>
      <c r="C6" s="153"/>
      <c r="D6" s="153"/>
      <c r="E6" s="153"/>
      <c r="F6" s="153"/>
      <c r="G6" s="153"/>
      <c r="H6" s="153"/>
      <c r="I6" s="153"/>
      <c r="J6" s="153"/>
      <c r="K6" s="153"/>
    </row>
    <row r="7" spans="2:17" ht="18" x14ac:dyDescent="0.2">
      <c r="B7" s="153" t="s">
        <v>25</v>
      </c>
      <c r="C7" s="153"/>
      <c r="D7" s="153"/>
      <c r="E7" s="153"/>
      <c r="F7" s="153"/>
      <c r="G7" s="153"/>
      <c r="H7" s="153"/>
      <c r="I7" s="153"/>
      <c r="J7" s="153"/>
      <c r="K7" s="153"/>
    </row>
    <row r="8" spans="2:17" ht="18" x14ac:dyDescent="0.25">
      <c r="B8" s="146" t="s">
        <v>26</v>
      </c>
      <c r="C8" s="146"/>
      <c r="D8" s="146"/>
      <c r="E8" s="146"/>
      <c r="F8" s="146"/>
      <c r="G8" s="146"/>
      <c r="H8" s="146"/>
      <c r="I8" s="146"/>
      <c r="J8" s="146"/>
      <c r="K8" s="146"/>
    </row>
    <row r="9" spans="2:17" x14ac:dyDescent="0.2">
      <c r="B9" s="151" t="s">
        <v>67</v>
      </c>
      <c r="C9" s="151"/>
      <c r="D9" s="151"/>
      <c r="E9" s="151"/>
      <c r="F9" s="151"/>
      <c r="G9" s="151"/>
      <c r="H9" s="151"/>
      <c r="I9" s="151"/>
      <c r="J9" s="151"/>
      <c r="K9" s="151"/>
    </row>
    <row r="10" spans="2:17" x14ac:dyDescent="0.2">
      <c r="B10" s="151" t="s">
        <v>27</v>
      </c>
      <c r="C10" s="151"/>
      <c r="D10" s="151"/>
      <c r="E10" s="151"/>
      <c r="F10" s="151"/>
      <c r="G10" s="151"/>
      <c r="H10" s="151"/>
      <c r="I10" s="151"/>
      <c r="J10" s="151"/>
      <c r="K10" s="151"/>
    </row>
    <row r="11" spans="2:17" x14ac:dyDescent="0.2">
      <c r="B11" s="154" t="s">
        <v>63</v>
      </c>
      <c r="C11" s="154"/>
      <c r="D11" s="154"/>
      <c r="E11" s="154"/>
      <c r="F11" s="154"/>
      <c r="G11" s="154"/>
      <c r="H11" s="154"/>
      <c r="I11" s="154"/>
      <c r="J11" s="154"/>
      <c r="K11" s="154"/>
    </row>
    <row r="12" spans="2:17" x14ac:dyDescent="0.2">
      <c r="B12" s="151" t="s">
        <v>64</v>
      </c>
      <c r="C12" s="151"/>
      <c r="D12" s="151"/>
      <c r="E12" s="151"/>
      <c r="F12" s="151"/>
      <c r="G12" s="151"/>
      <c r="H12" s="151"/>
      <c r="I12" s="151"/>
      <c r="J12" s="151"/>
      <c r="K12" s="151"/>
    </row>
    <row r="13" spans="2:17" x14ac:dyDescent="0.2">
      <c r="B13" s="151" t="s">
        <v>65</v>
      </c>
      <c r="C13" s="151"/>
      <c r="D13" s="151"/>
      <c r="E13" s="151"/>
      <c r="F13" s="151"/>
      <c r="G13" s="151"/>
      <c r="H13" s="151"/>
      <c r="I13" s="151"/>
      <c r="J13" s="151"/>
      <c r="K13" s="151"/>
    </row>
    <row r="14" spans="2:17" x14ac:dyDescent="0.2">
      <c r="B14" s="151" t="s">
        <v>28</v>
      </c>
      <c r="C14" s="151"/>
      <c r="D14" s="151"/>
      <c r="E14" s="151"/>
      <c r="F14" s="151"/>
      <c r="G14" s="151"/>
      <c r="H14" s="151"/>
      <c r="I14" s="151"/>
      <c r="J14" s="151"/>
      <c r="K14" s="151"/>
    </row>
    <row r="15" spans="2:17" x14ac:dyDescent="0.2">
      <c r="B15" s="151" t="s">
        <v>66</v>
      </c>
      <c r="C15" s="151"/>
      <c r="D15" s="151"/>
      <c r="E15" s="151"/>
      <c r="F15" s="151"/>
      <c r="G15" s="151"/>
      <c r="H15" s="151"/>
      <c r="I15" s="151"/>
      <c r="J15" s="151"/>
      <c r="K15" s="151"/>
    </row>
    <row r="16" spans="2:17" s="31" customFormat="1" x14ac:dyDescent="0.2">
      <c r="B16" s="151" t="s">
        <v>29</v>
      </c>
      <c r="C16" s="151"/>
      <c r="D16" s="151"/>
      <c r="E16" s="151"/>
      <c r="F16" s="151"/>
      <c r="G16" s="151"/>
      <c r="H16" s="151"/>
      <c r="I16" s="151"/>
      <c r="J16" s="151"/>
      <c r="K16" s="151"/>
    </row>
    <row r="17" spans="2:14" ht="18" x14ac:dyDescent="0.25">
      <c r="B17" s="146" t="s">
        <v>30</v>
      </c>
      <c r="C17" s="146"/>
      <c r="D17" s="146"/>
      <c r="E17" s="146"/>
      <c r="F17" s="146"/>
      <c r="G17" s="146"/>
      <c r="H17" s="146"/>
      <c r="I17" s="146"/>
      <c r="J17" s="146"/>
      <c r="K17" s="146"/>
    </row>
    <row r="18" spans="2:14" ht="4.5" customHeight="1" x14ac:dyDescent="0.25">
      <c r="B18" s="147"/>
      <c r="C18" s="147"/>
      <c r="D18" s="147"/>
      <c r="E18" s="147"/>
      <c r="F18" s="147"/>
      <c r="G18" s="147"/>
      <c r="H18" s="147"/>
      <c r="I18" s="147"/>
      <c r="J18" s="147"/>
      <c r="K18" s="147"/>
    </row>
    <row r="19" spans="2:14" ht="15.75" x14ac:dyDescent="0.2">
      <c r="B19" s="25" t="s">
        <v>31</v>
      </c>
      <c r="C19" s="148" t="s">
        <v>32</v>
      </c>
      <c r="D19" s="148"/>
      <c r="E19" s="148"/>
      <c r="F19" s="148"/>
      <c r="G19" s="148"/>
      <c r="H19" s="148" t="s">
        <v>33</v>
      </c>
      <c r="I19" s="148"/>
      <c r="J19" s="148"/>
      <c r="K19" s="148"/>
      <c r="L19" s="26"/>
      <c r="M19" s="26"/>
      <c r="N19" s="26"/>
    </row>
    <row r="20" spans="2:14" x14ac:dyDescent="0.2">
      <c r="B20" s="27" t="s">
        <v>37</v>
      </c>
      <c r="C20" s="149" t="s">
        <v>35</v>
      </c>
      <c r="D20" s="149"/>
      <c r="E20" s="149"/>
      <c r="F20" s="149"/>
      <c r="G20" s="149"/>
      <c r="H20" s="150"/>
      <c r="I20" s="150"/>
      <c r="J20" s="150"/>
      <c r="K20" s="150"/>
    </row>
    <row r="21" spans="2:14" ht="30" x14ac:dyDescent="0.2">
      <c r="B21" s="28" t="s">
        <v>36</v>
      </c>
      <c r="C21" s="144" t="s">
        <v>38</v>
      </c>
      <c r="D21" s="144"/>
      <c r="E21" s="144"/>
      <c r="F21" s="144"/>
      <c r="G21" s="144"/>
      <c r="H21" s="145"/>
      <c r="I21" s="145"/>
      <c r="J21" s="145"/>
      <c r="K21" s="145"/>
    </row>
    <row r="22" spans="2:14" x14ac:dyDescent="0.2">
      <c r="B22" s="28" t="s">
        <v>40</v>
      </c>
      <c r="C22" s="144" t="s">
        <v>39</v>
      </c>
      <c r="D22" s="144"/>
      <c r="E22" s="144"/>
      <c r="F22" s="144"/>
      <c r="G22" s="144"/>
      <c r="H22" s="145"/>
      <c r="I22" s="145"/>
      <c r="J22" s="145"/>
      <c r="K22" s="145"/>
    </row>
    <row r="23" spans="2:14" x14ac:dyDescent="0.2">
      <c r="B23" s="28" t="s">
        <v>41</v>
      </c>
      <c r="C23" s="144" t="s">
        <v>42</v>
      </c>
      <c r="D23" s="144"/>
      <c r="E23" s="144"/>
      <c r="F23" s="144"/>
      <c r="G23" s="144"/>
      <c r="H23" s="145"/>
      <c r="I23" s="145"/>
      <c r="J23" s="145"/>
      <c r="K23" s="145"/>
    </row>
    <row r="24" spans="2:14" ht="28.5" customHeight="1" x14ac:dyDescent="0.2">
      <c r="B24" s="28" t="s">
        <v>43</v>
      </c>
      <c r="C24" s="144" t="s">
        <v>44</v>
      </c>
      <c r="D24" s="144"/>
      <c r="E24" s="144"/>
      <c r="F24" s="144"/>
      <c r="G24" s="144"/>
      <c r="H24" s="145"/>
      <c r="I24" s="145"/>
      <c r="J24" s="145"/>
      <c r="K24" s="145"/>
    </row>
    <row r="25" spans="2:14" x14ac:dyDescent="0.2">
      <c r="B25" s="28" t="s">
        <v>46</v>
      </c>
      <c r="C25" s="144" t="s">
        <v>45</v>
      </c>
      <c r="D25" s="144"/>
      <c r="E25" s="144"/>
      <c r="F25" s="144"/>
      <c r="G25" s="144"/>
      <c r="H25" s="145"/>
      <c r="I25" s="145"/>
      <c r="J25" s="145"/>
      <c r="K25" s="145"/>
    </row>
    <row r="26" spans="2:14" ht="31.5" customHeight="1" x14ac:dyDescent="0.2">
      <c r="B26" s="28" t="s">
        <v>48</v>
      </c>
      <c r="C26" s="144" t="s">
        <v>47</v>
      </c>
      <c r="D26" s="144"/>
      <c r="E26" s="144"/>
      <c r="F26" s="144"/>
      <c r="G26" s="144"/>
      <c r="H26" s="145"/>
      <c r="I26" s="145"/>
      <c r="J26" s="145"/>
      <c r="K26" s="145"/>
    </row>
    <row r="27" spans="2:14" ht="30" x14ac:dyDescent="0.2">
      <c r="B27" s="28" t="s">
        <v>49</v>
      </c>
      <c r="C27" s="144" t="s">
        <v>50</v>
      </c>
      <c r="D27" s="144"/>
      <c r="E27" s="144"/>
      <c r="F27" s="144"/>
      <c r="G27" s="144"/>
      <c r="H27" s="145"/>
      <c r="I27" s="145"/>
      <c r="J27" s="145"/>
      <c r="K27" s="145"/>
    </row>
    <row r="28" spans="2:14" x14ac:dyDescent="0.2">
      <c r="B28" s="28" t="s">
        <v>51</v>
      </c>
      <c r="C28" s="144" t="s">
        <v>52</v>
      </c>
      <c r="D28" s="144"/>
      <c r="E28" s="144"/>
      <c r="F28" s="144"/>
      <c r="G28" s="144"/>
      <c r="H28" s="145"/>
      <c r="I28" s="145"/>
      <c r="J28" s="145"/>
      <c r="K28" s="145"/>
    </row>
    <row r="29" spans="2:14" x14ac:dyDescent="0.2">
      <c r="B29" s="28" t="s">
        <v>18</v>
      </c>
      <c r="C29" s="144" t="s">
        <v>53</v>
      </c>
      <c r="D29" s="144"/>
      <c r="E29" s="144"/>
      <c r="F29" s="144"/>
      <c r="G29" s="144"/>
      <c r="H29" s="145"/>
      <c r="I29" s="145"/>
      <c r="J29" s="145"/>
      <c r="K29" s="145"/>
    </row>
    <row r="30" spans="2:14" ht="30" x14ac:dyDescent="0.2">
      <c r="B30" s="28" t="s">
        <v>54</v>
      </c>
      <c r="C30" s="144" t="s">
        <v>55</v>
      </c>
      <c r="D30" s="144"/>
      <c r="E30" s="144"/>
      <c r="F30" s="144"/>
      <c r="G30" s="144"/>
      <c r="H30" s="145"/>
      <c r="I30" s="145"/>
      <c r="J30" s="145"/>
      <c r="K30" s="145"/>
    </row>
    <row r="31" spans="2:14" ht="45" x14ac:dyDescent="0.2">
      <c r="B31" s="28" t="s">
        <v>20</v>
      </c>
      <c r="C31" s="144" t="s">
        <v>56</v>
      </c>
      <c r="D31" s="144"/>
      <c r="E31" s="144"/>
      <c r="F31" s="144"/>
      <c r="G31" s="144"/>
      <c r="H31" s="145"/>
      <c r="I31" s="145"/>
      <c r="J31" s="145"/>
      <c r="K31" s="145"/>
    </row>
    <row r="32" spans="2:14" ht="30" x14ac:dyDescent="0.2">
      <c r="B32" s="28" t="s">
        <v>3</v>
      </c>
      <c r="C32" s="144" t="s">
        <v>57</v>
      </c>
      <c r="D32" s="144"/>
      <c r="E32" s="144"/>
      <c r="F32" s="144"/>
      <c r="G32" s="144"/>
      <c r="H32" s="145"/>
      <c r="I32" s="145"/>
      <c r="J32" s="145"/>
      <c r="K32" s="145"/>
    </row>
    <row r="33" spans="2:11" ht="30" x14ac:dyDescent="0.2">
      <c r="B33" s="28" t="s">
        <v>4</v>
      </c>
      <c r="C33" s="144" t="s">
        <v>58</v>
      </c>
      <c r="D33" s="144"/>
      <c r="E33" s="144"/>
      <c r="F33" s="144"/>
      <c r="G33" s="144"/>
      <c r="H33" s="145"/>
      <c r="I33" s="145"/>
      <c r="J33" s="145"/>
      <c r="K33" s="145"/>
    </row>
    <row r="34" spans="2:11" ht="30" x14ac:dyDescent="0.2">
      <c r="B34" s="28" t="s">
        <v>60</v>
      </c>
      <c r="C34" s="144" t="s">
        <v>59</v>
      </c>
      <c r="D34" s="144"/>
      <c r="E34" s="144"/>
      <c r="F34" s="144"/>
      <c r="G34" s="144"/>
      <c r="H34" s="145"/>
      <c r="I34" s="145"/>
      <c r="J34" s="145"/>
      <c r="K34" s="145"/>
    </row>
    <row r="35" spans="2:11" ht="31.5" customHeight="1" x14ac:dyDescent="0.2">
      <c r="B35" s="28" t="s">
        <v>61</v>
      </c>
      <c r="C35" s="144" t="s">
        <v>62</v>
      </c>
      <c r="D35" s="144"/>
      <c r="E35" s="144"/>
      <c r="F35" s="144"/>
      <c r="G35" s="144"/>
      <c r="H35" s="145"/>
      <c r="I35" s="145"/>
      <c r="J35" s="145"/>
      <c r="K35" s="145"/>
    </row>
    <row r="36" spans="2:11" x14ac:dyDescent="0.2">
      <c r="B36" s="29"/>
      <c r="C36" s="30"/>
      <c r="D36" s="30"/>
      <c r="E36" s="30"/>
      <c r="F36" s="30"/>
      <c r="G36" s="30"/>
      <c r="H36" s="30"/>
      <c r="I36" s="30"/>
      <c r="J36" s="30"/>
    </row>
    <row r="37" spans="2:11" x14ac:dyDescent="0.2">
      <c r="B37" s="30"/>
      <c r="C37" s="30"/>
      <c r="D37" s="30"/>
      <c r="E37" s="30"/>
      <c r="F37" s="30"/>
      <c r="G37" s="30"/>
      <c r="H37" s="30"/>
      <c r="I37" s="30"/>
      <c r="J37" s="30"/>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D27FB-3A25-49D2-B807-3B6F4A3F0B98}">
  <dimension ref="C4:G11"/>
  <sheetViews>
    <sheetView workbookViewId="0">
      <selection activeCell="G10" sqref="G10"/>
    </sheetView>
  </sheetViews>
  <sheetFormatPr baseColWidth="10" defaultRowHeight="15" x14ac:dyDescent="0.25"/>
  <cols>
    <col min="3" max="3" width="14.140625" bestFit="1" customWidth="1"/>
  </cols>
  <sheetData>
    <row r="4" spans="3:7" x14ac:dyDescent="0.25">
      <c r="C4" t="s">
        <v>169</v>
      </c>
      <c r="D4" t="s">
        <v>170</v>
      </c>
    </row>
    <row r="5" spans="3:7" x14ac:dyDescent="0.25">
      <c r="C5" t="s">
        <v>171</v>
      </c>
      <c r="D5" t="s">
        <v>170</v>
      </c>
    </row>
    <row r="6" spans="3:7" x14ac:dyDescent="0.25">
      <c r="C6" t="s">
        <v>170</v>
      </c>
      <c r="D6" t="s">
        <v>172</v>
      </c>
      <c r="G6" t="s">
        <v>181</v>
      </c>
    </row>
    <row r="7" spans="3:7" x14ac:dyDescent="0.25">
      <c r="C7" t="s">
        <v>173</v>
      </c>
      <c r="D7" t="s">
        <v>174</v>
      </c>
      <c r="G7" t="s">
        <v>182</v>
      </c>
    </row>
    <row r="8" spans="3:7" x14ac:dyDescent="0.25">
      <c r="C8" t="s">
        <v>175</v>
      </c>
      <c r="D8" t="s">
        <v>176</v>
      </c>
      <c r="G8" s="77" t="s">
        <v>183</v>
      </c>
    </row>
    <row r="9" spans="3:7" x14ac:dyDescent="0.25">
      <c r="C9" t="s">
        <v>177</v>
      </c>
      <c r="D9" t="s">
        <v>174</v>
      </c>
      <c r="G9" t="s">
        <v>184</v>
      </c>
    </row>
    <row r="10" spans="3:7" x14ac:dyDescent="0.25">
      <c r="C10" t="s">
        <v>178</v>
      </c>
      <c r="D10" t="s">
        <v>179</v>
      </c>
    </row>
    <row r="11" spans="3:7" x14ac:dyDescent="0.25">
      <c r="C11" t="s">
        <v>180</v>
      </c>
      <c r="D11" t="s">
        <v>176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2 </vt:lpstr>
      <vt:lpstr>Instrucciones</vt:lpstr>
      <vt:lpstr>Hoja1</vt:lpstr>
      <vt:lpstr>'ANEXO 2 '!Área_de_impresión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Jose David Fuentes Aldana</cp:lastModifiedBy>
  <cp:lastPrinted>2023-01-26T21:23:49Z</cp:lastPrinted>
  <dcterms:created xsi:type="dcterms:W3CDTF">2020-02-28T20:30:41Z</dcterms:created>
  <dcterms:modified xsi:type="dcterms:W3CDTF">2023-01-28T17:31:59Z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2022-11-27T14:26:56Z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56073e93-5163-484f-8aca-b052cb362499</vt:lpwstr>
  </property>
  <property fmtid="{D5CDD505-2E9C-101B-9397-08002B2CF9AE}" pid="8" name="MSIP_Label_1299739c-ad3d-4908-806e-4d91151a6e13_ContentBits">
    <vt:lpwstr>0</vt:lpwstr>
  </property>
</Properties>
</file>