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jjmottac.SENA\OneDrive - Servicio Nacional de Aprendizaje\Escritorio\instructores TITULADA PRESENCIAL CONTRATACION\1. TITULADA PRESENCIAL\5. Salud y Servicios Personales TITULADA PRESENCIAL\"/>
    </mc:Choice>
  </mc:AlternateContent>
  <xr:revisionPtr revIDLastSave="0" documentId="13_ncr:1_{62324332-BB3D-4CFA-9ABF-0394EC7F5CB4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REGULAR'!$A$15:$Z$22</definedName>
    <definedName name="_xlnm.Print_Area" localSheetId="0">'ANEXO 2 TITULADA REGULAR'!$A$1:$V$35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26" l="1"/>
  <c r="S20" i="26"/>
  <c r="O18" i="26"/>
  <c r="T18" i="26" s="1"/>
  <c r="O19" i="26"/>
  <c r="O20" i="26" l="1"/>
  <c r="T20" i="26" s="1"/>
  <c r="S18" i="26"/>
  <c r="S21" i="26"/>
  <c r="O21" i="26"/>
  <c r="T21" i="26" s="1"/>
  <c r="S16" i="26"/>
  <c r="O16" i="26"/>
  <c r="T16" i="26" s="1"/>
  <c r="S17" i="26"/>
  <c r="O17" i="26"/>
  <c r="T17" i="26" s="1"/>
  <c r="O22" i="26" l="1"/>
  <c r="T22" i="26" s="1"/>
  <c r="S19" i="26"/>
  <c r="T19" i="26"/>
</calcChain>
</file>

<file path=xl/sharedStrings.xml><?xml version="1.0" encoding="utf-8"?>
<sst xmlns="http://schemas.openxmlformats.org/spreadsheetml/2006/main" count="113" uniqueCount="89">
  <si>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</si>
  <si>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</si>
  <si>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</si>
  <si>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</si>
  <si>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</si>
  <si>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</si>
  <si>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</si>
  <si>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</si>
  <si>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</si>
  <si>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</si>
  <si>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</si>
  <si>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</si>
  <si>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</si>
  <si>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</si>
  <si>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</si>
  <si>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</si>
  <si>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</si>
  <si>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</si>
  <si>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</si>
  <si>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</si>
  <si>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</si>
  <si>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</si>
  <si>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</si>
  <si>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</si>
  <si>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</si>
  <si>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</si>
  <si>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</si>
  <si>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</si>
  <si>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</si>
  <si>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</si>
  <si>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</si>
  <si>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</si>
  <si>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</si>
  <si>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</si>
  <si>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</si>
  <si>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</si>
  <si>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</si>
  <si>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</si>
  <si>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</si>
  <si>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PROFESIONALES Y/O TECNOLOGOS</t>
  </si>
  <si>
    <t>Regional Cauca-Centro de Comercio y Servicios</t>
  </si>
  <si>
    <t>Tecnico - Tecnologo</t>
  </si>
  <si>
    <t>TITULADA 
ENFERMERIA</t>
  </si>
  <si>
    <t xml:space="preserve">18593  - Popayán / 18590 Santander </t>
  </si>
  <si>
    <t>Prestación de servicios</t>
  </si>
  <si>
    <t xml:space="preserve">SANTANDER DE QUILICHAO                POPAYAN </t>
  </si>
  <si>
    <t>26/01/2023</t>
  </si>
  <si>
    <t>ASISTIR PERSONAS SEGÚN LA ETAPA DEL CICLO VITAL Y GUÍAS DE MANEJO DE SALUD</t>
  </si>
  <si>
    <t>PROFESIONAL EN ENFERMERÍA</t>
  </si>
  <si>
    <t xml:space="preserve"> MÍNIMO 24 MESES DE EXPERIENCIA CON VINCULACIÓN LABORAL EN ÁREAS DE DESEMPEÑO CON FUNCIONES ASISTENCIALES.- MÍNIMO 6 MESES DE EXPERIENCIA EN PROCESOS DE FORMACIÓN Y/O CAPACITACIÓN</t>
  </si>
  <si>
    <t>18 MESES</t>
  </si>
  <si>
    <t xml:space="preserve">Tecnico </t>
  </si>
  <si>
    <t>TITULADA 
SERVICIOS FARMACEUTICOS - REGENTE DE FARMACIA</t>
  </si>
  <si>
    <t xml:space="preserve">18518 - Popayán / 18516 - Balboa / 18513 - Santander Q. </t>
  </si>
  <si>
    <t xml:space="preserve">POPAYAN
SANTANDER DE QUILICHAO
BALBOA
</t>
  </si>
  <si>
    <t>SURTIR PRODUCTOS SEGÚN PLAN Y TÉCNICAS DE MERCHANDISING</t>
  </si>
  <si>
    <t>QUÍMICO FARMACÉUTICO O REGENTE DE FARMACIA</t>
  </si>
  <si>
    <t>MÍNIMO 24 MESES DE VINCULACIÓN LABORAL EN EL DESEMPEÑO DE FUNCIONES RELACIONADAS CON LOS PROCESOS FARMACÉUTICOS MÍNIMO 6 MESES DE EXPERIENCIA EN FORMACIÓN Y/O EDUCACIÓN</t>
  </si>
  <si>
    <t>TITULADA 
SALUD PUBLICA</t>
  </si>
  <si>
    <t>18610-Popayán / 18600 Santander Q. / 18652 Miranda/ 18604 Balboa</t>
  </si>
  <si>
    <t xml:space="preserve">SANTANDER DE QUILICHAO                   MIRANDA                        BALBOA                     POPAYAN
</t>
  </si>
  <si>
    <t>DESARROLLAR ESTRATEGIAS DE EDUCACIÓN EN SALUD TENIENDO EN CUENTA
LAS CONDICIONES DE LA POBLACIÓN Y DEL ENTORNO</t>
  </si>
  <si>
    <t>profesionales del área de la salud, con postgrado en salud pública o epidemiología</t>
  </si>
  <si>
    <t>experiencia laboral: mínimo 12 meses de vinculación laboral en el desempeño de funciones relacionadas con los componentes de la salud públicamínimo 6 meses de experiencia en formación y/o educación"</t>
  </si>
  <si>
    <t>TITULADA 
ATENCION INTEGRAL A LA PRIMERA INFANCIA</t>
  </si>
  <si>
    <t xml:space="preserve">18624 - Popayán / 22812 Santander Q. / 18632 Santander Q. </t>
  </si>
  <si>
    <t xml:space="preserve">SANTANDER DE QUILICHAO                 POPAYAN
</t>
  </si>
  <si>
    <t>ATENDER NIÑOS Y NIÑAS SEGÚN PROCESO PEDAGÓGICO Y NORMATIVA DE EDUCACIÓN INICIAL</t>
  </si>
  <si>
    <t xml:space="preserve">Requisitos académicos: profesional en el área de la educación infantil, licenciado en educación preescolar, licenciado en pedagogía infantil, licenciado en educación infantil, licenciado en primera infancia. </t>
  </si>
  <si>
    <t>Experiencia laboral: mínimo 24 meses relacionada con la atención a niñas y niños menores de 6 añosmínimo 6 meses en procesos formativos</t>
  </si>
  <si>
    <t>15 MESES</t>
  </si>
  <si>
    <t>TITULADA                                                                                                      GESTION ADMINISTRATIVA DEL SECTOR SALUD
SEGUIMIENTOS</t>
  </si>
  <si>
    <t xml:space="preserve">18769 -Miranda / 18771 Balboa </t>
  </si>
  <si>
    <t xml:space="preserve">MIRANDO              BALBOA
</t>
  </si>
  <si>
    <t>RESULTADOS DE APRENDIZAJE ETAPA PRACTICA</t>
  </si>
  <si>
    <t xml:space="preserve">Requisitos academicos: TÍTULO PROFESIONAL EN ÁREAS DE LA SALUD O ADMINISTRACIÓN EN SALUD, CON POSGRADO EN ADMINISTRACIÓN EN SALUD O  AUDITORIA EN SALUD O GERENCIA EN SALUD. </t>
  </si>
  <si>
    <t>Experiencia Laboral;MÍNIMO 12 MESES DE EXPERIENCIA EN GESTIÓN DE PROCESOS ADMINISTRATIVOS DE SALUD.MÍNIMO 12 MESES EXPERIENCIA DOCENTE.</t>
  </si>
  <si>
    <t>24 MESES</t>
  </si>
  <si>
    <t>TITULADA 
PELUQUERIA</t>
  </si>
  <si>
    <t xml:space="preserve">18663 -Balboa / 22699 Puerto Tejada </t>
  </si>
  <si>
    <t xml:space="preserve">BALBOA                               PUERTO TEJADA
</t>
  </si>
  <si>
    <t>ORIENTAR A UN USUARIO EN EL CAMBIO DE IMAGEN PERSONAL DE ACUERD TÉCNICAS DE ESTILISMO CAPILAR</t>
  </si>
  <si>
    <t>Requisitos academicos: TÉCNICO EN PELUQUERÍA O TÉCNICO EN BELLEZA INTEGRAL.</t>
  </si>
  <si>
    <t xml:space="preserve"> Experiencia Laboral;MINIMO 24 MESES DE VINCULACIÓN LABORAL CON EL ÁREA DE SU PROFESIÓNMÍNIMO 6 MESES DE EXPERIENCIA DOCENTE</t>
  </si>
  <si>
    <t xml:space="preserve">SE CONTRATA COMO TECNÓLOGO </t>
  </si>
  <si>
    <t>TOTALES</t>
  </si>
  <si>
    <t xml:space="preserve"> 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</si>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</sst>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E6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3" fontId="4" fillId="2" borderId="1" xfId="5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right" vertical="center"/>
    </xf>
    <xf numFmtId="14" fontId="4" fillId="3" borderId="13" xfId="0" applyNumberFormat="1" applyFont="1" applyFill="1" applyBorder="1" applyAlignment="1">
      <alignment horizontal="center" vertical="center"/>
    </xf>
    <xf numFmtId="41" fontId="4" fillId="3" borderId="6" xfId="2" applyFont="1" applyFill="1" applyBorder="1" applyAlignment="1">
      <alignment vertical="center"/>
    </xf>
    <xf numFmtId="3" fontId="4" fillId="3" borderId="1" xfId="5" applyNumberFormat="1" applyFont="1" applyFill="1" applyBorder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5" fillId="3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4" fontId="4" fillId="4" borderId="13" xfId="0" applyNumberFormat="1" applyFont="1" applyFill="1" applyBorder="1" applyAlignment="1">
      <alignment horizontal="right" vertical="center"/>
    </xf>
    <xf numFmtId="14" fontId="4" fillId="4" borderId="13" xfId="0" applyNumberFormat="1" applyFont="1" applyFill="1" applyBorder="1" applyAlignment="1">
      <alignment horizontal="center" vertical="center"/>
    </xf>
    <xf numFmtId="41" fontId="4" fillId="4" borderId="6" xfId="2" applyFont="1" applyFill="1" applyBorder="1" applyAlignment="1">
      <alignment vertical="center"/>
    </xf>
    <xf numFmtId="3" fontId="4" fillId="4" borderId="1" xfId="5" applyNumberFormat="1" applyFont="1" applyFill="1" applyBorder="1" applyAlignment="1">
      <alignment horizontal="center" vertical="center" wrapText="1"/>
    </xf>
    <xf numFmtId="41" fontId="4" fillId="4" borderId="1" xfId="2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0" fontId="5" fillId="4" borderId="0" xfId="0" applyFont="1" applyFill="1"/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635001</xdr:colOff>
      <xdr:row>22</xdr:row>
      <xdr:rowOff>85481</xdr:rowOff>
    </xdr:from>
    <xdr:to>
      <xdr:col>13</xdr:col>
      <xdr:colOff>751703</xdr:colOff>
      <xdr:row>25</xdr:row>
      <xdr:rowOff>293078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392C18-C44C-35AE-3935-985668319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16155" y="15569712"/>
          <a:ext cx="1862952" cy="1355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view="pageBreakPreview" topLeftCell="A20" zoomScale="78" zoomScaleNormal="78" zoomScaleSheetLayoutView="78" workbookViewId="0">
      <selection activeCell="J26" sqref="J26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1" t="s">
        <v>0</v>
      </c>
    </row>
    <row r="2" spans="1:22" ht="30.75" customHeight="1" x14ac:dyDescent="0.2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3" t="s">
        <v>1</v>
      </c>
    </row>
    <row r="3" spans="1:22" ht="34.5" customHeight="1" x14ac:dyDescent="0.2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x14ac:dyDescent="0.2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</row>
    <row r="5" spans="1:22" x14ac:dyDescent="0.2">
      <c r="A5" s="65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7"/>
    </row>
    <row r="6" spans="1:22" x14ac:dyDescent="0.2">
      <c r="A6" s="68" t="s">
        <v>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</row>
    <row r="7" spans="1:22" x14ac:dyDescent="0.2">
      <c r="C7" s="2" t="s">
        <v>5</v>
      </c>
    </row>
    <row r="8" spans="1:22" x14ac:dyDescent="0.2">
      <c r="A8" s="74" t="s">
        <v>6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4"/>
      <c r="P8" s="5"/>
      <c r="Q8" s="5"/>
      <c r="R8" s="5"/>
      <c r="S8" s="5"/>
      <c r="T8" s="5"/>
      <c r="U8" s="5"/>
    </row>
    <row r="9" spans="1:22" x14ac:dyDescent="0.2">
      <c r="A9" s="82" t="s">
        <v>7</v>
      </c>
      <c r="B9" s="82"/>
      <c r="C9" s="82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83"/>
      <c r="B10" s="73"/>
      <c r="C10" s="73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69" t="s">
        <v>8</v>
      </c>
      <c r="O10" s="70"/>
      <c r="P10" s="70"/>
      <c r="Q10" s="70"/>
      <c r="R10" s="70"/>
      <c r="S10" s="70"/>
      <c r="T10" s="70"/>
      <c r="U10" s="70"/>
      <c r="V10" s="71"/>
    </row>
    <row r="11" spans="1:22" x14ac:dyDescent="0.2">
      <c r="A11" s="72" t="s">
        <v>9</v>
      </c>
      <c r="B11" s="73"/>
      <c r="C11" s="73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70" t="s">
        <v>11</v>
      </c>
      <c r="P11" s="70"/>
      <c r="Q11" s="70"/>
      <c r="R11" s="70"/>
      <c r="S11" s="70"/>
      <c r="T11" s="70"/>
      <c r="U11" s="70"/>
      <c r="V11" s="71"/>
    </row>
    <row r="12" spans="1:22" ht="22.5" x14ac:dyDescent="0.2">
      <c r="A12" s="72" t="s">
        <v>12</v>
      </c>
      <c r="B12" s="73"/>
      <c r="C12" s="73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13</v>
      </c>
      <c r="O12" s="15" t="s">
        <v>14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98" t="s">
        <v>15</v>
      </c>
      <c r="B13" s="75" t="s">
        <v>16</v>
      </c>
      <c r="C13" s="75" t="s">
        <v>17</v>
      </c>
      <c r="D13" s="75" t="s">
        <v>18</v>
      </c>
      <c r="E13" s="75" t="s">
        <v>19</v>
      </c>
      <c r="F13" s="18" t="s">
        <v>20</v>
      </c>
      <c r="G13" s="75" t="s">
        <v>21</v>
      </c>
      <c r="H13" s="18"/>
      <c r="I13" s="75" t="s">
        <v>22</v>
      </c>
      <c r="J13" s="78" t="s">
        <v>23</v>
      </c>
      <c r="K13" s="79"/>
      <c r="L13" s="91" t="s">
        <v>24</v>
      </c>
      <c r="M13" s="91"/>
      <c r="N13" s="92" t="s">
        <v>25</v>
      </c>
      <c r="O13" s="92" t="s">
        <v>26</v>
      </c>
      <c r="P13" s="84" t="s">
        <v>27</v>
      </c>
      <c r="Q13" s="85"/>
      <c r="R13" s="86"/>
      <c r="S13" s="92" t="s">
        <v>25</v>
      </c>
      <c r="T13" s="92" t="s">
        <v>26</v>
      </c>
      <c r="U13" s="19" t="s">
        <v>28</v>
      </c>
      <c r="V13" s="94" t="s">
        <v>29</v>
      </c>
    </row>
    <row r="14" spans="1:22" ht="30.75" customHeight="1" x14ac:dyDescent="0.2">
      <c r="A14" s="99"/>
      <c r="B14" s="76"/>
      <c r="C14" s="76"/>
      <c r="D14" s="76"/>
      <c r="E14" s="76"/>
      <c r="F14" s="20"/>
      <c r="G14" s="76"/>
      <c r="H14" s="20"/>
      <c r="I14" s="76"/>
      <c r="J14" s="80"/>
      <c r="K14" s="81"/>
      <c r="L14" s="75" t="s">
        <v>30</v>
      </c>
      <c r="M14" s="75" t="s">
        <v>31</v>
      </c>
      <c r="N14" s="93"/>
      <c r="O14" s="93"/>
      <c r="P14" s="87"/>
      <c r="Q14" s="88"/>
      <c r="R14" s="89"/>
      <c r="S14" s="93"/>
      <c r="T14" s="93"/>
      <c r="U14" s="13" t="s">
        <v>32</v>
      </c>
      <c r="V14" s="63"/>
    </row>
    <row r="15" spans="1:22" ht="18" customHeight="1" x14ac:dyDescent="0.2">
      <c r="A15" s="100"/>
      <c r="B15" s="77"/>
      <c r="C15" s="77"/>
      <c r="D15" s="77"/>
      <c r="E15" s="77"/>
      <c r="F15" s="21"/>
      <c r="G15" s="77"/>
      <c r="H15" s="21"/>
      <c r="I15" s="77"/>
      <c r="J15" s="22" t="s">
        <v>33</v>
      </c>
      <c r="K15" s="22" t="s">
        <v>34</v>
      </c>
      <c r="L15" s="76"/>
      <c r="M15" s="76"/>
      <c r="N15" s="95" t="s">
        <v>35</v>
      </c>
      <c r="O15" s="96"/>
      <c r="P15" s="23" t="s">
        <v>36</v>
      </c>
      <c r="Q15" s="23" t="s">
        <v>37</v>
      </c>
      <c r="R15" s="23" t="s">
        <v>38</v>
      </c>
      <c r="S15" s="96" t="s">
        <v>39</v>
      </c>
      <c r="T15" s="97"/>
      <c r="U15" s="24"/>
      <c r="V15" s="25"/>
    </row>
    <row r="16" spans="1:22" s="51" customFormat="1" ht="147.75" customHeight="1" x14ac:dyDescent="0.2">
      <c r="A16" s="42" t="s">
        <v>40</v>
      </c>
      <c r="B16" s="42" t="s">
        <v>41</v>
      </c>
      <c r="C16" s="42" t="s">
        <v>42</v>
      </c>
      <c r="D16" s="42" t="s">
        <v>43</v>
      </c>
      <c r="E16" s="42" t="s">
        <v>44</v>
      </c>
      <c r="F16" s="42">
        <v>1</v>
      </c>
      <c r="G16" s="43">
        <v>1</v>
      </c>
      <c r="H16" s="43"/>
      <c r="I16" s="42" t="s">
        <v>45</v>
      </c>
      <c r="J16" s="43">
        <v>8</v>
      </c>
      <c r="K16" s="44">
        <v>8</v>
      </c>
      <c r="L16" s="45" t="s">
        <v>46</v>
      </c>
      <c r="M16" s="46">
        <v>44995</v>
      </c>
      <c r="N16" s="47">
        <v>3860000</v>
      </c>
      <c r="O16" s="48">
        <f t="shared" ref="O16" si="0">(J16*N16+(N16/30*K16))*G16</f>
        <v>31909333.333333332</v>
      </c>
      <c r="P16" s="48" t="s">
        <v>47</v>
      </c>
      <c r="Q16" s="48" t="s">
        <v>48</v>
      </c>
      <c r="R16" s="48" t="s">
        <v>49</v>
      </c>
      <c r="S16" s="49">
        <f t="shared" ref="S16" si="1">+N16</f>
        <v>3860000</v>
      </c>
      <c r="T16" s="48">
        <f t="shared" ref="T16" si="2">+O16</f>
        <v>31909333.333333332</v>
      </c>
      <c r="U16" s="48" t="s">
        <v>50</v>
      </c>
      <c r="V16" s="50"/>
    </row>
    <row r="17" spans="1:22" s="51" customFormat="1" ht="147.75" customHeight="1" x14ac:dyDescent="0.2">
      <c r="A17" s="42" t="s">
        <v>40</v>
      </c>
      <c r="B17" s="42" t="s">
        <v>51</v>
      </c>
      <c r="C17" s="42" t="s">
        <v>52</v>
      </c>
      <c r="D17" s="42" t="s">
        <v>53</v>
      </c>
      <c r="E17" s="42" t="s">
        <v>44</v>
      </c>
      <c r="F17" s="42"/>
      <c r="G17" s="43">
        <v>2</v>
      </c>
      <c r="H17" s="43"/>
      <c r="I17" s="42" t="s">
        <v>54</v>
      </c>
      <c r="J17" s="43">
        <v>8</v>
      </c>
      <c r="K17" s="44">
        <v>8</v>
      </c>
      <c r="L17" s="45" t="s">
        <v>46</v>
      </c>
      <c r="M17" s="46">
        <v>44995</v>
      </c>
      <c r="N17" s="47">
        <v>3860000</v>
      </c>
      <c r="O17" s="48">
        <f t="shared" ref="O17" si="3">(J17*N17+(N17/30*K17))*G17</f>
        <v>63818666.666666664</v>
      </c>
      <c r="P17" s="48" t="s">
        <v>55</v>
      </c>
      <c r="Q17" s="48" t="s">
        <v>56</v>
      </c>
      <c r="R17" s="48" t="s">
        <v>57</v>
      </c>
      <c r="S17" s="49">
        <f t="shared" ref="S17" si="4">+N17</f>
        <v>3860000</v>
      </c>
      <c r="T17" s="48">
        <f t="shared" ref="T17" si="5">+O17</f>
        <v>63818666.666666664</v>
      </c>
      <c r="U17" s="48" t="s">
        <v>50</v>
      </c>
      <c r="V17" s="50"/>
    </row>
    <row r="18" spans="1:22" s="51" customFormat="1" ht="147.75" customHeight="1" x14ac:dyDescent="0.2">
      <c r="A18" s="42" t="s">
        <v>40</v>
      </c>
      <c r="B18" s="42" t="s">
        <v>41</v>
      </c>
      <c r="C18" s="42" t="s">
        <v>58</v>
      </c>
      <c r="D18" s="42" t="s">
        <v>59</v>
      </c>
      <c r="E18" s="42" t="s">
        <v>44</v>
      </c>
      <c r="F18" s="42">
        <v>1</v>
      </c>
      <c r="G18" s="43">
        <v>1</v>
      </c>
      <c r="H18" s="43"/>
      <c r="I18" s="42" t="s">
        <v>60</v>
      </c>
      <c r="J18" s="43">
        <v>8</v>
      </c>
      <c r="K18" s="44">
        <v>8</v>
      </c>
      <c r="L18" s="45" t="s">
        <v>46</v>
      </c>
      <c r="M18" s="46">
        <v>44995</v>
      </c>
      <c r="N18" s="47">
        <v>3860000</v>
      </c>
      <c r="O18" s="48">
        <f t="shared" ref="O18" si="6">(J18*N18+(N18/30*K18))*G18</f>
        <v>31909333.333333332</v>
      </c>
      <c r="P18" s="48" t="s">
        <v>61</v>
      </c>
      <c r="Q18" s="48" t="s">
        <v>62</v>
      </c>
      <c r="R18" s="48" t="s">
        <v>63</v>
      </c>
      <c r="S18" s="49">
        <f t="shared" ref="S18:T19" si="7">+N18</f>
        <v>3860000</v>
      </c>
      <c r="T18" s="48">
        <f t="shared" si="7"/>
        <v>31909333.333333332</v>
      </c>
      <c r="U18" s="48" t="s">
        <v>50</v>
      </c>
      <c r="V18" s="50"/>
    </row>
    <row r="19" spans="1:22" s="51" customFormat="1" ht="147.75" customHeight="1" x14ac:dyDescent="0.2">
      <c r="A19" s="42" t="s">
        <v>40</v>
      </c>
      <c r="B19" s="42" t="s">
        <v>41</v>
      </c>
      <c r="C19" s="42" t="s">
        <v>64</v>
      </c>
      <c r="D19" s="42" t="s">
        <v>65</v>
      </c>
      <c r="E19" s="42" t="s">
        <v>44</v>
      </c>
      <c r="F19" s="42"/>
      <c r="G19" s="43">
        <v>2</v>
      </c>
      <c r="H19" s="43"/>
      <c r="I19" s="42" t="s">
        <v>66</v>
      </c>
      <c r="J19" s="43">
        <v>8</v>
      </c>
      <c r="K19" s="44">
        <v>8</v>
      </c>
      <c r="L19" s="45" t="s">
        <v>46</v>
      </c>
      <c r="M19" s="46">
        <v>44995</v>
      </c>
      <c r="N19" s="47">
        <v>3860000</v>
      </c>
      <c r="O19" s="48">
        <f>(J19*N19+(N19/30*K19))*G19</f>
        <v>63818666.666666664</v>
      </c>
      <c r="P19" s="48" t="s">
        <v>67</v>
      </c>
      <c r="Q19" s="48" t="s">
        <v>68</v>
      </c>
      <c r="R19" s="48" t="s">
        <v>69</v>
      </c>
      <c r="S19" s="49">
        <f t="shared" si="7"/>
        <v>3860000</v>
      </c>
      <c r="T19" s="48">
        <f t="shared" si="7"/>
        <v>63818666.666666664</v>
      </c>
      <c r="U19" s="48" t="s">
        <v>70</v>
      </c>
      <c r="V19" s="50"/>
    </row>
    <row r="20" spans="1:22" s="51" customFormat="1" ht="147.75" customHeight="1" x14ac:dyDescent="0.2">
      <c r="A20" s="42" t="s">
        <v>40</v>
      </c>
      <c r="B20" s="42" t="s">
        <v>41</v>
      </c>
      <c r="C20" s="42" t="s">
        <v>71</v>
      </c>
      <c r="D20" s="42" t="s">
        <v>72</v>
      </c>
      <c r="E20" s="42" t="s">
        <v>44</v>
      </c>
      <c r="F20" s="42"/>
      <c r="G20" s="43">
        <v>5</v>
      </c>
      <c r="H20" s="43"/>
      <c r="I20" s="42" t="s">
        <v>73</v>
      </c>
      <c r="J20" s="43">
        <v>8</v>
      </c>
      <c r="K20" s="44">
        <v>8</v>
      </c>
      <c r="L20" s="45" t="s">
        <v>46</v>
      </c>
      <c r="M20" s="46">
        <v>44995</v>
      </c>
      <c r="N20" s="47">
        <v>3860000</v>
      </c>
      <c r="O20" s="48">
        <f t="shared" ref="O20" si="8">(J20*N20+(N20/30*K20))*G20</f>
        <v>159546666.66666666</v>
      </c>
      <c r="P20" s="48" t="s">
        <v>74</v>
      </c>
      <c r="Q20" s="48" t="s">
        <v>75</v>
      </c>
      <c r="R20" s="48" t="s">
        <v>76</v>
      </c>
      <c r="S20" s="49">
        <f t="shared" ref="S20" si="9">+N20</f>
        <v>3860000</v>
      </c>
      <c r="T20" s="48">
        <f t="shared" ref="T20" si="10">+O20</f>
        <v>159546666.66666666</v>
      </c>
      <c r="U20" s="48" t="s">
        <v>77</v>
      </c>
      <c r="V20" s="50"/>
    </row>
    <row r="21" spans="1:22" s="61" customFormat="1" ht="147.75" customHeight="1" x14ac:dyDescent="0.2">
      <c r="A21" s="52" t="s">
        <v>40</v>
      </c>
      <c r="B21" s="52" t="s">
        <v>51</v>
      </c>
      <c r="C21" s="52" t="s">
        <v>78</v>
      </c>
      <c r="D21" s="52" t="s">
        <v>79</v>
      </c>
      <c r="E21" s="52" t="s">
        <v>44</v>
      </c>
      <c r="F21" s="52"/>
      <c r="G21" s="53">
        <v>1</v>
      </c>
      <c r="H21" s="53"/>
      <c r="I21" s="52" t="s">
        <v>80</v>
      </c>
      <c r="J21" s="53">
        <v>8</v>
      </c>
      <c r="K21" s="54">
        <v>8</v>
      </c>
      <c r="L21" s="55" t="s">
        <v>46</v>
      </c>
      <c r="M21" s="56">
        <v>44995</v>
      </c>
      <c r="N21" s="57">
        <v>3050000</v>
      </c>
      <c r="O21" s="58">
        <f t="shared" ref="O21" si="11">(J21*N21+(N21/30*K21))*G21</f>
        <v>25213333.333333332</v>
      </c>
      <c r="P21" s="58" t="s">
        <v>81</v>
      </c>
      <c r="Q21" s="58" t="s">
        <v>82</v>
      </c>
      <c r="R21" s="58" t="s">
        <v>83</v>
      </c>
      <c r="S21" s="59">
        <f t="shared" ref="S21" si="12">+N21</f>
        <v>3050000</v>
      </c>
      <c r="T21" s="58">
        <f t="shared" ref="T21" si="13">+O21</f>
        <v>25213333.333333332</v>
      </c>
      <c r="U21" s="58" t="s">
        <v>70</v>
      </c>
      <c r="V21" s="60" t="s">
        <v>84</v>
      </c>
    </row>
    <row r="22" spans="1:22" x14ac:dyDescent="0.2">
      <c r="A22" s="27" t="s">
        <v>85</v>
      </c>
      <c r="B22" s="28"/>
      <c r="C22" s="29"/>
      <c r="D22" s="29"/>
      <c r="E22" s="30"/>
      <c r="F22" s="30"/>
      <c r="G22" s="31">
        <f>SUM(G16:G21)</f>
        <v>12</v>
      </c>
      <c r="H22" s="31"/>
      <c r="I22" s="31"/>
      <c r="J22" s="32"/>
      <c r="K22" s="24" t="s">
        <v>86</v>
      </c>
      <c r="L22" s="13"/>
      <c r="M22" s="17"/>
      <c r="N22" s="33"/>
      <c r="O22" s="34">
        <f>SUM(O16:O21)</f>
        <v>376215999.99999994</v>
      </c>
      <c r="P22" s="34"/>
      <c r="Q22" s="34"/>
      <c r="R22" s="34"/>
      <c r="S22" s="33"/>
      <c r="T22" s="26">
        <f>O22</f>
        <v>376215999.99999994</v>
      </c>
      <c r="U22" s="17"/>
      <c r="V22" s="35"/>
    </row>
    <row r="23" spans="1:22" ht="29.25" customHeight="1" x14ac:dyDescent="0.2">
      <c r="B23" s="36"/>
      <c r="O23" s="37"/>
      <c r="P23" s="37"/>
      <c r="S23" s="38"/>
      <c r="V23" s="39"/>
    </row>
    <row r="24" spans="1:22" ht="30.75" customHeight="1" x14ac:dyDescent="0.2">
      <c r="O24" s="40"/>
      <c r="P24" s="40"/>
      <c r="Q24" s="40"/>
      <c r="R24" s="40"/>
      <c r="S24" s="40"/>
      <c r="T24" s="40"/>
      <c r="V24" s="41"/>
    </row>
    <row r="25" spans="1:22" ht="30.75" customHeight="1" x14ac:dyDescent="0.2">
      <c r="O25" s="40"/>
      <c r="P25" s="40"/>
      <c r="Q25" s="40"/>
      <c r="R25" s="40"/>
      <c r="S25" s="40"/>
      <c r="T25" s="40"/>
      <c r="V25" s="41"/>
    </row>
    <row r="26" spans="1:22" ht="30.75" customHeight="1" x14ac:dyDescent="0.2">
      <c r="O26" s="40"/>
      <c r="P26" s="40"/>
      <c r="Q26" s="40"/>
      <c r="R26" s="40"/>
      <c r="S26" s="40"/>
      <c r="T26" s="40"/>
      <c r="V26" s="41"/>
    </row>
    <row r="27" spans="1:22" ht="15" x14ac:dyDescent="0.25">
      <c r="A27" s="90" t="s">
        <v>87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</row>
    <row r="28" spans="1:22" ht="15" x14ac:dyDescent="0.25">
      <c r="A28" s="90" t="s">
        <v>88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</row>
    <row r="29" spans="1:22" x14ac:dyDescent="0.2">
      <c r="M29" s="37"/>
    </row>
    <row r="30" spans="1:22" x14ac:dyDescent="0.2">
      <c r="N30" s="37"/>
    </row>
    <row r="31" spans="1:22" x14ac:dyDescent="0.2">
      <c r="L31" s="37"/>
    </row>
    <row r="32" spans="1:22" x14ac:dyDescent="0.2">
      <c r="N32" s="37"/>
    </row>
  </sheetData>
  <mergeCells count="33">
    <mergeCell ref="P13:R14"/>
    <mergeCell ref="A27:V27"/>
    <mergeCell ref="A28:V28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  <mergeCell ref="E13:E15"/>
    <mergeCell ref="G13:G15"/>
    <mergeCell ref="J13:K14"/>
    <mergeCell ref="A9:C9"/>
    <mergeCell ref="A10:C10"/>
    <mergeCell ref="I13:I15"/>
    <mergeCell ref="D13:D15"/>
    <mergeCell ref="N10:V10"/>
    <mergeCell ref="A11:C11"/>
    <mergeCell ref="O11:V11"/>
    <mergeCell ref="A12:C12"/>
    <mergeCell ref="A8:N8"/>
    <mergeCell ref="A1:U2"/>
    <mergeCell ref="A3:V3"/>
    <mergeCell ref="A4:V4"/>
    <mergeCell ref="A5:V5"/>
    <mergeCell ref="A6:V6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customXml/itemProps2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76BBEC-CED8-4DFE-A12C-9CD90ACC4E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John Jairo Motta Calderon</cp:lastModifiedBy>
  <cp:revision/>
  <dcterms:created xsi:type="dcterms:W3CDTF">2020-02-28T20:30:41Z</dcterms:created>
  <dcterms:modified xsi:type="dcterms:W3CDTF">2023-01-26T19:58:34Z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