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J:\BACKUP MORJUELA\Mis documentos\2019\MINISTERIO DE CULTURA\PROCESOS 2019\5.- MAYO 15 -JUNIO 15\MC CM 002 2019 INTERVENTORIA VITRALES BASÍLICA DE MANIZALES\"/>
    </mc:Choice>
  </mc:AlternateContent>
  <bookViews>
    <workbookView xWindow="0" yWindow="0" windowWidth="28800" windowHeight="11610"/>
  </bookViews>
  <sheets>
    <sheet name="PRESUPUESTO OFICIAL 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G22" i="1" s="1"/>
  <c r="G17" i="1"/>
  <c r="G16" i="1"/>
  <c r="G10" i="1"/>
  <c r="G11" i="1"/>
  <c r="G12" i="1"/>
  <c r="G9" i="1"/>
  <c r="G18" i="1" l="1"/>
  <c r="G13" i="1"/>
  <c r="G23" i="1" s="1"/>
  <c r="G24" i="1" s="1"/>
  <c r="C16" i="1"/>
  <c r="G25" i="1" l="1"/>
  <c r="G26" i="1" s="1"/>
  <c r="G27" i="1" s="1"/>
</calcChain>
</file>

<file path=xl/sharedStrings.xml><?xml version="1.0" encoding="utf-8"?>
<sst xmlns="http://schemas.openxmlformats.org/spreadsheetml/2006/main" count="43" uniqueCount="38">
  <si>
    <t xml:space="preserve">OBJETO:  interventoría técnica, administrativa y financiera para la intervención de conservación y restauración del conjunto de 70 vitrales  y su estructura portante  que hacen parte integral de la catedral Basílica metropolitana de Manizales. </t>
  </si>
  <si>
    <t>A.</t>
  </si>
  <si>
    <t xml:space="preserve">COSTOS PERSONAL PROFESIONAL </t>
  </si>
  <si>
    <t>ITEM</t>
  </si>
  <si>
    <t>CARGO O FUNCIÓN</t>
  </si>
  <si>
    <t xml:space="preserve">DEDICACIÓN 
Hombre/mes
</t>
  </si>
  <si>
    <t>PLAZO
Nº. Meses</t>
  </si>
  <si>
    <t>Director de Interventoría ARQUITECTO con postgrado en el área de restauración o conservación arquitectónica</t>
  </si>
  <si>
    <t>Residente de Interventoría ARQUITECTO con postgrado en el área de restauración o conservación arquitectónica</t>
  </si>
  <si>
    <t>Residente de Interventoría Conservador Restaurador de bienes muebles</t>
  </si>
  <si>
    <t xml:space="preserve">Tecnico en seguridad y salud en el trabajo </t>
  </si>
  <si>
    <t>SUBTOTAL COSTOS PERSONAL PROFESIONAL</t>
  </si>
  <si>
    <t>B</t>
  </si>
  <si>
    <t>GASTOS DE OPERACIÓN</t>
  </si>
  <si>
    <t>DESCRIPCIÓN</t>
  </si>
  <si>
    <t>UNIDAD</t>
  </si>
  <si>
    <t>CANTIDAD</t>
  </si>
  <si>
    <t>UND</t>
  </si>
  <si>
    <t>Gastos de internet, correo y envíos</t>
  </si>
  <si>
    <t>MES</t>
  </si>
  <si>
    <t>SUBTOTAL GASTOS DE OPERACIÓN</t>
  </si>
  <si>
    <t>C</t>
  </si>
  <si>
    <t>OTROS COSTOS</t>
  </si>
  <si>
    <t xml:space="preserve">UNIDAD </t>
  </si>
  <si>
    <t>Informes de Interventoría</t>
  </si>
  <si>
    <t>SUBTOTAL OTROS COSTOS</t>
  </si>
  <si>
    <t>TOTAL COSTOS Y GASTOS</t>
  </si>
  <si>
    <t>UTILIDAD</t>
  </si>
  <si>
    <t>TOTAL COSTOS Y GASTOS MÁS UTILIDAD</t>
  </si>
  <si>
    <t>I.V.A.</t>
  </si>
  <si>
    <t xml:space="preserve">VALOR TOTAL </t>
  </si>
  <si>
    <t xml:space="preserve">SALARIO MENSUAL 
OFERTADO
(INCLUIDA CARGA PRESTACIONAL)
</t>
  </si>
  <si>
    <t xml:space="preserve">TOTAL PARCIAL OFERTADO
 ($)
</t>
  </si>
  <si>
    <t xml:space="preserve">VALOR UNITARIO $
OFERTADO
</t>
  </si>
  <si>
    <t>TOTAL PARCIAL ($) 
OFERTADO</t>
  </si>
  <si>
    <t xml:space="preserve">MINISTERIO DE CULTURA </t>
  </si>
  <si>
    <t>CM CM 002 2019</t>
  </si>
  <si>
    <t xml:space="preserve">ANEXO N° 6 PROPUESTA ECONÓMICA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</si>
</sst>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5" formatCode="[$$-240A]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8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/>
      <bottom style="thin">
        <color theme="5"/>
      </bottom>
      <diagonal/>
    </border>
    <border>
      <left/>
      <right/>
      <top/>
      <bottom style="thin">
        <color theme="5"/>
      </bottom>
      <diagonal/>
    </border>
    <border>
      <left/>
      <right style="thin">
        <color theme="5"/>
      </right>
      <top/>
      <bottom style="thin">
        <color theme="5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 wrapText="1"/>
    </xf>
    <xf numFmtId="44" fontId="0" fillId="0" borderId="0" xfId="1" applyFont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right" vertical="center"/>
    </xf>
    <xf numFmtId="165" fontId="2" fillId="0" borderId="0" xfId="0" applyNumberFormat="1" applyFont="1" applyFill="1" applyBorder="1" applyAlignment="1" applyProtection="1">
      <alignment vertical="center"/>
    </xf>
    <xf numFmtId="0" fontId="0" fillId="0" borderId="0" xfId="0" applyFont="1" applyAlignment="1" applyProtection="1">
      <alignment horizontal="center" vertical="center"/>
    </xf>
    <xf numFmtId="9" fontId="0" fillId="0" borderId="0" xfId="2" applyFont="1" applyAlignment="1" applyProtection="1">
      <alignment vertical="center"/>
    </xf>
    <xf numFmtId="0" fontId="0" fillId="0" borderId="0" xfId="0" applyAlignment="1" applyProtection="1">
      <alignment vertical="center"/>
    </xf>
    <xf numFmtId="44" fontId="0" fillId="0" borderId="0" xfId="1" applyFont="1" applyFill="1" applyBorder="1" applyAlignment="1" applyProtection="1">
      <alignment horizontal="center" vertical="center"/>
      <protection locked="0"/>
    </xf>
    <xf numFmtId="44" fontId="0" fillId="0" borderId="0" xfId="0" applyNumberFormat="1" applyFont="1" applyAlignment="1" applyProtection="1">
      <alignment vertic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/>
    </xf>
    <xf numFmtId="0" fontId="0" fillId="0" borderId="7" xfId="0" applyFont="1" applyBorder="1" applyAlignment="1" applyProtection="1">
      <alignment vertical="center" wrapText="1"/>
    </xf>
    <xf numFmtId="9" fontId="0" fillId="0" borderId="7" xfId="2" applyFont="1" applyBorder="1" applyAlignment="1" applyProtection="1">
      <alignment horizontal="center" vertical="center"/>
    </xf>
    <xf numFmtId="44" fontId="0" fillId="4" borderId="7" xfId="1" applyFont="1" applyFill="1" applyBorder="1" applyAlignment="1" applyProtection="1">
      <alignment horizontal="center" vertical="center"/>
      <protection locked="0"/>
    </xf>
    <xf numFmtId="44" fontId="0" fillId="0" borderId="7" xfId="1" applyNumberFormat="1" applyFont="1" applyBorder="1" applyAlignment="1" applyProtection="1">
      <alignment vertical="center"/>
    </xf>
    <xf numFmtId="0" fontId="0" fillId="0" borderId="7" xfId="0" applyBorder="1" applyAlignment="1" applyProtection="1">
      <alignment vertical="center" wrapText="1"/>
    </xf>
    <xf numFmtId="0" fontId="2" fillId="0" borderId="7" xfId="0" applyFont="1" applyBorder="1" applyAlignment="1" applyProtection="1">
      <alignment horizontal="center" vertical="center"/>
    </xf>
    <xf numFmtId="44" fontId="2" fillId="0" borderId="7" xfId="1" applyFont="1" applyBorder="1" applyAlignment="1" applyProtection="1">
      <alignment vertical="center"/>
    </xf>
    <xf numFmtId="0" fontId="0" fillId="3" borderId="7" xfId="0" applyNumberFormat="1" applyFont="1" applyFill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vertical="center"/>
    </xf>
    <xf numFmtId="44" fontId="0" fillId="0" borderId="7" xfId="1" applyFont="1" applyBorder="1" applyAlignment="1" applyProtection="1">
      <alignment vertical="center"/>
    </xf>
    <xf numFmtId="0" fontId="0" fillId="0" borderId="7" xfId="0" applyFont="1" applyBorder="1" applyAlignment="1" applyProtection="1">
      <alignment horizontal="center" vertical="center" wrapText="1"/>
    </xf>
    <xf numFmtId="0" fontId="0" fillId="0" borderId="7" xfId="0" applyFont="1" applyBorder="1" applyAlignment="1" applyProtection="1">
      <alignment horizontal="center" vertical="center"/>
    </xf>
    <xf numFmtId="44" fontId="2" fillId="0" borderId="7" xfId="1" applyNumberFormat="1" applyFont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right" vertical="center"/>
    </xf>
    <xf numFmtId="9" fontId="0" fillId="4" borderId="7" xfId="2" applyFont="1" applyFill="1" applyBorder="1" applyAlignment="1" applyProtection="1">
      <alignment horizontal="center" vertical="center"/>
      <protection locked="0"/>
    </xf>
    <xf numFmtId="44" fontId="2" fillId="0" borderId="7" xfId="1" applyNumberFormat="1" applyFont="1" applyBorder="1" applyAlignment="1" applyProtection="1">
      <alignment vertical="center"/>
    </xf>
    <xf numFmtId="10" fontId="5" fillId="3" borderId="7" xfId="2" applyNumberFormat="1" applyFont="1" applyFill="1" applyBorder="1" applyAlignment="1" applyProtection="1">
      <alignment horizontal="center"/>
    </xf>
    <xf numFmtId="0" fontId="2" fillId="3" borderId="7" xfId="0" applyFont="1" applyFill="1" applyBorder="1" applyAlignment="1" applyProtection="1">
      <alignment horizontal="center" vertical="center"/>
    </xf>
    <xf numFmtId="44" fontId="5" fillId="0" borderId="7" xfId="1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0</xdr:row>
      <xdr:rowOff>19050</xdr:rowOff>
    </xdr:from>
    <xdr:to>
      <xdr:col>2</xdr:col>
      <xdr:colOff>2562224</xdr:colOff>
      <xdr:row>2</xdr:row>
      <xdr:rowOff>108306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85F9806C-C3D1-42AD-B893-D01DD34F84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0600" y="19050"/>
          <a:ext cx="2695574" cy="4702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NIDAD%20D\ROCIO2019\VITRALES%202019\1%20INSUMOS%20APROBADOS%20REGALIAS\DEFINITIVO%20PRESUPUESTO%20V.14NOV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de Materiales "/>
      <sheetName val="ANDAMIOS"/>
      <sheetName val="MO"/>
      <sheetName val="CANTIDADES"/>
      <sheetName val="CALCULO AIU"/>
      <sheetName val="INT"/>
      <sheetName val="PERF.INT"/>
      <sheetName val="MUSEOGRAFIA"/>
      <sheetName val="PLAN CAPACITACIONES"/>
      <sheetName val="PPTO GRAL"/>
      <sheetName val="AJUSTADO CAPACITACIONES"/>
      <sheetName val="Apus Básicos"/>
      <sheetName val="Valla"/>
      <sheetName val="AvisosSeñali"/>
      <sheetName val="1.1"/>
      <sheetName val="1.2"/>
      <sheetName val="2.1"/>
      <sheetName val="2.2"/>
      <sheetName val="2.3"/>
      <sheetName val="2.4"/>
      <sheetName val="2.5"/>
      <sheetName val="2.6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3.13"/>
      <sheetName val="3.14"/>
      <sheetName val="3.15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11"/>
      <sheetName val="4.12"/>
      <sheetName val="4.13"/>
      <sheetName val="4.14"/>
    </sheetNames>
    <sheetDataSet>
      <sheetData sheetId="0"/>
      <sheetData sheetId="1"/>
      <sheetData sheetId="2"/>
      <sheetData sheetId="3"/>
      <sheetData sheetId="4">
        <row r="12">
          <cell r="C12" t="str">
            <v>Gastos de perfeccionamiento del contrato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tabSelected="1" topLeftCell="A10" workbookViewId="0">
      <selection activeCell="K8" sqref="K8"/>
    </sheetView>
  </sheetViews>
  <sheetFormatPr baseColWidth="10" defaultColWidth="11.42578125" defaultRowHeight="15" x14ac:dyDescent="0.25"/>
  <cols>
    <col min="1" max="1" width="11.42578125" style="1"/>
    <col min="2" max="2" width="5.42578125" style="10" bestFit="1" customWidth="1"/>
    <col min="3" max="3" width="57.140625" style="1" customWidth="1"/>
    <col min="4" max="4" width="16.42578125" style="1" customWidth="1"/>
    <col min="5" max="5" width="14.42578125" style="1" customWidth="1"/>
    <col min="6" max="7" width="25.42578125" style="1" customWidth="1"/>
    <col min="8" max="11" width="11.42578125" style="1"/>
    <col min="12" max="12" width="15" style="1" bestFit="1" customWidth="1"/>
    <col min="13" max="13" width="16.42578125" style="1" bestFit="1" customWidth="1"/>
    <col min="14" max="16384" width="11.42578125" style="1"/>
  </cols>
  <sheetData>
    <row r="1" spans="1:9" x14ac:dyDescent="0.25">
      <c r="A1"/>
      <c r="B1" s="43" t="s">
        <v>35</v>
      </c>
      <c r="C1" s="43"/>
      <c r="D1" s="43"/>
      <c r="E1" s="43"/>
      <c r="F1" s="43"/>
      <c r="G1" s="43"/>
      <c r="H1"/>
      <c r="I1"/>
    </row>
    <row r="2" spans="1:9" x14ac:dyDescent="0.25">
      <c r="A2"/>
      <c r="B2" s="43" t="s">
        <v>36</v>
      </c>
      <c r="C2" s="43"/>
      <c r="D2" s="43"/>
      <c r="E2" s="43"/>
      <c r="F2" s="43"/>
      <c r="G2" s="43"/>
      <c r="H2"/>
      <c r="I2"/>
    </row>
    <row r="3" spans="1:9" x14ac:dyDescent="0.25">
      <c r="A3"/>
      <c r="B3" s="43" t="s">
        <v>37</v>
      </c>
      <c r="C3" s="43"/>
      <c r="D3" s="43"/>
      <c r="E3" s="43"/>
      <c r="F3" s="43"/>
      <c r="G3" s="43"/>
      <c r="H3"/>
      <c r="I3"/>
    </row>
    <row r="4" spans="1:9" x14ac:dyDescent="0.25">
      <c r="B4" s="15" t="s">
        <v>0</v>
      </c>
      <c r="C4" s="16"/>
      <c r="D4" s="16"/>
      <c r="E4" s="16"/>
      <c r="F4" s="16"/>
      <c r="G4" s="17"/>
    </row>
    <row r="5" spans="1:9" x14ac:dyDescent="0.25">
      <c r="B5" s="18"/>
      <c r="C5" s="19"/>
      <c r="D5" s="19"/>
      <c r="E5" s="19"/>
      <c r="F5" s="19"/>
      <c r="G5" s="20"/>
    </row>
    <row r="7" spans="1:9" x14ac:dyDescent="0.25">
      <c r="B7" s="2" t="s">
        <v>1</v>
      </c>
      <c r="C7" s="3" t="s">
        <v>2</v>
      </c>
      <c r="D7" s="4"/>
      <c r="E7" s="4"/>
      <c r="F7" s="4"/>
      <c r="G7" s="4"/>
    </row>
    <row r="8" spans="1:9" ht="63.75" x14ac:dyDescent="0.25">
      <c r="B8" s="21" t="s">
        <v>3</v>
      </c>
      <c r="C8" s="21" t="s">
        <v>4</v>
      </c>
      <c r="D8" s="21" t="s">
        <v>5</v>
      </c>
      <c r="E8" s="21" t="s">
        <v>6</v>
      </c>
      <c r="F8" s="21" t="s">
        <v>31</v>
      </c>
      <c r="G8" s="21" t="s">
        <v>32</v>
      </c>
    </row>
    <row r="9" spans="1:9" ht="30" x14ac:dyDescent="0.25">
      <c r="B9" s="22">
        <v>1</v>
      </c>
      <c r="C9" s="23" t="s">
        <v>7</v>
      </c>
      <c r="D9" s="24">
        <v>0.35</v>
      </c>
      <c r="E9" s="30">
        <v>25</v>
      </c>
      <c r="F9" s="25">
        <v>0</v>
      </c>
      <c r="G9" s="26">
        <f>ROUND($D9*$E9*F9,0)</f>
        <v>0</v>
      </c>
    </row>
    <row r="10" spans="1:9" ht="30" x14ac:dyDescent="0.25">
      <c r="B10" s="22">
        <v>2</v>
      </c>
      <c r="C10" s="23" t="s">
        <v>8</v>
      </c>
      <c r="D10" s="24">
        <v>1</v>
      </c>
      <c r="E10" s="30">
        <v>25</v>
      </c>
      <c r="F10" s="25">
        <v>0</v>
      </c>
      <c r="G10" s="26">
        <f t="shared" ref="G10:G12" si="0">ROUND($D10*$E10*F10,0)</f>
        <v>0</v>
      </c>
    </row>
    <row r="11" spans="1:9" ht="30" x14ac:dyDescent="0.25">
      <c r="B11" s="22">
        <v>3</v>
      </c>
      <c r="C11" s="23" t="s">
        <v>9</v>
      </c>
      <c r="D11" s="24">
        <v>1</v>
      </c>
      <c r="E11" s="30">
        <v>24</v>
      </c>
      <c r="F11" s="25">
        <v>0</v>
      </c>
      <c r="G11" s="26">
        <f t="shared" si="0"/>
        <v>0</v>
      </c>
    </row>
    <row r="12" spans="1:9" x14ac:dyDescent="0.25">
      <c r="B12" s="22">
        <v>4</v>
      </c>
      <c r="C12" s="27" t="s">
        <v>10</v>
      </c>
      <c r="D12" s="24">
        <v>0.5</v>
      </c>
      <c r="E12" s="30">
        <v>24</v>
      </c>
      <c r="F12" s="25">
        <v>0</v>
      </c>
      <c r="G12" s="26">
        <f t="shared" si="0"/>
        <v>0</v>
      </c>
    </row>
    <row r="13" spans="1:9" x14ac:dyDescent="0.25">
      <c r="B13" s="28" t="s">
        <v>11</v>
      </c>
      <c r="C13" s="28"/>
      <c r="D13" s="28"/>
      <c r="E13" s="28"/>
      <c r="F13" s="28"/>
      <c r="G13" s="29">
        <f>SUM(G9:G12)</f>
        <v>0</v>
      </c>
    </row>
    <row r="14" spans="1:9" x14ac:dyDescent="0.25">
      <c r="B14" s="6" t="s">
        <v>12</v>
      </c>
      <c r="C14" s="7" t="s">
        <v>13</v>
      </c>
      <c r="D14" s="8"/>
      <c r="E14" s="8"/>
      <c r="F14" s="8"/>
      <c r="G14" s="9"/>
    </row>
    <row r="15" spans="1:9" ht="38.25" x14ac:dyDescent="0.25">
      <c r="B15" s="21"/>
      <c r="C15" s="21" t="s">
        <v>14</v>
      </c>
      <c r="D15" s="21" t="s">
        <v>15</v>
      </c>
      <c r="E15" s="21" t="s">
        <v>16</v>
      </c>
      <c r="F15" s="21" t="s">
        <v>33</v>
      </c>
      <c r="G15" s="21" t="s">
        <v>34</v>
      </c>
    </row>
    <row r="16" spans="1:9" x14ac:dyDescent="0.25">
      <c r="B16" s="22">
        <v>5</v>
      </c>
      <c r="C16" s="31" t="str">
        <f>+'[1]CALCULO AIU'!C12</f>
        <v>Gastos de perfeccionamiento del contrato</v>
      </c>
      <c r="D16" s="22" t="s">
        <v>17</v>
      </c>
      <c r="E16" s="30">
        <v>1</v>
      </c>
      <c r="F16" s="25">
        <v>0</v>
      </c>
      <c r="G16" s="32">
        <f>ROUND($E16*F16,0)</f>
        <v>0</v>
      </c>
    </row>
    <row r="17" spans="2:12" x14ac:dyDescent="0.25">
      <c r="B17" s="22">
        <v>6</v>
      </c>
      <c r="C17" s="23" t="s">
        <v>18</v>
      </c>
      <c r="D17" s="33" t="s">
        <v>19</v>
      </c>
      <c r="E17" s="30">
        <v>25</v>
      </c>
      <c r="F17" s="25">
        <v>0</v>
      </c>
      <c r="G17" s="32">
        <f>ROUND($E17*F17,0)</f>
        <v>0</v>
      </c>
    </row>
    <row r="18" spans="2:12" x14ac:dyDescent="0.25">
      <c r="B18" s="28" t="s">
        <v>20</v>
      </c>
      <c r="C18" s="28"/>
      <c r="D18" s="28"/>
      <c r="E18" s="28"/>
      <c r="F18" s="28"/>
      <c r="G18" s="29">
        <f>SUM(G16:G17)</f>
        <v>0</v>
      </c>
      <c r="L18" s="5"/>
    </row>
    <row r="19" spans="2:12" x14ac:dyDescent="0.25">
      <c r="B19" s="6" t="s">
        <v>21</v>
      </c>
      <c r="C19" s="7" t="s">
        <v>22</v>
      </c>
      <c r="D19" s="8"/>
      <c r="E19" s="8"/>
      <c r="F19" s="8"/>
      <c r="G19" s="9"/>
      <c r="L19" s="5"/>
    </row>
    <row r="20" spans="2:12" ht="38.25" x14ac:dyDescent="0.25">
      <c r="B20" s="21"/>
      <c r="C20" s="21" t="s">
        <v>14</v>
      </c>
      <c r="D20" s="21" t="s">
        <v>23</v>
      </c>
      <c r="E20" s="21" t="s">
        <v>16</v>
      </c>
      <c r="F20" s="21" t="s">
        <v>33</v>
      </c>
      <c r="G20" s="21" t="s">
        <v>34</v>
      </c>
      <c r="L20" s="5"/>
    </row>
    <row r="21" spans="2:12" x14ac:dyDescent="0.25">
      <c r="B21" s="34">
        <v>7</v>
      </c>
      <c r="C21" s="23" t="s">
        <v>24</v>
      </c>
      <c r="D21" s="33" t="s">
        <v>19</v>
      </c>
      <c r="E21" s="30">
        <v>25</v>
      </c>
      <c r="F21" s="25">
        <v>0</v>
      </c>
      <c r="G21" s="32">
        <f>ROUND($E21*F21,0)</f>
        <v>0</v>
      </c>
      <c r="L21" s="5"/>
    </row>
    <row r="22" spans="2:12" x14ac:dyDescent="0.25">
      <c r="B22" s="28" t="s">
        <v>25</v>
      </c>
      <c r="C22" s="28"/>
      <c r="D22" s="28"/>
      <c r="E22" s="28"/>
      <c r="F22" s="28"/>
      <c r="G22" s="35">
        <f>SUM(G21:G21)</f>
        <v>0</v>
      </c>
      <c r="L22" s="5"/>
    </row>
    <row r="23" spans="2:12" x14ac:dyDescent="0.25">
      <c r="B23" s="28" t="s">
        <v>26</v>
      </c>
      <c r="C23" s="28"/>
      <c r="D23" s="28"/>
      <c r="E23" s="28"/>
      <c r="F23" s="28"/>
      <c r="G23" s="35">
        <f>SUM(G13,G18,G22)</f>
        <v>0</v>
      </c>
    </row>
    <row r="24" spans="2:12" x14ac:dyDescent="0.25">
      <c r="B24" s="36" t="s">
        <v>27</v>
      </c>
      <c r="C24" s="36"/>
      <c r="D24" s="36"/>
      <c r="E24" s="36"/>
      <c r="F24" s="37">
        <v>0.05</v>
      </c>
      <c r="G24" s="25">
        <f>ROUND(G23*F24,0)</f>
        <v>0</v>
      </c>
    </row>
    <row r="25" spans="2:12" x14ac:dyDescent="0.25">
      <c r="B25" s="28" t="s">
        <v>28</v>
      </c>
      <c r="C25" s="28"/>
      <c r="D25" s="28"/>
      <c r="E25" s="28"/>
      <c r="F25" s="28"/>
      <c r="G25" s="38">
        <f>SUM(G23:G24)</f>
        <v>0</v>
      </c>
    </row>
    <row r="26" spans="2:12" ht="15.75" x14ac:dyDescent="0.25">
      <c r="B26" s="36" t="s">
        <v>29</v>
      </c>
      <c r="C26" s="36"/>
      <c r="D26" s="36"/>
      <c r="E26" s="36"/>
      <c r="F26" s="39">
        <v>0.19</v>
      </c>
      <c r="G26" s="38">
        <f>ROUND(G25*F26,0)</f>
        <v>0</v>
      </c>
    </row>
    <row r="27" spans="2:12" ht="15.75" x14ac:dyDescent="0.25">
      <c r="B27" s="40" t="s">
        <v>30</v>
      </c>
      <c r="C27" s="40"/>
      <c r="D27" s="40"/>
      <c r="E27" s="40"/>
      <c r="F27" s="40"/>
      <c r="G27" s="41">
        <f>SUM(G25:G26)</f>
        <v>0</v>
      </c>
    </row>
    <row r="28" spans="2:12" x14ac:dyDescent="0.25">
      <c r="G28" s="42"/>
    </row>
    <row r="29" spans="2:12" ht="15.75" x14ac:dyDescent="0.25">
      <c r="F29" s="11"/>
      <c r="G29" s="41">
        <v>619986281</v>
      </c>
    </row>
    <row r="30" spans="2:12" x14ac:dyDescent="0.25">
      <c r="E30" s="12"/>
      <c r="G30" s="13"/>
    </row>
    <row r="31" spans="2:12" x14ac:dyDescent="0.25">
      <c r="G31" s="14"/>
    </row>
  </sheetData>
  <sheetProtection selectLockedCells="1"/>
  <mergeCells count="12">
    <mergeCell ref="B25:F25"/>
    <mergeCell ref="B26:E26"/>
    <mergeCell ref="B27:F27"/>
    <mergeCell ref="B4:G5"/>
    <mergeCell ref="B13:F13"/>
    <mergeCell ref="B18:F18"/>
    <mergeCell ref="B22:F22"/>
    <mergeCell ref="B23:F23"/>
    <mergeCell ref="B24:E24"/>
    <mergeCell ref="B1:G1"/>
    <mergeCell ref="B2:G2"/>
    <mergeCell ref="B3:G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Helena Morales Hortua</dc:creator>
  <cp:lastModifiedBy>Mario Fernando de Jesus Orjuela de la Torre</cp:lastModifiedBy>
  <cp:lastPrinted>2019-06-14T15:36:00Z</cp:lastPrinted>
  <dcterms:created xsi:type="dcterms:W3CDTF">2019-06-12T19:32:16Z</dcterms:created>
  <dcterms:modified xsi:type="dcterms:W3CDTF">2019-06-14T15:36:06Z</dcterms:modified>
</cp:coreProperties>
</file>