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REFERENCIA" sheetId="3" r:id="rId1"/>
  </sheets>
  <calcPr calcId="145621"/>
</workbook>
</file>

<file path=xl/calcChain.xml><?xml version="1.0" encoding="utf-8"?>
<calcChain xmlns="http://schemas.openxmlformats.org/spreadsheetml/2006/main">
  <c r="Q4" i="3" l="1"/>
  <c r="Q5" i="3"/>
  <c r="Q6" i="3"/>
  <c r="Q7" i="3"/>
  <c r="Q8" i="3"/>
  <c r="Q9" i="3"/>
  <c r="O9" i="3"/>
  <c r="P9" i="3" s="1"/>
  <c r="O8" i="3"/>
  <c r="P8" i="3" s="1"/>
  <c r="P7" i="3"/>
  <c r="O7" i="3"/>
  <c r="O6" i="3"/>
  <c r="P6" i="3" s="1"/>
  <c r="O5" i="3"/>
  <c r="P5" i="3" s="1"/>
  <c r="O4" i="3"/>
  <c r="P4" i="3" s="1"/>
  <c r="O3" i="3"/>
  <c r="P3" i="3" s="1"/>
  <c r="Q3" i="3" s="1"/>
  <c r="K4" i="3"/>
  <c r="K5" i="3"/>
  <c r="K6" i="3"/>
  <c r="K7" i="3"/>
  <c r="K8" i="3"/>
  <c r="K9" i="3"/>
  <c r="K3" i="3"/>
  <c r="J4" i="3"/>
  <c r="J5" i="3"/>
  <c r="J6" i="3"/>
  <c r="J7" i="3"/>
  <c r="J8" i="3"/>
  <c r="J9" i="3"/>
  <c r="J3" i="3"/>
  <c r="I4" i="3" l="1"/>
  <c r="I5" i="3"/>
  <c r="I6" i="3"/>
  <c r="I7" i="3"/>
  <c r="I8" i="3"/>
  <c r="I9" i="3"/>
  <c r="I3" i="3"/>
  <c r="Q10" i="3" l="1"/>
  <c r="L9" i="3"/>
  <c r="L8" i="3"/>
  <c r="L7" i="3"/>
  <c r="L6" i="3"/>
  <c r="L5" i="3"/>
  <c r="L4" i="3"/>
  <c r="L3" i="3" l="1"/>
  <c r="L10" i="3" l="1"/>
</calcChain>
</file>

<file path=xl/sharedStrings.xml><?xml version="1.0" encoding="utf-8"?>
<sst xmlns="http://schemas.openxmlformats.org/spreadsheetml/2006/main" count="36" uniqueCount="25">
  <si>
    <t>ITEM</t>
  </si>
  <si>
    <t xml:space="preserve">DESCRIPCIÓN DEL BIEN Y/O SERVICIO </t>
  </si>
  <si>
    <t>UNIDAD MEDIDA</t>
  </si>
  <si>
    <t>Servicios de mantenimiento mayor y reparacion de calderas marcas MAINCOLSA, MIC, DISTRAL, ECLIPSE, COLMAQUINAS, POWER MASTER, INTERNATIONAL, CONTINENTAL, MGC incluido repuestos y actividades relacionadas para este tipo de equipo.</t>
  </si>
  <si>
    <t>SERVICIO</t>
  </si>
  <si>
    <t>Servicios de mantenimiento mayor de cuartos frios de congelacion marcaS COLCOSINAS, COLSE, WESTER, COLFRIOTEC, FRIGOCOL, COPELAN, INDUSFRIO, JOSERRAGO, COLDESA, MGC, FRIGOCOL, SUPER NORDICO, CERRIER, COLFRIOTEC, incluido repuestos y actividades relacionadas para este tipo de equipo.</t>
  </si>
  <si>
    <t>Servicios de mantenimiento mayor de cuartos frios de conservacion marcas COLCOCINAS, COLSE, WESTER, COLFRIOTEC, FRIGOCOL, COPELAN, INDUSFRIO, JOSERRAGO, COLDESA, MGC, FRIGOCOL, SUPER NORDICO, CARRIER,  incluido repuestos y actividades relacionadas para este tipo de equipo.</t>
  </si>
  <si>
    <t>Servicios de mantenimiento mayor de marmitas marcas MGC, METALASTIC, RACAR, GROENG, COCINDINOX, JOSERRAGO, PROMETEO, RIVESA, METALASMATIC incluido repuestos y actividades relacionadas para este tipo de equipo.</t>
  </si>
  <si>
    <t>Servicios de mantenimiento mayor de nevecones marcas ICASA, KIOTO, CENTRALES, COLSER, LG, NAVI, MGC, FHILIPS, SUPERNORDICO, ULTRAFRIO, ANGELOPO, incluido repuestos y actividades relacionadas para este tipo de equipo.</t>
  </si>
  <si>
    <t>Servicios de mantenimiento mayor de equipos fabricadores de hielo marcas CORNELIUS, SCOTMAN, ICEOMATIC, REFRIGOR, MGC, ROS, MANITOWOT, incluido repuestos y actividades relacionadas para este tipo de equipo.</t>
  </si>
  <si>
    <t>Servicios de mantenimiento mayor de tuberia para caldera marca DISTRAL,  incluido repuestos y actividades relacionadas para este item</t>
  </si>
  <si>
    <t>VALOR UNITARIO SIN IVA</t>
  </si>
  <si>
    <t>IVA (SI APLICA)</t>
  </si>
  <si>
    <t>VLR TOTAL UNITARIO</t>
  </si>
  <si>
    <t>MANTENIMIENTO MAYOR EQUIPO FIJO DE INGENIEROS</t>
  </si>
  <si>
    <t>CALCULOS</t>
  </si>
  <si>
    <t>MENOR VALOR</t>
  </si>
  <si>
    <t>MAYOR VALOR</t>
  </si>
  <si>
    <t>PROMEDIO</t>
  </si>
  <si>
    <t>MEDIANA</t>
  </si>
  <si>
    <t>PRECIOS REFERENCIA</t>
  </si>
  <si>
    <t>TOTAL</t>
  </si>
  <si>
    <t>CANTIDADES MINIMAS</t>
  </si>
  <si>
    <t>OFERENTE</t>
  </si>
  <si>
    <t>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</si>
</sst>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2" borderId="1" xfId="1" applyFont="1" applyFill="1" applyBorder="1" applyAlignment="1" applyProtection="1">
      <alignment horizontal="center" vertical="center" wrapText="1"/>
      <protection locked="0"/>
    </xf>
    <xf numFmtId="43" fontId="2" fillId="0" borderId="0" xfId="1" applyFont="1" applyAlignment="1">
      <alignment horizontal="center"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43" fontId="3" fillId="0" borderId="1" xfId="0" applyNumberFormat="1" applyFont="1" applyBorder="1" applyAlignment="1">
      <alignment horizontal="center" vertical="center" wrapText="1"/>
    </xf>
    <xf numFmtId="43" fontId="3" fillId="0" borderId="1" xfId="1" applyNumberFormat="1" applyFont="1" applyBorder="1" applyAlignment="1">
      <alignment horizontal="center" vertical="center" wrapText="1"/>
    </xf>
    <xf numFmtId="43" fontId="3" fillId="3" borderId="1" xfId="1" applyFont="1" applyFill="1" applyBorder="1" applyAlignment="1" applyProtection="1">
      <alignment horizontal="center" vertical="center" wrapText="1"/>
      <protection locked="0"/>
    </xf>
    <xf numFmtId="43" fontId="3" fillId="0" borderId="2" xfId="1" applyFont="1" applyBorder="1" applyAlignment="1">
      <alignment horizontal="center" vertical="center" wrapText="1"/>
    </xf>
    <xf numFmtId="43" fontId="3" fillId="0" borderId="3" xfId="1" applyFont="1" applyBorder="1" applyAlignment="1">
      <alignment horizontal="center" vertical="center" wrapText="1"/>
    </xf>
    <xf numFmtId="43" fontId="3" fillId="0" borderId="4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N3" sqref="N3"/>
    </sheetView>
  </sheetViews>
  <sheetFormatPr baseColWidth="10" defaultRowHeight="12.75" x14ac:dyDescent="0.25"/>
  <cols>
    <col min="1" max="1" width="11.42578125" style="1"/>
    <col min="2" max="2" width="56.42578125" style="1" customWidth="1"/>
    <col min="3" max="4" width="11.42578125" style="1"/>
    <col min="5" max="8" width="12.5703125" style="1" hidden="1" customWidth="1"/>
    <col min="9" max="9" width="12.5703125" style="1" bestFit="1" customWidth="1"/>
    <col min="10" max="10" width="11.42578125" style="1"/>
    <col min="11" max="11" width="12.5703125" style="1" bestFit="1" customWidth="1"/>
    <col min="12" max="12" width="16.140625" style="1" bestFit="1" customWidth="1"/>
    <col min="13" max="13" width="6" style="1" customWidth="1"/>
    <col min="14" max="14" width="12.5703125" style="1" bestFit="1" customWidth="1"/>
    <col min="15" max="15" width="11.42578125" style="1"/>
    <col min="16" max="16" width="12.5703125" style="1" bestFit="1" customWidth="1"/>
    <col min="17" max="17" width="17.28515625" style="1" customWidth="1"/>
    <col min="18" max="16384" width="11.42578125" style="1"/>
  </cols>
  <sheetData>
    <row r="1" spans="1:17" s="4" customFormat="1" ht="12.75" customHeight="1" x14ac:dyDescent="0.25">
      <c r="A1" s="16" t="s">
        <v>14</v>
      </c>
      <c r="B1" s="16"/>
      <c r="C1" s="16"/>
      <c r="D1" s="16"/>
      <c r="E1" s="16" t="s">
        <v>15</v>
      </c>
      <c r="F1" s="16"/>
      <c r="G1" s="16"/>
      <c r="H1" s="16"/>
      <c r="I1" s="13" t="s">
        <v>20</v>
      </c>
      <c r="J1" s="14"/>
      <c r="K1" s="14"/>
      <c r="L1" s="15"/>
      <c r="N1" s="13" t="s">
        <v>23</v>
      </c>
      <c r="O1" s="14"/>
      <c r="P1" s="14"/>
      <c r="Q1" s="15"/>
    </row>
    <row r="2" spans="1:17" ht="38.25" x14ac:dyDescent="0.25">
      <c r="A2" s="2" t="s">
        <v>0</v>
      </c>
      <c r="B2" s="2" t="s">
        <v>1</v>
      </c>
      <c r="C2" s="2" t="s">
        <v>2</v>
      </c>
      <c r="D2" s="2" t="s">
        <v>22</v>
      </c>
      <c r="E2" s="6" t="s">
        <v>16</v>
      </c>
      <c r="F2" s="6" t="s">
        <v>17</v>
      </c>
      <c r="G2" s="6" t="s">
        <v>18</v>
      </c>
      <c r="H2" s="6" t="s">
        <v>19</v>
      </c>
      <c r="I2" s="6" t="s">
        <v>11</v>
      </c>
      <c r="J2" s="6" t="s">
        <v>12</v>
      </c>
      <c r="K2" s="6" t="s">
        <v>13</v>
      </c>
      <c r="L2" s="6" t="s">
        <v>13</v>
      </c>
      <c r="N2" s="12" t="s">
        <v>11</v>
      </c>
      <c r="O2" s="12" t="s">
        <v>12</v>
      </c>
      <c r="P2" s="12" t="s">
        <v>13</v>
      </c>
      <c r="Q2" s="12" t="s">
        <v>13</v>
      </c>
    </row>
    <row r="3" spans="1:17" ht="51" x14ac:dyDescent="0.25">
      <c r="A3" s="3">
        <v>1</v>
      </c>
      <c r="B3" s="3" t="s">
        <v>3</v>
      </c>
      <c r="C3" s="3" t="s">
        <v>4</v>
      </c>
      <c r="D3" s="3">
        <v>30</v>
      </c>
      <c r="E3" s="8">
        <v>5000000</v>
      </c>
      <c r="F3" s="8">
        <v>41000000</v>
      </c>
      <c r="G3" s="8">
        <v>19366164.5</v>
      </c>
      <c r="H3" s="8">
        <v>15732329</v>
      </c>
      <c r="I3" s="5">
        <f>+E3</f>
        <v>5000000</v>
      </c>
      <c r="J3" s="5">
        <f>ROUND((+I3*19%),2)</f>
        <v>950000</v>
      </c>
      <c r="K3" s="5">
        <f>ROUND((+I3+J3),2)</f>
        <v>5950000</v>
      </c>
      <c r="L3" s="11">
        <f>ROUND((+K3*D3),2)</f>
        <v>178500000</v>
      </c>
      <c r="N3" s="9"/>
      <c r="O3" s="9">
        <f>ROUND((+N3*19%),2)</f>
        <v>0</v>
      </c>
      <c r="P3" s="9">
        <f>ROUND((+N3+O3),2)</f>
        <v>0</v>
      </c>
      <c r="Q3" s="11">
        <f>ROUND((+P3*D3),2)</f>
        <v>0</v>
      </c>
    </row>
    <row r="4" spans="1:17" ht="63.75" x14ac:dyDescent="0.25">
      <c r="A4" s="3">
        <v>2</v>
      </c>
      <c r="B4" s="3" t="s">
        <v>5</v>
      </c>
      <c r="C4" s="3" t="s">
        <v>4</v>
      </c>
      <c r="D4" s="3">
        <v>2</v>
      </c>
      <c r="E4" s="8">
        <v>4343500</v>
      </c>
      <c r="F4" s="8">
        <v>48000000</v>
      </c>
      <c r="G4" s="8">
        <v>20135511.5</v>
      </c>
      <c r="H4" s="8">
        <v>14099273</v>
      </c>
      <c r="I4" s="9">
        <f t="shared" ref="I4:I9" si="0">+E4</f>
        <v>4343500</v>
      </c>
      <c r="J4" s="9">
        <f t="shared" ref="J4:J9" si="1">ROUND((+I4*19%),2)</f>
        <v>825265</v>
      </c>
      <c r="K4" s="9">
        <f t="shared" ref="K4:K9" si="2">ROUND((+I4+J4),2)</f>
        <v>5168765</v>
      </c>
      <c r="L4" s="11">
        <f t="shared" ref="L4:L9" si="3">ROUND((+K4*D4),2)</f>
        <v>10337530</v>
      </c>
      <c r="N4" s="9"/>
      <c r="O4" s="9">
        <f t="shared" ref="O4:O9" si="4">ROUND((+N4*19%),2)</f>
        <v>0</v>
      </c>
      <c r="P4" s="9">
        <f t="shared" ref="P4:P9" si="5">ROUND((+N4+O4),2)</f>
        <v>0</v>
      </c>
      <c r="Q4" s="11">
        <f t="shared" ref="Q4:Q9" si="6">ROUND((+P4*D4),2)</f>
        <v>0</v>
      </c>
    </row>
    <row r="5" spans="1:17" ht="63.75" x14ac:dyDescent="0.25">
      <c r="A5" s="3">
        <v>3</v>
      </c>
      <c r="B5" s="3" t="s">
        <v>6</v>
      </c>
      <c r="C5" s="3" t="s">
        <v>4</v>
      </c>
      <c r="D5" s="3">
        <v>49</v>
      </c>
      <c r="E5" s="8">
        <v>1800000</v>
      </c>
      <c r="F5" s="8">
        <v>13951200</v>
      </c>
      <c r="G5" s="8">
        <v>6263179</v>
      </c>
      <c r="H5" s="8">
        <v>4650758</v>
      </c>
      <c r="I5" s="9">
        <f t="shared" si="0"/>
        <v>1800000</v>
      </c>
      <c r="J5" s="9">
        <f t="shared" si="1"/>
        <v>342000</v>
      </c>
      <c r="K5" s="9">
        <f t="shared" si="2"/>
        <v>2142000</v>
      </c>
      <c r="L5" s="11">
        <f t="shared" si="3"/>
        <v>104958000</v>
      </c>
      <c r="N5" s="9"/>
      <c r="O5" s="9">
        <f t="shared" si="4"/>
        <v>0</v>
      </c>
      <c r="P5" s="9">
        <f t="shared" si="5"/>
        <v>0</v>
      </c>
      <c r="Q5" s="11">
        <f t="shared" si="6"/>
        <v>0</v>
      </c>
    </row>
    <row r="6" spans="1:17" ht="51" x14ac:dyDescent="0.25">
      <c r="A6" s="3">
        <v>4</v>
      </c>
      <c r="B6" s="3" t="s">
        <v>7</v>
      </c>
      <c r="C6" s="3" t="s">
        <v>4</v>
      </c>
      <c r="D6" s="3">
        <v>15</v>
      </c>
      <c r="E6" s="8">
        <v>1900000</v>
      </c>
      <c r="F6" s="8">
        <v>9451800</v>
      </c>
      <c r="G6" s="8">
        <v>4706700</v>
      </c>
      <c r="H6" s="8">
        <v>3737500</v>
      </c>
      <c r="I6" s="9">
        <f t="shared" si="0"/>
        <v>1900000</v>
      </c>
      <c r="J6" s="9">
        <f t="shared" si="1"/>
        <v>361000</v>
      </c>
      <c r="K6" s="9">
        <f t="shared" si="2"/>
        <v>2261000</v>
      </c>
      <c r="L6" s="11">
        <f t="shared" si="3"/>
        <v>33915000</v>
      </c>
      <c r="N6" s="9"/>
      <c r="O6" s="9">
        <f t="shared" si="4"/>
        <v>0</v>
      </c>
      <c r="P6" s="9">
        <f t="shared" si="5"/>
        <v>0</v>
      </c>
      <c r="Q6" s="11">
        <f t="shared" si="6"/>
        <v>0</v>
      </c>
    </row>
    <row r="7" spans="1:17" ht="51" x14ac:dyDescent="0.25">
      <c r="A7" s="3">
        <v>5</v>
      </c>
      <c r="B7" s="3" t="s">
        <v>8</v>
      </c>
      <c r="C7" s="3" t="s">
        <v>4</v>
      </c>
      <c r="D7" s="3">
        <v>8</v>
      </c>
      <c r="E7" s="8">
        <v>1644870</v>
      </c>
      <c r="F7" s="8">
        <v>10627600</v>
      </c>
      <c r="G7" s="8">
        <v>4208992.5</v>
      </c>
      <c r="H7" s="8">
        <v>2281750</v>
      </c>
      <c r="I7" s="9">
        <f t="shared" si="0"/>
        <v>1644870</v>
      </c>
      <c r="J7" s="9">
        <f t="shared" si="1"/>
        <v>312525.3</v>
      </c>
      <c r="K7" s="9">
        <f t="shared" si="2"/>
        <v>1957395.3</v>
      </c>
      <c r="L7" s="11">
        <f t="shared" si="3"/>
        <v>15659162.4</v>
      </c>
      <c r="N7" s="9"/>
      <c r="O7" s="9">
        <f t="shared" si="4"/>
        <v>0</v>
      </c>
      <c r="P7" s="9">
        <f t="shared" si="5"/>
        <v>0</v>
      </c>
      <c r="Q7" s="11">
        <f t="shared" si="6"/>
        <v>0</v>
      </c>
    </row>
    <row r="8" spans="1:17" ht="51" x14ac:dyDescent="0.25">
      <c r="A8" s="3">
        <v>6</v>
      </c>
      <c r="B8" s="3" t="s">
        <v>9</v>
      </c>
      <c r="C8" s="3" t="s">
        <v>4</v>
      </c>
      <c r="D8" s="3">
        <v>12</v>
      </c>
      <c r="E8" s="8">
        <v>2610000</v>
      </c>
      <c r="F8" s="8">
        <v>9820000</v>
      </c>
      <c r="G8" s="8">
        <v>5643333.333333333</v>
      </c>
      <c r="H8" s="8">
        <v>4500000</v>
      </c>
      <c r="I8" s="9">
        <f t="shared" si="0"/>
        <v>2610000</v>
      </c>
      <c r="J8" s="9">
        <f t="shared" si="1"/>
        <v>495900</v>
      </c>
      <c r="K8" s="9">
        <f t="shared" si="2"/>
        <v>3105900</v>
      </c>
      <c r="L8" s="11">
        <f t="shared" si="3"/>
        <v>37270800</v>
      </c>
      <c r="N8" s="9"/>
      <c r="O8" s="9">
        <f t="shared" si="4"/>
        <v>0</v>
      </c>
      <c r="P8" s="9">
        <f t="shared" si="5"/>
        <v>0</v>
      </c>
      <c r="Q8" s="11">
        <f t="shared" si="6"/>
        <v>0</v>
      </c>
    </row>
    <row r="9" spans="1:17" ht="25.5" x14ac:dyDescent="0.25">
      <c r="A9" s="3">
        <v>7</v>
      </c>
      <c r="B9" s="3" t="s">
        <v>10</v>
      </c>
      <c r="C9" s="3" t="s">
        <v>4</v>
      </c>
      <c r="D9" s="3">
        <v>1</v>
      </c>
      <c r="E9" s="8">
        <v>17400000</v>
      </c>
      <c r="F9" s="8">
        <v>31850000</v>
      </c>
      <c r="G9" s="8">
        <v>24538800</v>
      </c>
      <c r="H9" s="8">
        <v>24452600</v>
      </c>
      <c r="I9" s="9">
        <f t="shared" si="0"/>
        <v>17400000</v>
      </c>
      <c r="J9" s="9">
        <f t="shared" si="1"/>
        <v>3306000</v>
      </c>
      <c r="K9" s="9">
        <f t="shared" si="2"/>
        <v>20706000</v>
      </c>
      <c r="L9" s="11">
        <f t="shared" si="3"/>
        <v>20706000</v>
      </c>
      <c r="N9" s="9"/>
      <c r="O9" s="9">
        <f t="shared" si="4"/>
        <v>0</v>
      </c>
      <c r="P9" s="9">
        <f t="shared" si="5"/>
        <v>0</v>
      </c>
      <c r="Q9" s="11">
        <f t="shared" si="6"/>
        <v>0</v>
      </c>
    </row>
    <row r="10" spans="1:17" x14ac:dyDescent="0.25">
      <c r="A10" s="16" t="s">
        <v>21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0">
        <f>SUM(L3:L9)</f>
        <v>401346492.39999998</v>
      </c>
      <c r="N10" s="16" t="s">
        <v>24</v>
      </c>
      <c r="O10" s="16"/>
      <c r="P10" s="16"/>
      <c r="Q10" s="10">
        <f>SUM(Q3:Q9)</f>
        <v>0</v>
      </c>
    </row>
    <row r="11" spans="1:17" x14ac:dyDescent="0.25">
      <c r="L11" s="7"/>
      <c r="Q11" s="7"/>
    </row>
  </sheetData>
  <mergeCells count="6">
    <mergeCell ref="N1:Q1"/>
    <mergeCell ref="N10:P10"/>
    <mergeCell ref="A10:K10"/>
    <mergeCell ref="A1:D1"/>
    <mergeCell ref="E1:H1"/>
    <mergeCell ref="I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REFERENCIA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Luisa Fernanda Gamboa Garcia</dc:creator>
  <cp:lastModifiedBy>OPS. Luisa Fernanda Gamboa Garcia</cp:lastModifiedBy>
  <dcterms:created xsi:type="dcterms:W3CDTF">2019-05-22T19:55:18Z</dcterms:created>
  <dcterms:modified xsi:type="dcterms:W3CDTF">2019-06-06T20:45:21Z</dcterms:modified>
</cp:coreProperties>
</file>