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Desktop\URT CONTRATACIÓN\Transporte_2023\Transporte_Antioquia\Informe_Recomendación_Adjudicación_Comunicado\"/>
    </mc:Choice>
  </mc:AlternateContent>
  <bookViews>
    <workbookView xWindow="0" yWindow="0" windowWidth="20490" windowHeight="705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 l="1"/>
  <c r="F17" i="1" l="1"/>
  <c r="F19" i="1"/>
  <c r="F21" i="1"/>
  <c r="F24" i="1"/>
  <c r="F22" i="1"/>
  <c r="F28" i="1"/>
  <c r="F18" i="1"/>
  <c r="F29" i="1"/>
  <c r="F26" i="1"/>
  <c r="F20" i="1"/>
  <c r="F27" i="1"/>
  <c r="F25" i="1"/>
  <c r="F23" i="1"/>
  <c r="F30" i="1"/>
  <c r="F31" i="1" l="1"/>
</calcChain>
</file>

<file path=xl/comments1.xml><?xml version="1.0" encoding="utf-8"?>
<comments xmlns="http://schemas.openxmlformats.org/spreadsheetml/2006/main">
  <authors>
    <author>MARIO F. ORJUELA DE LA TORRE</author>
  </authors>
  <commentList>
    <comment ref="E9" authorId="0" shapeId="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<sst xmlns="http://schemas.openxmlformats.org/spreadsheetml/2006/main" count="44" uniqueCount="31">
  <si>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</si>
  <si>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</si>
  <si>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</si>
  <si>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</si>
  <si>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</si>
  <si>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</si>
  <si>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</si>
  <si>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</si>
  <si>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</si>
  <si>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</si>
  <si>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</si>
  <si>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</si>
  <si>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</si>
  <si>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</si>
  <si>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</si>
  <si>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</si>
  <si>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</si>
  <si>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</si>
  <si>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</si>
  <si>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</si>
  <si>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</si>
  <si>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</si>
  <si>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</si>
  <si>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</si>
  <si>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</si>
  <si>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</si>
  <si>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</si>
  <si>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</si>
  <si>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</si>
  <si>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IP-URT-05-2023</t>
  </si>
  <si>
    <t>Contratar la prestación de los servicios de transporte público terrestre especial automotor en las diferentes modalidades requeridas con conductor para la Dirección Territorial Antioquia de la Unidad Administrativa Especial de Gestión de Restitución de Tierras Desþojadas,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</si>
</sst>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s>
  <borders count="15">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2">
    <xf numFmtId="0" fontId="0" fillId="0" borderId="0" xfId="0"/>
    <xf numFmtId="170" fontId="2" fillId="5" borderId="9" xfId="50" applyNumberFormat="1" applyFont="1" applyFill="1" applyBorder="1" applyAlignment="1" applyProtection="1">
      <alignment horizontal="center" vertical="center" wrapText="1"/>
    </xf>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6" fontId="1" fillId="0" borderId="11" xfId="0" applyNumberFormat="1" applyFont="1" applyBorder="1" applyAlignment="1" applyProtection="1">
      <alignment vertical="center" wrapText="1"/>
      <protection hidden="1"/>
    </xf>
    <xf numFmtId="0" fontId="0" fillId="0" borderId="11" xfId="0" applyBorder="1" applyAlignment="1" applyProtection="1">
      <alignment horizontal="center" vertical="center" wrapText="1"/>
      <protection hidden="1"/>
    </xf>
    <xf numFmtId="0" fontId="0" fillId="0" borderId="13" xfId="0" applyBorder="1" applyAlignment="1" applyProtection="1">
      <alignment vertical="center" wrapText="1"/>
      <protection hidden="1"/>
    </xf>
    <xf numFmtId="0" fontId="1" fillId="0" borderId="13" xfId="0" applyFont="1" applyBorder="1" applyAlignment="1" applyProtection="1">
      <alignment horizontal="center" vertical="center" wrapText="1"/>
      <protection hidden="1"/>
    </xf>
    <xf numFmtId="6" fontId="1" fillId="0" borderId="13" xfId="0" applyNumberFormat="1" applyFont="1" applyBorder="1" applyAlignment="1" applyProtection="1">
      <alignment vertical="center" wrapText="1"/>
      <protection hidden="1"/>
    </xf>
    <xf numFmtId="170" fontId="1" fillId="7" borderId="14" xfId="51" applyNumberFormat="1" applyFont="1" applyFill="1" applyBorder="1" applyAlignment="1" applyProtection="1">
      <alignment vertical="center" wrapText="1"/>
      <protection hidden="1"/>
    </xf>
    <xf numFmtId="6" fontId="0" fillId="0" borderId="11" xfId="0" applyNumberFormat="1" applyFont="1" applyBorder="1" applyAlignment="1" applyProtection="1">
      <alignment vertical="center" wrapText="1"/>
      <protection hidden="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cellXfs>
  <cellStyles count="52">
    <cellStyle name="Millares" xfId="1" builtinId="3"/>
    <cellStyle name="Millares [0]" xfId="49" builtinId="6"/>
    <cellStyle name="Millares 10" xfId="3"/>
    <cellStyle name="Millares 11" xfId="4"/>
    <cellStyle name="Millares 11 2" xfId="5"/>
    <cellStyle name="Millares 2" xfId="6"/>
    <cellStyle name="Millares 2 2" xfId="7"/>
    <cellStyle name="Millares 2 3" xfId="8"/>
    <cellStyle name="Millares 3" xfId="9"/>
    <cellStyle name="Millares 3 2" xfId="10"/>
    <cellStyle name="Millares 3 3" xfId="11"/>
    <cellStyle name="Millares 4" xfId="12"/>
    <cellStyle name="Millares 5" xfId="13"/>
    <cellStyle name="Millares 5 2" xfId="14"/>
    <cellStyle name="Millares 5 3" xfId="15"/>
    <cellStyle name="Millares 6" xfId="16"/>
    <cellStyle name="Millares 6 2" xfId="17"/>
    <cellStyle name="Millares 6 3" xfId="18"/>
    <cellStyle name="Millares 7" xfId="19"/>
    <cellStyle name="Millares 7 2" xfId="20"/>
    <cellStyle name="Millares 7 3" xfId="21"/>
    <cellStyle name="Millares 8" xfId="22"/>
    <cellStyle name="Millares 8 2" xfId="23"/>
    <cellStyle name="Millares 8 3" xfId="24"/>
    <cellStyle name="Millares 9" xfId="25"/>
    <cellStyle name="Moneda [0]" xfId="51" builtinId="7"/>
    <cellStyle name="Moneda 10" xfId="26"/>
    <cellStyle name="Moneda 11" xfId="27"/>
    <cellStyle name="Moneda 11 2" xfId="28"/>
    <cellStyle name="Moneda 2" xfId="29"/>
    <cellStyle name="Moneda 2 2" xfId="30"/>
    <cellStyle name="Moneda 2 3" xfId="31"/>
    <cellStyle name="Moneda 3" xfId="32"/>
    <cellStyle name="Moneda 4" xfId="33"/>
    <cellStyle name="Moneda 5" xfId="34"/>
    <cellStyle name="Moneda 6" xfId="35"/>
    <cellStyle name="Moneda 7" xfId="36"/>
    <cellStyle name="Moneda 8" xfId="37"/>
    <cellStyle name="Moneda 9" xfId="38"/>
    <cellStyle name="Normal" xfId="0" builtinId="0"/>
    <cellStyle name="Normal 2" xfId="39"/>
    <cellStyle name="Normal 3" xfId="2"/>
    <cellStyle name="Normal 3 2" xfId="40"/>
    <cellStyle name="Normal 4" xfId="41"/>
    <cellStyle name="Normal 5" xfId="42"/>
    <cellStyle name="Normal 5 2" xfId="43"/>
    <cellStyle name="Normal 6" xfId="44"/>
    <cellStyle name="Porcentaje" xfId="50" builtinId="5"/>
    <cellStyle name="Porcentual 2" xfId="45"/>
    <cellStyle name="Porcentual 3" xfId="46"/>
    <cellStyle name="Porcentual 4" xfId="47"/>
    <cellStyle name="Porcentual 4 2" xfId="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1"/>
  <sheetViews>
    <sheetView showGridLines="0" tabSelected="1" zoomScale="70" zoomScaleNormal="70" zoomScaleSheetLayoutView="90" workbookViewId="0">
      <selection activeCell="F9" sqref="F9"/>
    </sheetView>
  </sheetViews>
  <sheetFormatPr baseColWidth="10" defaultColWidth="11.42578125" defaultRowHeight="15" x14ac:dyDescent="0.25"/>
  <cols>
    <col min="1" max="1" width="11.42578125" style="8" customWidth="1"/>
    <col min="2" max="2" width="34.42578125" style="2" customWidth="1"/>
    <col min="3" max="3" width="20" style="9" customWidth="1"/>
    <col min="4" max="4" width="23.85546875" style="2" customWidth="1"/>
    <col min="5" max="5" width="32.28515625" style="2" customWidth="1"/>
    <col min="6" max="6" width="34.42578125" style="2" customWidth="1"/>
    <col min="7" max="7" width="11.42578125" style="2" customWidth="1"/>
    <col min="8" max="16384" width="11.42578125" style="2"/>
  </cols>
  <sheetData>
    <row r="1" spans="1:17" x14ac:dyDescent="0.25">
      <c r="A1" s="33"/>
      <c r="B1" s="35" t="s">
        <v>11</v>
      </c>
      <c r="C1" s="35"/>
    </row>
    <row r="2" spans="1:17" x14ac:dyDescent="0.25">
      <c r="A2" s="34"/>
      <c r="B2" s="36"/>
      <c r="C2" s="36"/>
      <c r="D2" s="4" t="s">
        <v>1</v>
      </c>
      <c r="E2" s="5" t="s">
        <v>29</v>
      </c>
    </row>
    <row r="3" spans="1:17" x14ac:dyDescent="0.25">
      <c r="A3" s="6"/>
      <c r="B3" s="6"/>
      <c r="C3" s="6"/>
      <c r="D3" s="6"/>
      <c r="E3" s="6"/>
    </row>
    <row r="4" spans="1:17" ht="86.25" customHeight="1" x14ac:dyDescent="0.25">
      <c r="A4" s="7" t="s">
        <v>2</v>
      </c>
      <c r="B4" s="37" t="s">
        <v>30</v>
      </c>
      <c r="C4" s="38"/>
      <c r="D4" s="38"/>
      <c r="E4" s="39"/>
      <c r="H4" s="31" t="s">
        <v>28</v>
      </c>
      <c r="I4" s="31"/>
      <c r="J4" s="31"/>
      <c r="K4" s="31"/>
      <c r="L4" s="31"/>
      <c r="M4" s="31"/>
      <c r="N4" s="31"/>
      <c r="O4" s="31"/>
      <c r="P4" s="31"/>
      <c r="Q4" s="31"/>
    </row>
    <row r="5" spans="1:17" x14ac:dyDescent="0.25">
      <c r="A5" s="6"/>
      <c r="B5" s="6"/>
      <c r="C5" s="6"/>
      <c r="D5" s="6"/>
      <c r="E5" s="6"/>
      <c r="H5" s="31"/>
      <c r="I5" s="31"/>
      <c r="J5" s="31"/>
      <c r="K5" s="31"/>
      <c r="L5" s="31"/>
      <c r="M5" s="31"/>
      <c r="N5" s="31"/>
      <c r="O5" s="31"/>
      <c r="P5" s="31"/>
      <c r="Q5" s="31"/>
    </row>
    <row r="6" spans="1:17" ht="15.75" thickBot="1" x14ac:dyDescent="0.3">
      <c r="A6" s="6"/>
      <c r="B6" s="6"/>
      <c r="C6" s="6"/>
      <c r="D6" s="6"/>
      <c r="E6" s="6"/>
      <c r="H6" s="31"/>
      <c r="I6" s="31"/>
      <c r="J6" s="31"/>
      <c r="K6" s="31"/>
      <c r="L6" s="31"/>
      <c r="M6" s="31"/>
      <c r="N6" s="31"/>
      <c r="O6" s="31"/>
      <c r="P6" s="31"/>
      <c r="Q6" s="31"/>
    </row>
    <row r="7" spans="1:17" ht="15.75" thickBot="1" x14ac:dyDescent="0.3">
      <c r="A7" s="6"/>
      <c r="B7" s="40" t="s">
        <v>10</v>
      </c>
      <c r="C7" s="40"/>
      <c r="D7" s="40"/>
      <c r="E7" s="1">
        <v>12907021</v>
      </c>
      <c r="H7" s="31"/>
      <c r="I7" s="31"/>
      <c r="J7" s="31"/>
      <c r="K7" s="31"/>
      <c r="L7" s="31"/>
      <c r="M7" s="31"/>
      <c r="N7" s="31"/>
      <c r="O7" s="31"/>
      <c r="P7" s="31"/>
      <c r="Q7" s="31"/>
    </row>
    <row r="8" spans="1:17" ht="15.75" thickBot="1" x14ac:dyDescent="0.3">
      <c r="A8" s="6"/>
      <c r="B8" s="6"/>
      <c r="C8" s="6"/>
      <c r="D8" s="6"/>
      <c r="E8" s="6"/>
      <c r="H8" s="31"/>
      <c r="I8" s="31"/>
      <c r="J8" s="31"/>
      <c r="K8" s="31"/>
      <c r="L8" s="31"/>
      <c r="M8" s="31"/>
      <c r="N8" s="31"/>
      <c r="O8" s="31"/>
      <c r="P8" s="31"/>
      <c r="Q8" s="31"/>
    </row>
    <row r="9" spans="1:17" ht="15.75" thickBot="1" x14ac:dyDescent="0.3">
      <c r="A9" s="6"/>
      <c r="B9" s="41" t="s">
        <v>6</v>
      </c>
      <c r="C9" s="41"/>
      <c r="D9" s="41"/>
      <c r="E9" s="3">
        <v>9034915</v>
      </c>
      <c r="H9" s="31"/>
      <c r="I9" s="31"/>
      <c r="J9" s="31"/>
      <c r="K9" s="31"/>
      <c r="L9" s="31"/>
      <c r="M9" s="31"/>
      <c r="N9" s="31"/>
      <c r="O9" s="31"/>
      <c r="P9" s="31"/>
      <c r="Q9" s="31"/>
    </row>
    <row r="10" spans="1:17" ht="15.75" thickBot="1" x14ac:dyDescent="0.3">
      <c r="A10" s="6"/>
      <c r="B10" s="6"/>
      <c r="C10" s="6"/>
      <c r="D10" s="6"/>
      <c r="E10" s="6"/>
      <c r="H10" s="31"/>
      <c r="I10" s="31"/>
      <c r="J10" s="31"/>
      <c r="K10" s="31"/>
      <c r="L10" s="31"/>
      <c r="M10" s="31"/>
      <c r="N10" s="31"/>
      <c r="O10" s="31"/>
      <c r="P10" s="31"/>
      <c r="Q10" s="31"/>
    </row>
    <row r="11" spans="1:17" ht="15.75" thickBot="1" x14ac:dyDescent="0.3">
      <c r="A11" s="6"/>
      <c r="B11" s="32" t="s">
        <v>7</v>
      </c>
      <c r="C11" s="32"/>
      <c r="D11" s="32"/>
      <c r="E11" s="10">
        <f>IF(E9=D3,"",ROUNDUP(1-(E9/E7),4))</f>
        <v>0.3</v>
      </c>
      <c r="F11" s="11"/>
    </row>
    <row r="12" spans="1:17" ht="15.75" thickBot="1" x14ac:dyDescent="0.3">
      <c r="A12" s="6"/>
      <c r="B12" s="12"/>
      <c r="C12" s="12"/>
      <c r="D12" s="12"/>
      <c r="E12" s="12"/>
      <c r="F12" s="11"/>
    </row>
    <row r="13" spans="1:17" ht="15.75" thickBot="1" x14ac:dyDescent="0.3">
      <c r="A13" s="6"/>
      <c r="B13" s="32" t="s">
        <v>9</v>
      </c>
      <c r="C13" s="32"/>
      <c r="D13" s="32"/>
      <c r="E13" s="13"/>
      <c r="F13" s="11"/>
    </row>
    <row r="14" spans="1:17" x14ac:dyDescent="0.25">
      <c r="A14" s="6"/>
      <c r="B14" s="12"/>
      <c r="C14" s="12"/>
      <c r="D14" s="12"/>
      <c r="E14" s="12"/>
      <c r="F14" s="11"/>
    </row>
    <row r="15" spans="1:17" x14ac:dyDescent="0.25">
      <c r="B15" s="11"/>
      <c r="C15" s="14"/>
      <c r="D15" s="11"/>
      <c r="E15" s="11"/>
      <c r="F15" s="11"/>
    </row>
    <row r="16" spans="1:17" ht="51.75" customHeight="1" x14ac:dyDescent="0.25">
      <c r="A16" s="16" t="s">
        <v>4</v>
      </c>
      <c r="B16" s="19" t="s">
        <v>0</v>
      </c>
      <c r="C16" s="19" t="s">
        <v>3</v>
      </c>
      <c r="D16" s="20" t="s">
        <v>27</v>
      </c>
      <c r="E16" s="20" t="s">
        <v>26</v>
      </c>
      <c r="F16" s="19" t="s">
        <v>5</v>
      </c>
    </row>
    <row r="17" spans="1:6" ht="33.75" customHeight="1" x14ac:dyDescent="0.25">
      <c r="A17" s="18">
        <v>1</v>
      </c>
      <c r="B17" s="26" t="s">
        <v>12</v>
      </c>
      <c r="C17" s="27" t="s">
        <v>8</v>
      </c>
      <c r="D17" s="27">
        <v>1</v>
      </c>
      <c r="E17" s="28">
        <v>730420</v>
      </c>
      <c r="F17" s="29">
        <f t="shared" ref="F17:F30" si="0">IF($E$9=$D$3,"",ROUNDDOWN(E17-(E17*$E$11),0))</f>
        <v>511294</v>
      </c>
    </row>
    <row r="18" spans="1:6" ht="33.75" customHeight="1" x14ac:dyDescent="0.25">
      <c r="A18" s="17">
        <v>2</v>
      </c>
      <c r="B18" s="22" t="s">
        <v>13</v>
      </c>
      <c r="C18" s="23" t="s">
        <v>8</v>
      </c>
      <c r="D18" s="23">
        <v>1</v>
      </c>
      <c r="E18" s="24">
        <v>696321</v>
      </c>
      <c r="F18" s="21">
        <f t="shared" si="0"/>
        <v>487424</v>
      </c>
    </row>
    <row r="19" spans="1:6" ht="30" x14ac:dyDescent="0.25">
      <c r="A19" s="17">
        <v>3</v>
      </c>
      <c r="B19" s="22" t="s">
        <v>14</v>
      </c>
      <c r="C19" s="25" t="s">
        <v>8</v>
      </c>
      <c r="D19" s="23">
        <v>1</v>
      </c>
      <c r="E19" s="30">
        <v>663054</v>
      </c>
      <c r="F19" s="21">
        <f t="shared" si="0"/>
        <v>464137</v>
      </c>
    </row>
    <row r="20" spans="1:6" x14ac:dyDescent="0.25">
      <c r="A20" s="17">
        <v>4</v>
      </c>
      <c r="B20" s="22" t="s">
        <v>15</v>
      </c>
      <c r="C20" s="25" t="s">
        <v>8</v>
      </c>
      <c r="D20" s="23">
        <v>1</v>
      </c>
      <c r="E20" s="24">
        <v>1004058</v>
      </c>
      <c r="F20" s="21">
        <f t="shared" si="0"/>
        <v>702840</v>
      </c>
    </row>
    <row r="21" spans="1:6" x14ac:dyDescent="0.25">
      <c r="A21" s="17">
        <v>5</v>
      </c>
      <c r="B21" s="22" t="s">
        <v>16</v>
      </c>
      <c r="C21" s="25" t="s">
        <v>8</v>
      </c>
      <c r="D21" s="23">
        <v>1</v>
      </c>
      <c r="E21" s="24">
        <v>1528298</v>
      </c>
      <c r="F21" s="21">
        <f t="shared" si="0"/>
        <v>1069808</v>
      </c>
    </row>
    <row r="22" spans="1:6" x14ac:dyDescent="0.25">
      <c r="A22" s="17">
        <v>6</v>
      </c>
      <c r="B22" s="22" t="s">
        <v>17</v>
      </c>
      <c r="C22" s="25" t="s">
        <v>8</v>
      </c>
      <c r="D22" s="23">
        <v>1</v>
      </c>
      <c r="E22" s="24">
        <v>1246050</v>
      </c>
      <c r="F22" s="21">
        <f t="shared" si="0"/>
        <v>872235</v>
      </c>
    </row>
    <row r="23" spans="1:6" x14ac:dyDescent="0.25">
      <c r="A23" s="17">
        <v>7</v>
      </c>
      <c r="B23" s="22" t="s">
        <v>18</v>
      </c>
      <c r="C23" s="25" t="s">
        <v>8</v>
      </c>
      <c r="D23" s="23">
        <v>1</v>
      </c>
      <c r="E23" s="24">
        <v>1128238</v>
      </c>
      <c r="F23" s="21">
        <f t="shared" si="0"/>
        <v>789766</v>
      </c>
    </row>
    <row r="24" spans="1:6" ht="30" x14ac:dyDescent="0.25">
      <c r="A24" s="17">
        <v>8</v>
      </c>
      <c r="B24" s="22" t="s">
        <v>19</v>
      </c>
      <c r="C24" s="25" t="s">
        <v>8</v>
      </c>
      <c r="D24" s="23">
        <v>1</v>
      </c>
      <c r="E24" s="24">
        <v>572686</v>
      </c>
      <c r="F24" s="21">
        <f t="shared" si="0"/>
        <v>400880</v>
      </c>
    </row>
    <row r="25" spans="1:6" ht="30" x14ac:dyDescent="0.25">
      <c r="A25" s="17">
        <v>9</v>
      </c>
      <c r="B25" s="22" t="s">
        <v>20</v>
      </c>
      <c r="C25" s="25" t="s">
        <v>8</v>
      </c>
      <c r="D25" s="23">
        <v>1</v>
      </c>
      <c r="E25" s="24">
        <v>573177</v>
      </c>
      <c r="F25" s="21">
        <f t="shared" si="0"/>
        <v>401223</v>
      </c>
    </row>
    <row r="26" spans="1:6" ht="30" x14ac:dyDescent="0.25">
      <c r="A26" s="17">
        <v>10</v>
      </c>
      <c r="B26" s="22" t="s">
        <v>21</v>
      </c>
      <c r="C26" s="25" t="s">
        <v>8</v>
      </c>
      <c r="D26" s="23">
        <v>1</v>
      </c>
      <c r="E26" s="24">
        <v>520152</v>
      </c>
      <c r="F26" s="21">
        <f t="shared" si="0"/>
        <v>364106</v>
      </c>
    </row>
    <row r="27" spans="1:6" x14ac:dyDescent="0.25">
      <c r="A27" s="17">
        <v>11</v>
      </c>
      <c r="B27" s="22" t="s">
        <v>22</v>
      </c>
      <c r="C27" s="25" t="s">
        <v>8</v>
      </c>
      <c r="D27" s="23">
        <v>1</v>
      </c>
      <c r="E27" s="24">
        <v>814809</v>
      </c>
      <c r="F27" s="21">
        <f t="shared" si="0"/>
        <v>570366</v>
      </c>
    </row>
    <row r="28" spans="1:6" x14ac:dyDescent="0.25">
      <c r="A28" s="17">
        <v>12</v>
      </c>
      <c r="B28" s="22" t="s">
        <v>23</v>
      </c>
      <c r="C28" s="25" t="s">
        <v>8</v>
      </c>
      <c r="D28" s="23">
        <v>1</v>
      </c>
      <c r="E28" s="24">
        <v>1268097</v>
      </c>
      <c r="F28" s="21">
        <f t="shared" si="0"/>
        <v>887667</v>
      </c>
    </row>
    <row r="29" spans="1:6" x14ac:dyDescent="0.25">
      <c r="A29" s="17">
        <v>13</v>
      </c>
      <c r="B29" s="22" t="s">
        <v>24</v>
      </c>
      <c r="C29" s="25" t="s">
        <v>8</v>
      </c>
      <c r="D29" s="23">
        <v>1</v>
      </c>
      <c r="E29" s="24">
        <v>1067253</v>
      </c>
      <c r="F29" s="21">
        <f t="shared" si="0"/>
        <v>747077</v>
      </c>
    </row>
    <row r="30" spans="1:6" x14ac:dyDescent="0.25">
      <c r="A30" s="17">
        <v>14</v>
      </c>
      <c r="B30" s="22" t="s">
        <v>25</v>
      </c>
      <c r="C30" s="25" t="s">
        <v>8</v>
      </c>
      <c r="D30" s="23">
        <v>1</v>
      </c>
      <c r="E30" s="24">
        <v>1094408</v>
      </c>
      <c r="F30" s="21">
        <f t="shared" si="0"/>
        <v>766085</v>
      </c>
    </row>
    <row r="31" spans="1:6" x14ac:dyDescent="0.25">
      <c r="F31" s="15">
        <f>SUM(F17:F30)</f>
        <v>9034908</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Props1.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2.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66A1A1-1C32-4DC7-9876-8C5A01647BB2}">
  <ds:schemaRefs>
    <ds:schemaRef ds:uri="http://schemas.microsoft.com/office/2006/documentManagement/types"/>
    <ds:schemaRef ds:uri="http://purl.org/dc/dcmitype/"/>
    <ds:schemaRef ds:uri="http://schemas.microsoft.com/office/2006/metadata/properties"/>
    <ds:schemaRef ds:uri="854d2cb9-a331-4e6e-b342-350947a3d31d"/>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 ds:uri="71edfe22-ec7c-47f2-8950-4c71fcc4c6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Juan</cp:lastModifiedBy>
  <cp:lastPrinted>2020-04-15T01:46:43Z</cp:lastPrinted>
  <dcterms:created xsi:type="dcterms:W3CDTF">2012-03-21T19:07:05Z</dcterms:created>
  <dcterms:modified xsi:type="dcterms:W3CDTF">2023-02-02T19:55:11Z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