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C:\Users\jguevara\Desktop\invias\Procesos de Contratación 2019\SELECCION ABREVIADA MENOR CUANTIA\SA-MC-DT-CAL-009-2019\05-ADJUDICACION\"/>
    </mc:Choice>
  </mc:AlternateContent>
  <xr:revisionPtr revIDLastSave="0" documentId="10_ncr:100000_{27848F8D-620E-4E2B-8286-EBCD07D29A83}" xr6:coauthVersionLast="31" xr6:coauthVersionMax="31" xr10:uidLastSave="{00000000-0000-0000-0000-000000000000}"/>
  <bookViews>
    <workbookView xWindow="9585" yWindow="1125" windowWidth="9630" windowHeight="9990" activeTab="1" xr2:uid="{00000000-000D-0000-FFFF-FFFF00000000}"/>
  </bookViews>
  <sheets>
    <sheet name="RESUMEN" sheetId="13" r:id="rId1"/>
    <sheet name="VR-PROP" sheetId="15" r:id="rId2"/>
    <sheet name="FORMULA" sheetId="107" r:id="rId3"/>
    <sheet name="ELEGIBILIDAD" sheetId="10" r:id="rId4"/>
    <sheet name="Listas" sheetId="106" state="veryHidden" r:id="rId5"/>
  </sheets>
  <externalReferences>
    <externalReference r:id="rId6"/>
    <externalReference r:id="rId7"/>
  </externalReferences>
  <definedNames>
    <definedName name="_xlnm._FilterDatabase" localSheetId="1" hidden="1">'VR-PROP'!$I$33:$K$37</definedName>
    <definedName name="_xlnm.Print_Area" localSheetId="3">ELEGIBILIDAD!$A$1:$U$114</definedName>
    <definedName name="_xlnm.Print_Area" localSheetId="0">RESUMEN!$B$1:$I$119</definedName>
    <definedName name="_xlnm.Print_Area" localSheetId="1">'VR-PROP'!$B$1:$K$37</definedName>
    <definedName name="DEPENDENCIAS">Listas!$B$2:$B$16</definedName>
    <definedName name="METEVA">Listas!$D$2:$D$6</definedName>
    <definedName name="RESULTADO">Listas!$C$2:$C$4</definedName>
    <definedName name="_xlnm.Print_Titles" localSheetId="3">ELEGIBILIDAD!$1:$15</definedName>
    <definedName name="_xlnm.Print_Titles" localSheetId="2">FORMULA!$1:$11</definedName>
    <definedName name="_xlnm.Print_Titles" localSheetId="1">'VR-PROP'!$B:$H</definedName>
  </definedNames>
  <calcPr calcId="179017"/>
</workbook>
</file>

<file path=xl/calcChain.xml><?xml version="1.0" encoding="utf-8"?>
<calcChain xmlns="http://schemas.openxmlformats.org/spreadsheetml/2006/main">
  <c r="F15" i="15" l="1"/>
  <c r="F16" i="15"/>
  <c r="F17" i="15"/>
  <c r="F18" i="15"/>
  <c r="F19" i="15"/>
  <c r="D15" i="13" l="1"/>
  <c r="D16" i="13"/>
  <c r="D17" i="13"/>
  <c r="D18" i="13"/>
  <c r="D19" i="13"/>
  <c r="D20" i="13"/>
  <c r="C25" i="10" l="1"/>
  <c r="C24" i="10"/>
  <c r="C54" i="107"/>
  <c r="C55" i="107"/>
  <c r="AH26" i="15"/>
  <c r="H16" i="15" l="1"/>
  <c r="H17" i="15"/>
  <c r="H18" i="15"/>
  <c r="H19" i="15"/>
  <c r="H15" i="15"/>
  <c r="AB26" i="15" l="1"/>
  <c r="J14" i="107" l="1"/>
  <c r="AK16" i="15"/>
  <c r="AL16" i="15"/>
  <c r="AK17" i="15"/>
  <c r="AL17" i="15"/>
  <c r="AK18" i="15"/>
  <c r="AL18" i="15"/>
  <c r="AK19" i="15"/>
  <c r="AL19" i="15"/>
  <c r="AH16" i="15"/>
  <c r="AI16" i="15"/>
  <c r="AH17" i="15"/>
  <c r="AI17" i="15"/>
  <c r="AH18" i="15"/>
  <c r="AI18" i="15"/>
  <c r="AH19" i="15"/>
  <c r="AI19" i="15"/>
  <c r="AE16" i="15"/>
  <c r="AF16" i="15"/>
  <c r="AE17" i="15"/>
  <c r="AF17" i="15"/>
  <c r="AE18" i="15"/>
  <c r="AF18" i="15"/>
  <c r="AE19" i="15"/>
  <c r="AF19" i="15"/>
  <c r="AB16" i="15"/>
  <c r="AC16" i="15"/>
  <c r="AB17" i="15"/>
  <c r="AC17" i="15"/>
  <c r="AB18" i="15"/>
  <c r="AC18" i="15"/>
  <c r="AB19" i="15"/>
  <c r="AC19" i="15"/>
  <c r="Y16" i="15"/>
  <c r="Z16" i="15"/>
  <c r="Y17" i="15"/>
  <c r="Z17" i="15"/>
  <c r="Y18" i="15"/>
  <c r="Z18" i="15"/>
  <c r="Y19" i="15"/>
  <c r="Z19" i="15"/>
  <c r="V16" i="15"/>
  <c r="W16" i="15"/>
  <c r="V17" i="15"/>
  <c r="W17" i="15"/>
  <c r="V18" i="15"/>
  <c r="W18" i="15"/>
  <c r="V19" i="15"/>
  <c r="W19" i="15"/>
  <c r="S26" i="15"/>
  <c r="S16" i="15"/>
  <c r="T16" i="15"/>
  <c r="S17" i="15"/>
  <c r="T17" i="15"/>
  <c r="S18" i="15"/>
  <c r="T18" i="15"/>
  <c r="S19" i="15"/>
  <c r="T19" i="15"/>
  <c r="P16" i="15"/>
  <c r="Q16" i="15"/>
  <c r="P17" i="15"/>
  <c r="Q17" i="15"/>
  <c r="P18" i="15"/>
  <c r="Q18" i="15"/>
  <c r="P19" i="15"/>
  <c r="Q19" i="15"/>
  <c r="M26" i="15"/>
  <c r="M16" i="15"/>
  <c r="N16" i="15"/>
  <c r="M17" i="15"/>
  <c r="N17" i="15"/>
  <c r="M18" i="15"/>
  <c r="N18" i="15"/>
  <c r="M19" i="15"/>
  <c r="N19" i="15"/>
  <c r="J16" i="15"/>
  <c r="K16" i="15"/>
  <c r="J17" i="15"/>
  <c r="K17" i="15"/>
  <c r="J18" i="15"/>
  <c r="K18" i="15"/>
  <c r="J19" i="15"/>
  <c r="K19" i="15"/>
  <c r="AK26" i="15" l="1"/>
  <c r="AE26" i="15"/>
  <c r="Y26" i="15"/>
  <c r="P26" i="15"/>
  <c r="KU26" i="15" l="1"/>
  <c r="KR26" i="15"/>
  <c r="KO26" i="15"/>
  <c r="KL26" i="15"/>
  <c r="KI26" i="15"/>
  <c r="KF26" i="15"/>
  <c r="KC26" i="15"/>
  <c r="JZ26" i="15"/>
  <c r="JW26" i="15"/>
  <c r="JT26" i="15"/>
  <c r="JQ26" i="15"/>
  <c r="JN26" i="15"/>
  <c r="JK26" i="15"/>
  <c r="JH26" i="15"/>
  <c r="JE26" i="15"/>
  <c r="JB26" i="15"/>
  <c r="IY26" i="15"/>
  <c r="IV26" i="15"/>
  <c r="IS26" i="15"/>
  <c r="IP26" i="15"/>
  <c r="IM26" i="15"/>
  <c r="IJ26" i="15"/>
  <c r="IG26" i="15"/>
  <c r="ID26" i="15"/>
  <c r="IA26" i="15"/>
  <c r="HX26" i="15"/>
  <c r="HU26" i="15"/>
  <c r="HR26" i="15"/>
  <c r="HO26" i="15"/>
  <c r="HL26" i="15"/>
  <c r="HI26" i="15"/>
  <c r="HF26" i="15"/>
  <c r="HC26" i="15"/>
  <c r="GZ26" i="15"/>
  <c r="GW26" i="15"/>
  <c r="GT26" i="15"/>
  <c r="GQ26" i="15"/>
  <c r="GN26" i="15"/>
  <c r="GK26" i="15"/>
  <c r="GH26" i="15"/>
  <c r="GE26" i="15"/>
  <c r="GB26" i="15"/>
  <c r="FY26" i="15"/>
  <c r="FV26" i="15"/>
  <c r="FS26" i="15"/>
  <c r="FP26" i="15"/>
  <c r="FM26" i="15"/>
  <c r="FJ26" i="15"/>
  <c r="FG26" i="15"/>
  <c r="FD26" i="15"/>
  <c r="FA26" i="15"/>
  <c r="EX26" i="15"/>
  <c r="EU26" i="15"/>
  <c r="ER26" i="15"/>
  <c r="EO26" i="15"/>
  <c r="EL26" i="15"/>
  <c r="EI26" i="15"/>
  <c r="EF26" i="15"/>
  <c r="EC26" i="15"/>
  <c r="DZ26" i="15"/>
  <c r="DW26" i="15"/>
  <c r="DT26" i="15"/>
  <c r="DQ26" i="15"/>
  <c r="DN26" i="15"/>
  <c r="DK26" i="15"/>
  <c r="DH26" i="15"/>
  <c r="DE26" i="15"/>
  <c r="DB26" i="15"/>
  <c r="CY26" i="15"/>
  <c r="CV26" i="15"/>
  <c r="CS26" i="15"/>
  <c r="CP26" i="15"/>
  <c r="CM26" i="15"/>
  <c r="CJ26" i="15"/>
  <c r="CG26" i="15"/>
  <c r="CD26" i="15"/>
  <c r="CA26" i="15"/>
  <c r="BX26" i="15"/>
  <c r="BU26" i="15"/>
  <c r="BR26" i="15"/>
  <c r="BO26" i="15"/>
  <c r="BL26" i="15"/>
  <c r="BI26" i="15"/>
  <c r="BF26" i="15"/>
  <c r="BC26" i="15"/>
  <c r="AZ26" i="15"/>
  <c r="AW26" i="15"/>
  <c r="AT26" i="15"/>
  <c r="AQ26" i="15"/>
  <c r="AN26" i="15"/>
  <c r="KV24" i="15"/>
  <c r="KS24" i="15"/>
  <c r="KP24" i="15"/>
  <c r="KM24" i="15"/>
  <c r="KJ24" i="15"/>
  <c r="KG24" i="15"/>
  <c r="KD24" i="15"/>
  <c r="KA24" i="15"/>
  <c r="JX24" i="15"/>
  <c r="JU24" i="15"/>
  <c r="JR24" i="15"/>
  <c r="JO24" i="15"/>
  <c r="JL24" i="15"/>
  <c r="JI24" i="15"/>
  <c r="JF24" i="15"/>
  <c r="JC24" i="15"/>
  <c r="IZ24" i="15"/>
  <c r="IW24" i="15"/>
  <c r="IT24" i="15"/>
  <c r="IQ24" i="15"/>
  <c r="IN24" i="15"/>
  <c r="IK24" i="15"/>
  <c r="IH24" i="15"/>
  <c r="IE24" i="15"/>
  <c r="IB24" i="15"/>
  <c r="HY24" i="15"/>
  <c r="HV24" i="15"/>
  <c r="HS24" i="15"/>
  <c r="HP24" i="15"/>
  <c r="HM24" i="15"/>
  <c r="HJ24" i="15"/>
  <c r="HG24" i="15"/>
  <c r="HD24" i="15"/>
  <c r="HA24" i="15"/>
  <c r="GX24" i="15"/>
  <c r="GU24" i="15"/>
  <c r="GR24" i="15"/>
  <c r="GO24" i="15"/>
  <c r="GL24" i="15"/>
  <c r="GI24" i="15"/>
  <c r="GF24" i="15"/>
  <c r="GC24" i="15"/>
  <c r="FZ24" i="15"/>
  <c r="FW24" i="15"/>
  <c r="FT24" i="15"/>
  <c r="FQ24" i="15"/>
  <c r="FN24" i="15"/>
  <c r="FK24" i="15"/>
  <c r="FH24" i="15"/>
  <c r="FE24" i="15"/>
  <c r="FB24" i="15"/>
  <c r="EY24" i="15"/>
  <c r="EV24" i="15"/>
  <c r="ES24" i="15"/>
  <c r="EP24" i="15"/>
  <c r="EM24" i="15"/>
  <c r="EJ24" i="15"/>
  <c r="EG24" i="15"/>
  <c r="ED24" i="15"/>
  <c r="EA24" i="15"/>
  <c r="DX24" i="15"/>
  <c r="DU24" i="15"/>
  <c r="DR24" i="15"/>
  <c r="DO24" i="15"/>
  <c r="DL24" i="15"/>
  <c r="DI24" i="15"/>
  <c r="DF24" i="15"/>
  <c r="DC24" i="15"/>
  <c r="CZ24" i="15"/>
  <c r="CW24" i="15"/>
  <c r="CT24" i="15"/>
  <c r="CQ24" i="15"/>
  <c r="CN24" i="15"/>
  <c r="CK24" i="15"/>
  <c r="CH24" i="15"/>
  <c r="CE24" i="15"/>
  <c r="CB24" i="15"/>
  <c r="BY24" i="15"/>
  <c r="BV24" i="15"/>
  <c r="BS24" i="15"/>
  <c r="BP24" i="15"/>
  <c r="BM24" i="15"/>
  <c r="BJ24" i="15"/>
  <c r="BG24" i="15"/>
  <c r="BD24" i="15"/>
  <c r="BA24" i="15"/>
  <c r="AX24" i="15"/>
  <c r="AU24" i="15"/>
  <c r="AR24" i="15"/>
  <c r="AO24" i="15"/>
  <c r="AL24" i="15"/>
  <c r="AI24" i="15"/>
  <c r="AF24" i="15"/>
  <c r="AC24" i="15"/>
  <c r="Z24" i="15"/>
  <c r="W24" i="15"/>
  <c r="T24" i="15"/>
  <c r="Q24" i="15"/>
  <c r="N24" i="15"/>
  <c r="KV21" i="15"/>
  <c r="KU21" i="15"/>
  <c r="KS21" i="15"/>
  <c r="KR21" i="15"/>
  <c r="KP21" i="15"/>
  <c r="KO21" i="15"/>
  <c r="KM21" i="15"/>
  <c r="KL21" i="15"/>
  <c r="KJ21" i="15"/>
  <c r="KI21" i="15"/>
  <c r="KG21" i="15"/>
  <c r="KF21" i="15"/>
  <c r="KD21" i="15"/>
  <c r="KC21" i="15"/>
  <c r="KA21" i="15"/>
  <c r="JZ21" i="15"/>
  <c r="JX21" i="15"/>
  <c r="JW21" i="15"/>
  <c r="JU21" i="15"/>
  <c r="JT21" i="15"/>
  <c r="JR21" i="15"/>
  <c r="JQ21" i="15"/>
  <c r="JO21" i="15"/>
  <c r="JN21" i="15"/>
  <c r="JL21" i="15"/>
  <c r="JK21" i="15"/>
  <c r="JI21" i="15"/>
  <c r="JH21" i="15"/>
  <c r="JF21" i="15"/>
  <c r="JE21" i="15"/>
  <c r="JC21" i="15"/>
  <c r="JB21" i="15"/>
  <c r="IZ21" i="15"/>
  <c r="IY21" i="15"/>
  <c r="IW21" i="15"/>
  <c r="IV21" i="15"/>
  <c r="IT21" i="15"/>
  <c r="IS21" i="15"/>
  <c r="IQ21" i="15"/>
  <c r="IP21" i="15"/>
  <c r="IN21" i="15"/>
  <c r="IM21" i="15"/>
  <c r="IK21" i="15"/>
  <c r="IJ21" i="15"/>
  <c r="IH21" i="15"/>
  <c r="IG21" i="15"/>
  <c r="IE21" i="15"/>
  <c r="ID21" i="15"/>
  <c r="IB21" i="15"/>
  <c r="IA21" i="15"/>
  <c r="HY21" i="15"/>
  <c r="HX21" i="15"/>
  <c r="HV21" i="15"/>
  <c r="HU21" i="15"/>
  <c r="HS21" i="15"/>
  <c r="HR21" i="15"/>
  <c r="HP21" i="15"/>
  <c r="HO21" i="15"/>
  <c r="HM21" i="15"/>
  <c r="HL21" i="15"/>
  <c r="HJ21" i="15"/>
  <c r="HI21" i="15"/>
  <c r="HG21" i="15"/>
  <c r="HF21" i="15"/>
  <c r="HD21" i="15"/>
  <c r="HC21" i="15"/>
  <c r="HA21" i="15"/>
  <c r="GZ21" i="15"/>
  <c r="GX21" i="15"/>
  <c r="GW21" i="15"/>
  <c r="GU21" i="15"/>
  <c r="GT21" i="15"/>
  <c r="GR21" i="15"/>
  <c r="GQ21" i="15"/>
  <c r="GO21" i="15"/>
  <c r="GN21" i="15"/>
  <c r="GL21" i="15"/>
  <c r="GK21" i="15"/>
  <c r="GI21" i="15"/>
  <c r="GH21" i="15"/>
  <c r="GF21" i="15"/>
  <c r="GE21" i="15"/>
  <c r="GC21" i="15"/>
  <c r="GB21" i="15"/>
  <c r="FZ21" i="15"/>
  <c r="FY21" i="15"/>
  <c r="FW21" i="15"/>
  <c r="FV21" i="15"/>
  <c r="FT21" i="15"/>
  <c r="FS21" i="15"/>
  <c r="FQ21" i="15"/>
  <c r="FP21" i="15"/>
  <c r="FN21" i="15"/>
  <c r="FM21" i="15"/>
  <c r="FK21" i="15"/>
  <c r="FJ21" i="15"/>
  <c r="FH21" i="15"/>
  <c r="FG21" i="15"/>
  <c r="FE21" i="15"/>
  <c r="FD21" i="15"/>
  <c r="FB21" i="15"/>
  <c r="FA21" i="15"/>
  <c r="EY21" i="15"/>
  <c r="EX21" i="15"/>
  <c r="EV21" i="15"/>
  <c r="EU21" i="15"/>
  <c r="ES21" i="15"/>
  <c r="ER21" i="15"/>
  <c r="EP21" i="15"/>
  <c r="EO21" i="15"/>
  <c r="EM21" i="15"/>
  <c r="EL21" i="15"/>
  <c r="EJ21" i="15"/>
  <c r="EI21" i="15"/>
  <c r="EG21" i="15"/>
  <c r="EF21" i="15"/>
  <c r="ED21" i="15"/>
  <c r="EC21" i="15"/>
  <c r="EA21" i="15"/>
  <c r="DZ21" i="15"/>
  <c r="DX21" i="15"/>
  <c r="DW21" i="15"/>
  <c r="DU21" i="15"/>
  <c r="DT21" i="15"/>
  <c r="DR21" i="15"/>
  <c r="DQ21" i="15"/>
  <c r="DO21" i="15"/>
  <c r="DN21" i="15"/>
  <c r="DL21" i="15"/>
  <c r="DK21" i="15"/>
  <c r="DI21" i="15"/>
  <c r="DH21" i="15"/>
  <c r="DF21" i="15"/>
  <c r="DE21" i="15"/>
  <c r="DC21" i="15"/>
  <c r="DB21" i="15"/>
  <c r="CZ21" i="15"/>
  <c r="CY21" i="15"/>
  <c r="CW21" i="15"/>
  <c r="CV21" i="15"/>
  <c r="CT21" i="15"/>
  <c r="CS21" i="15"/>
  <c r="CQ21" i="15"/>
  <c r="CP21" i="15"/>
  <c r="CN21" i="15"/>
  <c r="CM21" i="15"/>
  <c r="CK21" i="15"/>
  <c r="CJ21" i="15"/>
  <c r="CH21" i="15"/>
  <c r="CG21" i="15"/>
  <c r="CE21" i="15"/>
  <c r="CD21" i="15"/>
  <c r="CB21" i="15"/>
  <c r="CA21" i="15"/>
  <c r="BY21" i="15"/>
  <c r="BX21" i="15"/>
  <c r="BV21" i="15"/>
  <c r="BU21" i="15"/>
  <c r="BS21" i="15"/>
  <c r="BR21" i="15"/>
  <c r="BP21" i="15"/>
  <c r="BO21" i="15"/>
  <c r="BM21" i="15"/>
  <c r="BL21" i="15"/>
  <c r="BJ21" i="15"/>
  <c r="BI21" i="15"/>
  <c r="BG21" i="15"/>
  <c r="BF21" i="15"/>
  <c r="BD21" i="15"/>
  <c r="BC21" i="15"/>
  <c r="BA21" i="15"/>
  <c r="AZ21" i="15"/>
  <c r="AX21" i="15"/>
  <c r="AW21" i="15"/>
  <c r="AU21" i="15"/>
  <c r="AT21" i="15"/>
  <c r="AR21" i="15"/>
  <c r="AQ21" i="15"/>
  <c r="AO21" i="15"/>
  <c r="AN21" i="15"/>
  <c r="KV20" i="15"/>
  <c r="KU20" i="15"/>
  <c r="KS20" i="15"/>
  <c r="KR20" i="15"/>
  <c r="KP20" i="15"/>
  <c r="KO20" i="15"/>
  <c r="KM20" i="15"/>
  <c r="KL20" i="15"/>
  <c r="KJ20" i="15"/>
  <c r="KI20" i="15"/>
  <c r="KG20" i="15"/>
  <c r="KF20" i="15"/>
  <c r="KD20" i="15"/>
  <c r="KC20" i="15"/>
  <c r="KA20" i="15"/>
  <c r="JZ20" i="15"/>
  <c r="JX20" i="15"/>
  <c r="JW20" i="15"/>
  <c r="JU20" i="15"/>
  <c r="JT20" i="15"/>
  <c r="JR20" i="15"/>
  <c r="JQ20" i="15"/>
  <c r="JO20" i="15"/>
  <c r="JN20" i="15"/>
  <c r="JL20" i="15"/>
  <c r="JK20" i="15"/>
  <c r="JI20" i="15"/>
  <c r="JH20" i="15"/>
  <c r="JF20" i="15"/>
  <c r="JE20" i="15"/>
  <c r="JC20" i="15"/>
  <c r="JB20" i="15"/>
  <c r="IZ20" i="15"/>
  <c r="IY20" i="15"/>
  <c r="IW20" i="15"/>
  <c r="IV20" i="15"/>
  <c r="IT20" i="15"/>
  <c r="IS20" i="15"/>
  <c r="IQ20" i="15"/>
  <c r="IP20" i="15"/>
  <c r="IN20" i="15"/>
  <c r="IM20" i="15"/>
  <c r="IK20" i="15"/>
  <c r="IJ20" i="15"/>
  <c r="IH20" i="15"/>
  <c r="IG20" i="15"/>
  <c r="IE20" i="15"/>
  <c r="ID20" i="15"/>
  <c r="IB20" i="15"/>
  <c r="IA20" i="15"/>
  <c r="HY20" i="15"/>
  <c r="HX20" i="15"/>
  <c r="HV20" i="15"/>
  <c r="HU20" i="15"/>
  <c r="HS20" i="15"/>
  <c r="HR20" i="15"/>
  <c r="HP20" i="15"/>
  <c r="HO20" i="15"/>
  <c r="HM20" i="15"/>
  <c r="HL20" i="15"/>
  <c r="HJ20" i="15"/>
  <c r="HI20" i="15"/>
  <c r="HG20" i="15"/>
  <c r="HF20" i="15"/>
  <c r="HD20" i="15"/>
  <c r="HC20" i="15"/>
  <c r="HA20" i="15"/>
  <c r="GZ20" i="15"/>
  <c r="GX20" i="15"/>
  <c r="GW20" i="15"/>
  <c r="GU20" i="15"/>
  <c r="GT20" i="15"/>
  <c r="GR20" i="15"/>
  <c r="GQ20" i="15"/>
  <c r="GO20" i="15"/>
  <c r="GN20" i="15"/>
  <c r="GL20" i="15"/>
  <c r="GK20" i="15"/>
  <c r="GI20" i="15"/>
  <c r="GH20" i="15"/>
  <c r="GF20" i="15"/>
  <c r="GE20" i="15"/>
  <c r="GC20" i="15"/>
  <c r="GB20" i="15"/>
  <c r="FZ20" i="15"/>
  <c r="FY20" i="15"/>
  <c r="FW20" i="15"/>
  <c r="FV20" i="15"/>
  <c r="FT20" i="15"/>
  <c r="FS20" i="15"/>
  <c r="FQ20" i="15"/>
  <c r="FP20" i="15"/>
  <c r="FN20" i="15"/>
  <c r="FM20" i="15"/>
  <c r="FK20" i="15"/>
  <c r="FJ20" i="15"/>
  <c r="FH20" i="15"/>
  <c r="FG20" i="15"/>
  <c r="FE20" i="15"/>
  <c r="FD20" i="15"/>
  <c r="FB20" i="15"/>
  <c r="FA20" i="15"/>
  <c r="EY20" i="15"/>
  <c r="EX20" i="15"/>
  <c r="EV20" i="15"/>
  <c r="EU20" i="15"/>
  <c r="ES20" i="15"/>
  <c r="ER20" i="15"/>
  <c r="EP20" i="15"/>
  <c r="EO20" i="15"/>
  <c r="EM20" i="15"/>
  <c r="EL20" i="15"/>
  <c r="EJ20" i="15"/>
  <c r="EI20" i="15"/>
  <c r="EG20" i="15"/>
  <c r="EF20" i="15"/>
  <c r="ED20" i="15"/>
  <c r="EC20" i="15"/>
  <c r="EA20" i="15"/>
  <c r="DZ20" i="15"/>
  <c r="DX20" i="15"/>
  <c r="DW20" i="15"/>
  <c r="DU20" i="15"/>
  <c r="DT20" i="15"/>
  <c r="DR20" i="15"/>
  <c r="DQ20" i="15"/>
  <c r="DO20" i="15"/>
  <c r="DN20" i="15"/>
  <c r="DL20" i="15"/>
  <c r="DK20" i="15"/>
  <c r="DI20" i="15"/>
  <c r="DH20" i="15"/>
  <c r="DF20" i="15"/>
  <c r="DE20" i="15"/>
  <c r="DC20" i="15"/>
  <c r="DB20" i="15"/>
  <c r="CZ20" i="15"/>
  <c r="CY20" i="15"/>
  <c r="CW20" i="15"/>
  <c r="CV20" i="15"/>
  <c r="CT20" i="15"/>
  <c r="CS20" i="15"/>
  <c r="CQ20" i="15"/>
  <c r="CP20" i="15"/>
  <c r="CN20" i="15"/>
  <c r="CM20" i="15"/>
  <c r="CK20" i="15"/>
  <c r="CJ20" i="15"/>
  <c r="CH20" i="15"/>
  <c r="CG20" i="15"/>
  <c r="CE20" i="15"/>
  <c r="CD20" i="15"/>
  <c r="CB20" i="15"/>
  <c r="CA20" i="15"/>
  <c r="BY20" i="15"/>
  <c r="BX20" i="15"/>
  <c r="BV20" i="15"/>
  <c r="BU20" i="15"/>
  <c r="BS20" i="15"/>
  <c r="BR20" i="15"/>
  <c r="BP20" i="15"/>
  <c r="BO20" i="15"/>
  <c r="BM20" i="15"/>
  <c r="BL20" i="15"/>
  <c r="BJ20" i="15"/>
  <c r="BI20" i="15"/>
  <c r="BG20" i="15"/>
  <c r="BF20" i="15"/>
  <c r="BD20" i="15"/>
  <c r="BC20" i="15"/>
  <c r="BA20" i="15"/>
  <c r="AZ20" i="15"/>
  <c r="AX20" i="15"/>
  <c r="AW20" i="15"/>
  <c r="AU20" i="15"/>
  <c r="AT20" i="15"/>
  <c r="AR20" i="15"/>
  <c r="AQ20" i="15"/>
  <c r="AO20" i="15"/>
  <c r="AN20" i="15"/>
  <c r="KV15" i="15"/>
  <c r="KU15" i="15"/>
  <c r="KS15" i="15"/>
  <c r="KR15" i="15"/>
  <c r="KP15" i="15"/>
  <c r="KO15" i="15"/>
  <c r="KM15" i="15"/>
  <c r="KL15" i="15"/>
  <c r="KJ15" i="15"/>
  <c r="KI15" i="15"/>
  <c r="KG15" i="15"/>
  <c r="KF15" i="15"/>
  <c r="KD15" i="15"/>
  <c r="KC15" i="15"/>
  <c r="KC14" i="15" s="1"/>
  <c r="KA15" i="15"/>
  <c r="JZ15" i="15"/>
  <c r="JX15" i="15"/>
  <c r="JW15" i="15"/>
  <c r="JU15" i="15"/>
  <c r="JT15" i="15"/>
  <c r="JR15" i="15"/>
  <c r="JQ15" i="15"/>
  <c r="JO15" i="15"/>
  <c r="JN15" i="15"/>
  <c r="JL15" i="15"/>
  <c r="JK15" i="15"/>
  <c r="JK14" i="15" s="1"/>
  <c r="JK22" i="15" s="1"/>
  <c r="JK27" i="15" s="1"/>
  <c r="JK28" i="15" s="1"/>
  <c r="JK29" i="15" s="1"/>
  <c r="JK31" i="15" s="1"/>
  <c r="JI15" i="15"/>
  <c r="JH15" i="15"/>
  <c r="JF15" i="15"/>
  <c r="JE15" i="15"/>
  <c r="JC15" i="15"/>
  <c r="JB15" i="15"/>
  <c r="IZ15" i="15"/>
  <c r="IY15" i="15"/>
  <c r="IW15" i="15"/>
  <c r="IV15" i="15"/>
  <c r="IT15" i="15"/>
  <c r="IS15" i="15"/>
  <c r="IQ15" i="15"/>
  <c r="IP15" i="15"/>
  <c r="IN15" i="15"/>
  <c r="IM15" i="15"/>
  <c r="IK15" i="15"/>
  <c r="IJ15" i="15"/>
  <c r="IH15" i="15"/>
  <c r="IG15" i="15"/>
  <c r="IG14" i="15" s="1"/>
  <c r="IE15" i="15"/>
  <c r="ID15" i="15"/>
  <c r="IB15" i="15"/>
  <c r="IA15" i="15"/>
  <c r="HY15" i="15"/>
  <c r="HX15" i="15"/>
  <c r="HV15" i="15"/>
  <c r="HU15" i="15"/>
  <c r="HS15" i="15"/>
  <c r="HR15" i="15"/>
  <c r="HP15" i="15"/>
  <c r="HO15" i="15"/>
  <c r="HO14" i="15" s="1"/>
  <c r="HO22" i="15" s="1"/>
  <c r="HO27" i="15" s="1"/>
  <c r="HO28" i="15" s="1"/>
  <c r="HO29" i="15" s="1"/>
  <c r="HO31" i="15" s="1"/>
  <c r="HM15" i="15"/>
  <c r="HL15" i="15"/>
  <c r="HJ15" i="15"/>
  <c r="HI15" i="15"/>
  <c r="HG15" i="15"/>
  <c r="HF15" i="15"/>
  <c r="HD15" i="15"/>
  <c r="HC15" i="15"/>
  <c r="HA15" i="15"/>
  <c r="GZ15" i="15"/>
  <c r="GX15" i="15"/>
  <c r="GW15" i="15"/>
  <c r="GU15" i="15"/>
  <c r="GT15" i="15"/>
  <c r="GR15" i="15"/>
  <c r="GQ15" i="15"/>
  <c r="GO15" i="15"/>
  <c r="GN15" i="15"/>
  <c r="GL15" i="15"/>
  <c r="GK15" i="15"/>
  <c r="GK14" i="15" s="1"/>
  <c r="GI15" i="15"/>
  <c r="GH15" i="15"/>
  <c r="GF15" i="15"/>
  <c r="GE15" i="15"/>
  <c r="GC15" i="15"/>
  <c r="GB15" i="15"/>
  <c r="FZ15" i="15"/>
  <c r="FY15" i="15"/>
  <c r="FW15" i="15"/>
  <c r="FV15" i="15"/>
  <c r="FT15" i="15"/>
  <c r="FS15" i="15"/>
  <c r="FS14" i="15" s="1"/>
  <c r="FS22" i="15" s="1"/>
  <c r="FS27" i="15" s="1"/>
  <c r="FS28" i="15" s="1"/>
  <c r="FS29" i="15" s="1"/>
  <c r="FS31" i="15" s="1"/>
  <c r="FQ15" i="15"/>
  <c r="FP15" i="15"/>
  <c r="FN15" i="15"/>
  <c r="FM15" i="15"/>
  <c r="FK15" i="15"/>
  <c r="FJ15" i="15"/>
  <c r="FH15" i="15"/>
  <c r="FG15" i="15"/>
  <c r="FE15" i="15"/>
  <c r="FD15" i="15"/>
  <c r="FB15" i="15"/>
  <c r="FA15" i="15"/>
  <c r="EY15" i="15"/>
  <c r="EX15" i="15"/>
  <c r="EV15" i="15"/>
  <c r="EU15" i="15"/>
  <c r="ES15" i="15"/>
  <c r="ER15" i="15"/>
  <c r="EP15" i="15"/>
  <c r="EO15" i="15"/>
  <c r="EM15" i="15"/>
  <c r="EL15" i="15"/>
  <c r="EJ15" i="15"/>
  <c r="EI15" i="15"/>
  <c r="EG15" i="15"/>
  <c r="EF15" i="15"/>
  <c r="ED15" i="15"/>
  <c r="EC15" i="15"/>
  <c r="EA15" i="15"/>
  <c r="DZ15" i="15"/>
  <c r="DX15" i="15"/>
  <c r="DW15" i="15"/>
  <c r="DU15" i="15"/>
  <c r="DT15" i="15"/>
  <c r="DR15" i="15"/>
  <c r="DQ15" i="15"/>
  <c r="DO15" i="15"/>
  <c r="DN15" i="15"/>
  <c r="DL15" i="15"/>
  <c r="DK15" i="15"/>
  <c r="DI15" i="15"/>
  <c r="DH15" i="15"/>
  <c r="DF15" i="15"/>
  <c r="DE15" i="15"/>
  <c r="DC15" i="15"/>
  <c r="DB15" i="15"/>
  <c r="CZ15" i="15"/>
  <c r="CY15" i="15"/>
  <c r="CY14" i="15" s="1"/>
  <c r="CW15" i="15"/>
  <c r="CV15" i="15"/>
  <c r="CT15" i="15"/>
  <c r="CS15" i="15"/>
  <c r="CQ15" i="15"/>
  <c r="CP15" i="15"/>
  <c r="CN15" i="15"/>
  <c r="CM15" i="15"/>
  <c r="CK15" i="15"/>
  <c r="CJ15" i="15"/>
  <c r="CH15" i="15"/>
  <c r="CG15" i="15"/>
  <c r="CE15" i="15"/>
  <c r="CD15" i="15"/>
  <c r="CB15" i="15"/>
  <c r="CA15" i="15"/>
  <c r="BY15" i="15"/>
  <c r="BX15" i="15"/>
  <c r="BV15" i="15"/>
  <c r="BU15" i="15"/>
  <c r="BU14" i="15" s="1"/>
  <c r="BS15" i="15"/>
  <c r="BR15" i="15"/>
  <c r="BP15" i="15"/>
  <c r="BO15" i="15"/>
  <c r="BM15" i="15"/>
  <c r="BL15" i="15"/>
  <c r="BJ15" i="15"/>
  <c r="BI15" i="15"/>
  <c r="BG15" i="15"/>
  <c r="BF15" i="15"/>
  <c r="BD15" i="15"/>
  <c r="BC15" i="15"/>
  <c r="BA15" i="15"/>
  <c r="AZ15" i="15"/>
  <c r="AX15" i="15"/>
  <c r="AW15" i="15"/>
  <c r="AU15" i="15"/>
  <c r="AT15" i="15"/>
  <c r="AR15" i="15"/>
  <c r="AQ15" i="15"/>
  <c r="AO15" i="15"/>
  <c r="AN15" i="15"/>
  <c r="AL15" i="15"/>
  <c r="AK15" i="15"/>
  <c r="AI15" i="15"/>
  <c r="AH15" i="15"/>
  <c r="AF15" i="15"/>
  <c r="AE15" i="15"/>
  <c r="AC15" i="15"/>
  <c r="AB15" i="15"/>
  <c r="Z15" i="15"/>
  <c r="Y15" i="15"/>
  <c r="W15" i="15"/>
  <c r="V15" i="15"/>
  <c r="T15" i="15"/>
  <c r="S15" i="15"/>
  <c r="Q15" i="15"/>
  <c r="P15" i="15"/>
  <c r="N15" i="15"/>
  <c r="M15" i="15"/>
  <c r="M22" i="15" l="1"/>
  <c r="M27" i="15" s="1"/>
  <c r="M28" i="15" s="1"/>
  <c r="M29" i="15" s="1"/>
  <c r="AK22" i="15"/>
  <c r="AK27" i="15" s="1"/>
  <c r="AE22" i="15"/>
  <c r="Y22" i="15"/>
  <c r="S22" i="15"/>
  <c r="S27" i="15" s="1"/>
  <c r="S28" i="15" s="1"/>
  <c r="S29" i="15" s="1"/>
  <c r="P22" i="15"/>
  <c r="AB22" i="15"/>
  <c r="AB27" i="15" s="1"/>
  <c r="AB28" i="15" s="1"/>
  <c r="AB29" i="15" s="1"/>
  <c r="AB31" i="15" s="1"/>
  <c r="AN14" i="15"/>
  <c r="AN22" i="15" s="1"/>
  <c r="AN27" i="15" s="1"/>
  <c r="AN28" i="15" s="1"/>
  <c r="AN29" i="15" s="1"/>
  <c r="AN31" i="15" s="1"/>
  <c r="EF14" i="15"/>
  <c r="EF22" i="15" s="1"/>
  <c r="EF27" i="15" s="1"/>
  <c r="EF28" i="15" s="1"/>
  <c r="EF29" i="15" s="1"/>
  <c r="EF31" i="15" s="1"/>
  <c r="FD14" i="15"/>
  <c r="GZ14" i="15"/>
  <c r="IV14" i="15"/>
  <c r="IV22" i="15" s="1"/>
  <c r="IV27" i="15" s="1"/>
  <c r="IV28" i="15" s="1"/>
  <c r="IV29" i="15" s="1"/>
  <c r="IV31" i="15" s="1"/>
  <c r="KR14" i="15"/>
  <c r="KR22" i="15" s="1"/>
  <c r="KR27" i="15" s="1"/>
  <c r="KR28" i="15" s="1"/>
  <c r="KR29" i="15" s="1"/>
  <c r="KR31" i="15" s="1"/>
  <c r="BC14" i="15"/>
  <c r="CJ14" i="15"/>
  <c r="DQ14" i="15"/>
  <c r="DQ22" i="15" s="1"/>
  <c r="DQ27" i="15" s="1"/>
  <c r="DQ28" i="15" s="1"/>
  <c r="DQ29" i="15" s="1"/>
  <c r="DQ31" i="15" s="1"/>
  <c r="EU14" i="15"/>
  <c r="EU22" i="15" s="1"/>
  <c r="EU27" i="15" s="1"/>
  <c r="EU28" i="15" s="1"/>
  <c r="EU29" i="15" s="1"/>
  <c r="EU31" i="15" s="1"/>
  <c r="FM14" i="15"/>
  <c r="GB14" i="15"/>
  <c r="GQ14" i="15"/>
  <c r="GQ22" i="15" s="1"/>
  <c r="GQ27" i="15" s="1"/>
  <c r="GQ28" i="15" s="1"/>
  <c r="GQ29" i="15" s="1"/>
  <c r="GQ31" i="15" s="1"/>
  <c r="HI14" i="15"/>
  <c r="HI22" i="15" s="1"/>
  <c r="HI27" i="15" s="1"/>
  <c r="HI28" i="15" s="1"/>
  <c r="HI29" i="15" s="1"/>
  <c r="HI31" i="15" s="1"/>
  <c r="HX14" i="15"/>
  <c r="IM14" i="15"/>
  <c r="JE14" i="15"/>
  <c r="JE22" i="15" s="1"/>
  <c r="JE27" i="15" s="1"/>
  <c r="JE28" i="15" s="1"/>
  <c r="JE29" i="15" s="1"/>
  <c r="JE31" i="15" s="1"/>
  <c r="JT14" i="15"/>
  <c r="JT22" i="15" s="1"/>
  <c r="JT27" i="15" s="1"/>
  <c r="JT28" i="15" s="1"/>
  <c r="JT29" i="15" s="1"/>
  <c r="JT31" i="15" s="1"/>
  <c r="KI14" i="15"/>
  <c r="AQ14" i="15"/>
  <c r="AT14" i="15"/>
  <c r="AT22" i="15" s="1"/>
  <c r="AT27" i="15" s="1"/>
  <c r="AT28" i="15" s="1"/>
  <c r="AT29" i="15" s="1"/>
  <c r="AT31" i="15" s="1"/>
  <c r="AW14" i="15"/>
  <c r="AW22" i="15" s="1"/>
  <c r="AW27" i="15" s="1"/>
  <c r="AW28" i="15" s="1"/>
  <c r="AW29" i="15" s="1"/>
  <c r="AW31" i="15" s="1"/>
  <c r="AZ14" i="15"/>
  <c r="BF14" i="15"/>
  <c r="BF22" i="15" s="1"/>
  <c r="BF27" i="15" s="1"/>
  <c r="BF28" i="15" s="1"/>
  <c r="BF29" i="15" s="1"/>
  <c r="BF31" i="15" s="1"/>
  <c r="BI14" i="15"/>
  <c r="BI22" i="15" s="1"/>
  <c r="BI27" i="15" s="1"/>
  <c r="BI28" i="15" s="1"/>
  <c r="BI29" i="15" s="1"/>
  <c r="BI31" i="15" s="1"/>
  <c r="BL14" i="15"/>
  <c r="BL22" i="15" s="1"/>
  <c r="BL27" i="15" s="1"/>
  <c r="BL28" i="15" s="1"/>
  <c r="BL29" i="15" s="1"/>
  <c r="BL31" i="15" s="1"/>
  <c r="BO14" i="15"/>
  <c r="BR14" i="15"/>
  <c r="BR22" i="15" s="1"/>
  <c r="BR27" i="15" s="1"/>
  <c r="BR28" i="15" s="1"/>
  <c r="BR29" i="15" s="1"/>
  <c r="BR31" i="15" s="1"/>
  <c r="BX14" i="15"/>
  <c r="BX22" i="15" s="1"/>
  <c r="BX27" i="15" s="1"/>
  <c r="BX28" i="15" s="1"/>
  <c r="BX29" i="15" s="1"/>
  <c r="BX31" i="15" s="1"/>
  <c r="CA14" i="15"/>
  <c r="CA22" i="15" s="1"/>
  <c r="CA27" i="15" s="1"/>
  <c r="CA28" i="15" s="1"/>
  <c r="CA29" i="15" s="1"/>
  <c r="CA31" i="15" s="1"/>
  <c r="CD14" i="15"/>
  <c r="CD22" i="15" s="1"/>
  <c r="CD27" i="15" s="1"/>
  <c r="CD28" i="15" s="1"/>
  <c r="CD29" i="15" s="1"/>
  <c r="CD31" i="15" s="1"/>
  <c r="CG14" i="15"/>
  <c r="CG22" i="15" s="1"/>
  <c r="CG27" i="15" s="1"/>
  <c r="CG28" i="15" s="1"/>
  <c r="CG29" i="15" s="1"/>
  <c r="CG31" i="15" s="1"/>
  <c r="CM14" i="15"/>
  <c r="CM22" i="15" s="1"/>
  <c r="CM27" i="15" s="1"/>
  <c r="CM28" i="15" s="1"/>
  <c r="CM29" i="15" s="1"/>
  <c r="CM31" i="15" s="1"/>
  <c r="CP14" i="15"/>
  <c r="CP22" i="15" s="1"/>
  <c r="CP27" i="15" s="1"/>
  <c r="CP28" i="15" s="1"/>
  <c r="CP29" i="15" s="1"/>
  <c r="CP31" i="15" s="1"/>
  <c r="CS14" i="15"/>
  <c r="CV14" i="15"/>
  <c r="CV22" i="15" s="1"/>
  <c r="CV27" i="15" s="1"/>
  <c r="CV28" i="15" s="1"/>
  <c r="CV29" i="15" s="1"/>
  <c r="CV31" i="15" s="1"/>
  <c r="DB14" i="15"/>
  <c r="DB22" i="15" s="1"/>
  <c r="DB27" i="15" s="1"/>
  <c r="DB28" i="15" s="1"/>
  <c r="DB29" i="15" s="1"/>
  <c r="DB31" i="15" s="1"/>
  <c r="DE14" i="15"/>
  <c r="DE22" i="15" s="1"/>
  <c r="DE27" i="15" s="1"/>
  <c r="DE28" i="15" s="1"/>
  <c r="DE29" i="15" s="1"/>
  <c r="DE31" i="15" s="1"/>
  <c r="DH14" i="15"/>
  <c r="DK14" i="15"/>
  <c r="DN14" i="15"/>
  <c r="DN22" i="15" s="1"/>
  <c r="DN27" i="15" s="1"/>
  <c r="DN28" i="15" s="1"/>
  <c r="DN29" i="15" s="1"/>
  <c r="DN31" i="15" s="1"/>
  <c r="DT14" i="15"/>
  <c r="DT22" i="15" s="1"/>
  <c r="DT27" i="15" s="1"/>
  <c r="DT28" i="15" s="1"/>
  <c r="DT29" i="15" s="1"/>
  <c r="DT31" i="15" s="1"/>
  <c r="DW14" i="15"/>
  <c r="DW22" i="15" s="1"/>
  <c r="DW27" i="15" s="1"/>
  <c r="DW28" i="15" s="1"/>
  <c r="DW29" i="15" s="1"/>
  <c r="DW31" i="15" s="1"/>
  <c r="DZ14" i="15"/>
  <c r="DZ22" i="15" s="1"/>
  <c r="DZ27" i="15" s="1"/>
  <c r="DZ28" i="15" s="1"/>
  <c r="DZ29" i="15" s="1"/>
  <c r="DZ31" i="15" s="1"/>
  <c r="EC14" i="15"/>
  <c r="EC22" i="15" s="1"/>
  <c r="EC27" i="15" s="1"/>
  <c r="EC28" i="15" s="1"/>
  <c r="EC29" i="15" s="1"/>
  <c r="EC31" i="15" s="1"/>
  <c r="EI14" i="15"/>
  <c r="EI22" i="15" s="1"/>
  <c r="EI27" i="15" s="1"/>
  <c r="EI28" i="15" s="1"/>
  <c r="EI29" i="15" s="1"/>
  <c r="EI31" i="15" s="1"/>
  <c r="EL14" i="15"/>
  <c r="EL22" i="15" s="1"/>
  <c r="EL27" i="15" s="1"/>
  <c r="EL28" i="15" s="1"/>
  <c r="EL29" i="15" s="1"/>
  <c r="EL31" i="15" s="1"/>
  <c r="EO14" i="15"/>
  <c r="EO22" i="15" s="1"/>
  <c r="EO27" i="15" s="1"/>
  <c r="EO28" i="15" s="1"/>
  <c r="EO29" i="15" s="1"/>
  <c r="ER14" i="15"/>
  <c r="ER22" i="15" s="1"/>
  <c r="ER27" i="15" s="1"/>
  <c r="ER28" i="15" s="1"/>
  <c r="ER29" i="15" s="1"/>
  <c r="ER31" i="15" s="1"/>
  <c r="EX14" i="15"/>
  <c r="EX22" i="15" s="1"/>
  <c r="EX27" i="15" s="1"/>
  <c r="EX28" i="15" s="1"/>
  <c r="EX29" i="15" s="1"/>
  <c r="EX31" i="15" s="1"/>
  <c r="FA14" i="15"/>
  <c r="FG14" i="15"/>
  <c r="FJ14" i="15"/>
  <c r="FJ22" i="15" s="1"/>
  <c r="FJ27" i="15" s="1"/>
  <c r="FJ28" i="15" s="1"/>
  <c r="FJ29" i="15" s="1"/>
  <c r="FJ31" i="15" s="1"/>
  <c r="FP14" i="15"/>
  <c r="FP22" i="15" s="1"/>
  <c r="FP27" i="15" s="1"/>
  <c r="FP28" i="15" s="1"/>
  <c r="FP29" i="15" s="1"/>
  <c r="FP31" i="15" s="1"/>
  <c r="FV14" i="15"/>
  <c r="FV22" i="15" s="1"/>
  <c r="FV27" i="15" s="1"/>
  <c r="FV28" i="15" s="1"/>
  <c r="FV29" i="15" s="1"/>
  <c r="FV31" i="15" s="1"/>
  <c r="FY14" i="15"/>
  <c r="FY22" i="15" s="1"/>
  <c r="FY27" i="15" s="1"/>
  <c r="FY28" i="15" s="1"/>
  <c r="FY29" i="15" s="1"/>
  <c r="FY31" i="15" s="1"/>
  <c r="GE14" i="15"/>
  <c r="GE22" i="15" s="1"/>
  <c r="GE27" i="15" s="1"/>
  <c r="GE28" i="15" s="1"/>
  <c r="GE29" i="15" s="1"/>
  <c r="GE31" i="15" s="1"/>
  <c r="GH14" i="15"/>
  <c r="GH22" i="15" s="1"/>
  <c r="GH27" i="15" s="1"/>
  <c r="GH28" i="15" s="1"/>
  <c r="GH29" i="15" s="1"/>
  <c r="GH31" i="15" s="1"/>
  <c r="GN14" i="15"/>
  <c r="GT14" i="15"/>
  <c r="GT22" i="15" s="1"/>
  <c r="GT27" i="15" s="1"/>
  <c r="GT28" i="15" s="1"/>
  <c r="GT29" i="15" s="1"/>
  <c r="GT31" i="15" s="1"/>
  <c r="GW14" i="15"/>
  <c r="GW22" i="15" s="1"/>
  <c r="GW27" i="15" s="1"/>
  <c r="GW28" i="15" s="1"/>
  <c r="GW29" i="15" s="1"/>
  <c r="GW31" i="15" s="1"/>
  <c r="HC14" i="15"/>
  <c r="HC22" i="15" s="1"/>
  <c r="HC27" i="15" s="1"/>
  <c r="HC28" i="15" s="1"/>
  <c r="HC29" i="15" s="1"/>
  <c r="HC31" i="15" s="1"/>
  <c r="HF14" i="15"/>
  <c r="HF22" i="15" s="1"/>
  <c r="HF27" i="15" s="1"/>
  <c r="HF28" i="15" s="1"/>
  <c r="HF29" i="15" s="1"/>
  <c r="HF31" i="15" s="1"/>
  <c r="HL14" i="15"/>
  <c r="HL22" i="15" s="1"/>
  <c r="HL27" i="15" s="1"/>
  <c r="HL28" i="15" s="1"/>
  <c r="HL29" i="15" s="1"/>
  <c r="HL31" i="15" s="1"/>
  <c r="HR14" i="15"/>
  <c r="HR22" i="15" s="1"/>
  <c r="HR27" i="15" s="1"/>
  <c r="HR28" i="15" s="1"/>
  <c r="HR29" i="15" s="1"/>
  <c r="HR31" i="15" s="1"/>
  <c r="HU14" i="15"/>
  <c r="HU22" i="15" s="1"/>
  <c r="HU27" i="15" s="1"/>
  <c r="HU28" i="15" s="1"/>
  <c r="HU29" i="15" s="1"/>
  <c r="HU31" i="15" s="1"/>
  <c r="IA14" i="15"/>
  <c r="IA22" i="15" s="1"/>
  <c r="IA27" i="15" s="1"/>
  <c r="IA28" i="15" s="1"/>
  <c r="IA29" i="15" s="1"/>
  <c r="IA31" i="15" s="1"/>
  <c r="ID14" i="15"/>
  <c r="ID22" i="15" s="1"/>
  <c r="ID27" i="15" s="1"/>
  <c r="ID28" i="15" s="1"/>
  <c r="ID29" i="15" s="1"/>
  <c r="ID31" i="15" s="1"/>
  <c r="IJ14" i="15"/>
  <c r="IJ22" i="15" s="1"/>
  <c r="IJ27" i="15" s="1"/>
  <c r="IJ28" i="15" s="1"/>
  <c r="IJ29" i="15" s="1"/>
  <c r="IJ31" i="15" s="1"/>
  <c r="IP14" i="15"/>
  <c r="IP22" i="15" s="1"/>
  <c r="IP27" i="15" s="1"/>
  <c r="IP28" i="15" s="1"/>
  <c r="IP29" i="15" s="1"/>
  <c r="IP31" i="15" s="1"/>
  <c r="IS14" i="15"/>
  <c r="IY14" i="15"/>
  <c r="JB14" i="15"/>
  <c r="JB22" i="15" s="1"/>
  <c r="JB27" i="15" s="1"/>
  <c r="JB28" i="15" s="1"/>
  <c r="JB29" i="15" s="1"/>
  <c r="JB31" i="15" s="1"/>
  <c r="JH14" i="15"/>
  <c r="JH22" i="15" s="1"/>
  <c r="JH27" i="15" s="1"/>
  <c r="JH28" i="15" s="1"/>
  <c r="JH29" i="15" s="1"/>
  <c r="JH31" i="15" s="1"/>
  <c r="JN14" i="15"/>
  <c r="JN22" i="15" s="1"/>
  <c r="JN27" i="15" s="1"/>
  <c r="JN28" i="15" s="1"/>
  <c r="JN29" i="15" s="1"/>
  <c r="JN31" i="15" s="1"/>
  <c r="JQ14" i="15"/>
  <c r="JW14" i="15"/>
  <c r="JW22" i="15" s="1"/>
  <c r="JW27" i="15" s="1"/>
  <c r="JW28" i="15" s="1"/>
  <c r="JW29" i="15" s="1"/>
  <c r="JW31" i="15" s="1"/>
  <c r="JZ14" i="15"/>
  <c r="JZ22" i="15" s="1"/>
  <c r="JZ27" i="15" s="1"/>
  <c r="JZ28" i="15" s="1"/>
  <c r="JZ29" i="15" s="1"/>
  <c r="JZ31" i="15" s="1"/>
  <c r="KF14" i="15"/>
  <c r="KL14" i="15"/>
  <c r="KL22" i="15" s="1"/>
  <c r="KL27" i="15" s="1"/>
  <c r="KL28" i="15" s="1"/>
  <c r="KL29" i="15" s="1"/>
  <c r="KL31" i="15" s="1"/>
  <c r="KO14" i="15"/>
  <c r="KO22" i="15" s="1"/>
  <c r="KO27" i="15" s="1"/>
  <c r="KO28" i="15" s="1"/>
  <c r="KO29" i="15" s="1"/>
  <c r="KO31" i="15" s="1"/>
  <c r="KU14" i="15"/>
  <c r="KU22" i="15" s="1"/>
  <c r="KU27" i="15" s="1"/>
  <c r="KU28" i="15" s="1"/>
  <c r="KU29" i="15" s="1"/>
  <c r="KU31" i="15" s="1"/>
  <c r="V22" i="15"/>
  <c r="AH22" i="15"/>
  <c r="AH27" i="15" s="1"/>
  <c r="AH28" i="15" s="1"/>
  <c r="AH29" i="15" s="1"/>
  <c r="AH31" i="15" s="1"/>
  <c r="AQ22" i="15"/>
  <c r="AQ27" i="15" s="1"/>
  <c r="AQ28" i="15" s="1"/>
  <c r="AQ29" i="15" s="1"/>
  <c r="AQ31" i="15" s="1"/>
  <c r="BC22" i="15"/>
  <c r="BC27" i="15" s="1"/>
  <c r="BC28" i="15" s="1"/>
  <c r="BC29" i="15" s="1"/>
  <c r="BC31" i="15" s="1"/>
  <c r="BO22" i="15"/>
  <c r="BO27" i="15" s="1"/>
  <c r="BO28" i="15" s="1"/>
  <c r="BO29" i="15" s="1"/>
  <c r="BO31" i="15" s="1"/>
  <c r="IM22" i="15"/>
  <c r="IM27" i="15" s="1"/>
  <c r="IM28" i="15" s="1"/>
  <c r="IM29" i="15" s="1"/>
  <c r="IM31" i="15" s="1"/>
  <c r="IY22" i="15"/>
  <c r="IY27" i="15" s="1"/>
  <c r="IY28" i="15" s="1"/>
  <c r="IY29" i="15" s="1"/>
  <c r="IY31" i="15" s="1"/>
  <c r="KI22" i="15"/>
  <c r="KI27" i="15" s="1"/>
  <c r="KI28" i="15" s="1"/>
  <c r="KI29" i="15" s="1"/>
  <c r="KI31" i="15" s="1"/>
  <c r="CY22" i="15"/>
  <c r="CY27" i="15" s="1"/>
  <c r="CY28" i="15" s="1"/>
  <c r="CY29" i="15" s="1"/>
  <c r="CY31" i="15" s="1"/>
  <c r="DK22" i="15"/>
  <c r="DK27" i="15" s="1"/>
  <c r="DK28" i="15" s="1"/>
  <c r="DK29" i="15" s="1"/>
  <c r="DK31" i="15" s="1"/>
  <c r="FG22" i="15"/>
  <c r="FG27" i="15" s="1"/>
  <c r="FG28" i="15" s="1"/>
  <c r="FG29" i="15" s="1"/>
  <c r="FG31" i="15" s="1"/>
  <c r="CS22" i="15"/>
  <c r="CS27" i="15" s="1"/>
  <c r="CS28" i="15" s="1"/>
  <c r="CS29" i="15" s="1"/>
  <c r="CS31" i="15" s="1"/>
  <c r="FA22" i="15"/>
  <c r="FA27" i="15" s="1"/>
  <c r="FA28" i="15" s="1"/>
  <c r="FA29" i="15" s="1"/>
  <c r="FA31" i="15" s="1"/>
  <c r="GK22" i="15"/>
  <c r="GK27" i="15" s="1"/>
  <c r="GK28" i="15" s="1"/>
  <c r="GK29" i="15" s="1"/>
  <c r="GK31" i="15" s="1"/>
  <c r="IG22" i="15"/>
  <c r="IG27" i="15" s="1"/>
  <c r="IG28" i="15" s="1"/>
  <c r="IG29" i="15" s="1"/>
  <c r="IG31" i="15" s="1"/>
  <c r="IS22" i="15"/>
  <c r="IS27" i="15" s="1"/>
  <c r="IS28" i="15" s="1"/>
  <c r="IS29" i="15" s="1"/>
  <c r="IS31" i="15" s="1"/>
  <c r="KC22" i="15"/>
  <c r="KC27" i="15" s="1"/>
  <c r="KC28" i="15" s="1"/>
  <c r="KC29" i="15" s="1"/>
  <c r="KC31" i="15" s="1"/>
  <c r="AK28" i="15"/>
  <c r="AK29" i="15" s="1"/>
  <c r="AK31" i="15" s="1"/>
  <c r="BU22" i="15"/>
  <c r="BU27" i="15" s="1"/>
  <c r="BU28" i="15" s="1"/>
  <c r="BU29" i="15" s="1"/>
  <c r="BU31" i="15" s="1"/>
  <c r="FM22" i="15"/>
  <c r="FM27" i="15" s="1"/>
  <c r="FM28" i="15" s="1"/>
  <c r="FM29" i="15" s="1"/>
  <c r="FM31" i="15" s="1"/>
  <c r="JQ22" i="15"/>
  <c r="JQ27" i="15" s="1"/>
  <c r="JQ28" i="15" s="1"/>
  <c r="JQ29" i="15" s="1"/>
  <c r="JQ31" i="15" s="1"/>
  <c r="AZ22" i="15"/>
  <c r="AZ27" i="15" s="1"/>
  <c r="AZ28" i="15" s="1"/>
  <c r="AZ29" i="15" s="1"/>
  <c r="AZ31" i="15" s="1"/>
  <c r="CJ22" i="15"/>
  <c r="CJ27" i="15" s="1"/>
  <c r="CJ28" i="15" s="1"/>
  <c r="CJ29" i="15" s="1"/>
  <c r="CJ31" i="15" s="1"/>
  <c r="DH22" i="15"/>
  <c r="DH27" i="15" s="1"/>
  <c r="DH28" i="15" s="1"/>
  <c r="DH29" i="15" s="1"/>
  <c r="DH31" i="15" s="1"/>
  <c r="FD22" i="15"/>
  <c r="FD27" i="15" s="1"/>
  <c r="FD28" i="15" s="1"/>
  <c r="FD29" i="15" s="1"/>
  <c r="FD31" i="15" s="1"/>
  <c r="GB22" i="15"/>
  <c r="GB27" i="15" s="1"/>
  <c r="GB28" i="15" s="1"/>
  <c r="GB29" i="15" s="1"/>
  <c r="GB31" i="15" s="1"/>
  <c r="GN22" i="15"/>
  <c r="GN27" i="15" s="1"/>
  <c r="GN28" i="15" s="1"/>
  <c r="GN29" i="15" s="1"/>
  <c r="GN31" i="15" s="1"/>
  <c r="GZ22" i="15"/>
  <c r="GZ27" i="15" s="1"/>
  <c r="GZ28" i="15" s="1"/>
  <c r="GZ29" i="15" s="1"/>
  <c r="GZ31" i="15" s="1"/>
  <c r="HX22" i="15"/>
  <c r="HX27" i="15" s="1"/>
  <c r="HX28" i="15" s="1"/>
  <c r="HX29" i="15" s="1"/>
  <c r="HX31" i="15" s="1"/>
  <c r="KF22" i="15"/>
  <c r="KF27" i="15" s="1"/>
  <c r="KF28" i="15" s="1"/>
  <c r="KF29" i="15" s="1"/>
  <c r="KF31" i="15" s="1"/>
  <c r="K15" i="15"/>
  <c r="J15" i="15"/>
  <c r="AE27" i="15" l="1"/>
  <c r="AE28" i="15" s="1"/>
  <c r="AE29" i="15" s="1"/>
  <c r="AE31" i="15" s="1"/>
  <c r="V27" i="15"/>
  <c r="V28" i="15" s="1"/>
  <c r="V29" i="15" s="1"/>
  <c r="Y27" i="15"/>
  <c r="Y28" i="15" s="1"/>
  <c r="Y29" i="15" s="1"/>
  <c r="Y31" i="15" s="1"/>
  <c r="P27" i="15"/>
  <c r="P28" i="15" s="1"/>
  <c r="P29" i="15" s="1"/>
  <c r="M31" i="15"/>
  <c r="EO31" i="15"/>
  <c r="S31" i="15" l="1"/>
  <c r="P31" i="15"/>
  <c r="V31" i="15"/>
  <c r="J22" i="15" l="1"/>
  <c r="H22" i="15"/>
  <c r="H26" i="15"/>
  <c r="K24" i="15"/>
  <c r="J26" i="15"/>
  <c r="R10" i="15"/>
  <c r="AD10" i="15"/>
  <c r="EQ10" i="15"/>
  <c r="II10" i="15"/>
  <c r="FF10" i="15"/>
  <c r="GD10" i="15"/>
  <c r="GP10" i="15"/>
  <c r="HB10" i="15"/>
  <c r="HZ10" i="15"/>
  <c r="IL10" i="15"/>
  <c r="IX10" i="15"/>
  <c r="JV10" i="15"/>
  <c r="BZ10" i="15"/>
  <c r="CC10" i="15"/>
  <c r="KT10" i="15"/>
  <c r="AY10" i="15"/>
  <c r="EH10" i="15"/>
  <c r="CF10" i="15"/>
  <c r="GM10" i="15"/>
  <c r="CU10" i="15"/>
  <c r="AG10" i="15"/>
  <c r="ET10" i="15"/>
  <c r="IU10" i="15"/>
  <c r="KH10" i="15"/>
  <c r="CX10" i="15"/>
  <c r="DJ10" i="15"/>
  <c r="CL10" i="15"/>
  <c r="BN10" i="15"/>
  <c r="BB10" i="15"/>
  <c r="DY10" i="15"/>
  <c r="JP10" i="15"/>
  <c r="FX10" i="15"/>
  <c r="JA10" i="15"/>
  <c r="EE10" i="15"/>
  <c r="IC10" i="15"/>
  <c r="GG10" i="15"/>
  <c r="DD10" i="15"/>
  <c r="KN10" i="15"/>
  <c r="EN10" i="15"/>
  <c r="BQ10" i="15"/>
  <c r="X10" i="15"/>
  <c r="HH10" i="15"/>
  <c r="HW10" i="15"/>
  <c r="AS10" i="15"/>
  <c r="KK10" i="15"/>
  <c r="IO10" i="15"/>
  <c r="EZ10" i="15"/>
  <c r="GJ10" i="15"/>
  <c r="EK10" i="15"/>
  <c r="JD10" i="15"/>
  <c r="DA10" i="15"/>
  <c r="BE10" i="15"/>
  <c r="L10" i="15"/>
  <c r="GV10" i="15"/>
  <c r="AV10" i="15"/>
  <c r="IF10" i="15"/>
  <c r="FL10" i="15"/>
  <c r="AP10" i="15"/>
  <c r="BT10" i="15"/>
  <c r="FO10" i="15"/>
  <c r="GS10" i="15"/>
  <c r="DP10" i="15"/>
  <c r="AM10" i="15"/>
  <c r="JG10" i="15"/>
  <c r="FI10" i="15"/>
  <c r="DM10" i="15"/>
  <c r="BH10" i="15"/>
  <c r="IR10" i="15"/>
  <c r="CR10" i="15"/>
  <c r="KB10" i="15"/>
  <c r="AA10" i="15"/>
  <c r="FU10" i="15"/>
  <c r="CI10" i="15"/>
  <c r="GA10" i="15"/>
  <c r="JS10" i="15"/>
  <c r="FR10" i="15"/>
  <c r="EW10" i="15"/>
  <c r="HQ10" i="15"/>
  <c r="KE10" i="15"/>
  <c r="JY10" i="15"/>
  <c r="HK10" i="15"/>
  <c r="HE10" i="15"/>
  <c r="FC10" i="15"/>
  <c r="HT10" i="15"/>
  <c r="DG10" i="15"/>
  <c r="GY10" i="15"/>
  <c r="KQ10" i="15"/>
  <c r="HN10" i="15"/>
  <c r="JM10" i="15"/>
  <c r="AJ10" i="15"/>
  <c r="EB10" i="15"/>
  <c r="BW10" i="15"/>
  <c r="O10" i="15"/>
  <c r="U10" i="15"/>
  <c r="DV10" i="15"/>
  <c r="JJ10" i="15"/>
  <c r="CO10" i="15"/>
  <c r="BK10" i="15"/>
  <c r="DS10" i="15"/>
  <c r="C60" i="10"/>
  <c r="C61" i="10"/>
  <c r="N61" i="10" s="1"/>
  <c r="C62" i="10"/>
  <c r="J62" i="10" s="1"/>
  <c r="C63" i="10"/>
  <c r="J63" i="10" s="1"/>
  <c r="C64" i="10"/>
  <c r="N64" i="10" s="1"/>
  <c r="C65" i="10"/>
  <c r="K65" i="10" s="1"/>
  <c r="C66" i="10"/>
  <c r="D66" i="10" s="1"/>
  <c r="C67" i="10"/>
  <c r="J67" i="10" s="1"/>
  <c r="C68" i="10"/>
  <c r="J68" i="10" s="1"/>
  <c r="C69" i="10"/>
  <c r="N69" i="10" s="1"/>
  <c r="C70" i="10"/>
  <c r="J70" i="10" s="1"/>
  <c r="C71" i="10"/>
  <c r="J71" i="10" s="1"/>
  <c r="C72" i="10"/>
  <c r="C73" i="10"/>
  <c r="D73" i="10" s="1"/>
  <c r="C74" i="10"/>
  <c r="N74" i="10" s="1"/>
  <c r="C75" i="10"/>
  <c r="K75" i="10" s="1"/>
  <c r="C76" i="10"/>
  <c r="C77" i="10"/>
  <c r="K77" i="10" s="1"/>
  <c r="C78" i="10"/>
  <c r="K78" i="10" s="1"/>
  <c r="C79" i="10"/>
  <c r="J79" i="10" s="1"/>
  <c r="C80" i="10"/>
  <c r="D80" i="10" s="1"/>
  <c r="C81" i="10"/>
  <c r="K81" i="10" s="1"/>
  <c r="C82" i="10"/>
  <c r="D82" i="10" s="1"/>
  <c r="C83" i="10"/>
  <c r="J83" i="10" s="1"/>
  <c r="C84" i="10"/>
  <c r="C85" i="10"/>
  <c r="J85" i="10" s="1"/>
  <c r="C86" i="10"/>
  <c r="K86" i="10" s="1"/>
  <c r="C87" i="10"/>
  <c r="J87" i="10" s="1"/>
  <c r="C88" i="10"/>
  <c r="K88" i="10" s="1"/>
  <c r="C89" i="10"/>
  <c r="J89" i="10" s="1"/>
  <c r="C90" i="10"/>
  <c r="N90" i="10" s="1"/>
  <c r="C91" i="10"/>
  <c r="K91" i="10" s="1"/>
  <c r="C92" i="10"/>
  <c r="D92" i="10" s="1"/>
  <c r="C93" i="10"/>
  <c r="K93" i="10" s="1"/>
  <c r="C94" i="10"/>
  <c r="K94" i="10" s="1"/>
  <c r="C95" i="10"/>
  <c r="J95" i="10" s="1"/>
  <c r="C96" i="10"/>
  <c r="D96" i="10" s="1"/>
  <c r="C97" i="10"/>
  <c r="K97" i="10" s="1"/>
  <c r="C98" i="10"/>
  <c r="D98" i="10" s="1"/>
  <c r="C99" i="10"/>
  <c r="J99" i="10" s="1"/>
  <c r="C100" i="10"/>
  <c r="N100" i="10" s="1"/>
  <c r="C101" i="10"/>
  <c r="K101" i="10" s="1"/>
  <c r="C102" i="10"/>
  <c r="N102" i="10" s="1"/>
  <c r="C103" i="10"/>
  <c r="J103" i="10" s="1"/>
  <c r="C104" i="10"/>
  <c r="K104" i="10" s="1"/>
  <c r="C105" i="10"/>
  <c r="J105" i="10" s="1"/>
  <c r="C106" i="10"/>
  <c r="N106" i="10" s="1"/>
  <c r="C107" i="10"/>
  <c r="J107" i="10" s="1"/>
  <c r="C108" i="10"/>
  <c r="N108" i="10" s="1"/>
  <c r="C109" i="10"/>
  <c r="K109" i="10" s="1"/>
  <c r="C110" i="10"/>
  <c r="J110" i="10" s="1"/>
  <c r="C111" i="10"/>
  <c r="J111" i="10" s="1"/>
  <c r="C112" i="10"/>
  <c r="N112" i="10" s="1"/>
  <c r="C113" i="10"/>
  <c r="K113" i="10" s="1"/>
  <c r="K85" i="10"/>
  <c r="K69" i="10"/>
  <c r="K61" i="10"/>
  <c r="K89" i="10"/>
  <c r="K73" i="10"/>
  <c r="N110" i="10"/>
  <c r="N94" i="10"/>
  <c r="N86" i="10"/>
  <c r="N70" i="10"/>
  <c r="N66" i="10"/>
  <c r="K82" i="10"/>
  <c r="K110" i="10"/>
  <c r="J109" i="10"/>
  <c r="J77" i="10"/>
  <c r="J73" i="10"/>
  <c r="J101" i="10"/>
  <c r="J69" i="10"/>
  <c r="K106" i="10"/>
  <c r="J61" i="10"/>
  <c r="J97" i="10"/>
  <c r="J65" i="10"/>
  <c r="K70" i="10"/>
  <c r="D101" i="10"/>
  <c r="D93" i="10"/>
  <c r="D85" i="10"/>
  <c r="D77" i="10"/>
  <c r="D69" i="10"/>
  <c r="D61" i="10"/>
  <c r="J102" i="10"/>
  <c r="J98" i="10"/>
  <c r="J82" i="10"/>
  <c r="J74" i="10"/>
  <c r="N105" i="10"/>
  <c r="N97" i="10"/>
  <c r="N89" i="10"/>
  <c r="N81" i="10"/>
  <c r="N73" i="10"/>
  <c r="N65" i="10"/>
  <c r="D102" i="10"/>
  <c r="D94" i="10"/>
  <c r="D78" i="10"/>
  <c r="D74" i="10"/>
  <c r="KQ12" i="15"/>
  <c r="KN12" i="15"/>
  <c r="KK12" i="15"/>
  <c r="KH12" i="15"/>
  <c r="KE12" i="15"/>
  <c r="KB12" i="15"/>
  <c r="JY12" i="15"/>
  <c r="JV12" i="15"/>
  <c r="JS12" i="15"/>
  <c r="JP12" i="15"/>
  <c r="JM12" i="15"/>
  <c r="JJ12" i="15"/>
  <c r="JG12" i="15"/>
  <c r="JD12" i="15"/>
  <c r="JA12" i="15"/>
  <c r="IX12" i="15"/>
  <c r="IU12" i="15"/>
  <c r="IR12" i="15"/>
  <c r="IO12" i="15"/>
  <c r="IL12" i="15"/>
  <c r="II12" i="15"/>
  <c r="IF12" i="15"/>
  <c r="IC12" i="15"/>
  <c r="HZ12" i="15"/>
  <c r="HW12" i="15"/>
  <c r="HT12" i="15"/>
  <c r="HQ12" i="15"/>
  <c r="HN12" i="15"/>
  <c r="HK12" i="15"/>
  <c r="HH12" i="15"/>
  <c r="HE12" i="15"/>
  <c r="HB12" i="15"/>
  <c r="GY12" i="15"/>
  <c r="GV12" i="15"/>
  <c r="GS12" i="15"/>
  <c r="GP12" i="15"/>
  <c r="GM12" i="15"/>
  <c r="GJ12" i="15"/>
  <c r="GG12" i="15"/>
  <c r="GD12" i="15"/>
  <c r="GA12" i="15"/>
  <c r="FX12" i="15"/>
  <c r="FU12" i="15"/>
  <c r="FR12" i="15"/>
  <c r="FO12" i="15"/>
  <c r="FL12" i="15"/>
  <c r="FI12" i="15"/>
  <c r="FF12" i="15"/>
  <c r="FC12" i="15"/>
  <c r="EZ12" i="15"/>
  <c r="EW12" i="15"/>
  <c r="ET12" i="15"/>
  <c r="EQ12" i="15"/>
  <c r="EQ11" i="15"/>
  <c r="EQ33" i="15" s="1"/>
  <c r="ET11" i="15"/>
  <c r="ET33" i="15" s="1"/>
  <c r="EW11" i="15"/>
  <c r="EW33" i="15" s="1"/>
  <c r="EZ11" i="15"/>
  <c r="EZ33" i="15" s="1"/>
  <c r="FC11" i="15"/>
  <c r="FC33" i="15" s="1"/>
  <c r="FF11" i="15"/>
  <c r="FF33" i="15" s="1"/>
  <c r="FI11" i="15"/>
  <c r="FI33" i="15" s="1"/>
  <c r="FL11" i="15"/>
  <c r="FL33" i="15" s="1"/>
  <c r="FO11" i="15"/>
  <c r="FO33" i="15" s="1"/>
  <c r="FR11" i="15"/>
  <c r="FR33" i="15" s="1"/>
  <c r="FU11" i="15"/>
  <c r="FU33" i="15" s="1"/>
  <c r="FX11" i="15"/>
  <c r="FX33" i="15" s="1"/>
  <c r="GA11" i="15"/>
  <c r="GA33" i="15" s="1"/>
  <c r="GD11" i="15"/>
  <c r="GD33" i="15" s="1"/>
  <c r="GG11" i="15"/>
  <c r="GG33" i="15" s="1"/>
  <c r="GJ11" i="15"/>
  <c r="GJ33" i="15" s="1"/>
  <c r="GM11" i="15"/>
  <c r="GM33" i="15" s="1"/>
  <c r="GP11" i="15"/>
  <c r="GP33" i="15" s="1"/>
  <c r="GS11" i="15"/>
  <c r="GS33" i="15" s="1"/>
  <c r="GV11" i="15"/>
  <c r="GV33" i="15" s="1"/>
  <c r="GY11" i="15"/>
  <c r="GY33" i="15" s="1"/>
  <c r="HB11" i="15"/>
  <c r="HB33" i="15" s="1"/>
  <c r="HE11" i="15"/>
  <c r="HE33" i="15" s="1"/>
  <c r="HH11" i="15"/>
  <c r="HH33" i="15" s="1"/>
  <c r="HK11" i="15"/>
  <c r="HK33" i="15" s="1"/>
  <c r="HN11" i="15"/>
  <c r="HN33" i="15" s="1"/>
  <c r="HQ11" i="15"/>
  <c r="HQ33" i="15" s="1"/>
  <c r="HT11" i="15"/>
  <c r="HT33" i="15" s="1"/>
  <c r="HW11" i="15"/>
  <c r="HW33" i="15" s="1"/>
  <c r="HZ11" i="15"/>
  <c r="HZ33" i="15" s="1"/>
  <c r="IC11" i="15"/>
  <c r="IC33" i="15" s="1"/>
  <c r="IF11" i="15"/>
  <c r="IF33" i="15" s="1"/>
  <c r="II11" i="15"/>
  <c r="II33" i="15" s="1"/>
  <c r="IL11" i="15"/>
  <c r="IL33" i="15" s="1"/>
  <c r="IO11" i="15"/>
  <c r="IO33" i="15" s="1"/>
  <c r="IR11" i="15"/>
  <c r="IR33" i="15" s="1"/>
  <c r="IU11" i="15"/>
  <c r="IU33" i="15" s="1"/>
  <c r="IX11" i="15"/>
  <c r="IX33" i="15" s="1"/>
  <c r="JA11" i="15"/>
  <c r="JA33" i="15" s="1"/>
  <c r="JD11" i="15"/>
  <c r="JD33" i="15" s="1"/>
  <c r="JG11" i="15"/>
  <c r="JG33" i="15" s="1"/>
  <c r="JJ11" i="15"/>
  <c r="JJ33" i="15" s="1"/>
  <c r="JM11" i="15"/>
  <c r="JM33" i="15" s="1"/>
  <c r="JP11" i="15"/>
  <c r="JP33" i="15" s="1"/>
  <c r="JS11" i="15"/>
  <c r="JS33" i="15" s="1"/>
  <c r="JV11" i="15"/>
  <c r="JV33" i="15" s="1"/>
  <c r="JY11" i="15"/>
  <c r="JY33" i="15" s="1"/>
  <c r="KB11" i="15"/>
  <c r="KB33" i="15" s="1"/>
  <c r="KE11" i="15"/>
  <c r="KE33" i="15" s="1"/>
  <c r="KH11" i="15"/>
  <c r="KH33" i="15" s="1"/>
  <c r="KK11" i="15"/>
  <c r="KK33" i="15" s="1"/>
  <c r="KN11" i="15"/>
  <c r="KN33" i="15" s="1"/>
  <c r="KQ11" i="15"/>
  <c r="KQ33" i="15" s="1"/>
  <c r="KT11" i="15"/>
  <c r="KT33" i="15" s="1"/>
  <c r="KT12" i="15"/>
  <c r="N114" i="10"/>
  <c r="C22" i="10"/>
  <c r="C23" i="10"/>
  <c r="N25" i="10"/>
  <c r="C26" i="10"/>
  <c r="N26" i="10" s="1"/>
  <c r="C27" i="10"/>
  <c r="N27" i="10" s="1"/>
  <c r="C28" i="10"/>
  <c r="K28" i="10" s="1"/>
  <c r="C29" i="10"/>
  <c r="K29" i="10" s="1"/>
  <c r="C30" i="10"/>
  <c r="C31" i="10"/>
  <c r="K31" i="10" s="1"/>
  <c r="C32" i="10"/>
  <c r="N32" i="10" s="1"/>
  <c r="C33" i="10"/>
  <c r="K33" i="10" s="1"/>
  <c r="C34" i="10"/>
  <c r="N34" i="10" s="1"/>
  <c r="C35" i="10"/>
  <c r="D35" i="10" s="1"/>
  <c r="C36" i="10"/>
  <c r="J36" i="10" s="1"/>
  <c r="C37" i="10"/>
  <c r="J37" i="10" s="1"/>
  <c r="C38" i="10"/>
  <c r="K38" i="10" s="1"/>
  <c r="C39" i="10"/>
  <c r="J39" i="10" s="1"/>
  <c r="C40" i="10"/>
  <c r="D40" i="10" s="1"/>
  <c r="C41" i="10"/>
  <c r="N41" i="10" s="1"/>
  <c r="C42" i="10"/>
  <c r="N42" i="10" s="1"/>
  <c r="C43" i="10"/>
  <c r="D43" i="10" s="1"/>
  <c r="C44" i="10"/>
  <c r="K44" i="10" s="1"/>
  <c r="C45" i="10"/>
  <c r="C46" i="10"/>
  <c r="N46" i="10" s="1"/>
  <c r="C47" i="10"/>
  <c r="N47" i="10" s="1"/>
  <c r="C48" i="10"/>
  <c r="N48" i="10" s="1"/>
  <c r="C49" i="10"/>
  <c r="C50" i="10"/>
  <c r="J50" i="10" s="1"/>
  <c r="C51" i="10"/>
  <c r="J51" i="10" s="1"/>
  <c r="C52" i="10"/>
  <c r="J52" i="10" s="1"/>
  <c r="C53" i="10"/>
  <c r="K53" i="10" s="1"/>
  <c r="C54" i="10"/>
  <c r="D54" i="10" s="1"/>
  <c r="C55" i="10"/>
  <c r="N55" i="10" s="1"/>
  <c r="C56" i="10"/>
  <c r="D56" i="10" s="1"/>
  <c r="C57" i="10"/>
  <c r="N57" i="10" s="1"/>
  <c r="C58" i="10"/>
  <c r="N58" i="10" s="1"/>
  <c r="C59" i="10"/>
  <c r="K59" i="10" s="1"/>
  <c r="K48" i="10"/>
  <c r="N53" i="10"/>
  <c r="D37" i="10"/>
  <c r="D113" i="10"/>
  <c r="D28" i="10"/>
  <c r="C48" i="107"/>
  <c r="D48" i="107" s="1"/>
  <c r="C49" i="107"/>
  <c r="D49" i="107" s="1"/>
  <c r="C50" i="107"/>
  <c r="D50" i="107" s="1"/>
  <c r="C51" i="107"/>
  <c r="D51" i="107" s="1"/>
  <c r="C52" i="107"/>
  <c r="C53" i="107"/>
  <c r="C47" i="107"/>
  <c r="D47" i="107" s="1"/>
  <c r="DV12" i="15"/>
  <c r="DV11" i="15"/>
  <c r="DV33" i="15" s="1"/>
  <c r="DS12" i="15"/>
  <c r="DS11" i="15"/>
  <c r="DS33" i="15" s="1"/>
  <c r="DP12" i="15"/>
  <c r="DP11" i="15"/>
  <c r="DP33" i="15" s="1"/>
  <c r="DM12" i="15"/>
  <c r="DM11" i="15"/>
  <c r="DM33" i="15" s="1"/>
  <c r="DJ12" i="15"/>
  <c r="DJ11" i="15"/>
  <c r="DJ33" i="15" s="1"/>
  <c r="DG12" i="15"/>
  <c r="DG11" i="15"/>
  <c r="DG33" i="15" s="1"/>
  <c r="DD12" i="15"/>
  <c r="DD11" i="15"/>
  <c r="DD33" i="15" s="1"/>
  <c r="DA12" i="15"/>
  <c r="DA11" i="15"/>
  <c r="DA33" i="15" s="1"/>
  <c r="CX12" i="15"/>
  <c r="CX11" i="15"/>
  <c r="CX33" i="15" s="1"/>
  <c r="CU12" i="15"/>
  <c r="CU11" i="15"/>
  <c r="CU33" i="15" s="1"/>
  <c r="CR12" i="15"/>
  <c r="CR11" i="15"/>
  <c r="CR33" i="15" s="1"/>
  <c r="CO12" i="15"/>
  <c r="CO11" i="15"/>
  <c r="CO33" i="15" s="1"/>
  <c r="CL12" i="15"/>
  <c r="CL11" i="15"/>
  <c r="CL33" i="15" s="1"/>
  <c r="CI12" i="15"/>
  <c r="CI11" i="15"/>
  <c r="CI33" i="15" s="1"/>
  <c r="CF12" i="15"/>
  <c r="CF11" i="15"/>
  <c r="CF33" i="15" s="1"/>
  <c r="CC12" i="15"/>
  <c r="CC11" i="15"/>
  <c r="CC33" i="15" s="1"/>
  <c r="BZ12" i="15"/>
  <c r="BZ11" i="15"/>
  <c r="BZ33" i="15" s="1"/>
  <c r="BW12" i="15"/>
  <c r="BW11" i="15"/>
  <c r="BW33" i="15" s="1"/>
  <c r="BT12" i="15"/>
  <c r="BT11" i="15"/>
  <c r="BT33" i="15" s="1"/>
  <c r="BQ12" i="15"/>
  <c r="BQ11" i="15"/>
  <c r="BQ33" i="15" s="1"/>
  <c r="BN12" i="15"/>
  <c r="BN11" i="15"/>
  <c r="BN33" i="15" s="1"/>
  <c r="BK12" i="15"/>
  <c r="BK11" i="15"/>
  <c r="BK33" i="15" s="1"/>
  <c r="BH12" i="15"/>
  <c r="BH11" i="15"/>
  <c r="BH33" i="15" s="1"/>
  <c r="BE12" i="15"/>
  <c r="BE11" i="15"/>
  <c r="BE33" i="15" s="1"/>
  <c r="BB12" i="15"/>
  <c r="BB11" i="15"/>
  <c r="BB33" i="15" s="1"/>
  <c r="AY12" i="15"/>
  <c r="AY11" i="15"/>
  <c r="AY33" i="15" s="1"/>
  <c r="AV12" i="15"/>
  <c r="AV11" i="15"/>
  <c r="AV33" i="15" s="1"/>
  <c r="AS12" i="15"/>
  <c r="AS11" i="15"/>
  <c r="AS33" i="15" s="1"/>
  <c r="AP12" i="15"/>
  <c r="AP11" i="15"/>
  <c r="AP33" i="15" s="1"/>
  <c r="I12" i="15"/>
  <c r="I11" i="15"/>
  <c r="I33" i="15" s="1"/>
  <c r="AM11" i="15"/>
  <c r="AM33" i="15" s="1"/>
  <c r="AM12" i="15"/>
  <c r="AJ12" i="15"/>
  <c r="AJ11" i="15"/>
  <c r="AJ33" i="15" s="1"/>
  <c r="I10" i="15"/>
  <c r="EN12" i="15"/>
  <c r="EN11" i="15"/>
  <c r="EN33" i="15" s="1"/>
  <c r="EK12" i="15"/>
  <c r="EK11" i="15"/>
  <c r="EK33" i="15" s="1"/>
  <c r="EH12" i="15"/>
  <c r="EH11" i="15"/>
  <c r="EH33" i="15" s="1"/>
  <c r="EE12" i="15"/>
  <c r="EE11" i="15"/>
  <c r="EE33" i="15" s="1"/>
  <c r="EB12" i="15"/>
  <c r="EB11" i="15"/>
  <c r="EB33" i="15" s="1"/>
  <c r="DY12" i="15"/>
  <c r="DY11" i="15"/>
  <c r="DY33" i="15" s="1"/>
  <c r="AG12" i="15"/>
  <c r="AG11" i="15"/>
  <c r="AG33" i="15" s="1"/>
  <c r="AD12" i="15"/>
  <c r="AD11" i="15"/>
  <c r="AD33" i="15" s="1"/>
  <c r="AA12" i="15"/>
  <c r="AA11" i="15"/>
  <c r="AA33" i="15" s="1"/>
  <c r="X12" i="15"/>
  <c r="X11" i="15"/>
  <c r="X33" i="15" s="1"/>
  <c r="U12" i="15"/>
  <c r="U11" i="15"/>
  <c r="U33" i="15" s="1"/>
  <c r="R12" i="15"/>
  <c r="R11" i="15"/>
  <c r="R33" i="15" s="1"/>
  <c r="O12" i="15"/>
  <c r="O11" i="15"/>
  <c r="O33" i="15" s="1"/>
  <c r="L12" i="15"/>
  <c r="L11" i="15"/>
  <c r="L33" i="15" s="1"/>
  <c r="C17" i="10"/>
  <c r="C18" i="10"/>
  <c r="C19" i="10"/>
  <c r="N19" i="10" s="1"/>
  <c r="C20" i="10"/>
  <c r="D20" i="10" s="1"/>
  <c r="C21" i="10"/>
  <c r="D21" i="10" s="1"/>
  <c r="N20" i="10"/>
  <c r="I16" i="13"/>
  <c r="I17" i="13"/>
  <c r="I18" i="13"/>
  <c r="I19" i="13"/>
  <c r="I20" i="13"/>
  <c r="I21" i="13"/>
  <c r="I22" i="13"/>
  <c r="I23" i="13"/>
  <c r="I14" i="10"/>
  <c r="L14" i="10" s="1"/>
  <c r="B8" i="10"/>
  <c r="Q8" i="10" s="1"/>
  <c r="F15" i="107"/>
  <c r="F40" i="107" s="1"/>
  <c r="C46" i="107"/>
  <c r="AJ44" i="107"/>
  <c r="AI44" i="107"/>
  <c r="AH44" i="107"/>
  <c r="AG44" i="107"/>
  <c r="B7" i="107"/>
  <c r="B5" i="107"/>
  <c r="B4" i="107"/>
  <c r="B3" i="107"/>
  <c r="B2" i="107"/>
  <c r="B1" i="107"/>
  <c r="C16" i="10"/>
  <c r="N16" i="10" s="1"/>
  <c r="E116" i="13"/>
  <c r="E117" i="13"/>
  <c r="E118" i="13"/>
  <c r="B5" i="10"/>
  <c r="Q5" i="10" s="1"/>
  <c r="B5" i="15"/>
  <c r="B7" i="10"/>
  <c r="Q7" i="10" s="1"/>
  <c r="B4" i="10"/>
  <c r="Q4" i="10" s="1"/>
  <c r="B3" i="10"/>
  <c r="Q3" i="10" s="1"/>
  <c r="B2" i="10"/>
  <c r="Q2" i="10" s="1"/>
  <c r="B1" i="10"/>
  <c r="Q1" i="10" s="1"/>
  <c r="B2" i="15"/>
  <c r="B3" i="15"/>
  <c r="B4" i="15"/>
  <c r="B7" i="15"/>
  <c r="B1" i="15"/>
  <c r="Q17" i="10"/>
  <c r="Q18" i="10" s="1"/>
  <c r="Q19" i="10" s="1"/>
  <c r="Q20" i="10" s="1"/>
  <c r="Q21" i="10" s="1"/>
  <c r="Q22" i="10" s="1"/>
  <c r="Q23" i="10" s="1"/>
  <c r="D16" i="10"/>
  <c r="D18" i="10"/>
  <c r="N18" i="10" l="1"/>
  <c r="Q24" i="10"/>
  <c r="Q25" i="10" s="1"/>
  <c r="Q26" i="10" s="1"/>
  <c r="Q27" i="10" s="1"/>
  <c r="Q28" i="10" s="1"/>
  <c r="Q29" i="10" s="1"/>
  <c r="Q30" i="10" s="1"/>
  <c r="Q31" i="10" s="1"/>
  <c r="Q32" i="10" s="1"/>
  <c r="Q33" i="10" s="1"/>
  <c r="Q34" i="10" s="1"/>
  <c r="Q35" i="10" s="1"/>
  <c r="Q36" i="10" s="1"/>
  <c r="Q37" i="10" s="1"/>
  <c r="Q38" i="10" s="1"/>
  <c r="Q39" i="10" s="1"/>
  <c r="Q40" i="10" s="1"/>
  <c r="Q41" i="10" s="1"/>
  <c r="Q42" i="10" s="1"/>
  <c r="Q43" i="10" s="1"/>
  <c r="Q44" i="10" s="1"/>
  <c r="Q45" i="10" s="1"/>
  <c r="Q46" i="10" s="1"/>
  <c r="Q47" i="10" s="1"/>
  <c r="Q48" i="10" s="1"/>
  <c r="Q49" i="10" s="1"/>
  <c r="Q50" i="10" s="1"/>
  <c r="Q51" i="10" s="1"/>
  <c r="Q52" i="10" s="1"/>
  <c r="Q53" i="10" s="1"/>
  <c r="Q54" i="10" s="1"/>
  <c r="Q55" i="10" s="1"/>
  <c r="Q56" i="10" s="1"/>
  <c r="Q57" i="10" s="1"/>
  <c r="Q58" i="10" s="1"/>
  <c r="Q59" i="10" s="1"/>
  <c r="Q60" i="10" s="1"/>
  <c r="Q61" i="10" s="1"/>
  <c r="Q62" i="10" s="1"/>
  <c r="Q63" i="10" s="1"/>
  <c r="Q64" i="10" s="1"/>
  <c r="Q65" i="10" s="1"/>
  <c r="Q66" i="10" s="1"/>
  <c r="Q67" i="10" s="1"/>
  <c r="Q68" i="10" s="1"/>
  <c r="Q69" i="10" s="1"/>
  <c r="Q70" i="10" s="1"/>
  <c r="Q71" i="10" s="1"/>
  <c r="Q72" i="10" s="1"/>
  <c r="Q73" i="10" s="1"/>
  <c r="Q74" i="10" s="1"/>
  <c r="Q75" i="10" s="1"/>
  <c r="Q76" i="10" s="1"/>
  <c r="Q77" i="10" s="1"/>
  <c r="Q78" i="10" s="1"/>
  <c r="Q79" i="10" s="1"/>
  <c r="Q80" i="10" s="1"/>
  <c r="Q81" i="10" s="1"/>
  <c r="Q82" i="10" s="1"/>
  <c r="Q83" i="10" s="1"/>
  <c r="Q84" i="10" s="1"/>
  <c r="Q85" i="10" s="1"/>
  <c r="Q86" i="10" s="1"/>
  <c r="Q87" i="10" s="1"/>
  <c r="Q88" i="10" s="1"/>
  <c r="Q89" i="10" s="1"/>
  <c r="Q90" i="10" s="1"/>
  <c r="Q91" i="10" s="1"/>
  <c r="Q92" i="10" s="1"/>
  <c r="Q93" i="10" s="1"/>
  <c r="Q94" i="10" s="1"/>
  <c r="Q95" i="10" s="1"/>
  <c r="Q96" i="10" s="1"/>
  <c r="Q97" i="10" s="1"/>
  <c r="Q98" i="10" s="1"/>
  <c r="Q99" i="10" s="1"/>
  <c r="Q100" i="10" s="1"/>
  <c r="Q101" i="10" s="1"/>
  <c r="Q102" i="10" s="1"/>
  <c r="Q103" i="10" s="1"/>
  <c r="Q104" i="10" s="1"/>
  <c r="Q105" i="10" s="1"/>
  <c r="Q106" i="10" s="1"/>
  <c r="Q107" i="10" s="1"/>
  <c r="Q108" i="10" s="1"/>
  <c r="Q109" i="10" s="1"/>
  <c r="Q110" i="10" s="1"/>
  <c r="Q111" i="10" s="1"/>
  <c r="Q112" i="10" s="1"/>
  <c r="Q113" i="10" s="1"/>
  <c r="K35" i="10"/>
  <c r="D46" i="107"/>
  <c r="N21" i="10"/>
  <c r="D62" i="10"/>
  <c r="D86" i="10"/>
  <c r="D106" i="10"/>
  <c r="J66" i="10"/>
  <c r="J86" i="10"/>
  <c r="J106" i="10"/>
  <c r="K102" i="10"/>
  <c r="K74" i="10"/>
  <c r="K66" i="10"/>
  <c r="K62" i="10"/>
  <c r="N78" i="10"/>
  <c r="N98" i="10"/>
  <c r="D70" i="10"/>
  <c r="D90" i="10"/>
  <c r="D110" i="10"/>
  <c r="J90" i="10"/>
  <c r="K90" i="10"/>
  <c r="K98" i="10"/>
  <c r="N62" i="10"/>
  <c r="N82" i="10"/>
  <c r="H27" i="15"/>
  <c r="H28" i="15" s="1"/>
  <c r="H29" i="15" s="1"/>
  <c r="J27" i="15"/>
  <c r="N35" i="10"/>
  <c r="K55" i="10"/>
  <c r="J55" i="10"/>
  <c r="N71" i="10"/>
  <c r="K95" i="10"/>
  <c r="J31" i="10"/>
  <c r="N51" i="10"/>
  <c r="D31" i="10"/>
  <c r="J27" i="10"/>
  <c r="D71" i="10"/>
  <c r="D47" i="10"/>
  <c r="K47" i="10"/>
  <c r="N79" i="10"/>
  <c r="D79" i="10"/>
  <c r="K103" i="10"/>
  <c r="N103" i="10"/>
  <c r="D103" i="10"/>
  <c r="K63" i="10"/>
  <c r="N111" i="10"/>
  <c r="D111" i="10"/>
  <c r="K71" i="10"/>
  <c r="K54" i="10"/>
  <c r="N17" i="10"/>
  <c r="J57" i="10"/>
  <c r="J42" i="10"/>
  <c r="N87" i="10"/>
  <c r="D87" i="10"/>
  <c r="K79" i="10"/>
  <c r="K111" i="10"/>
  <c r="D58" i="10"/>
  <c r="N63" i="10"/>
  <c r="N95" i="10"/>
  <c r="D63" i="10"/>
  <c r="D95" i="10"/>
  <c r="K87" i="10"/>
  <c r="J78" i="10"/>
  <c r="J94" i="10"/>
  <c r="J75" i="10"/>
  <c r="D17" i="10"/>
  <c r="K27" i="10"/>
  <c r="J59" i="10"/>
  <c r="N43" i="10"/>
  <c r="N59" i="10"/>
  <c r="D53" i="10"/>
  <c r="J41" i="10"/>
  <c r="K43" i="10"/>
  <c r="D39" i="10"/>
  <c r="D55" i="10"/>
  <c r="N37" i="10"/>
  <c r="J43" i="10"/>
  <c r="K37" i="10"/>
  <c r="J35" i="10"/>
  <c r="K41" i="10"/>
  <c r="K57" i="10"/>
  <c r="D109" i="10"/>
  <c r="N113" i="10"/>
  <c r="J91" i="10"/>
  <c r="K105" i="10"/>
  <c r="N23" i="10"/>
  <c r="D27" i="10"/>
  <c r="J47" i="10"/>
  <c r="N31" i="10"/>
  <c r="N39" i="10"/>
  <c r="J113" i="10"/>
  <c r="D41" i="10"/>
  <c r="D57" i="10"/>
  <c r="J53" i="10"/>
  <c r="K39" i="10"/>
  <c r="K51" i="10"/>
  <c r="D51" i="10"/>
  <c r="D59" i="10"/>
  <c r="N33" i="10"/>
  <c r="N67" i="10"/>
  <c r="N75" i="10"/>
  <c r="N83" i="10"/>
  <c r="N91" i="10"/>
  <c r="N99" i="10"/>
  <c r="N107" i="10"/>
  <c r="D67" i="10"/>
  <c r="D75" i="10"/>
  <c r="D83" i="10"/>
  <c r="D91" i="10"/>
  <c r="D99" i="10"/>
  <c r="D107" i="10"/>
  <c r="N77" i="10"/>
  <c r="N85" i="10"/>
  <c r="N93" i="10"/>
  <c r="N101" i="10"/>
  <c r="N109" i="10"/>
  <c r="K67" i="10"/>
  <c r="K83" i="10"/>
  <c r="K99" i="10"/>
  <c r="K107" i="10"/>
  <c r="D65" i="10"/>
  <c r="D81" i="10"/>
  <c r="D89" i="10"/>
  <c r="D97" i="10"/>
  <c r="D105" i="10"/>
  <c r="J81" i="10"/>
  <c r="J93" i="10"/>
  <c r="D44" i="10"/>
  <c r="J40" i="10"/>
  <c r="N52" i="10"/>
  <c r="D38" i="10"/>
  <c r="N50" i="10"/>
  <c r="J56" i="10"/>
  <c r="N36" i="10"/>
  <c r="K58" i="10"/>
  <c r="J58" i="10"/>
  <c r="K32" i="10"/>
  <c r="FH26" i="15"/>
  <c r="FH32" i="15" s="1"/>
  <c r="EV26" i="15"/>
  <c r="EV32" i="15" s="1"/>
  <c r="EJ26" i="15"/>
  <c r="EJ32" i="15" s="1"/>
  <c r="DX26" i="15"/>
  <c r="DX32" i="15" s="1"/>
  <c r="DL26" i="15"/>
  <c r="DL32" i="15" s="1"/>
  <c r="CZ26" i="15"/>
  <c r="CZ32" i="15" s="1"/>
  <c r="CN26" i="15"/>
  <c r="CN32" i="15" s="1"/>
  <c r="CB26" i="15"/>
  <c r="CB32" i="15" s="1"/>
  <c r="BP26" i="15"/>
  <c r="BP32" i="15" s="1"/>
  <c r="BD26" i="15"/>
  <c r="BD32" i="15" s="1"/>
  <c r="AR26" i="15"/>
  <c r="AR32" i="15" s="1"/>
  <c r="AF26" i="15"/>
  <c r="AF32" i="15" s="1"/>
  <c r="T26" i="15"/>
  <c r="T32" i="15" s="1"/>
  <c r="KD26" i="15"/>
  <c r="KD32" i="15" s="1"/>
  <c r="JR26" i="15"/>
  <c r="JR32" i="15" s="1"/>
  <c r="JF26" i="15"/>
  <c r="JF32" i="15" s="1"/>
  <c r="IT26" i="15"/>
  <c r="IT32" i="15" s="1"/>
  <c r="IH26" i="15"/>
  <c r="IH32" i="15" s="1"/>
  <c r="HV26" i="15"/>
  <c r="HV32" i="15" s="1"/>
  <c r="HJ26" i="15"/>
  <c r="HJ32" i="15" s="1"/>
  <c r="GX26" i="15"/>
  <c r="GX32" i="15" s="1"/>
  <c r="GL26" i="15"/>
  <c r="GL32" i="15" s="1"/>
  <c r="FZ26" i="15"/>
  <c r="FZ32" i="15" s="1"/>
  <c r="FN26" i="15"/>
  <c r="FN32" i="15" s="1"/>
  <c r="N26" i="15"/>
  <c r="N32" i="15" s="1"/>
  <c r="AL26" i="15"/>
  <c r="AL32" i="15" s="1"/>
  <c r="BJ26" i="15"/>
  <c r="BJ32" i="15" s="1"/>
  <c r="CH26" i="15"/>
  <c r="CH32" i="15" s="1"/>
  <c r="DF26" i="15"/>
  <c r="DF32" i="15" s="1"/>
  <c r="ED26" i="15"/>
  <c r="ED32" i="15" s="1"/>
  <c r="FB26" i="15"/>
  <c r="FB32" i="15" s="1"/>
  <c r="GF26" i="15"/>
  <c r="GF32" i="15" s="1"/>
  <c r="HD26" i="15"/>
  <c r="HD32" i="15" s="1"/>
  <c r="IB26" i="15"/>
  <c r="IB32" i="15" s="1"/>
  <c r="IZ26" i="15"/>
  <c r="IZ32" i="15" s="1"/>
  <c r="JX26" i="15"/>
  <c r="JX32" i="15" s="1"/>
  <c r="KP26" i="15"/>
  <c r="KP32" i="15" s="1"/>
  <c r="AI26" i="15"/>
  <c r="AI32" i="15" s="1"/>
  <c r="BG26" i="15"/>
  <c r="BG32" i="15" s="1"/>
  <c r="CE26" i="15"/>
  <c r="CE32" i="15" s="1"/>
  <c r="DC26" i="15"/>
  <c r="DC32" i="15" s="1"/>
  <c r="EA26" i="15"/>
  <c r="EA32" i="15" s="1"/>
  <c r="EY26" i="15"/>
  <c r="EY32" i="15" s="1"/>
  <c r="FW26" i="15"/>
  <c r="FW32" i="15" s="1"/>
  <c r="GU26" i="15"/>
  <c r="GU32" i="15" s="1"/>
  <c r="HS26" i="15"/>
  <c r="HS32" i="15" s="1"/>
  <c r="IQ26" i="15"/>
  <c r="IQ32" i="15" s="1"/>
  <c r="JO26" i="15"/>
  <c r="JO32" i="15" s="1"/>
  <c r="KM26" i="15"/>
  <c r="KM32" i="15" s="1"/>
  <c r="Q26" i="15"/>
  <c r="Q32" i="15" s="1"/>
  <c r="AO26" i="15"/>
  <c r="AO32" i="15" s="1"/>
  <c r="BM26" i="15"/>
  <c r="BM32" i="15" s="1"/>
  <c r="CK26" i="15"/>
  <c r="CK32" i="15" s="1"/>
  <c r="DI26" i="15"/>
  <c r="DI32" i="15" s="1"/>
  <c r="EG26" i="15"/>
  <c r="EG32" i="15" s="1"/>
  <c r="FE26" i="15"/>
  <c r="FE32" i="15" s="1"/>
  <c r="GC26" i="15"/>
  <c r="GC32" i="15" s="1"/>
  <c r="HA26" i="15"/>
  <c r="HA32" i="15" s="1"/>
  <c r="HY26" i="15"/>
  <c r="HY32" i="15" s="1"/>
  <c r="IW26" i="15"/>
  <c r="IW32" i="15" s="1"/>
  <c r="JU26" i="15"/>
  <c r="JU32" i="15" s="1"/>
  <c r="KS26" i="15"/>
  <c r="KS32" i="15" s="1"/>
  <c r="Z26" i="15"/>
  <c r="Z32" i="15" s="1"/>
  <c r="AX26" i="15"/>
  <c r="AX32" i="15" s="1"/>
  <c r="BV26" i="15"/>
  <c r="BV32" i="15" s="1"/>
  <c r="CT26" i="15"/>
  <c r="CT32" i="15" s="1"/>
  <c r="DR26" i="15"/>
  <c r="DR32" i="15" s="1"/>
  <c r="EP26" i="15"/>
  <c r="EP32" i="15" s="1"/>
  <c r="FT26" i="15"/>
  <c r="FT32" i="15" s="1"/>
  <c r="GR26" i="15"/>
  <c r="GR32" i="15" s="1"/>
  <c r="HP26" i="15"/>
  <c r="HP32" i="15" s="1"/>
  <c r="IN26" i="15"/>
  <c r="IN32" i="15" s="1"/>
  <c r="JL26" i="15"/>
  <c r="JL32" i="15" s="1"/>
  <c r="KJ26" i="15"/>
  <c r="KJ32" i="15" s="1"/>
  <c r="KV26" i="15"/>
  <c r="KV32" i="15" s="1"/>
  <c r="W26" i="15"/>
  <c r="W32" i="15" s="1"/>
  <c r="AU26" i="15"/>
  <c r="AU32" i="15" s="1"/>
  <c r="BS26" i="15"/>
  <c r="BS32" i="15" s="1"/>
  <c r="CQ26" i="15"/>
  <c r="CQ32" i="15" s="1"/>
  <c r="DO26" i="15"/>
  <c r="DO32" i="15" s="1"/>
  <c r="EM26" i="15"/>
  <c r="EM32" i="15" s="1"/>
  <c r="FK26" i="15"/>
  <c r="FK32" i="15" s="1"/>
  <c r="GI26" i="15"/>
  <c r="GI32" i="15" s="1"/>
  <c r="HG26" i="15"/>
  <c r="HG32" i="15" s="1"/>
  <c r="IE26" i="15"/>
  <c r="IE32" i="15" s="1"/>
  <c r="JC26" i="15"/>
  <c r="JC32" i="15" s="1"/>
  <c r="KA26" i="15"/>
  <c r="KA32" i="15" s="1"/>
  <c r="AC26" i="15"/>
  <c r="AC32" i="15" s="1"/>
  <c r="BA26" i="15"/>
  <c r="BA32" i="15" s="1"/>
  <c r="BY26" i="15"/>
  <c r="BY32" i="15" s="1"/>
  <c r="CW26" i="15"/>
  <c r="CW32" i="15" s="1"/>
  <c r="DU26" i="15"/>
  <c r="DU32" i="15" s="1"/>
  <c r="ES26" i="15"/>
  <c r="ES32" i="15" s="1"/>
  <c r="FQ26" i="15"/>
  <c r="FQ32" i="15" s="1"/>
  <c r="GO26" i="15"/>
  <c r="GO32" i="15" s="1"/>
  <c r="HM26" i="15"/>
  <c r="HM32" i="15" s="1"/>
  <c r="IK26" i="15"/>
  <c r="IK32" i="15" s="1"/>
  <c r="JI26" i="15"/>
  <c r="JI32" i="15" s="1"/>
  <c r="KG26" i="15"/>
  <c r="KG32" i="15" s="1"/>
  <c r="E119" i="13"/>
  <c r="N22" i="10"/>
  <c r="D32" i="10"/>
  <c r="D48" i="10"/>
  <c r="J28" i="10"/>
  <c r="J44" i="10"/>
  <c r="N40" i="10"/>
  <c r="N56" i="10"/>
  <c r="K36" i="10"/>
  <c r="K52" i="10"/>
  <c r="J100" i="10"/>
  <c r="N24" i="10"/>
  <c r="D36" i="10"/>
  <c r="D52" i="10"/>
  <c r="J32" i="10"/>
  <c r="J48" i="10"/>
  <c r="N28" i="10"/>
  <c r="N44" i="10"/>
  <c r="K40" i="10"/>
  <c r="K56" i="10"/>
  <c r="N104" i="10"/>
  <c r="K26" i="15"/>
  <c r="J104" i="10"/>
  <c r="D104" i="10"/>
  <c r="J112" i="10"/>
  <c r="K112" i="10"/>
  <c r="D112" i="10"/>
  <c r="N96" i="10"/>
  <c r="J96" i="10"/>
  <c r="K96" i="10"/>
  <c r="D88" i="10"/>
  <c r="N88" i="10"/>
  <c r="K84" i="10"/>
  <c r="N84" i="10"/>
  <c r="D84" i="10"/>
  <c r="N76" i="10"/>
  <c r="J76" i="10"/>
  <c r="K76" i="10"/>
  <c r="D72" i="10"/>
  <c r="N72" i="10"/>
  <c r="K68" i="10"/>
  <c r="N68" i="10"/>
  <c r="D68" i="10"/>
  <c r="D64" i="10"/>
  <c r="J64" i="10"/>
  <c r="K64" i="10"/>
  <c r="D60" i="10"/>
  <c r="J60" i="10"/>
  <c r="K60" i="10"/>
  <c r="J72" i="10"/>
  <c r="D19" i="10"/>
  <c r="J54" i="10"/>
  <c r="N54" i="10"/>
  <c r="D50" i="10"/>
  <c r="K50" i="10"/>
  <c r="J46" i="10"/>
  <c r="D46" i="10"/>
  <c r="K46" i="10"/>
  <c r="N38" i="10"/>
  <c r="J38" i="10"/>
  <c r="D34" i="10"/>
  <c r="K34" i="10"/>
  <c r="J30" i="10"/>
  <c r="D30" i="10"/>
  <c r="K30" i="10"/>
  <c r="J26" i="10"/>
  <c r="D26" i="10"/>
  <c r="K26" i="10"/>
  <c r="J84" i="10"/>
  <c r="D108" i="10"/>
  <c r="J108" i="10"/>
  <c r="K108" i="10"/>
  <c r="K100" i="10"/>
  <c r="D100" i="10"/>
  <c r="N92" i="10"/>
  <c r="J92" i="10"/>
  <c r="K92" i="10"/>
  <c r="J80" i="10"/>
  <c r="K80" i="10"/>
  <c r="N80" i="10"/>
  <c r="K42" i="10"/>
  <c r="D42" i="10"/>
  <c r="J34" i="10"/>
  <c r="N30" i="10"/>
  <c r="N49" i="10"/>
  <c r="J49" i="10"/>
  <c r="D49" i="10"/>
  <c r="K49" i="10"/>
  <c r="N45" i="10"/>
  <c r="K45" i="10"/>
  <c r="J45" i="10"/>
  <c r="D45" i="10"/>
  <c r="J33" i="10"/>
  <c r="D33" i="10"/>
  <c r="N29" i="10"/>
  <c r="J29" i="10"/>
  <c r="D29" i="10"/>
  <c r="J88" i="10"/>
  <c r="N60" i="10"/>
  <c r="D76" i="10"/>
  <c r="K72" i="10"/>
  <c r="J28" i="15" l="1"/>
  <c r="J29" i="15" s="1"/>
  <c r="K32" i="15"/>
  <c r="H32" i="15" l="1"/>
  <c r="AT32" i="15" l="1"/>
  <c r="CD32" i="15"/>
  <c r="GH32" i="15"/>
  <c r="AH32" i="15"/>
  <c r="GB32" i="15"/>
  <c r="CP32" i="15"/>
  <c r="HF32" i="15"/>
  <c r="JZ32" i="15"/>
  <c r="DN32" i="15"/>
  <c r="HR32" i="15"/>
  <c r="BR32" i="15"/>
  <c r="GT32" i="15"/>
  <c r="V32" i="15"/>
  <c r="DZ32" i="15"/>
  <c r="IP32" i="15"/>
  <c r="KL32" i="15"/>
  <c r="FP32" i="15"/>
  <c r="BX32" i="15"/>
  <c r="EX32" i="15"/>
  <c r="ID32" i="15"/>
  <c r="DB32" i="15"/>
  <c r="BF32" i="15"/>
  <c r="EL32" i="15"/>
  <c r="JB32" i="15"/>
  <c r="FJ32" i="15"/>
  <c r="FV32" i="15"/>
  <c r="JN32" i="15"/>
  <c r="DQ32" i="15"/>
  <c r="AQ32" i="15"/>
  <c r="GQ32" i="15"/>
  <c r="Y32" i="15"/>
  <c r="BI32" i="15"/>
  <c r="BC32" i="15"/>
  <c r="IY32" i="15"/>
  <c r="AK32" i="15"/>
  <c r="IS32" i="15"/>
  <c r="FA32" i="15"/>
  <c r="JT32" i="15"/>
  <c r="AN32" i="15"/>
  <c r="ER32" i="15"/>
  <c r="BL32" i="15"/>
  <c r="CS32" i="15"/>
  <c r="IG32" i="15"/>
  <c r="DT32" i="15"/>
  <c r="AB32" i="15"/>
  <c r="AZ32" i="15"/>
  <c r="S32" i="15"/>
  <c r="JW32" i="15"/>
  <c r="JQ32" i="15"/>
  <c r="DH32" i="15"/>
  <c r="CV32" i="15"/>
  <c r="FM32" i="15"/>
  <c r="AW32" i="15"/>
  <c r="KI32" i="15"/>
  <c r="FS32" i="15"/>
  <c r="DK32" i="15"/>
  <c r="M32" i="15"/>
  <c r="AE32" i="15"/>
  <c r="IA32" i="15"/>
  <c r="EO32" i="15"/>
  <c r="GN32" i="15"/>
  <c r="HU32" i="15"/>
  <c r="HX32" i="15"/>
  <c r="HC32" i="15"/>
  <c r="IM32" i="15"/>
  <c r="JH32" i="15"/>
  <c r="IJ32" i="15"/>
  <c r="FD32" i="15"/>
  <c r="HI32" i="15"/>
  <c r="HO32" i="15"/>
  <c r="FG32" i="15"/>
  <c r="FY32" i="15"/>
  <c r="HL32" i="15"/>
  <c r="JE32" i="15"/>
  <c r="EI32" i="15"/>
  <c r="JK32" i="15"/>
  <c r="DW32" i="15"/>
  <c r="BO32" i="15"/>
  <c r="CY32" i="15"/>
  <c r="KU32" i="15"/>
  <c r="GE32" i="15"/>
  <c r="DE32" i="15"/>
  <c r="KO32" i="15"/>
  <c r="GW32" i="15"/>
  <c r="CJ32" i="15"/>
  <c r="EC32" i="15"/>
  <c r="EU32" i="15"/>
  <c r="GZ32" i="15"/>
  <c r="KF32" i="15"/>
  <c r="KC32" i="15"/>
  <c r="GK32" i="15"/>
  <c r="KR32" i="15"/>
  <c r="CM32" i="15"/>
  <c r="BU32" i="15"/>
  <c r="CA32" i="15"/>
  <c r="CG32" i="15"/>
  <c r="P32" i="15"/>
  <c r="EF32" i="15"/>
  <c r="IV32" i="15"/>
  <c r="K49" i="107" l="1"/>
  <c r="K53" i="107" l="1"/>
  <c r="K52" i="107"/>
  <c r="K50" i="107"/>
  <c r="K47" i="107"/>
  <c r="K48" i="107"/>
  <c r="K51" i="107"/>
  <c r="J31" i="15"/>
  <c r="J32" i="15" s="1"/>
  <c r="K46" i="107" l="1"/>
  <c r="E26" i="10" l="1"/>
  <c r="E27" i="10" l="1"/>
  <c r="G26" i="10"/>
  <c r="H26" i="10"/>
  <c r="F26" i="10"/>
  <c r="E29" i="10"/>
  <c r="E28" i="10" l="1"/>
  <c r="F27" i="10"/>
  <c r="G27" i="10"/>
  <c r="H27" i="10"/>
  <c r="E30" i="10"/>
  <c r="F29" i="10"/>
  <c r="H29" i="10"/>
  <c r="G29" i="10"/>
  <c r="G28" i="10" l="1"/>
  <c r="F28" i="10"/>
  <c r="H28" i="10"/>
  <c r="G30" i="10" l="1"/>
  <c r="F30" i="10"/>
  <c r="H30" i="10"/>
  <c r="E31" i="10"/>
  <c r="E32" i="10" l="1"/>
  <c r="E34" i="10"/>
  <c r="H31" i="10"/>
  <c r="G31" i="10"/>
  <c r="F31" i="10"/>
  <c r="E33" i="10" l="1"/>
  <c r="G32" i="10"/>
  <c r="H32" i="10"/>
  <c r="F32" i="10"/>
  <c r="F34" i="10"/>
  <c r="G34" i="10"/>
  <c r="H34" i="10"/>
  <c r="F33" i="10" l="1"/>
  <c r="H33" i="10"/>
  <c r="G33" i="10"/>
  <c r="E36" i="10"/>
  <c r="E35" i="10"/>
  <c r="H35" i="10" l="1"/>
  <c r="G35" i="10"/>
  <c r="F35" i="10"/>
  <c r="G36" i="10"/>
  <c r="H36" i="10"/>
  <c r="F36" i="10"/>
  <c r="E37" i="10" l="1"/>
  <c r="F38" i="10" l="1"/>
  <c r="H38" i="10"/>
  <c r="E38" i="10"/>
  <c r="G37" i="10"/>
  <c r="H37" i="10"/>
  <c r="F37" i="10"/>
  <c r="E39" i="10" l="1"/>
  <c r="E41" i="10"/>
  <c r="G38" i="10" l="1"/>
  <c r="F39" i="10"/>
  <c r="H39" i="10"/>
  <c r="G39" i="10"/>
  <c r="E40" i="10"/>
  <c r="E42" i="10"/>
  <c r="H40" i="10" l="1"/>
  <c r="G40" i="10"/>
  <c r="F40" i="10"/>
  <c r="F41" i="10"/>
  <c r="G41" i="10"/>
  <c r="H41" i="10"/>
  <c r="E43" i="10" l="1"/>
  <c r="H42" i="10"/>
  <c r="F42" i="10"/>
  <c r="G42" i="10"/>
  <c r="E44" i="10" l="1"/>
  <c r="F43" i="10" l="1"/>
  <c r="H43" i="10"/>
  <c r="G43" i="10"/>
  <c r="H44" i="10"/>
  <c r="F44" i="10"/>
  <c r="G44" i="10"/>
  <c r="E45" i="10"/>
  <c r="E46" i="10" l="1"/>
  <c r="H45" i="10"/>
  <c r="F45" i="10"/>
  <c r="G45" i="10"/>
  <c r="H46" i="10" l="1"/>
  <c r="F46" i="10"/>
  <c r="G46" i="10"/>
  <c r="E47" i="10"/>
  <c r="E49" i="10"/>
  <c r="E48" i="10" l="1"/>
  <c r="G47" i="10"/>
  <c r="H47" i="10"/>
  <c r="F47" i="10"/>
  <c r="G48" i="10" l="1"/>
  <c r="E50" i="10"/>
  <c r="H48" i="10"/>
  <c r="F48" i="10"/>
  <c r="G49" i="10"/>
  <c r="F49" i="10"/>
  <c r="H49" i="10"/>
  <c r="H50" i="10"/>
  <c r="F50" i="10"/>
  <c r="E51" i="10" l="1"/>
  <c r="G50" i="10" l="1"/>
  <c r="F51" i="10"/>
  <c r="H51" i="10"/>
  <c r="G51" i="10"/>
  <c r="E53" i="10"/>
  <c r="E52" i="10" l="1"/>
  <c r="F53" i="10"/>
  <c r="G53" i="10"/>
  <c r="H53" i="10"/>
  <c r="H52" i="10" l="1"/>
  <c r="G52" i="10"/>
  <c r="F52" i="10"/>
  <c r="E54" i="10"/>
  <c r="E55" i="10" l="1"/>
  <c r="H54" i="10"/>
  <c r="F54" i="10"/>
  <c r="G54" i="10"/>
  <c r="H55" i="10" l="1"/>
  <c r="F55" i="10"/>
  <c r="G55" i="10"/>
  <c r="H56" i="10"/>
  <c r="E57" i="10"/>
  <c r="E56" i="10"/>
  <c r="F56" i="10"/>
  <c r="G57" i="10" l="1"/>
  <c r="F57" i="10"/>
  <c r="H57" i="10"/>
  <c r="G56" i="10" l="1"/>
  <c r="E58" i="10"/>
  <c r="E60" i="10"/>
  <c r="E59" i="10" l="1"/>
  <c r="F58" i="10"/>
  <c r="G58" i="10"/>
  <c r="H58" i="10"/>
  <c r="F59" i="10"/>
  <c r="F60" i="10"/>
  <c r="G60" i="10"/>
  <c r="H60" i="10"/>
  <c r="G59" i="10" l="1"/>
  <c r="H59" i="10"/>
  <c r="E61" i="10"/>
  <c r="H61" i="10"/>
  <c r="F61" i="10"/>
  <c r="E62" i="10" l="1"/>
  <c r="G61" i="10" l="1"/>
  <c r="F62" i="10"/>
  <c r="G62" i="10"/>
  <c r="H62" i="10"/>
  <c r="E64" i="10"/>
  <c r="E63" i="10"/>
  <c r="H63" i="10" l="1"/>
  <c r="F63" i="10"/>
  <c r="G63" i="10"/>
  <c r="H64" i="10" l="1"/>
  <c r="F64" i="10"/>
  <c r="G64" i="10"/>
  <c r="E65" i="10"/>
  <c r="F65" i="10" l="1"/>
  <c r="G65" i="10"/>
  <c r="H65" i="10"/>
  <c r="E66" i="10" l="1"/>
  <c r="E68" i="10"/>
  <c r="H66" i="10" l="1"/>
  <c r="F66" i="10"/>
  <c r="G66" i="10"/>
  <c r="E67" i="10"/>
  <c r="F67" i="10" l="1"/>
  <c r="H67" i="10"/>
  <c r="G67" i="10"/>
  <c r="H68" i="10"/>
  <c r="F68" i="10"/>
  <c r="G68" i="10"/>
  <c r="E69" i="10"/>
  <c r="F69" i="10"/>
  <c r="H69" i="10"/>
  <c r="E70" i="10" l="1"/>
  <c r="G69" i="10" l="1"/>
  <c r="E71" i="10"/>
  <c r="E72" i="10"/>
  <c r="F70" i="10"/>
  <c r="G70" i="10"/>
  <c r="H70" i="10"/>
  <c r="F71" i="10" l="1"/>
  <c r="H71" i="10"/>
  <c r="G71" i="10"/>
  <c r="G72" i="10" l="1"/>
  <c r="H72" i="10"/>
  <c r="F72" i="10"/>
  <c r="E73" i="10"/>
  <c r="E74" i="10" l="1"/>
  <c r="G73" i="10"/>
  <c r="F73" i="10"/>
  <c r="H73" i="10"/>
  <c r="E75" i="10"/>
  <c r="F74" i="10"/>
  <c r="H74" i="10"/>
  <c r="H75" i="10" l="1"/>
  <c r="G75" i="10"/>
  <c r="F75" i="10"/>
  <c r="G74" i="10" l="1"/>
  <c r="E77" i="10"/>
  <c r="E76" i="10"/>
  <c r="F76" i="10" l="1"/>
  <c r="H76" i="10"/>
  <c r="G76" i="10"/>
  <c r="G77" i="10" l="1"/>
  <c r="E78" i="10"/>
  <c r="F77" i="10"/>
  <c r="H77" i="10"/>
  <c r="F78" i="10"/>
  <c r="H78" i="10"/>
  <c r="E79" i="10" l="1"/>
  <c r="F79" i="10"/>
  <c r="H79" i="10"/>
  <c r="G78" i="10" l="1"/>
  <c r="E80" i="10"/>
  <c r="G79" i="10" l="1"/>
  <c r="E82" i="10"/>
  <c r="H80" i="10"/>
  <c r="F80" i="10"/>
  <c r="G80" i="10"/>
  <c r="E81" i="10" l="1"/>
  <c r="E83" i="10"/>
  <c r="H81" i="10" l="1"/>
  <c r="F81" i="10"/>
  <c r="G81" i="10"/>
  <c r="F82" i="10"/>
  <c r="G82" i="10"/>
  <c r="H82" i="10"/>
  <c r="F83" i="10" l="1"/>
  <c r="H83" i="10"/>
  <c r="G83" i="10"/>
  <c r="E84" i="10"/>
  <c r="E85" i="10"/>
  <c r="G84" i="10" l="1"/>
  <c r="H84" i="10"/>
  <c r="F84" i="10"/>
  <c r="F85" i="10" l="1"/>
  <c r="H85" i="10"/>
  <c r="G85" i="10"/>
  <c r="E86" i="10" l="1"/>
  <c r="H86" i="10"/>
  <c r="E87" i="10"/>
  <c r="F86" i="10"/>
  <c r="H87" i="10" l="1"/>
  <c r="F87" i="10"/>
  <c r="G87" i="10"/>
  <c r="G86" i="10" l="1"/>
  <c r="E88" i="10"/>
  <c r="E89" i="10"/>
  <c r="F88" i="10" l="1"/>
  <c r="H88" i="10"/>
  <c r="G88" i="10"/>
  <c r="F89" i="10"/>
  <c r="H89" i="10"/>
  <c r="G89" i="10"/>
  <c r="E90" i="10"/>
  <c r="H90" i="10"/>
  <c r="F90" i="10"/>
  <c r="E91" i="10" l="1"/>
  <c r="G90" i="10" l="1"/>
  <c r="G91" i="10" l="1"/>
  <c r="H91" i="10"/>
  <c r="E92" i="10"/>
  <c r="F91" i="10"/>
  <c r="E93" i="10"/>
  <c r="F93" i="10" l="1"/>
  <c r="H93" i="10"/>
  <c r="H92" i="10"/>
  <c r="F92" i="10"/>
  <c r="G92" i="10"/>
  <c r="G93" i="10"/>
  <c r="E94" i="10"/>
  <c r="F94" i="10" l="1"/>
  <c r="H94" i="10"/>
  <c r="G94" i="10"/>
  <c r="E95" i="10" l="1"/>
  <c r="F95" i="10" l="1"/>
  <c r="H95" i="10"/>
  <c r="G95" i="10"/>
  <c r="E96" i="10"/>
  <c r="E97" i="10"/>
  <c r="G96" i="10" l="1"/>
  <c r="H96" i="10"/>
  <c r="F96" i="10"/>
  <c r="E98" i="10"/>
  <c r="F98" i="10" l="1"/>
  <c r="G97" i="10"/>
  <c r="F97" i="10"/>
  <c r="H97" i="10"/>
  <c r="H98" i="10"/>
  <c r="G98" i="10"/>
  <c r="E99" i="10" l="1"/>
  <c r="E100" i="10"/>
  <c r="F100" i="10"/>
  <c r="H100" i="10"/>
  <c r="H99" i="10" l="1"/>
  <c r="F99" i="10"/>
  <c r="G99" i="10"/>
  <c r="E101" i="10"/>
  <c r="H101" i="10"/>
  <c r="F101" i="10"/>
  <c r="G100" i="10" l="1"/>
  <c r="G101" i="10" l="1"/>
  <c r="E102" i="10"/>
  <c r="F103" i="10" l="1"/>
  <c r="H103" i="10"/>
  <c r="E103" i="10"/>
  <c r="F102" i="10"/>
  <c r="G102" i="10"/>
  <c r="H102" i="10"/>
  <c r="E104" i="10"/>
  <c r="E105" i="10"/>
  <c r="F104" i="10"/>
  <c r="H104" i="10"/>
  <c r="H105" i="10" l="1"/>
  <c r="F105" i="10"/>
  <c r="G105" i="10"/>
  <c r="G104" i="10" l="1"/>
  <c r="G103" i="10"/>
  <c r="E106" i="10"/>
  <c r="F106" i="10" l="1"/>
  <c r="H106" i="10"/>
  <c r="G106" i="10"/>
  <c r="E107" i="10"/>
  <c r="G107" i="10" l="1"/>
  <c r="F107" i="10"/>
  <c r="H107" i="10"/>
  <c r="E108" i="10"/>
  <c r="E110" i="10" l="1"/>
  <c r="G108" i="10"/>
  <c r="F108" i="10"/>
  <c r="H108" i="10"/>
  <c r="E109" i="10" l="1"/>
  <c r="H110" i="10"/>
  <c r="F110" i="10"/>
  <c r="G110" i="10"/>
  <c r="H109" i="10" l="1"/>
  <c r="G109" i="10"/>
  <c r="F109" i="10"/>
  <c r="E111" i="10" l="1"/>
  <c r="E112" i="10"/>
  <c r="G111" i="10" l="1"/>
  <c r="H111" i="10"/>
  <c r="F111" i="10"/>
  <c r="F112" i="10"/>
  <c r="H112" i="10"/>
  <c r="G112" i="10"/>
  <c r="E113" i="10"/>
  <c r="G113" i="10" l="1"/>
  <c r="F113" i="10"/>
  <c r="H113" i="10"/>
  <c r="O52" i="107" l="1"/>
  <c r="O46" i="107"/>
  <c r="O53" i="107"/>
  <c r="O51" i="107"/>
  <c r="O48" i="107"/>
  <c r="O49" i="107"/>
  <c r="O47" i="107"/>
  <c r="O50" i="107"/>
  <c r="L50" i="107"/>
  <c r="L53" i="107"/>
  <c r="L47" i="107"/>
  <c r="L51" i="107"/>
  <c r="L46" i="107"/>
  <c r="L49" i="107"/>
  <c r="L48" i="107"/>
  <c r="L52" i="107"/>
  <c r="M52" i="107" l="1"/>
  <c r="M47" i="107"/>
  <c r="M51" i="107"/>
  <c r="M49" i="107"/>
  <c r="M53" i="107"/>
  <c r="M50" i="107"/>
  <c r="M48" i="107"/>
  <c r="M46" i="107"/>
  <c r="J148" i="107"/>
  <c r="J149" i="107"/>
  <c r="N50" i="107"/>
  <c r="N49" i="107"/>
  <c r="N48" i="107"/>
  <c r="N51" i="107"/>
  <c r="N52" i="107"/>
  <c r="N47" i="107"/>
  <c r="N46" i="107"/>
  <c r="N53" i="107"/>
  <c r="I93" i="10" l="1"/>
  <c r="L93" i="10" s="1"/>
  <c r="I58" i="10"/>
  <c r="L58" i="10" s="1"/>
  <c r="I109" i="10"/>
  <c r="L109" i="10" s="1"/>
  <c r="I75" i="10"/>
  <c r="L75" i="10" s="1"/>
  <c r="I41" i="10"/>
  <c r="L41" i="10" s="1"/>
  <c r="I101" i="10"/>
  <c r="L101" i="10" s="1"/>
  <c r="I83" i="10"/>
  <c r="L83" i="10" s="1"/>
  <c r="I67" i="10"/>
  <c r="L67" i="10" s="1"/>
  <c r="I48" i="10"/>
  <c r="L48" i="10" s="1"/>
  <c r="I32" i="10"/>
  <c r="L32" i="10" s="1"/>
  <c r="I55" i="10"/>
  <c r="L55" i="10" s="1"/>
  <c r="I105" i="10"/>
  <c r="L105" i="10" s="1"/>
  <c r="I97" i="10"/>
  <c r="L97" i="10" s="1"/>
  <c r="I87" i="10"/>
  <c r="L87" i="10" s="1"/>
  <c r="I79" i="10"/>
  <c r="L79" i="10" s="1"/>
  <c r="I71" i="10"/>
  <c r="L71" i="10" s="1"/>
  <c r="I64" i="10"/>
  <c r="L64" i="10" s="1"/>
  <c r="I52" i="10"/>
  <c r="L52" i="10" s="1"/>
  <c r="I45" i="10"/>
  <c r="L45" i="10" s="1"/>
  <c r="I37" i="10"/>
  <c r="L37" i="10" s="1"/>
  <c r="I29" i="10"/>
  <c r="L29" i="10" s="1"/>
  <c r="I95" i="10"/>
  <c r="L95" i="10" s="1"/>
  <c r="I107" i="10"/>
  <c r="L107" i="10" s="1"/>
  <c r="I104" i="10"/>
  <c r="L104" i="10" s="1"/>
  <c r="I99" i="10"/>
  <c r="L99" i="10" s="1"/>
  <c r="I92" i="10"/>
  <c r="L92" i="10" s="1"/>
  <c r="I88" i="10"/>
  <c r="L88" i="10" s="1"/>
  <c r="I85" i="10"/>
  <c r="L85" i="10" s="1"/>
  <c r="I81" i="10"/>
  <c r="L81" i="10" s="1"/>
  <c r="I77" i="10"/>
  <c r="L77" i="10" s="1"/>
  <c r="I73" i="10"/>
  <c r="L73" i="10" s="1"/>
  <c r="I69" i="10"/>
  <c r="L69" i="10" s="1"/>
  <c r="I65" i="10"/>
  <c r="L65" i="10" s="1"/>
  <c r="I61" i="10"/>
  <c r="L61" i="10" s="1"/>
  <c r="I57" i="10"/>
  <c r="L57" i="10" s="1"/>
  <c r="I51" i="10"/>
  <c r="L51" i="10" s="1"/>
  <c r="I47" i="10"/>
  <c r="L47" i="10" s="1"/>
  <c r="I43" i="10"/>
  <c r="L43" i="10" s="1"/>
  <c r="I39" i="10"/>
  <c r="L39" i="10" s="1"/>
  <c r="I35" i="10"/>
  <c r="L35" i="10" s="1"/>
  <c r="I30" i="10"/>
  <c r="L30" i="10" s="1"/>
  <c r="I27" i="10"/>
  <c r="L27" i="10" s="1"/>
  <c r="I113" i="10"/>
  <c r="L113" i="10" s="1"/>
  <c r="I111" i="10"/>
  <c r="L111" i="10" s="1"/>
  <c r="I62" i="10"/>
  <c r="L62" i="10" s="1"/>
  <c r="I106" i="10"/>
  <c r="L106" i="10" s="1"/>
  <c r="I38" i="10"/>
  <c r="L38" i="10" s="1"/>
  <c r="I60" i="10"/>
  <c r="L60" i="10" s="1"/>
  <c r="I108" i="10"/>
  <c r="L108" i="10" s="1"/>
  <c r="I103" i="10"/>
  <c r="L103" i="10" s="1"/>
  <c r="I102" i="10"/>
  <c r="L102" i="10" s="1"/>
  <c r="I100" i="10"/>
  <c r="L100" i="10" s="1"/>
  <c r="I98" i="10"/>
  <c r="L98" i="10" s="1"/>
  <c r="I96" i="10"/>
  <c r="L96" i="10" s="1"/>
  <c r="I94" i="10"/>
  <c r="L94" i="10" s="1"/>
  <c r="I91" i="10"/>
  <c r="L91" i="10" s="1"/>
  <c r="I90" i="10"/>
  <c r="L90" i="10" s="1"/>
  <c r="I89" i="10"/>
  <c r="L89" i="10" s="1"/>
  <c r="I86" i="10"/>
  <c r="L86" i="10" s="1"/>
  <c r="I84" i="10"/>
  <c r="L84" i="10" s="1"/>
  <c r="I82" i="10"/>
  <c r="L82" i="10" s="1"/>
  <c r="I80" i="10"/>
  <c r="L80" i="10" s="1"/>
  <c r="I78" i="10"/>
  <c r="L78" i="10" s="1"/>
  <c r="I76" i="10"/>
  <c r="L76" i="10" s="1"/>
  <c r="I74" i="10"/>
  <c r="L74" i="10" s="1"/>
  <c r="I72" i="10"/>
  <c r="L72" i="10" s="1"/>
  <c r="I70" i="10"/>
  <c r="L70" i="10" s="1"/>
  <c r="I68" i="10"/>
  <c r="L68" i="10" s="1"/>
  <c r="I66" i="10"/>
  <c r="L66" i="10" s="1"/>
  <c r="I63" i="10"/>
  <c r="L63" i="10" s="1"/>
  <c r="I59" i="10"/>
  <c r="L59" i="10" s="1"/>
  <c r="I56" i="10"/>
  <c r="L56" i="10" s="1"/>
  <c r="I54" i="10"/>
  <c r="L54" i="10" s="1"/>
  <c r="I53" i="10"/>
  <c r="L53" i="10" s="1"/>
  <c r="I50" i="10"/>
  <c r="L50" i="10" s="1"/>
  <c r="I49" i="10"/>
  <c r="L49" i="10" s="1"/>
  <c r="I46" i="10"/>
  <c r="L46" i="10" s="1"/>
  <c r="I44" i="10"/>
  <c r="L44" i="10" s="1"/>
  <c r="I42" i="10"/>
  <c r="L42" i="10" s="1"/>
  <c r="I40" i="10"/>
  <c r="L40" i="10" s="1"/>
  <c r="I36" i="10"/>
  <c r="L36" i="10" s="1"/>
  <c r="I33" i="10"/>
  <c r="L33" i="10" s="1"/>
  <c r="I34" i="10"/>
  <c r="L34" i="10" s="1"/>
  <c r="I31" i="10"/>
  <c r="L31" i="10" s="1"/>
  <c r="I28" i="10"/>
  <c r="L28" i="10" s="1"/>
  <c r="I26" i="10"/>
  <c r="L26" i="10" s="1"/>
  <c r="I112" i="10"/>
  <c r="L112" i="10" s="1"/>
  <c r="I110" i="10"/>
  <c r="L110" i="10" s="1"/>
  <c r="J155" i="107"/>
  <c r="J147" i="107"/>
  <c r="P16" i="10" l="1"/>
  <c r="P21" i="10"/>
  <c r="P24" i="10"/>
  <c r="P20" i="10"/>
  <c r="P19" i="10"/>
  <c r="P18" i="10"/>
  <c r="P23" i="10"/>
  <c r="P17" i="10"/>
  <c r="P22" i="10"/>
  <c r="P25" i="10"/>
  <c r="P33" i="10"/>
  <c r="P97" i="10"/>
  <c r="P70" i="10"/>
  <c r="P38" i="10"/>
  <c r="P102" i="10"/>
  <c r="P59" i="10"/>
  <c r="P84" i="10"/>
  <c r="P57" i="10"/>
  <c r="P27" i="10"/>
  <c r="P90" i="10"/>
  <c r="P47" i="10"/>
  <c r="P110" i="10"/>
  <c r="P88" i="10"/>
  <c r="P60" i="10"/>
  <c r="P30" i="10"/>
  <c r="P50" i="10"/>
  <c r="P43" i="10"/>
  <c r="P48" i="10"/>
  <c r="P85" i="10"/>
  <c r="P54" i="10"/>
  <c r="P113" i="10"/>
  <c r="P75" i="10"/>
  <c r="P36" i="10"/>
  <c r="P100" i="10"/>
  <c r="P73" i="10"/>
  <c r="P41" i="10"/>
  <c r="P107" i="10"/>
  <c r="P62" i="10"/>
  <c r="P39" i="10"/>
  <c r="P104" i="10"/>
  <c r="P77" i="10"/>
  <c r="P46" i="10"/>
  <c r="P111" i="10"/>
  <c r="P67" i="10"/>
  <c r="P61" i="10"/>
  <c r="P32" i="10"/>
  <c r="P96" i="10"/>
  <c r="P66" i="10"/>
  <c r="P87" i="10"/>
  <c r="P81" i="10"/>
  <c r="P71" i="10"/>
  <c r="P64" i="10"/>
  <c r="P37" i="10"/>
  <c r="P101" i="10"/>
  <c r="P69" i="10"/>
  <c r="P26" i="10"/>
  <c r="P92" i="10"/>
  <c r="P52" i="10"/>
  <c r="P89" i="10"/>
  <c r="P58" i="10"/>
  <c r="P79" i="10"/>
  <c r="P56" i="10"/>
  <c r="P29" i="10"/>
  <c r="P93" i="10"/>
  <c r="P63" i="10"/>
  <c r="P83" i="10"/>
  <c r="P76" i="10"/>
  <c r="P49" i="10"/>
  <c r="P82" i="10"/>
  <c r="P40" i="10"/>
  <c r="P103" i="10"/>
  <c r="P95" i="10"/>
  <c r="P51" i="10"/>
  <c r="P80" i="10"/>
  <c r="P53" i="10"/>
  <c r="P86" i="10"/>
  <c r="P44" i="10"/>
  <c r="P106" i="10"/>
  <c r="P68" i="10"/>
  <c r="P42" i="10"/>
  <c r="P105" i="10"/>
  <c r="P74" i="10"/>
  <c r="P31" i="10"/>
  <c r="P94" i="10"/>
  <c r="P72" i="10"/>
  <c r="P45" i="10"/>
  <c r="P78" i="10"/>
  <c r="P35" i="10"/>
  <c r="P99" i="10"/>
  <c r="P28" i="10"/>
  <c r="P91" i="10"/>
  <c r="P65" i="10"/>
  <c r="P34" i="10"/>
  <c r="P98" i="10"/>
  <c r="P55" i="10"/>
  <c r="P109" i="10"/>
  <c r="P112" i="10"/>
  <c r="P108" i="10"/>
  <c r="J150" i="107"/>
  <c r="J151" i="107"/>
  <c r="J152" i="107"/>
  <c r="R24" i="10" l="1"/>
  <c r="R25" i="10"/>
  <c r="R26" i="10"/>
  <c r="R16" i="10"/>
  <c r="Q13" i="10" s="1"/>
  <c r="R88" i="10"/>
  <c r="R29" i="10"/>
  <c r="R93" i="10"/>
  <c r="R109" i="10"/>
  <c r="R59" i="10"/>
  <c r="R56" i="10"/>
  <c r="R91" i="10"/>
  <c r="R44" i="10"/>
  <c r="R17" i="10"/>
  <c r="R57" i="10"/>
  <c r="R65" i="10"/>
  <c r="R43" i="10"/>
  <c r="R68" i="10"/>
  <c r="R87" i="10"/>
  <c r="R41" i="10"/>
  <c r="R22" i="10"/>
  <c r="R80" i="10"/>
  <c r="R32" i="10"/>
  <c r="R111" i="10"/>
  <c r="R72" i="10"/>
  <c r="R30" i="10"/>
  <c r="R105" i="10"/>
  <c r="R71" i="10"/>
  <c r="R60" i="10"/>
  <c r="R48" i="10"/>
  <c r="R84" i="10"/>
  <c r="R28" i="10"/>
  <c r="R42" i="10"/>
  <c r="R36" i="10"/>
  <c r="R19" i="10"/>
  <c r="R76" i="10"/>
  <c r="R69" i="10"/>
  <c r="R34" i="10"/>
  <c r="R74" i="10"/>
  <c r="R108" i="10"/>
  <c r="R101" i="10"/>
  <c r="R58" i="10"/>
  <c r="R100" i="10"/>
  <c r="R67" i="10"/>
  <c r="R73" i="10"/>
  <c r="R94" i="10"/>
  <c r="R37" i="10"/>
  <c r="R85" i="10"/>
  <c r="R64" i="10"/>
  <c r="R40" i="10"/>
  <c r="R86" i="10"/>
  <c r="R27" i="10"/>
  <c r="R102" i="10"/>
  <c r="R96" i="10"/>
  <c r="R53" i="10"/>
  <c r="R103" i="10"/>
  <c r="R70" i="10"/>
  <c r="R110" i="10"/>
  <c r="R47" i="10"/>
  <c r="R55" i="10"/>
  <c r="R49" i="10"/>
  <c r="R90" i="10"/>
  <c r="R104" i="10"/>
  <c r="R63" i="10"/>
  <c r="R82" i="10"/>
  <c r="R77" i="10"/>
  <c r="R66" i="10"/>
  <c r="R81" i="10"/>
  <c r="R46" i="10"/>
  <c r="R106" i="10"/>
  <c r="R113" i="10"/>
  <c r="R39" i="10"/>
  <c r="R38" i="10"/>
  <c r="R50" i="10"/>
  <c r="R107" i="10"/>
  <c r="R23" i="10"/>
  <c r="R97" i="10"/>
  <c r="R51" i="10"/>
  <c r="R79" i="10"/>
  <c r="R61" i="10"/>
  <c r="R33" i="10"/>
  <c r="R78" i="10"/>
  <c r="R31" i="10"/>
  <c r="R54" i="10"/>
  <c r="R95" i="10"/>
  <c r="R99" i="10"/>
  <c r="R98" i="10"/>
  <c r="R35" i="10"/>
  <c r="R62" i="10"/>
  <c r="R92" i="10"/>
  <c r="R21" i="10"/>
  <c r="R83" i="10"/>
  <c r="R89" i="10"/>
  <c r="R18" i="10"/>
  <c r="R52" i="10"/>
  <c r="R75" i="10"/>
  <c r="R45" i="10"/>
  <c r="R20" i="10"/>
  <c r="R112" i="10"/>
  <c r="S52" i="10" l="1"/>
  <c r="T52" i="10"/>
  <c r="S31" i="10"/>
  <c r="T31" i="10"/>
  <c r="S107" i="10"/>
  <c r="T107" i="10"/>
  <c r="S63" i="10"/>
  <c r="T63" i="10"/>
  <c r="S85" i="10"/>
  <c r="T85" i="10"/>
  <c r="S69" i="10"/>
  <c r="T69" i="10"/>
  <c r="S60" i="10"/>
  <c r="T60" i="10"/>
  <c r="S43" i="10"/>
  <c r="T43" i="10"/>
  <c r="S24" i="10"/>
  <c r="S92" i="10"/>
  <c r="T92" i="10"/>
  <c r="S99" i="10"/>
  <c r="T99" i="10"/>
  <c r="S78" i="10"/>
  <c r="T78" i="10"/>
  <c r="S51" i="10"/>
  <c r="T51" i="10"/>
  <c r="S50" i="10"/>
  <c r="T50" i="10"/>
  <c r="S106" i="10"/>
  <c r="T106" i="10"/>
  <c r="S77" i="10"/>
  <c r="T77" i="10"/>
  <c r="S104" i="10"/>
  <c r="T104" i="10"/>
  <c r="S47" i="10"/>
  <c r="T47" i="10"/>
  <c r="S53" i="10"/>
  <c r="T53" i="10"/>
  <c r="S86" i="10"/>
  <c r="T86" i="10"/>
  <c r="S37" i="10"/>
  <c r="T37" i="10"/>
  <c r="S100" i="10"/>
  <c r="T100" i="10"/>
  <c r="S74" i="10"/>
  <c r="T74" i="10"/>
  <c r="S76" i="10"/>
  <c r="T76" i="10"/>
  <c r="S28" i="10"/>
  <c r="T28" i="10"/>
  <c r="S71" i="10"/>
  <c r="T71" i="10"/>
  <c r="S111" i="10"/>
  <c r="T111" i="10"/>
  <c r="S41" i="10"/>
  <c r="T41" i="10"/>
  <c r="S65" i="10"/>
  <c r="T65" i="10"/>
  <c r="S91" i="10"/>
  <c r="T91" i="10"/>
  <c r="S109" i="10"/>
  <c r="T109" i="10"/>
  <c r="S112" i="10"/>
  <c r="T112" i="10"/>
  <c r="S21" i="10"/>
  <c r="S113" i="10"/>
  <c r="T113" i="10"/>
  <c r="S103" i="10"/>
  <c r="T103" i="10"/>
  <c r="S108" i="10"/>
  <c r="T108" i="10"/>
  <c r="S72" i="10"/>
  <c r="T72" i="10"/>
  <c r="S44" i="10"/>
  <c r="T44" i="10"/>
  <c r="S20" i="10"/>
  <c r="S89" i="10"/>
  <c r="T89" i="10"/>
  <c r="S95" i="10"/>
  <c r="T95" i="10"/>
  <c r="S33" i="10"/>
  <c r="T33" i="10"/>
  <c r="S97" i="10"/>
  <c r="T97" i="10"/>
  <c r="S38" i="10"/>
  <c r="T38" i="10"/>
  <c r="S46" i="10"/>
  <c r="T46" i="10"/>
  <c r="S82" i="10"/>
  <c r="T82" i="10"/>
  <c r="S90" i="10"/>
  <c r="T90" i="10"/>
  <c r="S110" i="10"/>
  <c r="T110" i="10"/>
  <c r="S96" i="10"/>
  <c r="T96" i="10"/>
  <c r="S40" i="10"/>
  <c r="T40" i="10"/>
  <c r="S94" i="10"/>
  <c r="T94" i="10"/>
  <c r="S58" i="10"/>
  <c r="T58" i="10"/>
  <c r="S19" i="10"/>
  <c r="S84" i="10"/>
  <c r="T84" i="10"/>
  <c r="S105" i="10"/>
  <c r="T105" i="10"/>
  <c r="S32" i="10"/>
  <c r="T32" i="10"/>
  <c r="S87" i="10"/>
  <c r="T87" i="10"/>
  <c r="S57" i="10"/>
  <c r="T57" i="10"/>
  <c r="S56" i="10"/>
  <c r="T56" i="10"/>
  <c r="S93" i="10"/>
  <c r="T93" i="10"/>
  <c r="S26" i="10"/>
  <c r="T26" i="10"/>
  <c r="S98" i="10"/>
  <c r="T98" i="10"/>
  <c r="S79" i="10"/>
  <c r="T79" i="10"/>
  <c r="S66" i="10"/>
  <c r="T66" i="10"/>
  <c r="S55" i="10"/>
  <c r="T55" i="10"/>
  <c r="S27" i="10"/>
  <c r="T27" i="10"/>
  <c r="S67" i="10"/>
  <c r="T67" i="10"/>
  <c r="S42" i="10"/>
  <c r="T42" i="10"/>
  <c r="S22" i="10"/>
  <c r="S88" i="10"/>
  <c r="T88" i="10"/>
  <c r="S18" i="10"/>
  <c r="S45" i="10"/>
  <c r="T45" i="10"/>
  <c r="S62" i="10"/>
  <c r="T62" i="10"/>
  <c r="S75" i="10"/>
  <c r="T75" i="10"/>
  <c r="S83" i="10"/>
  <c r="T83" i="10"/>
  <c r="S35" i="10"/>
  <c r="T35" i="10"/>
  <c r="S54" i="10"/>
  <c r="T54" i="10"/>
  <c r="S61" i="10"/>
  <c r="T61" i="10"/>
  <c r="S23" i="10"/>
  <c r="S39" i="10"/>
  <c r="T39" i="10"/>
  <c r="S81" i="10"/>
  <c r="T81" i="10"/>
  <c r="S49" i="10"/>
  <c r="T49" i="10"/>
  <c r="S70" i="10"/>
  <c r="T70" i="10"/>
  <c r="S102" i="10"/>
  <c r="T102" i="10"/>
  <c r="S64" i="10"/>
  <c r="T64" i="10"/>
  <c r="S73" i="10"/>
  <c r="T73" i="10"/>
  <c r="S101" i="10"/>
  <c r="T101" i="10"/>
  <c r="S34" i="10"/>
  <c r="T34" i="10"/>
  <c r="S36" i="10"/>
  <c r="T36" i="10"/>
  <c r="S48" i="10"/>
  <c r="T48" i="10"/>
  <c r="S30" i="10"/>
  <c r="T30" i="10"/>
  <c r="S80" i="10"/>
  <c r="T80" i="10"/>
  <c r="S68" i="10"/>
  <c r="T68" i="10"/>
  <c r="S17" i="10"/>
  <c r="S59" i="10"/>
  <c r="T59" i="10"/>
  <c r="S29" i="10"/>
  <c r="T29" i="10"/>
  <c r="S16" i="10"/>
  <c r="S25" i="10"/>
  <c r="Q116" i="10"/>
</calcChain>
</file>

<file path=xl/sharedStrings.xml><?xml version="1.0" encoding="utf-8"?>
<sst xmlns="http://schemas.openxmlformats.org/spreadsheetml/2006/main" count="592" uniqueCount="150">
  <si>
    <t>PRESUPUESTO OFICIAL</t>
  </si>
  <si>
    <t>UNIDAD</t>
  </si>
  <si>
    <t>P/UNIT</t>
  </si>
  <si>
    <t>VR PARCIAL</t>
  </si>
  <si>
    <t>PU vs PO</t>
  </si>
  <si>
    <t xml:space="preserve"> </t>
  </si>
  <si>
    <t>PUNTAJE</t>
  </si>
  <si>
    <t>PROPONENTE</t>
  </si>
  <si>
    <t>DESCRIPCION</t>
  </si>
  <si>
    <t>CANTIDAD</t>
  </si>
  <si>
    <t>NO ADMISIBLE</t>
  </si>
  <si>
    <t>ADMISIBLE</t>
  </si>
  <si>
    <t>JERARQUIA</t>
  </si>
  <si>
    <t>No.</t>
  </si>
  <si>
    <t>PROP. No.</t>
  </si>
  <si>
    <t>RECHAZO</t>
  </si>
  <si>
    <t>Ítem
Pago</t>
  </si>
  <si>
    <t>(%)</t>
  </si>
  <si>
    <t>&lt;0</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</si>
  <si>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</si>
  <si>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</si>
  <si>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</si>
  <si>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</si>
  <si>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</si>
  <si>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</si>
  <si>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</si>
  <si>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</si>
  <si>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</si>
  <si>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</si>
  <si>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</si>
  <si>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PROPUESTA ECONÓMICA</t>
  </si>
  <si>
    <t>($)</t>
  </si>
  <si>
    <t>PORCENTAJE DE MEJORA</t>
  </si>
  <si>
    <t>RESULTADO</t>
  </si>
  <si>
    <t>CUADRO No. 4</t>
  </si>
  <si>
    <t>PROPUESTA NUMERO</t>
  </si>
  <si>
    <t>RESÚMEN DE LA PONDERACIÓN OTORGADA</t>
  </si>
  <si>
    <t>Precio</t>
  </si>
  <si>
    <t>PUNTAJE DEFINITIVO</t>
  </si>
  <si>
    <t>CIFRA DE AJUSTE</t>
  </si>
  <si>
    <t>CUADRO No. 5</t>
  </si>
  <si>
    <t>ORDEN DE ELEGIBILIDAD</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</si>
  <si>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</si>
  <si>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</si>
  <si>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</si>
  <si>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</si>
  <si>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</si>
  <si>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</si>
  <si>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</si>
  <si>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</si>
  <si>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</si>
  <si>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</si>
  <si>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Media artimética (X)</t>
  </si>
  <si>
    <r>
      <t>Media artimética alta (X</t>
    </r>
    <r>
      <rPr>
        <b/>
        <sz val="6"/>
        <rFont val="Arial"/>
        <family val="2"/>
      </rPr>
      <t>A</t>
    </r>
    <r>
      <rPr>
        <b/>
        <sz val="8"/>
        <rFont val="Arial"/>
        <family val="2"/>
      </rPr>
      <t>)</t>
    </r>
  </si>
  <si>
    <t>Mínimo</t>
  </si>
  <si>
    <t>Máximo</t>
  </si>
  <si>
    <t>Menor Valor (Vmin)</t>
  </si>
  <si>
    <t>Media geométrica con presupuesto oficial aproximado a números enteros = Mgpo</t>
  </si>
  <si>
    <t>CON RESPECTO A M1</t>
  </si>
  <si>
    <t>CON RESPECTO A M2</t>
  </si>
  <si>
    <t>CON RESPECTO A M3</t>
  </si>
  <si>
    <t>CON RESPECTO A M4</t>
  </si>
  <si>
    <t>CON RESPECTO A PO</t>
  </si>
  <si>
    <t>Media Aritmética =X</t>
  </si>
  <si>
    <t>Mediana= Me</t>
  </si>
  <si>
    <t>Desviación estándar =S</t>
  </si>
  <si>
    <t>Presupuesto Oficial</t>
  </si>
  <si>
    <t>1. Media Aritmética</t>
  </si>
  <si>
    <t>2. Media Aritmética Alta</t>
  </si>
  <si>
    <t>3. Media Geométrica con presupuesto oficial</t>
  </si>
  <si>
    <t>4. Menor Valor</t>
  </si>
  <si>
    <t>Estadistico usado para ponderar :</t>
  </si>
  <si>
    <t>(Puntos)</t>
  </si>
  <si>
    <t>PONDERACIÓN</t>
  </si>
  <si>
    <t>Estado de la Ponderación</t>
  </si>
  <si>
    <t>Indicador</t>
  </si>
  <si>
    <t>Cantidad</t>
  </si>
  <si>
    <t>Número total de propuestas descartadas</t>
  </si>
  <si>
    <t>Número de propuestas superiores al estadistico de ponderación</t>
  </si>
  <si>
    <t>Número de propuestas inferiores o iguales al estadistico de ponderación</t>
  </si>
  <si>
    <t>Descuento de la propuesta con mayor ponderación</t>
  </si>
  <si>
    <t>Propuesta con mayor ponderación</t>
  </si>
  <si>
    <t>Número propuesta con mayor ponderación</t>
  </si>
  <si>
    <t>Apoyo a la industria nacional</t>
  </si>
  <si>
    <t>MÉTODO DE PONDERACIÓN =</t>
  </si>
  <si>
    <r>
      <t>Producto (1x10</t>
    </r>
    <r>
      <rPr>
        <b/>
        <vertAlign val="superscript"/>
        <sz val="9"/>
        <rFont val="Arial"/>
        <family val="2"/>
      </rPr>
      <t>9</t>
    </r>
    <r>
      <rPr>
        <b/>
        <sz val="10"/>
        <rFont val="Arial"/>
        <family val="2"/>
      </rPr>
      <t>)</t>
    </r>
  </si>
  <si>
    <r>
      <t>Po</t>
    </r>
    <r>
      <rPr>
        <b/>
        <vertAlign val="superscript"/>
        <sz val="9"/>
        <rFont val="Arial"/>
        <family val="2"/>
      </rPr>
      <t>nv</t>
    </r>
    <r>
      <rPr>
        <b/>
        <sz val="9"/>
        <rFont val="Arial"/>
        <family val="2"/>
      </rPr>
      <t>(1x10</t>
    </r>
    <r>
      <rPr>
        <b/>
        <vertAlign val="superscript"/>
        <sz val="9"/>
        <rFont val="Arial"/>
        <family val="2"/>
      </rPr>
      <t>9</t>
    </r>
    <r>
      <rPr>
        <b/>
        <sz val="9"/>
        <rFont val="Arial"/>
        <family val="2"/>
      </rPr>
      <t>)</t>
    </r>
  </si>
  <si>
    <t>Número de veces que se debe incluir el PO = nv</t>
  </si>
  <si>
    <r>
      <t>($1x10</t>
    </r>
    <r>
      <rPr>
        <b/>
        <vertAlign val="superscript"/>
        <sz val="11"/>
        <rFont val="Arial"/>
        <family val="2"/>
      </rPr>
      <t>9</t>
    </r>
    <r>
      <rPr>
        <b/>
        <sz val="11"/>
        <rFont val="Arial"/>
        <family val="2"/>
      </rPr>
      <t>)</t>
    </r>
  </si>
  <si>
    <t>PROPONENTE NÚMERO</t>
  </si>
  <si>
    <t>NOMBRE PROPONENTE</t>
  </si>
  <si>
    <t>Número Propuesta</t>
  </si>
  <si>
    <t>Orden</t>
  </si>
  <si>
    <t>NOTAS ACLARATORIAS DE LA PROPUESTA ECONÓMICA</t>
  </si>
  <si>
    <t>CUADRO No. 2 - VERIFICACIÓN DE LAS PROPUESTAS ECONÓNICAS</t>
  </si>
  <si>
    <t>Último Método Utilizado</t>
  </si>
  <si>
    <t>MEDIA GEOMÉTRICA CON PRESUPUESTO OFICIAL</t>
  </si>
  <si>
    <t>MÉTODOS DE EVALUACIÓN</t>
  </si>
  <si>
    <t>MEDIA ARITMÉTICA</t>
  </si>
  <si>
    <t>MEDIA ARITMÉTICA ALTA</t>
  </si>
  <si>
    <t>MENOR VALOR</t>
  </si>
  <si>
    <t>No. de Módulos del Proceso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</si>
  <si>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</si>
  <si>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</si>
  <si>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</si>
  <si>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</si>
  <si>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</si>
  <si>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</si>
  <si>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</si>
  <si>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</si>
  <si>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</si>
  <si>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</si>
  <si>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</si>
  <si>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</si>
  <si>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 - GRUPO TÚNEL DE LA LÍNEA</t>
  </si>
  <si>
    <t>DIRECCIÓN DE CONTRATACIÓN</t>
  </si>
  <si>
    <t>NO APLICA</t>
  </si>
  <si>
    <t>TRM DEL DÍA DE LA INSTALACIÓN DE LA AUDIENCIA DE ASIGNACIÓN DE PUNTAJE</t>
  </si>
  <si>
    <t>DIRECCIÓN OPERATIVA</t>
  </si>
  <si>
    <t>SUBTOTAL VALOR DE LAS OBRAS</t>
  </si>
  <si>
    <t>ADMINISTRACIÓN</t>
  </si>
  <si>
    <t>IMPREVISTOS</t>
  </si>
  <si>
    <t>UTILIDAD</t>
  </si>
  <si>
    <t>AIU</t>
  </si>
  <si>
    <t>VALOR TOTAL OBRA</t>
  </si>
  <si>
    <t>PROPUESTA ECONÓMICA CORREGIDA</t>
  </si>
  <si>
    <t>PROPUESTA ECONÓMICA INICIAL</t>
  </si>
  <si>
    <t>% DE ERROR FRENTE AL VALOR DE LA OFERTA ECONÓMICA INICIAL</t>
  </si>
  <si>
    <t>VALOR INICIAL DE LA PROPUESTA ECONÓMICA SEGÚN FORMULARIO No. 1</t>
  </si>
  <si>
    <t>MÍNIMO 5%</t>
  </si>
  <si>
    <t>TOTAL IVA</t>
  </si>
  <si>
    <t>IVA COSTOS OBRA (19% SOBRE UTILIDAD OBRA)</t>
  </si>
  <si>
    <t xml:space="preserve">Factor de Calidad </t>
  </si>
  <si>
    <t>Factor de Calidad</t>
  </si>
  <si>
    <t>SUMINISTRO E INSTALACIÓN DE SEÑAL VERTICAL SP, SR Y SI 75 CM X 75 CM</t>
  </si>
  <si>
    <t xml:space="preserve">MARCAS VIALES CON PINTURA EN FRIO ACRÍLICA PURA BASE AGUA   </t>
  </si>
  <si>
    <t>LÍNEA DEMARCACION EN PINTURA ACRILICA CON MICROESFERAS</t>
  </si>
  <si>
    <t>SUMINISTRO E INSTALACIÓN DE SEÑAL VERTICAL SP-47B</t>
  </si>
  <si>
    <t>SUMINISTRO E INSTALACIÓN DE SEÑAL VERTICAL SP-47C</t>
  </si>
  <si>
    <t>SV-02</t>
  </si>
  <si>
    <t>SV-07</t>
  </si>
  <si>
    <t>SV-12</t>
  </si>
  <si>
    <t>SV-19</t>
  </si>
  <si>
    <t>SV-20</t>
  </si>
  <si>
    <t>M</t>
  </si>
  <si>
    <r>
      <t>M</t>
    </r>
    <r>
      <rPr>
        <vertAlign val="superscript"/>
        <sz val="9"/>
        <rFont val="Arial Narrow"/>
        <family val="2"/>
      </rPr>
      <t>2</t>
    </r>
  </si>
  <si>
    <t>SELECCIÓN ABREVIADA DE MENOR CUANTÍA SA-MC-DT-CAL-009-2019</t>
  </si>
  <si>
    <t>OBJETO: CONSTRUCCION OBRAS DE SEÑALIZACION PARA LA SEGURIDAD VIAL EN VIAS A CARGO DEL INVIAS EN JURISDICCION DE LA DIRECCIÓN TERRITORIAL CALDAS. (VIAS CON DISPOSITIVOS CONTROL Y SEÑALIZACION- SISTEMA CONTENCION VEHICULARCOMPLEMENTARIAS-ZONAS ESCOLARES).</t>
  </si>
  <si>
    <t>DESCARTADO</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</si>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</sst>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164" formatCode="&quot;$&quot;\ #,##0_);\(&quot;$&quot;\ #,##0\)"/>
    <numFmt numFmtId="165" formatCode="&quot;$&quot;\ #,##0.00_);[Red]\(&quot;$&quot;\ #,##0.00\)"/>
    <numFmt numFmtId="166" formatCode="_(* #,##0_);_(* \(#,##0\);_(* &quot;-&quot;_);_(@_)"/>
    <numFmt numFmtId="167" formatCode="_(&quot;$&quot;\ * #,##0.00_);_(&quot;$&quot;\ * \(#,##0.00\);_(&quot;$&quot;\ * &quot;-&quot;??_);_(@_)"/>
    <numFmt numFmtId="168" formatCode="_(* #,##0.00_);_(* \(#,##0.00\);_(* &quot;-&quot;??_);_(@_)"/>
    <numFmt numFmtId="169" formatCode="_(&quot;$&quot;* #,##0.00_);_(&quot;$&quot;* \(#,##0.00\);_(&quot;$&quot;* &quot;-&quot;??_);_(@_)"/>
    <numFmt numFmtId="170" formatCode="_-* #,##0.00\ &quot;Pts&quot;_-;\-* #,##0.00\ &quot;Pts&quot;_-;_-* &quot;-&quot;??\ &quot;Pts&quot;_-;_-@_-"/>
    <numFmt numFmtId="171" formatCode="_-* #,##0.00\ _P_t_s_-;\-* #,##0.00\ _P_t_s_-;_-* &quot;-&quot;??\ _P_t_s_-;_-@_-"/>
    <numFmt numFmtId="172" formatCode="#,##0.0"/>
    <numFmt numFmtId="173" formatCode="#,##0.00;[Red]#,##0.00"/>
    <numFmt numFmtId="174" formatCode="&quot;NN&quot;\ 0"/>
    <numFmt numFmtId="175" formatCode="0.0%"/>
    <numFmt numFmtId="176" formatCode="&quot;VALOR PARA EL CONTRATO=$&quot;\ #,##0.00"/>
    <numFmt numFmtId="177" formatCode="#,##0&quot;º&quot;"/>
    <numFmt numFmtId="178" formatCode="0.0000000"/>
    <numFmt numFmtId="179" formatCode="_ [$€-2]\ * #,##0.00_ ;_ [$€-2]\ * \-#,##0.00_ ;_ [$€-2]\ * &quot;-&quot;??_ "/>
    <numFmt numFmtId="180" formatCode="_(* #,##0_);_(* \(#,##0\);_(* &quot;-&quot;??_);_(@_)"/>
    <numFmt numFmtId="181" formatCode="0.0000E+00"/>
    <numFmt numFmtId="182" formatCode="_([$$-240A]\ * #,##0.00_);_([$$-240A]\ * \(#,##0.00\);_([$$-240A]\ * &quot;-&quot;??_);_(@_)"/>
    <numFmt numFmtId="183" formatCode="0.000000000000000E+00"/>
    <numFmt numFmtId="184" formatCode="_-* #,##0\ _P_t_s_-;\-* #,##0\ _P_t_s_-;_-* &quot;-&quot;??\ _P_t_s_-;_-@_-"/>
    <numFmt numFmtId="185" formatCode="0.0000000000000"/>
    <numFmt numFmtId="186" formatCode="0.000000000000E+00"/>
    <numFmt numFmtId="187" formatCode="0.000E+00"/>
    <numFmt numFmtId="188" formatCode="##0"/>
    <numFmt numFmtId="189" formatCode="0.000"/>
    <numFmt numFmtId="190" formatCode="0.0000"/>
    <numFmt numFmtId="191" formatCode="0.00%;\-0.00%;&quot;&quot;"/>
    <numFmt numFmtId="192" formatCode="&quot;$&quot;#,##0\ ;\(&quot;$&quot;#,##0\)"/>
    <numFmt numFmtId="193" formatCode="\(0%\)"/>
    <numFmt numFmtId="194" formatCode="d\ \d\e\ mmmm\ \d\e\ yyyy"/>
    <numFmt numFmtId="195" formatCode="000\°00&quot;´&quot;00&quot;´´&quot;"/>
    <numFmt numFmtId="196" formatCode="0%;\-0%;&quot;&quot;"/>
    <numFmt numFmtId="197" formatCode="#0&quot;.&quot;000&quot;´&quot;000&quot;.&quot;000"/>
    <numFmt numFmtId="198" formatCode="##0&quot;.&quot;000"/>
    <numFmt numFmtId="199" formatCode="&quot;$&quot;\ #,##0.00"/>
    <numFmt numFmtId="200" formatCode="#,##0.0000"/>
    <numFmt numFmtId="201" formatCode="_-* #,##0.00\ _€_-;\-* #,##0.00\ _€_-;_-* &quot;-&quot;??\ _€_-;_-@_-"/>
    <numFmt numFmtId="202" formatCode="_-* #,##0.00\ _P_t_a_-;\-* #,##0.00\ _P_t_a_-;_-* &quot;-&quot;??\ _P_t_a_-;_-@_-"/>
    <numFmt numFmtId="203" formatCode="_ * #,##0.00_ ;_ * \-#,##0.00_ ;_ * &quot;-&quot;??_ ;_ @_ "/>
    <numFmt numFmtId="204" formatCode="##0&quot;´&quot;000&quot;.&quot;000"/>
    <numFmt numFmtId="205" formatCode="[$$-240A]\ #,##0.00"/>
    <numFmt numFmtId="206" formatCode="_ &quot;$&quot;* #,##0.00_ ;_ &quot;$&quot;* \-#,##0.00_ ;_ &quot;$&quot;* &quot;-&quot;??_ ;_ @_ "/>
    <numFmt numFmtId="207" formatCode="#.##\ \K\g"/>
    <numFmt numFmtId="208" formatCode="_(* #,##0.0_);_(* \(#,##0.0\);_(* &quot;-&quot;??_);_(@_)"/>
    <numFmt numFmtId="209" formatCode="#0&quot;.&quot;"/>
    <numFmt numFmtId="210" formatCode="0.0%;\-0.0%;&quot;&quot;"/>
    <numFmt numFmtId="211" formatCode="_([$€]* #,##0.00_);_([$€]* \(#,##0.00\);_([$€]* &quot;-&quot;??_);_(@_)"/>
    <numFmt numFmtId="212" formatCode="&quot;$&quot;\ #,##0.00;&quot;$&quot;\ \-#,##0.00"/>
    <numFmt numFmtId="213" formatCode="0\+000"/>
    <numFmt numFmtId="214" formatCode="#,##0.0000000"/>
    <numFmt numFmtId="215" formatCode="0.0000%"/>
    <numFmt numFmtId="216" formatCode="0.000000000000000"/>
    <numFmt numFmtId="217" formatCode="[$$-500A]\ #,##0.00"/>
    <numFmt numFmtId="218" formatCode="&quot;$&quot;\ #,##0"/>
    <numFmt numFmtId="219" formatCode="#,##0.00000"/>
    <numFmt numFmtId="220" formatCode="#,##0;[Red]#,##0"/>
    <numFmt numFmtId="221" formatCode="0.0"/>
    <numFmt numFmtId="222" formatCode="0.00000"/>
    <numFmt numFmtId="223" formatCode="_-* #,##0.0000000\ _P_t_s_-;\-* #,##0.0000000\ _P_t_s_-;_-* &quot;-&quot;??\ _P_t_s_-;_-@_-"/>
    <numFmt numFmtId="224" formatCode="_-* #,##0.0000000_-;\-* #,##0.0000000_-;_-* &quot;-&quot;???????_-;_-@_-"/>
  </numFmts>
  <fonts count="65" x14ac:knownFonts="1">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0"/>
      <name val="Times New Roman"/>
      <family val="1"/>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sz val="22"/>
      <name val="Arial"/>
      <family val="2"/>
    </font>
    <font>
      <sz val="14"/>
      <name val="Times New Roman"/>
      <family val="1"/>
    </font>
    <font>
      <b/>
      <sz val="14"/>
      <color indexed="10"/>
      <name val="Times New Roman"/>
      <family val="1"/>
    </font>
    <font>
      <sz val="10"/>
      <color indexed="8"/>
      <name val="Arial"/>
      <family val="2"/>
    </font>
    <font>
      <b/>
      <sz val="8"/>
      <color indexed="12"/>
      <name val="Arial"/>
      <family val="2"/>
    </font>
    <font>
      <b/>
      <i/>
      <sz val="10"/>
      <name val="Arial"/>
      <family val="2"/>
    </font>
    <font>
      <b/>
      <sz val="16"/>
      <name val="Arial"/>
      <family val="2"/>
    </font>
    <font>
      <b/>
      <sz val="6"/>
      <name val="Arial"/>
      <family val="2"/>
    </font>
    <font>
      <b/>
      <vertAlign val="superscript"/>
      <sz val="9"/>
      <name val="Arial"/>
      <family val="2"/>
    </font>
    <font>
      <sz val="11"/>
      <color theme="1"/>
      <name val="Calibri"/>
      <family val="2"/>
      <scheme val="minor"/>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sz val="9"/>
      <name val="Arial"/>
      <family val="2"/>
    </font>
    <font>
      <sz val="9"/>
      <name val="Arial Narrow"/>
      <family val="2"/>
    </font>
    <font>
      <vertAlign val="superscript"/>
      <sz val="9"/>
      <name val="Arial Narrow"/>
      <family val="2"/>
    </font>
  </fonts>
  <fills count="47">
    <fill>
      <patternFill patternType="none"/>
    </fill>
    <fill>
      <patternFill patternType="gray125"/>
    </fill>
    <fill>
      <patternFill patternType="solid">
        <fgColor indexed="9"/>
        <bgColor indexed="64"/>
      </patternFill>
    </fill>
    <fill>
      <patternFill patternType="solid">
        <fgColor indexed="50"/>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s>
  <borders count="120">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medium">
        <color indexed="64"/>
      </top>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dotted">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style="medium">
        <color indexed="64"/>
      </left>
      <right/>
      <top style="dotted">
        <color indexed="64"/>
      </top>
      <bottom/>
      <diagonal/>
    </border>
    <border>
      <left style="medium">
        <color indexed="64"/>
      </left>
      <right style="thin">
        <color indexed="64"/>
      </right>
      <top style="dotted">
        <color indexed="64"/>
      </top>
      <bottom style="dashed">
        <color indexed="64"/>
      </bottom>
      <diagonal/>
    </border>
    <border>
      <left style="hair">
        <color indexed="64"/>
      </left>
      <right style="hair">
        <color indexed="64"/>
      </right>
      <top style="thin">
        <color indexed="64"/>
      </top>
      <bottom style="thin">
        <color indexed="64"/>
      </bottom>
      <diagonal/>
    </border>
  </borders>
  <cellStyleXfs count="232">
    <xf numFmtId="0" fontId="0" fillId="0" borderId="0"/>
    <xf numFmtId="0" fontId="25" fillId="0" borderId="0">
      <alignment vertical="top"/>
    </xf>
    <xf numFmtId="179" fontId="3" fillId="0" borderId="0" applyFont="0" applyFill="0" applyBorder="0" applyAlignment="0" applyProtection="0"/>
    <xf numFmtId="171" fontId="3" fillId="0" borderId="0" applyFont="0" applyFill="0" applyBorder="0" applyAlignment="0" applyProtection="0"/>
    <xf numFmtId="168" fontId="10" fillId="0" borderId="0" applyFont="0" applyFill="0" applyBorder="0" applyAlignment="0" applyProtection="0"/>
    <xf numFmtId="168" fontId="3" fillId="0" borderId="0" applyFont="0" applyFill="0" applyBorder="0" applyAlignment="0" applyProtection="0"/>
    <xf numFmtId="171"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8"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168" fontId="3" fillId="0" borderId="0" applyFont="0" applyFill="0" applyBorder="0" applyAlignment="0" applyProtection="0"/>
    <xf numFmtId="0" fontId="2" fillId="0" borderId="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6" borderId="0" applyNumberFormat="0" applyBorder="0" applyAlignment="0" applyProtection="0"/>
    <xf numFmtId="2" fontId="3" fillId="0" borderId="0"/>
    <xf numFmtId="0" fontId="35" fillId="17" borderId="0" applyNumberFormat="0" applyBorder="0" applyAlignment="0" applyProtection="0"/>
    <xf numFmtId="0" fontId="35" fillId="18" borderId="0" applyNumberFormat="0" applyBorder="0" applyAlignment="0" applyProtection="0"/>
    <xf numFmtId="0" fontId="35" fillId="19" borderId="0" applyNumberFormat="0" applyBorder="0" applyAlignment="0" applyProtection="0"/>
    <xf numFmtId="0" fontId="35" fillId="14" borderId="0" applyNumberFormat="0" applyBorder="0" applyAlignment="0" applyProtection="0"/>
    <xf numFmtId="0" fontId="35" fillId="17" borderId="0" applyNumberFormat="0" applyBorder="0" applyAlignment="0" applyProtection="0"/>
    <xf numFmtId="0" fontId="35" fillId="20" borderId="0" applyNumberFormat="0" applyBorder="0" applyAlignment="0" applyProtection="0"/>
    <xf numFmtId="0" fontId="36" fillId="21"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8" borderId="0" applyNumberFormat="0" applyBorder="0" applyAlignment="0" applyProtection="0"/>
    <xf numFmtId="0" fontId="37" fillId="12" borderId="0" applyNumberFormat="0" applyBorder="0" applyAlignment="0" applyProtection="0"/>
    <xf numFmtId="0" fontId="38" fillId="29" borderId="100" applyNumberFormat="0" applyAlignment="0" applyProtection="0"/>
    <xf numFmtId="0" fontId="39" fillId="30" borderId="101" applyNumberFormat="0" applyAlignment="0" applyProtection="0"/>
    <xf numFmtId="188" fontId="9" fillId="0" borderId="89">
      <alignment horizontal="right"/>
    </xf>
    <xf numFmtId="2" fontId="9" fillId="0" borderId="0"/>
    <xf numFmtId="189" fontId="9" fillId="0" borderId="0"/>
    <xf numFmtId="190" fontId="8" fillId="0" borderId="0"/>
    <xf numFmtId="188" fontId="9" fillId="0" borderId="89">
      <alignment horizontal="right"/>
    </xf>
    <xf numFmtId="184" fontId="3" fillId="0" borderId="0">
      <protection locked="0"/>
    </xf>
    <xf numFmtId="3" fontId="40" fillId="0" borderId="0" applyFont="0" applyFill="0" applyBorder="0" applyAlignment="0" applyProtection="0"/>
    <xf numFmtId="0" fontId="41" fillId="0" borderId="0"/>
    <xf numFmtId="0" fontId="41" fillId="0" borderId="0"/>
    <xf numFmtId="0" fontId="41" fillId="0" borderId="0"/>
    <xf numFmtId="191" fontId="3" fillId="0" borderId="0">
      <protection locked="0"/>
    </xf>
    <xf numFmtId="192" fontId="40" fillId="0" borderId="0" applyFont="0" applyFill="0" applyBorder="0" applyAlignment="0" applyProtection="0"/>
    <xf numFmtId="193" fontId="3" fillId="0" borderId="0">
      <protection locked="0"/>
    </xf>
    <xf numFmtId="0" fontId="42" fillId="31" borderId="0" applyNumberFormat="0" applyBorder="0" applyAlignment="0" applyProtection="0"/>
    <xf numFmtId="0" fontId="42" fillId="32" borderId="0" applyNumberFormat="0" applyBorder="0" applyAlignment="0" applyProtection="0"/>
    <xf numFmtId="0" fontId="42" fillId="33" borderId="0" applyNumberFormat="0" applyBorder="0" applyAlignment="0" applyProtection="0"/>
    <xf numFmtId="0" fontId="35" fillId="34" borderId="0" applyNumberFormat="0" applyBorder="0" applyAlignment="0" applyProtection="0"/>
    <xf numFmtId="0" fontId="35" fillId="34" borderId="0" applyNumberFormat="0" applyBorder="0" applyAlignment="0" applyProtection="0"/>
    <xf numFmtId="0" fontId="36" fillId="35" borderId="0" applyNumberFormat="0" applyBorder="0" applyAlignment="0" applyProtection="0"/>
    <xf numFmtId="0" fontId="35" fillId="36" borderId="0" applyNumberFormat="0" applyBorder="0" applyAlignment="0" applyProtection="0"/>
    <xf numFmtId="0" fontId="35" fillId="37" borderId="0" applyNumberFormat="0" applyBorder="0" applyAlignment="0" applyProtection="0"/>
    <xf numFmtId="0" fontId="36" fillId="38" borderId="0" applyNumberFormat="0" applyBorder="0" applyAlignment="0" applyProtection="0"/>
    <xf numFmtId="0" fontId="35" fillId="36" borderId="0" applyNumberFormat="0" applyBorder="0" applyAlignment="0" applyProtection="0"/>
    <xf numFmtId="0" fontId="35" fillId="39" borderId="0" applyNumberFormat="0" applyBorder="0" applyAlignment="0" applyProtection="0"/>
    <xf numFmtId="0" fontId="36" fillId="37" borderId="0" applyNumberFormat="0" applyBorder="0" applyAlignment="0" applyProtection="0"/>
    <xf numFmtId="0" fontId="35" fillId="34" borderId="0" applyNumberFormat="0" applyBorder="0" applyAlignment="0" applyProtection="0"/>
    <xf numFmtId="0" fontId="35" fillId="37" borderId="0" applyNumberFormat="0" applyBorder="0" applyAlignment="0" applyProtection="0"/>
    <xf numFmtId="0" fontId="36" fillId="37" borderId="0" applyNumberFormat="0" applyBorder="0" applyAlignment="0" applyProtection="0"/>
    <xf numFmtId="0" fontId="35" fillId="40" borderId="0" applyNumberFormat="0" applyBorder="0" applyAlignment="0" applyProtection="0"/>
    <xf numFmtId="0" fontId="35" fillId="34" borderId="0" applyNumberFormat="0" applyBorder="0" applyAlignment="0" applyProtection="0"/>
    <xf numFmtId="0" fontId="36" fillId="35" borderId="0" applyNumberFormat="0" applyBorder="0" applyAlignment="0" applyProtection="0"/>
    <xf numFmtId="0" fontId="35" fillId="36" borderId="0" applyNumberFormat="0" applyBorder="0" applyAlignment="0" applyProtection="0"/>
    <xf numFmtId="0" fontId="35" fillId="41" borderId="0" applyNumberFormat="0" applyBorder="0" applyAlignment="0" applyProtection="0"/>
    <xf numFmtId="0" fontId="36" fillId="41" borderId="0" applyNumberFormat="0" applyBorder="0" applyAlignment="0" applyProtection="0"/>
    <xf numFmtId="1" fontId="3" fillId="0" borderId="0"/>
    <xf numFmtId="0" fontId="3" fillId="0" borderId="0" applyFont="0" applyFill="0" applyBorder="0" applyAlignment="0" applyProtection="0"/>
    <xf numFmtId="0" fontId="43" fillId="0" borderId="0" applyNumberFormat="0" applyFill="0" applyBorder="0" applyAlignment="0" applyProtection="0"/>
    <xf numFmtId="4" fontId="44" fillId="0" borderId="0">
      <protection locked="0"/>
    </xf>
    <xf numFmtId="4" fontId="44" fillId="0" borderId="0">
      <protection locked="0"/>
    </xf>
    <xf numFmtId="4" fontId="45" fillId="0" borderId="0">
      <protection locked="0"/>
    </xf>
    <xf numFmtId="4" fontId="44" fillId="0" borderId="0">
      <protection locked="0"/>
    </xf>
    <xf numFmtId="4" fontId="44" fillId="0" borderId="0">
      <protection locked="0"/>
    </xf>
    <xf numFmtId="4" fontId="44" fillId="0" borderId="0">
      <protection locked="0"/>
    </xf>
    <xf numFmtId="4" fontId="45" fillId="0" borderId="0">
      <protection locked="0"/>
    </xf>
    <xf numFmtId="194" fontId="3" fillId="0" borderId="0">
      <protection locked="0"/>
    </xf>
    <xf numFmtId="0" fontId="46" fillId="13" borderId="0" applyNumberFormat="0" applyBorder="0" applyAlignment="0" applyProtection="0"/>
    <xf numFmtId="195" fontId="3" fillId="0" borderId="0"/>
    <xf numFmtId="0" fontId="47" fillId="0" borderId="0" applyNumberFormat="0" applyFill="0" applyBorder="0" applyAlignment="0" applyProtection="0"/>
    <xf numFmtId="0" fontId="48" fillId="0" borderId="0" applyNumberFormat="0" applyFill="0" applyBorder="0" applyAlignment="0" applyProtection="0"/>
    <xf numFmtId="0" fontId="49" fillId="0" borderId="102" applyNumberFormat="0" applyFill="0" applyAlignment="0" applyProtection="0"/>
    <xf numFmtId="0" fontId="49" fillId="0" borderId="0" applyNumberFormat="0" applyFill="0" applyBorder="0" applyAlignment="0" applyProtection="0"/>
    <xf numFmtId="196" fontId="3" fillId="0" borderId="0">
      <protection locked="0"/>
    </xf>
    <xf numFmtId="196" fontId="3" fillId="0" borderId="0">
      <protection locked="0"/>
    </xf>
    <xf numFmtId="0" fontId="50" fillId="0" borderId="0" applyNumberFormat="0" applyFill="0" applyBorder="0" applyAlignment="0" applyProtection="0">
      <alignment vertical="top"/>
      <protection locked="0"/>
    </xf>
    <xf numFmtId="0" fontId="51" fillId="16" borderId="100" applyNumberFormat="0" applyAlignment="0" applyProtection="0"/>
    <xf numFmtId="0" fontId="52" fillId="0" borderId="103" applyNumberFormat="0" applyFill="0" applyAlignment="0" applyProtection="0"/>
    <xf numFmtId="197" fontId="9" fillId="0" borderId="0">
      <alignment horizontal="right"/>
    </xf>
    <xf numFmtId="198" fontId="9" fillId="0" borderId="0" applyFont="0" applyFill="0" applyBorder="0" applyAlignment="0">
      <alignment horizontal="center"/>
    </xf>
    <xf numFmtId="166" fontId="2" fillId="0" borderId="0" applyFont="0" applyFill="0" applyBorder="0" applyAlignment="0" applyProtection="0"/>
    <xf numFmtId="172"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200" fontId="3" fillId="0" borderId="0" applyFont="0" applyFill="0" applyBorder="0" applyAlignment="0" applyProtection="0"/>
    <xf numFmtId="168"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200" fontId="3" fillId="0" borderId="0" applyFont="0" applyFill="0" applyBorder="0" applyAlignment="0" applyProtection="0"/>
    <xf numFmtId="201" fontId="5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202" fontId="3" fillId="0" borderId="0" applyFont="0" applyFill="0" applyBorder="0" applyAlignment="0" applyProtection="0"/>
    <xf numFmtId="168" fontId="3" fillId="0" borderId="0" applyFont="0" applyFill="0" applyBorder="0" applyAlignment="0" applyProtection="0"/>
    <xf numFmtId="200" fontId="3" fillId="0" borderId="0" applyFont="0" applyFill="0" applyBorder="0" applyAlignment="0" applyProtection="0"/>
    <xf numFmtId="168" fontId="3" fillId="0" borderId="0" applyFont="0" applyFill="0" applyBorder="0" applyAlignment="0" applyProtection="0"/>
    <xf numFmtId="199" fontId="3" fillId="0" borderId="0" applyFont="0" applyFill="0" applyBorder="0" applyAlignment="0" applyProtection="0"/>
    <xf numFmtId="168" fontId="3" fillId="0" borderId="0" applyFont="0" applyFill="0" applyBorder="0" applyAlignment="0" applyProtection="0"/>
    <xf numFmtId="200" fontId="3" fillId="0" borderId="0" applyFont="0" applyFill="0" applyBorder="0" applyAlignment="0" applyProtection="0"/>
    <xf numFmtId="168" fontId="3" fillId="0" borderId="0" applyFont="0" applyFill="0" applyBorder="0" applyAlignment="0" applyProtection="0"/>
    <xf numFmtId="200" fontId="3" fillId="0" borderId="0" applyFont="0" applyFill="0" applyBorder="0" applyAlignment="0" applyProtection="0"/>
    <xf numFmtId="199" fontId="3" fillId="0" borderId="0" applyFont="0" applyFill="0" applyBorder="0" applyAlignment="0" applyProtection="0"/>
    <xf numFmtId="168" fontId="2"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199" fontId="3" fillId="0" borderId="0" applyFont="0" applyFill="0" applyBorder="0" applyAlignment="0" applyProtection="0"/>
    <xf numFmtId="204" fontId="9" fillId="0" borderId="0">
      <alignment horizontal="right"/>
    </xf>
    <xf numFmtId="205" fontId="9" fillId="0" borderId="56"/>
    <xf numFmtId="206" fontId="3" fillId="0" borderId="0"/>
    <xf numFmtId="207" fontId="3" fillId="0" borderId="0" applyFont="0" applyFill="0" applyBorder="0" applyAlignment="0" applyProtection="0"/>
    <xf numFmtId="207" fontId="3" fillId="0" borderId="0" applyFont="0" applyFill="0" applyBorder="0" applyAlignment="0" applyProtection="0"/>
    <xf numFmtId="167" fontId="35" fillId="0" borderId="0" applyFont="0" applyFill="0" applyBorder="0" applyAlignment="0" applyProtection="0"/>
    <xf numFmtId="208" fontId="3" fillId="0" borderId="0" applyFont="0" applyFill="0" applyBorder="0" applyAlignment="0" applyProtection="0"/>
    <xf numFmtId="167" fontId="3" fillId="0" borderId="0" applyFont="0" applyFill="0" applyBorder="0" applyAlignment="0" applyProtection="0"/>
    <xf numFmtId="209"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2" fillId="0" borderId="0" applyFont="0" applyFill="0" applyBorder="0" applyAlignment="0" applyProtection="0"/>
    <xf numFmtId="0" fontId="3" fillId="0" borderId="0"/>
    <xf numFmtId="168" fontId="2" fillId="0" borderId="0" applyFont="0" applyFill="0" applyBorder="0" applyAlignment="0" applyProtection="0"/>
    <xf numFmtId="0" fontId="3" fillId="0" borderId="0"/>
    <xf numFmtId="0" fontId="3" fillId="0" borderId="0"/>
    <xf numFmtId="0" fontId="35" fillId="0" borderId="0"/>
    <xf numFmtId="0" fontId="35" fillId="42" borderId="104" applyNumberFormat="0" applyFont="0" applyAlignment="0" applyProtection="0"/>
    <xf numFmtId="0" fontId="54" fillId="29" borderId="105" applyNumberFormat="0" applyAlignment="0" applyProtection="0"/>
    <xf numFmtId="0" fontId="41" fillId="0" borderId="0"/>
    <xf numFmtId="210"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5" fillId="0" borderId="0" applyNumberFormat="0" applyFill="0" applyBorder="0" applyAlignment="0" applyProtection="0"/>
    <xf numFmtId="49" fontId="6" fillId="0" borderId="0">
      <alignment horizontal="center" vertical="center"/>
    </xf>
    <xf numFmtId="0" fontId="56" fillId="0" borderId="0" applyNumberFormat="0" applyFill="0" applyBorder="0" applyAlignment="0" applyProtection="0"/>
    <xf numFmtId="0" fontId="57" fillId="0" borderId="0" applyNumberFormat="0" applyFill="0" applyBorder="0" applyAlignment="0" applyProtection="0"/>
    <xf numFmtId="167" fontId="2" fillId="0" borderId="0" applyFont="0" applyFill="0" applyBorder="0" applyAlignment="0" applyProtection="0"/>
    <xf numFmtId="211" fontId="3" fillId="0" borderId="0" applyFont="0" applyFill="0" applyBorder="0" applyAlignment="0" applyProtection="0"/>
    <xf numFmtId="168" fontId="2" fillId="0" borderId="0" applyFont="0" applyFill="0" applyBorder="0" applyAlignment="0" applyProtection="0"/>
    <xf numFmtId="166" fontId="3" fillId="0" borderId="0" applyFont="0" applyFill="0" applyBorder="0" applyAlignment="0" applyProtection="0"/>
    <xf numFmtId="168" fontId="2" fillId="0" borderId="0" applyFont="0" applyFill="0" applyBorder="0" applyAlignment="0" applyProtection="0"/>
    <xf numFmtId="203" fontId="3" fillId="0" borderId="0" applyFont="0" applyFill="0" applyBorder="0" applyAlignment="0" applyProtection="0"/>
    <xf numFmtId="168" fontId="3" fillId="0" borderId="0" applyFont="0" applyFill="0" applyBorder="0" applyAlignment="0" applyProtection="0"/>
    <xf numFmtId="179" fontId="3" fillId="0" borderId="0" applyFont="0" applyFill="0" applyBorder="0" applyAlignment="0" applyProtection="0"/>
    <xf numFmtId="167" fontId="2" fillId="0" borderId="0" applyFont="0" applyFill="0" applyBorder="0" applyAlignment="0" applyProtection="0"/>
    <xf numFmtId="213" fontId="3" fillId="0" borderId="0" applyFont="0" applyFill="0" applyBorder="0" applyAlignment="0" applyProtection="0"/>
    <xf numFmtId="0" fontId="35" fillId="0" borderId="0"/>
    <xf numFmtId="167" fontId="2" fillId="0" borderId="0" applyFont="0" applyFill="0" applyBorder="0" applyAlignment="0" applyProtection="0"/>
    <xf numFmtId="168" fontId="2" fillId="0" borderId="0" applyFont="0" applyFill="0" applyBorder="0" applyAlignment="0" applyProtection="0"/>
    <xf numFmtId="0" fontId="2" fillId="0" borderId="0"/>
    <xf numFmtId="212" fontId="3" fillId="0" borderId="0" applyFont="0" applyFill="0" applyBorder="0" applyAlignment="0" applyProtection="0"/>
    <xf numFmtId="0" fontId="2" fillId="0" borderId="0"/>
    <xf numFmtId="0" fontId="2" fillId="0" borderId="0"/>
    <xf numFmtId="9" fontId="59" fillId="0" borderId="0" applyFont="0" applyFill="0" applyBorder="0" applyAlignment="0" applyProtection="0"/>
    <xf numFmtId="0" fontId="3" fillId="0" borderId="0"/>
    <xf numFmtId="203" fontId="3" fillId="0" borderId="0" applyFont="0" applyFill="0" applyBorder="0" applyAlignment="0" applyProtection="0"/>
    <xf numFmtId="217" fontId="3" fillId="0" borderId="0" applyFont="0" applyFill="0" applyBorder="0" applyAlignment="0" applyProtection="0"/>
  </cellStyleXfs>
  <cellXfs count="448">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10" fillId="0" borderId="0" xfId="0" applyFont="1" applyAlignment="1" applyProtection="1">
      <alignment horizontal="centerContinuous" vertical="center" wrapText="1"/>
      <protection hidden="1"/>
    </xf>
    <xf numFmtId="0" fontId="10" fillId="0" borderId="0" xfId="0" applyFont="1" applyAlignment="1" applyProtection="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10" fillId="0" borderId="0" xfId="0" applyFont="1" applyFill="1" applyProtection="1">
      <protection hidden="1"/>
    </xf>
    <xf numFmtId="0" fontId="9" fillId="0" borderId="0" xfId="0" applyFont="1" applyProtection="1">
      <protection hidden="1"/>
    </xf>
    <xf numFmtId="0" fontId="18" fillId="0" borderId="0" xfId="0" applyFont="1" applyFill="1" applyAlignment="1" applyProtection="1">
      <alignment horizontal="centerContinuous" vertical="center" wrapText="1"/>
      <protection hidden="1"/>
    </xf>
    <xf numFmtId="0" fontId="13" fillId="0" borderId="0" xfId="0" applyFont="1" applyFill="1" applyAlignment="1" applyProtection="1">
      <alignment horizontal="centerContinuous" vertical="center" wrapText="1"/>
      <protection hidden="1"/>
    </xf>
    <xf numFmtId="0" fontId="14" fillId="0" borderId="0" xfId="0" applyFont="1" applyFill="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10" fillId="0" borderId="0" xfId="0" applyFont="1" applyFill="1" applyAlignment="1" applyProtection="1">
      <protection hidden="1"/>
    </xf>
    <xf numFmtId="0" fontId="19"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wrapText="1"/>
      <protection hidden="1"/>
    </xf>
    <xf numFmtId="0" fontId="10" fillId="0" borderId="0" xfId="0" applyFont="1" applyFill="1" applyAlignment="1" applyProtection="1">
      <alignment horizontal="center"/>
      <protection hidden="1"/>
    </xf>
    <xf numFmtId="0" fontId="4" fillId="0" borderId="0" xfId="0" applyFont="1" applyFill="1" applyAlignment="1" applyProtection="1">
      <alignment horizontal="left"/>
      <protection hidden="1"/>
    </xf>
    <xf numFmtId="0" fontId="4" fillId="0" borderId="0" xfId="0" applyFont="1" applyFill="1" applyAlignment="1" applyProtection="1">
      <alignment horizontal="centerContinuous" vertical="center" wrapText="1"/>
      <protection hidden="1"/>
    </xf>
    <xf numFmtId="0" fontId="9" fillId="0" borderId="0" xfId="0" applyFont="1" applyFill="1" applyAlignment="1" applyProtection="1">
      <alignment horizontal="centerContinuous" vertical="center"/>
      <protection hidden="1"/>
    </xf>
    <xf numFmtId="0" fontId="9" fillId="0" borderId="0" xfId="0" applyFont="1" applyFill="1" applyBorder="1" applyAlignment="1" applyProtection="1">
      <alignment horizontal="center"/>
      <protection hidden="1"/>
    </xf>
    <xf numFmtId="0" fontId="9" fillId="0" borderId="0" xfId="0" quotePrefix="1" applyFont="1" applyFill="1" applyBorder="1" applyAlignment="1" applyProtection="1">
      <alignment horizontal="center" vertical="center"/>
      <protection hidden="1"/>
    </xf>
    <xf numFmtId="0" fontId="9" fillId="0" borderId="0" xfId="0" applyFont="1" applyFill="1" applyBorder="1" applyAlignment="1" applyProtection="1">
      <alignment horizontal="centerContinuous" vertical="center"/>
      <protection hidden="1"/>
    </xf>
    <xf numFmtId="0" fontId="4" fillId="0" borderId="0" xfId="0" applyFont="1" applyFill="1" applyAlignment="1" applyProtection="1">
      <alignment horizontal="centerContinuous" vertical="center"/>
      <protection hidden="1"/>
    </xf>
    <xf numFmtId="0" fontId="9" fillId="0" borderId="0" xfId="0" applyFont="1" applyFill="1" applyProtection="1">
      <protection hidden="1"/>
    </xf>
    <xf numFmtId="0" fontId="10" fillId="0" borderId="0" xfId="0" applyFont="1" applyFill="1" applyAlignment="1" applyProtection="1">
      <alignment horizontal="left" vertical="center"/>
      <protection hidden="1"/>
    </xf>
    <xf numFmtId="1" fontId="21" fillId="0" borderId="0" xfId="0" applyNumberFormat="1" applyFont="1" applyFill="1" applyAlignment="1" applyProtection="1">
      <alignment horizontal="centerContinuous" vertical="center" wrapText="1"/>
      <protection hidden="1"/>
    </xf>
    <xf numFmtId="1" fontId="24" fillId="0" borderId="0" xfId="0" applyNumberFormat="1" applyFont="1" applyFill="1" applyAlignment="1" applyProtection="1">
      <alignment horizontal="centerContinuous" vertical="center" wrapText="1"/>
      <protection hidden="1"/>
    </xf>
    <xf numFmtId="0" fontId="20" fillId="0" borderId="0" xfId="0" applyFont="1" applyProtection="1">
      <protection hidden="1"/>
    </xf>
    <xf numFmtId="0" fontId="20" fillId="0" borderId="0" xfId="0" applyFont="1" applyAlignment="1" applyProtection="1">
      <protection hidden="1"/>
    </xf>
    <xf numFmtId="0" fontId="20" fillId="0" borderId="0" xfId="0" applyFont="1" applyFill="1" applyAlignment="1" applyProtection="1">
      <protection hidden="1"/>
    </xf>
    <xf numFmtId="0" fontId="23" fillId="0" borderId="0" xfId="0" applyFont="1" applyFill="1" applyAlignment="1" applyProtection="1">
      <alignment horizontal="centerContinuous" vertical="center" wrapText="1"/>
      <protection hidden="1"/>
    </xf>
    <xf numFmtId="0" fontId="20" fillId="0" borderId="0" xfId="0" applyFont="1" applyFill="1" applyAlignment="1" applyProtection="1">
      <alignment horizontal="centerContinuous" vertical="center" wrapText="1"/>
      <protection hidden="1"/>
    </xf>
    <xf numFmtId="0" fontId="20" fillId="0" borderId="0" xfId="0" quotePrefix="1" applyFont="1" applyFill="1" applyAlignment="1" applyProtection="1">
      <alignment vertical="center"/>
      <protection hidden="1"/>
    </xf>
    <xf numFmtId="0" fontId="20" fillId="0" borderId="0" xfId="0" applyFont="1" applyFill="1" applyAlignment="1" applyProtection="1">
      <alignment horizontal="center"/>
      <protection hidden="1"/>
    </xf>
    <xf numFmtId="0" fontId="21" fillId="0" borderId="0" xfId="0" applyFont="1" applyAlignment="1" applyProtection="1">
      <alignment horizontal="centerContinuous" vertical="center" wrapText="1"/>
      <protection locked="0"/>
    </xf>
    <xf numFmtId="0" fontId="3" fillId="0" borderId="0" xfId="0" applyFont="1" applyFill="1" applyProtection="1">
      <protection hidden="1"/>
    </xf>
    <xf numFmtId="0" fontId="3" fillId="0" borderId="0" xfId="0" applyFont="1" applyProtection="1">
      <protection hidden="1"/>
    </xf>
    <xf numFmtId="0" fontId="4" fillId="2" borderId="0" xfId="12" applyFont="1" applyFill="1" applyAlignment="1">
      <alignment horizontal="centerContinuous" vertical="center" wrapText="1"/>
    </xf>
    <xf numFmtId="0" fontId="3" fillId="2" borderId="0" xfId="12" applyFont="1" applyFill="1" applyAlignment="1">
      <alignment horizontal="left" vertical="top" wrapText="1"/>
    </xf>
    <xf numFmtId="0" fontId="3" fillId="2" borderId="0" xfId="12" applyFont="1" applyFill="1" applyAlignment="1">
      <alignment wrapText="1"/>
    </xf>
    <xf numFmtId="0" fontId="3" fillId="2" borderId="0" xfId="12" applyFont="1" applyFill="1"/>
    <xf numFmtId="0" fontId="5" fillId="2" borderId="0" xfId="12" applyFont="1" applyFill="1" applyAlignment="1">
      <alignment horizontal="centerContinuous" vertical="center" wrapText="1"/>
    </xf>
    <xf numFmtId="0" fontId="3" fillId="2" borderId="0" xfId="12" applyFont="1" applyFill="1" applyAlignment="1">
      <alignment horizontal="center" vertical="center"/>
    </xf>
    <xf numFmtId="10" fontId="3" fillId="2" borderId="0" xfId="12" applyNumberFormat="1" applyFont="1" applyFill="1"/>
    <xf numFmtId="0" fontId="8" fillId="2" borderId="3" xfId="12" applyFont="1" applyFill="1" applyBorder="1" applyAlignment="1">
      <alignment horizontal="center" vertical="center"/>
    </xf>
    <xf numFmtId="1" fontId="4" fillId="0" borderId="0" xfId="12" applyNumberFormat="1" applyFont="1" applyAlignment="1">
      <alignment horizontal="centerContinuous" vertical="center" wrapText="1"/>
    </xf>
    <xf numFmtId="1" fontId="17"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1" fontId="21" fillId="0" borderId="0" xfId="12" applyNumberFormat="1" applyFont="1" applyAlignment="1">
      <alignment horizontal="centerContinuous" vertical="center" wrapText="1"/>
    </xf>
    <xf numFmtId="0" fontId="8" fillId="0" borderId="4" xfId="0" applyFont="1" applyBorder="1" applyAlignment="1" applyProtection="1">
      <alignment horizontal="centerContinuous"/>
      <protection hidden="1"/>
    </xf>
    <xf numFmtId="0" fontId="8" fillId="0" borderId="5" xfId="0" applyFont="1" applyBorder="1" applyAlignment="1" applyProtection="1">
      <alignment horizontal="center" vertical="center"/>
      <protection hidden="1"/>
    </xf>
    <xf numFmtId="0" fontId="6" fillId="0" borderId="6" xfId="11" applyFont="1" applyBorder="1" applyAlignment="1" applyProtection="1">
      <alignment horizontal="center"/>
      <protection hidden="1"/>
    </xf>
    <xf numFmtId="0" fontId="6" fillId="0" borderId="7" xfId="11" applyFont="1" applyBorder="1" applyAlignment="1" applyProtection="1">
      <alignment horizontal="center"/>
      <protection hidden="1"/>
    </xf>
    <xf numFmtId="0" fontId="6" fillId="0" borderId="8" xfId="11" applyFont="1" applyBorder="1" applyAlignment="1" applyProtection="1">
      <alignment horizontal="center"/>
      <protection hidden="1"/>
    </xf>
    <xf numFmtId="0" fontId="10" fillId="0" borderId="9" xfId="0" applyFont="1" applyBorder="1" applyAlignment="1" applyProtection="1">
      <alignment horizontal="center"/>
      <protection hidden="1"/>
    </xf>
    <xf numFmtId="0" fontId="10" fillId="0" borderId="0" xfId="0" applyFont="1" applyBorder="1" applyAlignment="1" applyProtection="1">
      <alignment horizontal="center"/>
      <protection hidden="1"/>
    </xf>
    <xf numFmtId="0" fontId="10" fillId="0" borderId="11" xfId="0" applyFont="1" applyBorder="1" applyAlignment="1" applyProtection="1">
      <alignment horizontal="center"/>
      <protection hidden="1"/>
    </xf>
    <xf numFmtId="0" fontId="10" fillId="0" borderId="12" xfId="0" applyFont="1" applyBorder="1" applyAlignment="1" applyProtection="1">
      <alignment horizontal="center"/>
      <protection hidden="1"/>
    </xf>
    <xf numFmtId="0" fontId="10" fillId="0" borderId="5" xfId="0" applyFont="1" applyBorder="1" applyAlignment="1" applyProtection="1">
      <alignment horizontal="center"/>
      <protection hidden="1"/>
    </xf>
    <xf numFmtId="0" fontId="10" fillId="0" borderId="10" xfId="0" applyFont="1" applyBorder="1" applyAlignment="1" applyProtection="1">
      <alignment horizontal="center"/>
      <protection hidden="1"/>
    </xf>
    <xf numFmtId="0" fontId="32" fillId="4" borderId="15" xfId="13" applyFont="1" applyFill="1" applyBorder="1" applyAlignment="1">
      <alignment horizontal="center" vertical="center"/>
    </xf>
    <xf numFmtId="0" fontId="27" fillId="5" borderId="16" xfId="11" applyFont="1" applyFill="1" applyBorder="1"/>
    <xf numFmtId="0" fontId="27" fillId="5" borderId="17" xfId="11" applyFont="1" applyFill="1" applyBorder="1"/>
    <xf numFmtId="0" fontId="3" fillId="0" borderId="18" xfId="11" applyBorder="1"/>
    <xf numFmtId="0" fontId="27" fillId="5" borderId="19" xfId="11" applyFont="1" applyFill="1" applyBorder="1"/>
    <xf numFmtId="0" fontId="3" fillId="0" borderId="20" xfId="11" applyBorder="1"/>
    <xf numFmtId="0" fontId="27" fillId="5" borderId="21" xfId="11" applyFont="1" applyFill="1" applyBorder="1"/>
    <xf numFmtId="0" fontId="3" fillId="0" borderId="22" xfId="11" applyBorder="1"/>
    <xf numFmtId="0" fontId="3" fillId="0" borderId="22" xfId="11" applyFont="1" applyBorder="1"/>
    <xf numFmtId="0" fontId="3" fillId="0" borderId="23" xfId="11" applyFont="1" applyFill="1" applyBorder="1"/>
    <xf numFmtId="0" fontId="10" fillId="0" borderId="24" xfId="0" applyFont="1" applyBorder="1" applyAlignment="1" applyProtection="1">
      <alignment horizontal="center"/>
      <protection hidden="1"/>
    </xf>
    <xf numFmtId="0" fontId="10" fillId="0" borderId="25" xfId="0" applyFont="1" applyBorder="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6" fillId="0" borderId="0" xfId="12" applyFont="1" applyBorder="1" applyAlignment="1">
      <alignment horizontal="centerContinuous" vertical="center" wrapText="1"/>
    </xf>
    <xf numFmtId="1" fontId="5" fillId="2" borderId="0" xfId="12" applyNumberFormat="1" applyFont="1" applyFill="1" applyBorder="1" applyAlignment="1">
      <alignment horizontal="centerContinuous" vertical="center" wrapText="1"/>
    </xf>
    <xf numFmtId="0" fontId="6" fillId="0" borderId="0" xfId="0" applyFont="1" applyFill="1" applyAlignment="1" applyProtection="1">
      <alignment horizontal="center" vertical="center"/>
      <protection hidden="1"/>
    </xf>
    <xf numFmtId="0" fontId="28" fillId="0" borderId="0" xfId="0" applyFont="1" applyAlignment="1" applyProtection="1">
      <alignment horizontal="centerContinuous" vertical="center"/>
      <protection hidden="1"/>
    </xf>
    <xf numFmtId="0" fontId="31" fillId="4" borderId="6" xfId="13" applyFont="1" applyFill="1" applyBorder="1" applyAlignment="1">
      <alignment horizontal="center" vertical="center"/>
    </xf>
    <xf numFmtId="0" fontId="3" fillId="0" borderId="27" xfId="11" applyFont="1" applyFill="1" applyBorder="1"/>
    <xf numFmtId="0" fontId="3" fillId="0" borderId="28" xfId="11" applyFont="1" applyFill="1" applyBorder="1"/>
    <xf numFmtId="0" fontId="3" fillId="0" borderId="29" xfId="11" applyFont="1" applyFill="1" applyBorder="1"/>
    <xf numFmtId="0" fontId="8" fillId="0" borderId="5" xfId="0" applyFont="1" applyBorder="1" applyAlignment="1" applyProtection="1">
      <alignment horizontal="centerContinuous"/>
      <protection hidden="1"/>
    </xf>
    <xf numFmtId="0" fontId="6" fillId="0" borderId="32" xfId="11" applyFont="1" applyBorder="1" applyAlignment="1" applyProtection="1">
      <alignment horizontal="center"/>
      <protection hidden="1"/>
    </xf>
    <xf numFmtId="173" fontId="15" fillId="0" borderId="43" xfId="9" applyNumberFormat="1" applyFont="1" applyFill="1" applyBorder="1" applyAlignment="1" applyProtection="1">
      <alignment vertical="center"/>
      <protection locked="0"/>
    </xf>
    <xf numFmtId="0" fontId="15" fillId="9" borderId="46" xfId="0" applyFont="1" applyFill="1" applyBorder="1" applyAlignment="1" applyProtection="1">
      <alignment horizontal="centerContinuous" vertical="center"/>
      <protection locked="0"/>
    </xf>
    <xf numFmtId="3" fontId="12" fillId="9" borderId="45" xfId="0" applyNumberFormat="1" applyFont="1" applyFill="1" applyBorder="1" applyAlignment="1" applyProtection="1">
      <alignment horizontal="centerContinuous" vertical="center"/>
      <protection locked="0"/>
    </xf>
    <xf numFmtId="0" fontId="6" fillId="2" borderId="0" xfId="12" applyFont="1" applyFill="1" applyAlignment="1">
      <alignment horizontal="centerContinuous" vertical="center" wrapText="1"/>
    </xf>
    <xf numFmtId="0" fontId="8" fillId="2" borderId="0" xfId="12" applyFont="1" applyFill="1" applyBorder="1" applyAlignment="1">
      <alignment vertical="center"/>
    </xf>
    <xf numFmtId="182" fontId="15" fillId="2" borderId="0" xfId="7" applyNumberFormat="1" applyFont="1" applyFill="1" applyBorder="1" applyAlignment="1"/>
    <xf numFmtId="10" fontId="6" fillId="2" borderId="37" xfId="12" applyNumberFormat="1" applyFont="1" applyFill="1" applyBorder="1" applyAlignment="1">
      <alignment horizontal="center" vertical="center" wrapText="1"/>
    </xf>
    <xf numFmtId="10" fontId="6" fillId="2" borderId="61" xfId="12" applyNumberFormat="1" applyFont="1" applyFill="1" applyBorder="1" applyAlignment="1">
      <alignment horizontal="center" vertical="center" wrapText="1"/>
    </xf>
    <xf numFmtId="0" fontId="6" fillId="0" borderId="54" xfId="12" applyFont="1" applyBorder="1" applyAlignment="1">
      <alignment horizontal="left" vertical="center"/>
    </xf>
    <xf numFmtId="0" fontId="6" fillId="0" borderId="55" xfId="12" applyFont="1" applyBorder="1" applyAlignment="1">
      <alignment horizontal="centerContinuous" vertical="center"/>
    </xf>
    <xf numFmtId="0" fontId="6" fillId="2" borderId="55" xfId="12" applyFont="1" applyFill="1" applyBorder="1" applyAlignment="1">
      <alignment horizontal="centerContinuous" vertical="center" wrapText="1"/>
    </xf>
    <xf numFmtId="0" fontId="3" fillId="2" borderId="54" xfId="12" applyFont="1" applyFill="1" applyBorder="1"/>
    <xf numFmtId="0" fontId="6" fillId="0" borderId="57" xfId="12" applyFont="1" applyBorder="1" applyAlignment="1">
      <alignment horizontal="centerContinuous" vertical="center"/>
    </xf>
    <xf numFmtId="0" fontId="6" fillId="0" borderId="58" xfId="12" applyFont="1" applyBorder="1" applyAlignment="1">
      <alignment horizontal="centerContinuous" vertical="center"/>
    </xf>
    <xf numFmtId="0" fontId="6" fillId="2" borderId="58" xfId="12" applyFont="1" applyFill="1" applyBorder="1" applyAlignment="1">
      <alignment horizontal="centerContinuous" vertical="center" wrapText="1"/>
    </xf>
    <xf numFmtId="0" fontId="3" fillId="2" borderId="55" xfId="12" applyFont="1" applyFill="1" applyBorder="1"/>
    <xf numFmtId="0" fontId="3" fillId="0" borderId="55" xfId="12" applyFont="1" applyFill="1" applyBorder="1"/>
    <xf numFmtId="0" fontId="3" fillId="2" borderId="58" xfId="12" applyFont="1" applyFill="1" applyBorder="1"/>
    <xf numFmtId="0" fontId="3" fillId="0" borderId="58" xfId="12" applyFont="1" applyFill="1" applyBorder="1"/>
    <xf numFmtId="0" fontId="6" fillId="0" borderId="55" xfId="12" applyFont="1" applyFill="1" applyBorder="1" applyAlignment="1">
      <alignment horizontal="right" vertical="center"/>
    </xf>
    <xf numFmtId="0" fontId="6" fillId="0" borderId="54" xfId="12" applyFont="1" applyFill="1" applyBorder="1" applyAlignment="1">
      <alignment horizontal="left" vertical="center"/>
    </xf>
    <xf numFmtId="0" fontId="6" fillId="0" borderId="55" xfId="12" applyFont="1" applyFill="1" applyBorder="1" applyAlignment="1">
      <alignment vertical="center"/>
    </xf>
    <xf numFmtId="0" fontId="6" fillId="0" borderId="54" xfId="12" applyFont="1" applyFill="1" applyBorder="1" applyAlignment="1">
      <alignment horizontal="center" vertical="center" wrapText="1"/>
    </xf>
    <xf numFmtId="0" fontId="6" fillId="0" borderId="55" xfId="12" applyFont="1" applyFill="1" applyBorder="1" applyAlignment="1">
      <alignment horizontal="center" vertical="center" wrapText="1"/>
    </xf>
    <xf numFmtId="0" fontId="6" fillId="0" borderId="57" xfId="12" applyFont="1" applyFill="1" applyBorder="1" applyAlignment="1">
      <alignment horizontal="center" vertical="center" wrapText="1"/>
    </xf>
    <xf numFmtId="0" fontId="6" fillId="0" borderId="58" xfId="12" applyFont="1" applyFill="1" applyBorder="1" applyAlignment="1">
      <alignment horizontal="center" vertical="center" wrapText="1"/>
    </xf>
    <xf numFmtId="0" fontId="6" fillId="0" borderId="58" xfId="12" applyFont="1" applyFill="1" applyBorder="1" applyAlignment="1">
      <alignment horizontal="right" vertical="center"/>
    </xf>
    <xf numFmtId="180" fontId="6" fillId="0" borderId="50" xfId="6" applyNumberFormat="1" applyFont="1" applyFill="1" applyBorder="1" applyAlignment="1" applyProtection="1">
      <alignment vertical="center"/>
      <protection locked="0"/>
    </xf>
    <xf numFmtId="168" fontId="6" fillId="0" borderId="62" xfId="6" applyNumberFormat="1" applyFont="1" applyFill="1" applyBorder="1" applyAlignment="1" applyProtection="1">
      <alignment vertical="center"/>
      <protection locked="0"/>
    </xf>
    <xf numFmtId="182" fontId="6" fillId="2" borderId="56" xfId="7" applyNumberFormat="1" applyFont="1" applyFill="1" applyBorder="1" applyAlignment="1"/>
    <xf numFmtId="182" fontId="6" fillId="2" borderId="50" xfId="7" applyNumberFormat="1" applyFont="1" applyFill="1" applyBorder="1" applyAlignment="1"/>
    <xf numFmtId="183" fontId="6" fillId="2" borderId="56" xfId="7" applyNumberFormat="1" applyFont="1" applyFill="1" applyBorder="1" applyAlignment="1"/>
    <xf numFmtId="182" fontId="6" fillId="2" borderId="59" xfId="7" applyNumberFormat="1" applyFont="1" applyFill="1" applyBorder="1" applyAlignment="1"/>
    <xf numFmtId="1" fontId="8" fillId="2" borderId="35" xfId="12" applyNumberFormat="1" applyFont="1" applyFill="1" applyBorder="1" applyAlignment="1">
      <alignment horizontal="left" vertical="center" wrapText="1"/>
    </xf>
    <xf numFmtId="0" fontId="6" fillId="4" borderId="56" xfId="12" applyFont="1" applyFill="1" applyBorder="1" applyAlignment="1">
      <alignment horizontal="center" vertical="center"/>
    </xf>
    <xf numFmtId="0" fontId="6" fillId="0" borderId="56" xfId="0" applyFont="1" applyBorder="1" applyAlignment="1">
      <alignment horizontal="center" vertical="center"/>
    </xf>
    <xf numFmtId="0" fontId="6" fillId="2" borderId="56" xfId="12" applyFont="1" applyFill="1" applyBorder="1" applyAlignment="1">
      <alignment horizontal="center"/>
    </xf>
    <xf numFmtId="10" fontId="6" fillId="2" borderId="56" xfId="12" applyNumberFormat="1" applyFont="1" applyFill="1" applyBorder="1" applyAlignment="1">
      <alignment horizontal="center" vertical="center" wrapText="1"/>
    </xf>
    <xf numFmtId="10" fontId="6" fillId="2" borderId="59" xfId="12" applyNumberFormat="1" applyFont="1" applyFill="1" applyBorder="1" applyAlignment="1">
      <alignment horizontal="center" vertical="center" wrapText="1"/>
    </xf>
    <xf numFmtId="0" fontId="8" fillId="2" borderId="5" xfId="12" applyFont="1" applyFill="1" applyBorder="1" applyAlignment="1">
      <alignment horizontal="center" vertical="center" wrapText="1"/>
    </xf>
    <xf numFmtId="4" fontId="8" fillId="2" borderId="3" xfId="12" applyNumberFormat="1" applyFont="1" applyFill="1" applyBorder="1" applyAlignment="1">
      <alignment horizontal="center" vertical="center"/>
    </xf>
    <xf numFmtId="1" fontId="6" fillId="2" borderId="56" xfId="12" applyNumberFormat="1" applyFont="1" applyFill="1" applyBorder="1" applyAlignment="1">
      <alignment horizontal="center" vertical="center" wrapText="1"/>
    </xf>
    <xf numFmtId="0" fontId="6" fillId="0" borderId="55" xfId="12" applyFont="1" applyBorder="1" applyAlignment="1">
      <alignment horizontal="right" vertical="center"/>
    </xf>
    <xf numFmtId="184" fontId="6" fillId="2" borderId="66" xfId="3" applyNumberFormat="1" applyFont="1" applyFill="1" applyBorder="1" applyAlignment="1" applyProtection="1">
      <alignment horizontal="center" vertical="center" wrapText="1"/>
    </xf>
    <xf numFmtId="0" fontId="6" fillId="2" borderId="0" xfId="12" applyFont="1" applyFill="1" applyBorder="1" applyAlignment="1">
      <alignment horizontal="right" vertical="center"/>
    </xf>
    <xf numFmtId="182" fontId="6" fillId="2" borderId="0" xfId="7" applyNumberFormat="1" applyFont="1" applyFill="1" applyBorder="1" applyAlignment="1"/>
    <xf numFmtId="0" fontId="10" fillId="0" borderId="0" xfId="0" applyFont="1" applyBorder="1" applyAlignment="1" applyProtection="1">
      <alignment horizontal="centerContinuous" vertical="center" wrapText="1"/>
      <protection hidden="1"/>
    </xf>
    <xf numFmtId="0" fontId="10" fillId="0" borderId="0" xfId="0" applyFont="1" applyBorder="1" applyAlignment="1" applyProtection="1">
      <alignment horizontal="center" vertical="center" wrapText="1"/>
      <protection hidden="1"/>
    </xf>
    <xf numFmtId="0" fontId="9" fillId="0" borderId="0" xfId="0" applyFont="1" applyBorder="1" applyProtection="1">
      <protection hidden="1"/>
    </xf>
    <xf numFmtId="0" fontId="8" fillId="0" borderId="0" xfId="0" applyFont="1" applyBorder="1" applyAlignment="1" applyProtection="1">
      <alignment horizontal="centerContinuous" vertical="center" wrapText="1"/>
      <protection hidden="1"/>
    </xf>
    <xf numFmtId="4" fontId="9" fillId="0" borderId="0" xfId="0" applyNumberFormat="1" applyFont="1" applyBorder="1" applyProtection="1">
      <protection hidden="1"/>
    </xf>
    <xf numFmtId="3" fontId="9" fillId="0" borderId="0" xfId="0" applyNumberFormat="1" applyFont="1" applyFill="1" applyBorder="1" applyProtection="1">
      <protection hidden="1"/>
    </xf>
    <xf numFmtId="4" fontId="8" fillId="0" borderId="0" xfId="0" applyNumberFormat="1" applyFont="1" applyFill="1" applyBorder="1" applyProtection="1">
      <protection hidden="1"/>
    </xf>
    <xf numFmtId="3" fontId="9" fillId="0" borderId="0" xfId="0" applyNumberFormat="1" applyFont="1" applyFill="1" applyBorder="1" applyAlignment="1" applyProtection="1">
      <alignment horizontal="right"/>
      <protection hidden="1"/>
    </xf>
    <xf numFmtId="0" fontId="8" fillId="2" borderId="0" xfId="0" applyFont="1" applyFill="1" applyBorder="1" applyAlignment="1" applyProtection="1">
      <alignment horizontal="center"/>
      <protection hidden="1"/>
    </xf>
    <xf numFmtId="0" fontId="11" fillId="2" borderId="0" xfId="0" applyFont="1" applyFill="1" applyBorder="1" applyAlignment="1" applyProtection="1">
      <alignment horizontal="center" vertical="center"/>
      <protection hidden="1"/>
    </xf>
    <xf numFmtId="3" fontId="8" fillId="0" borderId="0" xfId="0" applyNumberFormat="1" applyFont="1" applyFill="1" applyBorder="1" applyAlignment="1" applyProtection="1">
      <alignment horizontal="center" vertical="center"/>
      <protection hidden="1"/>
    </xf>
    <xf numFmtId="172" fontId="8" fillId="0" borderId="0" xfId="0" applyNumberFormat="1" applyFont="1" applyFill="1" applyBorder="1" applyProtection="1">
      <protection hidden="1"/>
    </xf>
    <xf numFmtId="0" fontId="8" fillId="0" borderId="0" xfId="0" applyFont="1" applyFill="1" applyBorder="1" applyAlignment="1" applyProtection="1">
      <alignment horizontal="center" vertical="center"/>
      <protection hidden="1"/>
    </xf>
    <xf numFmtId="0" fontId="8" fillId="2" borderId="9" xfId="0" applyFont="1" applyFill="1" applyBorder="1" applyAlignment="1" applyProtection="1">
      <alignment horizontal="center"/>
      <protection hidden="1"/>
    </xf>
    <xf numFmtId="0" fontId="8" fillId="0" borderId="10" xfId="0" applyFont="1" applyFill="1" applyBorder="1" applyAlignment="1" applyProtection="1">
      <alignment horizontal="center" vertical="center"/>
      <protection hidden="1"/>
    </xf>
    <xf numFmtId="1" fontId="9" fillId="0" borderId="11" xfId="0" applyNumberFormat="1" applyFont="1" applyBorder="1" applyAlignment="1" applyProtection="1">
      <alignment horizontal="center" vertical="center"/>
      <protection hidden="1"/>
    </xf>
    <xf numFmtId="1" fontId="9" fillId="0" borderId="12" xfId="0" applyNumberFormat="1" applyFont="1" applyBorder="1" applyAlignment="1" applyProtection="1">
      <alignment horizontal="center" vertical="center"/>
      <protection hidden="1"/>
    </xf>
    <xf numFmtId="0" fontId="9" fillId="0" borderId="12" xfId="0" applyFont="1" applyBorder="1" applyAlignment="1" applyProtection="1">
      <alignment horizontal="centerContinuous" vertical="center" wrapText="1"/>
      <protection hidden="1"/>
    </xf>
    <xf numFmtId="4" fontId="9" fillId="0" borderId="12" xfId="0" applyNumberFormat="1" applyFont="1" applyBorder="1" applyProtection="1">
      <protection hidden="1"/>
    </xf>
    <xf numFmtId="3" fontId="9" fillId="0" borderId="12" xfId="0" applyNumberFormat="1" applyFont="1" applyFill="1" applyBorder="1" applyProtection="1">
      <protection hidden="1"/>
    </xf>
    <xf numFmtId="3" fontId="9" fillId="0" borderId="2" xfId="0" applyNumberFormat="1" applyFont="1" applyFill="1" applyBorder="1" applyAlignment="1" applyProtection="1">
      <alignment horizontal="right"/>
      <protection hidden="1"/>
    </xf>
    <xf numFmtId="0" fontId="7" fillId="4" borderId="69" xfId="12" applyFont="1" applyFill="1" applyBorder="1" applyAlignment="1">
      <alignment horizontal="center" vertical="center" wrapText="1"/>
    </xf>
    <xf numFmtId="1" fontId="8" fillId="0" borderId="34" xfId="0" applyNumberFormat="1" applyFont="1" applyBorder="1" applyAlignment="1" applyProtection="1">
      <alignment horizontal="center" vertical="center"/>
      <protection hidden="1"/>
    </xf>
    <xf numFmtId="1" fontId="8" fillId="0" borderId="35" xfId="0" applyNumberFormat="1" applyFont="1" applyBorder="1" applyAlignment="1" applyProtection="1">
      <alignment horizontal="center" vertical="center"/>
      <protection hidden="1"/>
    </xf>
    <xf numFmtId="3" fontId="8" fillId="0" borderId="35" xfId="0" applyNumberFormat="1" applyFont="1" applyBorder="1" applyAlignment="1" applyProtection="1">
      <alignment horizontal="center" vertical="center"/>
      <protection hidden="1"/>
    </xf>
    <xf numFmtId="4" fontId="26" fillId="0" borderId="35" xfId="0" applyNumberFormat="1" applyFont="1" applyBorder="1" applyAlignment="1" applyProtection="1">
      <alignment horizontal="center" vertical="center"/>
      <protection locked="0"/>
    </xf>
    <xf numFmtId="181" fontId="8" fillId="0" borderId="70" xfId="0" applyNumberFormat="1" applyFont="1" applyBorder="1" applyAlignment="1" applyProtection="1">
      <alignment horizontal="center" vertical="center"/>
      <protection hidden="1"/>
    </xf>
    <xf numFmtId="2" fontId="9" fillId="0" borderId="2" xfId="0" applyNumberFormat="1" applyFont="1" applyFill="1" applyBorder="1" applyProtection="1">
      <protection hidden="1"/>
    </xf>
    <xf numFmtId="0" fontId="6" fillId="0" borderId="0" xfId="0" applyFont="1" applyBorder="1" applyAlignment="1" applyProtection="1">
      <alignment horizontal="center"/>
      <protection hidden="1"/>
    </xf>
    <xf numFmtId="0" fontId="6" fillId="0" borderId="9"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0" fillId="0" borderId="11" xfId="0" applyFont="1" applyBorder="1" applyAlignment="1" applyProtection="1">
      <alignment horizontal="center" vertical="center"/>
      <protection hidden="1"/>
    </xf>
    <xf numFmtId="0" fontId="20" fillId="0" borderId="12" xfId="0" applyFont="1" applyBorder="1" applyProtection="1">
      <protection hidden="1"/>
    </xf>
    <xf numFmtId="0" fontId="20" fillId="0" borderId="2" xfId="0" applyFont="1" applyBorder="1" applyProtection="1">
      <protection hidden="1"/>
    </xf>
    <xf numFmtId="0" fontId="15" fillId="4" borderId="71" xfId="0" applyFont="1" applyFill="1" applyBorder="1" applyAlignment="1" applyProtection="1">
      <alignment horizontal="center"/>
      <protection hidden="1"/>
    </xf>
    <xf numFmtId="0" fontId="15" fillId="4" borderId="61" xfId="0" applyFont="1" applyFill="1" applyBorder="1" applyAlignment="1" applyProtection="1">
      <alignment horizontal="center"/>
      <protection hidden="1"/>
    </xf>
    <xf numFmtId="0" fontId="15" fillId="4" borderId="7" xfId="0" applyFont="1" applyFill="1" applyBorder="1" applyAlignment="1" applyProtection="1">
      <alignment horizontal="center"/>
      <protection hidden="1"/>
    </xf>
    <xf numFmtId="177" fontId="4" fillId="0" borderId="34" xfId="0" applyNumberFormat="1" applyFont="1" applyFill="1" applyBorder="1" applyAlignment="1" applyProtection="1">
      <alignment horizontal="center" vertical="center"/>
      <protection hidden="1"/>
    </xf>
    <xf numFmtId="0" fontId="4" fillId="0" borderId="35" xfId="0" applyFont="1" applyFill="1" applyBorder="1" applyAlignment="1" applyProtection="1">
      <alignment horizontal="left" vertical="center" wrapText="1"/>
      <protection hidden="1"/>
    </xf>
    <xf numFmtId="0" fontId="0" fillId="0" borderId="0" xfId="0" applyAlignment="1">
      <alignment wrapText="1"/>
    </xf>
    <xf numFmtId="185" fontId="3" fillId="2" borderId="0" xfId="12" applyNumberFormat="1" applyFont="1" applyFill="1"/>
    <xf numFmtId="183" fontId="0" fillId="0" borderId="0" xfId="0" applyNumberFormat="1"/>
    <xf numFmtId="182" fontId="0" fillId="0" borderId="0" xfId="7" applyNumberFormat="1" applyFont="1"/>
    <xf numFmtId="182" fontId="15" fillId="4" borderId="72" xfId="7" applyNumberFormat="1" applyFont="1" applyFill="1" applyBorder="1" applyAlignment="1">
      <alignment horizontal="center" vertical="center" wrapText="1"/>
    </xf>
    <xf numFmtId="0" fontId="7" fillId="4" borderId="67" xfId="0" applyFont="1" applyFill="1" applyBorder="1" applyAlignment="1" applyProtection="1">
      <alignment horizontal="center" vertical="center" wrapText="1"/>
      <protection hidden="1"/>
    </xf>
    <xf numFmtId="0" fontId="7" fillId="4" borderId="67" xfId="0" applyFont="1" applyFill="1" applyBorder="1" applyAlignment="1" applyProtection="1">
      <alignment horizontal="center" vertical="center" wrapText="1"/>
      <protection locked="0"/>
    </xf>
    <xf numFmtId="0" fontId="7" fillId="4" borderId="69" xfId="0" applyFont="1" applyFill="1" applyBorder="1" applyAlignment="1" applyProtection="1">
      <alignment horizontal="center" vertical="center" wrapText="1"/>
      <protection hidden="1"/>
    </xf>
    <xf numFmtId="1" fontId="7" fillId="0" borderId="34" xfId="0" applyNumberFormat="1" applyFont="1" applyFill="1" applyBorder="1" applyAlignment="1" applyProtection="1">
      <alignment horizontal="center" vertical="center"/>
      <protection hidden="1"/>
    </xf>
    <xf numFmtId="1" fontId="7" fillId="0" borderId="35" xfId="0" applyNumberFormat="1" applyFont="1" applyFill="1" applyBorder="1" applyAlignment="1" applyProtection="1">
      <alignment horizontal="center" vertical="center"/>
      <protection hidden="1"/>
    </xf>
    <xf numFmtId="174" fontId="7" fillId="0" borderId="35" xfId="0" applyNumberFormat="1" applyFont="1" applyFill="1" applyBorder="1" applyAlignment="1" applyProtection="1">
      <alignment horizontal="center" vertical="center"/>
      <protection locked="0"/>
    </xf>
    <xf numFmtId="3" fontId="7" fillId="0" borderId="35" xfId="0" applyNumberFormat="1" applyFont="1" applyBorder="1" applyAlignment="1">
      <alignment horizontal="center" vertical="center"/>
    </xf>
    <xf numFmtId="0" fontId="7" fillId="0" borderId="35" xfId="0" applyFont="1" applyBorder="1" applyAlignment="1" applyProtection="1">
      <alignment horizontal="center" vertical="center"/>
      <protection hidden="1"/>
    </xf>
    <xf numFmtId="0" fontId="7" fillId="0" borderId="36" xfId="0" applyFont="1" applyBorder="1" applyAlignment="1" applyProtection="1">
      <alignment horizontal="center" vertical="center"/>
      <protection hidden="1"/>
    </xf>
    <xf numFmtId="3" fontId="6" fillId="6" borderId="30" xfId="11" applyNumberFormat="1" applyFont="1" applyFill="1" applyBorder="1" applyAlignment="1" applyProtection="1">
      <alignment horizontal="right"/>
      <protection hidden="1"/>
    </xf>
    <xf numFmtId="3" fontId="6" fillId="8" borderId="37" xfId="11" applyNumberFormat="1" applyFont="1" applyFill="1" applyBorder="1" applyAlignment="1" applyProtection="1">
      <alignment horizontal="right"/>
      <protection hidden="1"/>
    </xf>
    <xf numFmtId="3" fontId="6" fillId="7" borderId="31" xfId="11" applyNumberFormat="1" applyFont="1" applyFill="1" applyBorder="1" applyAlignment="1" applyProtection="1">
      <alignment horizontal="right"/>
      <protection hidden="1"/>
    </xf>
    <xf numFmtId="3" fontId="6" fillId="4" borderId="33" xfId="11" applyNumberFormat="1" applyFont="1" applyFill="1" applyBorder="1" applyAlignment="1" applyProtection="1">
      <alignment horizontal="right"/>
      <protection hidden="1"/>
    </xf>
    <xf numFmtId="0" fontId="6" fillId="10" borderId="48" xfId="0" applyFont="1" applyFill="1" applyBorder="1" applyAlignment="1" applyProtection="1">
      <alignment horizontal="centerContinuous" vertical="center" wrapText="1"/>
      <protection locked="0"/>
    </xf>
    <xf numFmtId="0" fontId="6" fillId="10" borderId="5" xfId="0" applyFont="1" applyFill="1" applyBorder="1" applyAlignment="1" applyProtection="1">
      <alignment horizontal="centerContinuous" vertical="center" wrapText="1"/>
      <protection locked="0"/>
    </xf>
    <xf numFmtId="0" fontId="3" fillId="0" borderId="49" xfId="0" applyFont="1" applyFill="1" applyBorder="1" applyAlignment="1" applyProtection="1">
      <alignment horizontal="center" vertical="center" wrapText="1"/>
      <protection locked="0"/>
    </xf>
    <xf numFmtId="0" fontId="3" fillId="0" borderId="35" xfId="0" applyFont="1" applyFill="1" applyBorder="1" applyAlignment="1" applyProtection="1">
      <alignment horizontal="center" vertical="center" wrapText="1"/>
      <protection locked="0"/>
    </xf>
    <xf numFmtId="0" fontId="3" fillId="0" borderId="35" xfId="0" applyFont="1" applyFill="1" applyBorder="1" applyAlignment="1" applyProtection="1">
      <alignment horizontal="left" vertical="center" wrapText="1"/>
      <protection locked="0"/>
    </xf>
    <xf numFmtId="4" fontId="3" fillId="0" borderId="50" xfId="7" applyNumberFormat="1" applyFont="1" applyFill="1" applyBorder="1" applyAlignment="1" applyProtection="1">
      <alignment vertical="center"/>
      <protection locked="0"/>
    </xf>
    <xf numFmtId="173" fontId="3" fillId="0" borderId="35" xfId="0" applyNumberFormat="1" applyFont="1" applyFill="1" applyBorder="1" applyAlignment="1" applyProtection="1">
      <alignment horizontal="right" vertical="center"/>
      <protection locked="0"/>
    </xf>
    <xf numFmtId="3" fontId="3" fillId="0" borderId="50" xfId="7" applyNumberFormat="1" applyFont="1" applyFill="1" applyBorder="1" applyAlignment="1" applyProtection="1">
      <alignment horizontal="center" vertical="center"/>
      <protection locked="0"/>
    </xf>
    <xf numFmtId="0" fontId="6" fillId="4" borderId="51" xfId="0" applyFont="1" applyFill="1" applyBorder="1" applyAlignment="1" applyProtection="1">
      <alignment horizontal="right" vertical="center"/>
      <protection locked="0"/>
    </xf>
    <xf numFmtId="0" fontId="6" fillId="4" borderId="52" xfId="0" applyFont="1" applyFill="1" applyBorder="1" applyAlignment="1" applyProtection="1">
      <alignment horizontal="right" vertical="center"/>
      <protection locked="0"/>
    </xf>
    <xf numFmtId="0" fontId="6" fillId="4" borderId="52" xfId="0" quotePrefix="1" applyFont="1" applyFill="1" applyBorder="1" applyAlignment="1" applyProtection="1">
      <alignment horizontal="right" vertical="center"/>
      <protection locked="0"/>
    </xf>
    <xf numFmtId="4" fontId="6" fillId="4" borderId="52" xfId="0" applyNumberFormat="1" applyFont="1" applyFill="1" applyBorder="1" applyAlignment="1" applyProtection="1">
      <alignment horizontal="right" vertical="center"/>
      <protection locked="0"/>
    </xf>
    <xf numFmtId="4" fontId="6" fillId="4" borderId="53" xfId="7" applyNumberFormat="1" applyFont="1" applyFill="1" applyBorder="1" applyProtection="1">
      <protection locked="0"/>
    </xf>
    <xf numFmtId="3" fontId="3" fillId="0" borderId="48" xfId="0" applyNumberFormat="1" applyFont="1" applyFill="1" applyBorder="1" applyAlignment="1" applyProtection="1">
      <alignment horizontal="centerContinuous" vertical="center"/>
      <protection locked="0"/>
    </xf>
    <xf numFmtId="3" fontId="3" fillId="0" borderId="39" xfId="0" applyNumberFormat="1" applyFont="1" applyFill="1" applyBorder="1" applyAlignment="1" applyProtection="1">
      <alignment horizontal="center" vertical="center"/>
      <protection locked="0"/>
    </xf>
    <xf numFmtId="0" fontId="6" fillId="4" borderId="54" xfId="0" applyFont="1" applyFill="1" applyBorder="1" applyAlignment="1" applyProtection="1">
      <alignment horizontal="right" vertical="center"/>
      <protection locked="0"/>
    </xf>
    <xf numFmtId="0" fontId="6" fillId="4" borderId="55" xfId="0" applyFont="1" applyFill="1" applyBorder="1" applyAlignment="1" applyProtection="1">
      <alignment horizontal="right" vertical="center"/>
      <protection locked="0"/>
    </xf>
    <xf numFmtId="0" fontId="6" fillId="4" borderId="55" xfId="0" quotePrefix="1" applyFont="1" applyFill="1" applyBorder="1" applyAlignment="1" applyProtection="1">
      <alignment horizontal="right" vertical="center"/>
      <protection locked="0"/>
    </xf>
    <xf numFmtId="4" fontId="6" fillId="4" borderId="55" xfId="0" applyNumberFormat="1" applyFont="1" applyFill="1" applyBorder="1" applyAlignment="1" applyProtection="1">
      <alignment horizontal="right" vertical="center"/>
      <protection locked="0"/>
    </xf>
    <xf numFmtId="4" fontId="6" fillId="4" borderId="56" xfId="7" applyNumberFormat="1" applyFont="1" applyFill="1" applyBorder="1" applyProtection="1">
      <protection locked="0"/>
    </xf>
    <xf numFmtId="3" fontId="3" fillId="0" borderId="41" xfId="0" applyNumberFormat="1" applyFont="1" applyFill="1" applyBorder="1" applyAlignment="1" applyProtection="1">
      <alignment horizontal="centerContinuous" vertical="center"/>
      <protection locked="0"/>
    </xf>
    <xf numFmtId="4" fontId="6" fillId="4" borderId="1" xfId="7" applyNumberFormat="1" applyFont="1" applyFill="1" applyBorder="1" applyProtection="1">
      <protection locked="0"/>
    </xf>
    <xf numFmtId="0" fontId="3" fillId="0" borderId="40" xfId="0" applyFont="1" applyBorder="1" applyAlignment="1" applyProtection="1">
      <alignment horizontal="center"/>
      <protection hidden="1"/>
    </xf>
    <xf numFmtId="175" fontId="6" fillId="4" borderId="56" xfId="7" applyNumberFormat="1" applyFont="1" applyFill="1" applyBorder="1" applyProtection="1">
      <protection locked="0"/>
    </xf>
    <xf numFmtId="10" fontId="6" fillId="0" borderId="1" xfId="0" applyNumberFormat="1" applyFont="1" applyBorder="1" applyProtection="1">
      <protection hidden="1"/>
    </xf>
    <xf numFmtId="175" fontId="6" fillId="0" borderId="1" xfId="0" applyNumberFormat="1" applyFont="1" applyFill="1" applyBorder="1" applyAlignment="1" applyProtection="1">
      <alignment horizontal="right" vertical="center"/>
      <protection locked="0"/>
    </xf>
    <xf numFmtId="3" fontId="3" fillId="0" borderId="40" xfId="7" applyNumberFormat="1" applyFont="1" applyFill="1" applyBorder="1" applyAlignment="1" applyProtection="1">
      <alignment horizontal="center" vertical="center"/>
      <protection locked="0"/>
    </xf>
    <xf numFmtId="3" fontId="3" fillId="0" borderId="40" xfId="0" applyNumberFormat="1" applyFont="1" applyFill="1" applyBorder="1" applyAlignment="1" applyProtection="1">
      <alignment horizontal="center" vertical="center"/>
      <protection locked="0"/>
    </xf>
    <xf numFmtId="0" fontId="6" fillId="4" borderId="57" xfId="0" applyFont="1" applyFill="1" applyBorder="1" applyAlignment="1" applyProtection="1">
      <alignment horizontal="right" vertical="center"/>
      <protection locked="0"/>
    </xf>
    <xf numFmtId="0" fontId="6" fillId="4" borderId="58" xfId="0" applyFont="1" applyFill="1" applyBorder="1" applyAlignment="1" applyProtection="1">
      <alignment horizontal="right" vertical="center"/>
      <protection locked="0"/>
    </xf>
    <xf numFmtId="0" fontId="6" fillId="4" borderId="58" xfId="0" quotePrefix="1" applyFont="1" applyFill="1" applyBorder="1" applyAlignment="1" applyProtection="1">
      <alignment horizontal="right" vertical="center"/>
      <protection locked="0"/>
    </xf>
    <xf numFmtId="4" fontId="6" fillId="4" borderId="58" xfId="0" applyNumberFormat="1" applyFont="1" applyFill="1" applyBorder="1" applyAlignment="1" applyProtection="1">
      <alignment horizontal="right" vertical="center"/>
      <protection locked="0"/>
    </xf>
    <xf numFmtId="4" fontId="6" fillId="4" borderId="59" xfId="7" applyNumberFormat="1" applyFont="1" applyFill="1" applyBorder="1" applyProtection="1">
      <protection locked="0"/>
    </xf>
    <xf numFmtId="0" fontId="15" fillId="9" borderId="44" xfId="0" applyFont="1" applyFill="1" applyBorder="1" applyAlignment="1" applyProtection="1">
      <alignment horizontal="centerContinuous"/>
      <protection locked="0"/>
    </xf>
    <xf numFmtId="0" fontId="12" fillId="9" borderId="45" xfId="0" applyFont="1" applyFill="1" applyBorder="1" applyAlignment="1" applyProtection="1">
      <alignment horizontal="centerContinuous"/>
      <protection locked="0"/>
    </xf>
    <xf numFmtId="0" fontId="12" fillId="9" borderId="47" xfId="0" applyFont="1" applyFill="1" applyBorder="1" applyAlignment="1" applyProtection="1">
      <alignment horizontal="centerContinuous"/>
      <protection hidden="1"/>
    </xf>
    <xf numFmtId="0" fontId="12" fillId="0" borderId="41" xfId="0" applyFont="1" applyFill="1" applyBorder="1" applyProtection="1">
      <protection hidden="1"/>
    </xf>
    <xf numFmtId="173" fontId="15" fillId="0" borderId="42" xfId="9" applyNumberFormat="1" applyFont="1" applyFill="1" applyBorder="1" applyAlignment="1" applyProtection="1">
      <alignment horizontal="center" vertical="center"/>
      <protection hidden="1"/>
    </xf>
    <xf numFmtId="0" fontId="15" fillId="4" borderId="67" xfId="12" applyFont="1" applyFill="1" applyBorder="1" applyAlignment="1">
      <alignment horizontal="center" vertical="center" wrapText="1"/>
    </xf>
    <xf numFmtId="0" fontId="15" fillId="4" borderId="68" xfId="12" applyFont="1" applyFill="1" applyBorder="1" applyAlignment="1">
      <alignment horizontal="center" vertical="center" wrapText="1"/>
    </xf>
    <xf numFmtId="0" fontId="15" fillId="4" borderId="38" xfId="12" applyFont="1" applyFill="1" applyBorder="1" applyAlignment="1">
      <alignment horizontal="center" vertical="center"/>
    </xf>
    <xf numFmtId="0" fontId="15" fillId="4" borderId="60" xfId="12" applyFont="1" applyFill="1" applyBorder="1" applyAlignment="1">
      <alignment horizontal="center" vertical="center"/>
    </xf>
    <xf numFmtId="1" fontId="6" fillId="2" borderId="63" xfId="12" applyNumberFormat="1" applyFont="1" applyFill="1" applyBorder="1" applyAlignment="1">
      <alignment horizontal="center" vertical="center" wrapText="1"/>
    </xf>
    <xf numFmtId="1" fontId="6" fillId="2" borderId="64" xfId="12" applyNumberFormat="1" applyFont="1" applyFill="1" applyBorder="1" applyAlignment="1">
      <alignment horizontal="center" vertical="center" wrapText="1"/>
    </xf>
    <xf numFmtId="1" fontId="6" fillId="2" borderId="64" xfId="12" applyNumberFormat="1" applyFont="1" applyFill="1" applyBorder="1" applyAlignment="1">
      <alignment horizontal="left" vertical="center" wrapText="1"/>
    </xf>
    <xf numFmtId="3" fontId="6" fillId="0" borderId="64" xfId="12" applyNumberFormat="1" applyFont="1" applyFill="1" applyBorder="1" applyAlignment="1">
      <alignment horizontal="center" vertical="center" wrapText="1"/>
    </xf>
    <xf numFmtId="187" fontId="6" fillId="0" borderId="64" xfId="12" applyNumberFormat="1" applyFont="1" applyFill="1" applyBorder="1" applyAlignment="1">
      <alignment horizontal="center" vertical="center" wrapText="1"/>
    </xf>
    <xf numFmtId="1" fontId="6" fillId="2" borderId="49" xfId="12" applyNumberFormat="1" applyFont="1" applyFill="1" applyBorder="1" applyAlignment="1">
      <alignment horizontal="center" vertical="center" wrapText="1"/>
    </xf>
    <xf numFmtId="1" fontId="6" fillId="2" borderId="35" xfId="12" applyNumberFormat="1" applyFont="1" applyFill="1" applyBorder="1" applyAlignment="1">
      <alignment horizontal="center" vertical="center" wrapText="1"/>
    </xf>
    <xf numFmtId="1" fontId="6" fillId="2" borderId="35" xfId="12" applyNumberFormat="1" applyFont="1" applyFill="1" applyBorder="1" applyAlignment="1">
      <alignment horizontal="left" vertical="center" wrapText="1"/>
    </xf>
    <xf numFmtId="3" fontId="6" fillId="0" borderId="35" xfId="12" applyNumberFormat="1" applyFont="1" applyFill="1" applyBorder="1" applyAlignment="1">
      <alignment horizontal="center" vertical="center" wrapText="1"/>
    </xf>
    <xf numFmtId="187" fontId="6" fillId="0" borderId="35" xfId="12" applyNumberFormat="1" applyFont="1" applyFill="1" applyBorder="1" applyAlignment="1">
      <alignment horizontal="center" vertical="center" wrapText="1"/>
    </xf>
    <xf numFmtId="0" fontId="34" fillId="0" borderId="0" xfId="0" applyFont="1" applyAlignment="1" applyProtection="1">
      <alignment horizontal="center" vertical="center"/>
      <protection hidden="1"/>
    </xf>
    <xf numFmtId="0" fontId="15" fillId="4" borderId="106" xfId="0" applyFont="1" applyFill="1" applyBorder="1" applyAlignment="1" applyProtection="1">
      <alignment horizontal="center"/>
      <protection hidden="1"/>
    </xf>
    <xf numFmtId="1" fontId="10" fillId="0" borderId="0" xfId="0" applyNumberFormat="1" applyFont="1" applyProtection="1">
      <protection hidden="1"/>
    </xf>
    <xf numFmtId="0" fontId="4" fillId="0" borderId="107" xfId="0" applyFont="1" applyFill="1" applyBorder="1" applyAlignment="1" applyProtection="1">
      <alignment horizontal="center" vertical="center" wrapText="1"/>
      <protection hidden="1"/>
    </xf>
    <xf numFmtId="182" fontId="6" fillId="10" borderId="39" xfId="7" applyNumberFormat="1" applyFont="1" applyFill="1" applyBorder="1" applyAlignment="1" applyProtection="1">
      <alignment vertical="center" wrapText="1"/>
      <protection locked="0"/>
    </xf>
    <xf numFmtId="0" fontId="6" fillId="10" borderId="63" xfId="0" applyFont="1" applyFill="1" applyBorder="1" applyAlignment="1" applyProtection="1">
      <alignment horizontal="centerContinuous" vertical="center" wrapText="1"/>
      <protection locked="0"/>
    </xf>
    <xf numFmtId="182" fontId="6" fillId="10" borderId="64" xfId="7" applyNumberFormat="1" applyFont="1" applyFill="1" applyBorder="1" applyAlignment="1" applyProtection="1">
      <alignment vertical="center" wrapText="1"/>
      <protection locked="0"/>
    </xf>
    <xf numFmtId="0" fontId="6" fillId="10" borderId="65" xfId="0" applyFont="1" applyFill="1" applyBorder="1" applyAlignment="1" applyProtection="1">
      <alignment horizontal="centerContinuous" vertical="center" wrapText="1"/>
      <protection locked="0"/>
    </xf>
    <xf numFmtId="4" fontId="6" fillId="4" borderId="108" xfId="7" applyNumberFormat="1" applyFont="1" applyFill="1" applyBorder="1" applyProtection="1">
      <protection locked="0"/>
    </xf>
    <xf numFmtId="0" fontId="6" fillId="4" borderId="30" xfId="0" applyFont="1" applyFill="1" applyBorder="1" applyAlignment="1" applyProtection="1">
      <alignment vertical="center" wrapText="1"/>
      <protection locked="0"/>
    </xf>
    <xf numFmtId="4" fontId="6" fillId="4" borderId="43" xfId="7" applyNumberFormat="1" applyFont="1" applyFill="1" applyBorder="1" applyProtection="1">
      <protection locked="0"/>
    </xf>
    <xf numFmtId="0" fontId="10" fillId="0" borderId="9" xfId="0" applyFont="1" applyBorder="1" applyProtection="1">
      <protection hidden="1"/>
    </xf>
    <xf numFmtId="172" fontId="3" fillId="0" borderId="35" xfId="0" applyNumberFormat="1" applyFont="1" applyFill="1" applyBorder="1" applyAlignment="1" applyProtection="1">
      <alignment horizontal="right" vertical="center"/>
      <protection locked="0"/>
    </xf>
    <xf numFmtId="172" fontId="6" fillId="10" borderId="5" xfId="0" applyNumberFormat="1" applyFont="1" applyFill="1" applyBorder="1" applyAlignment="1" applyProtection="1">
      <alignment horizontal="centerContinuous" vertical="center" wrapText="1"/>
      <protection locked="0"/>
    </xf>
    <xf numFmtId="0" fontId="0" fillId="0" borderId="0" xfId="0" applyAlignment="1">
      <alignment horizontal="center" vertical="center"/>
    </xf>
    <xf numFmtId="0" fontId="3" fillId="2" borderId="0" xfId="12" applyFont="1" applyFill="1" applyAlignment="1">
      <alignment horizontal="center" vertical="center" wrapText="1"/>
    </xf>
    <xf numFmtId="3" fontId="3" fillId="2" borderId="0" xfId="12" applyNumberFormat="1" applyFont="1" applyFill="1" applyAlignment="1">
      <alignment horizontal="center" vertical="center"/>
    </xf>
    <xf numFmtId="0" fontId="15" fillId="4" borderId="43" xfId="12" applyFont="1" applyFill="1" applyBorder="1" applyAlignment="1">
      <alignment horizontal="center" vertical="center" wrapText="1"/>
    </xf>
    <xf numFmtId="0" fontId="6" fillId="2" borderId="43" xfId="12" applyFont="1" applyFill="1" applyBorder="1" applyAlignment="1">
      <alignment horizontal="center" vertical="center"/>
    </xf>
    <xf numFmtId="0" fontId="1" fillId="4" borderId="6" xfId="13" applyFont="1" applyFill="1" applyBorder="1" applyAlignment="1">
      <alignment horizontal="center" vertical="center"/>
    </xf>
    <xf numFmtId="4" fontId="3" fillId="0" borderId="49" xfId="0" applyNumberFormat="1" applyFont="1" applyFill="1" applyBorder="1" applyAlignment="1" applyProtection="1">
      <alignment horizontal="right" vertical="center"/>
      <protection locked="0"/>
    </xf>
    <xf numFmtId="0" fontId="3" fillId="0" borderId="109" xfId="11" applyFont="1" applyFill="1" applyBorder="1"/>
    <xf numFmtId="214" fontId="4" fillId="0" borderId="36" xfId="0" applyNumberFormat="1" applyFont="1" applyFill="1" applyBorder="1" applyAlignment="1" applyProtection="1">
      <alignment horizontal="right" vertical="center"/>
      <protection hidden="1"/>
    </xf>
    <xf numFmtId="214" fontId="6" fillId="0" borderId="50" xfId="12" applyNumberFormat="1" applyFont="1" applyFill="1" applyBorder="1" applyAlignment="1">
      <alignment horizontal="center" vertical="center" wrapText="1"/>
    </xf>
    <xf numFmtId="214" fontId="8" fillId="0" borderId="35" xfId="0" applyNumberFormat="1" applyFont="1" applyFill="1" applyBorder="1" applyAlignment="1" applyProtection="1">
      <alignment horizontal="center" vertical="center"/>
      <protection hidden="1"/>
    </xf>
    <xf numFmtId="178" fontId="8" fillId="0" borderId="36" xfId="0" applyNumberFormat="1" applyFont="1" applyBorder="1" applyAlignment="1" applyProtection="1">
      <alignment horizontal="center" vertical="center"/>
      <protection hidden="1"/>
    </xf>
    <xf numFmtId="3" fontId="58" fillId="43" borderId="1" xfId="0" applyNumberFormat="1" applyFont="1" applyFill="1" applyBorder="1" applyAlignment="1" applyProtection="1">
      <alignment horizontal="centerContinuous" vertical="center"/>
      <protection locked="0"/>
    </xf>
    <xf numFmtId="173" fontId="20" fillId="0" borderId="0" xfId="0" applyNumberFormat="1" applyFont="1" applyFill="1" applyAlignment="1" applyProtection="1">
      <protection hidden="1"/>
    </xf>
    <xf numFmtId="173" fontId="3" fillId="0" borderId="0" xfId="0" applyNumberFormat="1" applyFont="1" applyFill="1" applyAlignment="1" applyProtection="1">
      <protection hidden="1"/>
    </xf>
    <xf numFmtId="173" fontId="9" fillId="0" borderId="0" xfId="0" applyNumberFormat="1" applyFont="1" applyProtection="1">
      <protection hidden="1"/>
    </xf>
    <xf numFmtId="0" fontId="6" fillId="0" borderId="110" xfId="0" applyFont="1" applyFill="1" applyBorder="1" applyAlignment="1">
      <alignment horizontal="center" vertical="center"/>
    </xf>
    <xf numFmtId="0" fontId="6" fillId="0" borderId="111" xfId="0" applyFont="1" applyFill="1" applyBorder="1" applyAlignment="1">
      <alignment horizontal="center" vertical="center" wrapText="1"/>
    </xf>
    <xf numFmtId="0" fontId="6" fillId="0" borderId="111" xfId="0" applyFont="1" applyFill="1" applyBorder="1" applyAlignment="1" applyProtection="1">
      <alignment horizontal="center" vertical="center"/>
      <protection hidden="1"/>
    </xf>
    <xf numFmtId="0" fontId="6" fillId="0" borderId="111" xfId="0" quotePrefix="1" applyFont="1" applyFill="1" applyBorder="1" applyAlignment="1" applyProtection="1">
      <alignment horizontal="center" vertical="center"/>
      <protection hidden="1"/>
    </xf>
    <xf numFmtId="0" fontId="6" fillId="0" borderId="112" xfId="0" applyFont="1" applyFill="1" applyBorder="1" applyAlignment="1" applyProtection="1">
      <alignment horizontal="center" vertical="center"/>
      <protection hidden="1"/>
    </xf>
    <xf numFmtId="0" fontId="6" fillId="0" borderId="113" xfId="0" applyFont="1" applyFill="1" applyBorder="1" applyAlignment="1" applyProtection="1">
      <alignment horizontal="center" vertical="center" wrapText="1"/>
      <protection hidden="1"/>
    </xf>
    <xf numFmtId="0" fontId="6" fillId="0" borderId="110" xfId="0" quotePrefix="1" applyFont="1" applyFill="1" applyBorder="1" applyAlignment="1" applyProtection="1">
      <alignment horizontal="center" vertical="center"/>
      <protection hidden="1"/>
    </xf>
    <xf numFmtId="185" fontId="0" fillId="0" borderId="0" xfId="0" applyNumberFormat="1"/>
    <xf numFmtId="3" fontId="3" fillId="44" borderId="41" xfId="0" applyNumberFormat="1" applyFont="1" applyFill="1" applyBorder="1" applyAlignment="1" applyProtection="1">
      <alignment horizontal="centerContinuous" vertical="center"/>
      <protection locked="0"/>
    </xf>
    <xf numFmtId="4" fontId="3" fillId="0" borderId="41" xfId="0" applyNumberFormat="1" applyFont="1" applyFill="1" applyBorder="1" applyAlignment="1" applyProtection="1">
      <alignment horizontal="centerContinuous" vertical="center"/>
      <protection locked="0"/>
    </xf>
    <xf numFmtId="0" fontId="15" fillId="4" borderId="45" xfId="12" applyFont="1" applyFill="1" applyBorder="1" applyAlignment="1">
      <alignment horizontal="center" vertical="center" wrapText="1"/>
    </xf>
    <xf numFmtId="0" fontId="7" fillId="4" borderId="69" xfId="0" applyFont="1" applyFill="1" applyBorder="1" applyAlignment="1" applyProtection="1">
      <alignment horizontal="center" vertical="center" wrapText="1"/>
      <protection hidden="1"/>
    </xf>
    <xf numFmtId="0" fontId="15" fillId="4" borderId="38" xfId="12" applyFont="1" applyFill="1" applyBorder="1" applyAlignment="1">
      <alignment horizontal="center" vertical="center" wrapText="1"/>
    </xf>
    <xf numFmtId="173" fontId="6" fillId="45" borderId="1" xfId="0" applyNumberFormat="1" applyFont="1" applyFill="1" applyBorder="1" applyAlignment="1" applyProtection="1">
      <alignment horizontal="right" vertical="center"/>
      <protection locked="0"/>
    </xf>
    <xf numFmtId="0" fontId="60" fillId="0" borderId="0" xfId="0" applyFont="1"/>
    <xf numFmtId="0" fontId="60" fillId="2" borderId="0" xfId="12" applyFont="1" applyFill="1"/>
    <xf numFmtId="0" fontId="60" fillId="2" borderId="0" xfId="12" applyFont="1" applyFill="1" applyAlignment="1">
      <alignment wrapText="1"/>
    </xf>
    <xf numFmtId="186" fontId="60" fillId="2" borderId="0" xfId="12" applyNumberFormat="1" applyFont="1" applyFill="1" applyAlignment="1">
      <alignment horizontal="center" vertical="center"/>
    </xf>
    <xf numFmtId="186" fontId="60" fillId="2" borderId="0" xfId="12" applyNumberFormat="1" applyFont="1" applyFill="1"/>
    <xf numFmtId="215" fontId="6" fillId="0" borderId="64" xfId="228" applyNumberFormat="1" applyFont="1" applyFill="1" applyBorder="1" applyAlignment="1">
      <alignment horizontal="center" vertical="center" wrapText="1"/>
    </xf>
    <xf numFmtId="215" fontId="6" fillId="0" borderId="35" xfId="228" applyNumberFormat="1" applyFont="1" applyFill="1" applyBorder="1" applyAlignment="1">
      <alignment horizontal="center" vertical="center" wrapText="1"/>
    </xf>
    <xf numFmtId="216" fontId="3" fillId="2" borderId="0" xfId="12" applyNumberFormat="1" applyFont="1" applyFill="1" applyAlignment="1">
      <alignment horizontal="center" vertical="center"/>
    </xf>
    <xf numFmtId="0" fontId="0" fillId="44" borderId="0" xfId="0" applyFill="1"/>
    <xf numFmtId="215" fontId="6" fillId="2" borderId="64" xfId="12" applyNumberFormat="1" applyFont="1" applyFill="1" applyBorder="1" applyAlignment="1">
      <alignment horizontal="center" vertical="center" wrapText="1"/>
    </xf>
    <xf numFmtId="215" fontId="6" fillId="2" borderId="35" xfId="12" applyNumberFormat="1" applyFont="1" applyFill="1" applyBorder="1" applyAlignment="1">
      <alignment horizontal="center" vertical="center" wrapText="1"/>
    </xf>
    <xf numFmtId="215" fontId="8" fillId="0" borderId="35" xfId="0" applyNumberFormat="1" applyFont="1" applyFill="1" applyBorder="1" applyAlignment="1" applyProtection="1">
      <alignment horizontal="center" vertical="center"/>
      <protection hidden="1"/>
    </xf>
    <xf numFmtId="171" fontId="3" fillId="2" borderId="0" xfId="3" applyFont="1" applyFill="1" applyAlignment="1">
      <alignment horizontal="center" vertical="center"/>
    </xf>
    <xf numFmtId="215" fontId="6" fillId="46" borderId="43" xfId="228" applyNumberFormat="1" applyFont="1" applyFill="1" applyBorder="1" applyAlignment="1" applyProtection="1">
      <alignment horizontal="center" vertical="center"/>
      <protection locked="0"/>
    </xf>
    <xf numFmtId="0" fontId="6" fillId="4" borderId="92" xfId="0" applyFont="1" applyFill="1" applyBorder="1" applyAlignment="1" applyProtection="1">
      <alignment vertical="center" wrapText="1"/>
      <protection locked="0"/>
    </xf>
    <xf numFmtId="0" fontId="7" fillId="0" borderId="114" xfId="0" applyFont="1" applyBorder="1" applyAlignment="1" applyProtection="1">
      <alignment horizontal="center" vertical="center"/>
      <protection hidden="1"/>
    </xf>
    <xf numFmtId="0" fontId="10" fillId="0" borderId="13" xfId="0" applyFont="1" applyBorder="1" applyAlignment="1" applyProtection="1">
      <alignment horizontal="center"/>
      <protection hidden="1"/>
    </xf>
    <xf numFmtId="0" fontId="10" fillId="0" borderId="26" xfId="0" applyFont="1" applyBorder="1" applyAlignment="1" applyProtection="1">
      <alignment horizontal="center"/>
      <protection hidden="1"/>
    </xf>
    <xf numFmtId="0" fontId="10" fillId="0" borderId="2" xfId="0" applyFont="1" applyBorder="1" applyAlignment="1" applyProtection="1">
      <alignment horizontal="center"/>
      <protection hidden="1"/>
    </xf>
    <xf numFmtId="3" fontId="3" fillId="0" borderId="35" xfId="0" applyNumberFormat="1" applyFont="1" applyFill="1" applyBorder="1" applyAlignment="1" applyProtection="1">
      <alignment horizontal="right" vertical="center"/>
      <protection locked="0"/>
    </xf>
    <xf numFmtId="218" fontId="62" fillId="0" borderId="61" xfId="0" applyNumberFormat="1" applyFont="1" applyBorder="1" applyAlignment="1">
      <alignment horizontal="right" vertical="center"/>
    </xf>
    <xf numFmtId="205" fontId="9" fillId="0" borderId="118" xfId="0" applyNumberFormat="1" applyFont="1" applyFill="1" applyBorder="1" applyAlignment="1">
      <alignment horizontal="right" vertical="center" wrapText="1" shrinkToFit="1"/>
    </xf>
    <xf numFmtId="0" fontId="12" fillId="0" borderId="61" xfId="0" applyFont="1" applyFill="1" applyBorder="1" applyAlignment="1">
      <alignment horizontal="center" vertical="center"/>
    </xf>
    <xf numFmtId="0" fontId="62" fillId="0" borderId="61" xfId="0" applyFont="1" applyBorder="1" applyAlignment="1">
      <alignment vertical="center" wrapText="1"/>
    </xf>
    <xf numFmtId="172" fontId="62" fillId="0" borderId="61" xfId="0" applyNumberFormat="1" applyFont="1" applyBorder="1" applyAlignment="1">
      <alignment horizontal="right" vertical="center"/>
    </xf>
    <xf numFmtId="0" fontId="62" fillId="0" borderId="61" xfId="0" applyFont="1" applyBorder="1" applyAlignment="1">
      <alignment horizontal="centerContinuous" vertical="center"/>
    </xf>
    <xf numFmtId="164" fontId="63" fillId="44" borderId="61" xfId="8" applyNumberFormat="1" applyFont="1" applyFill="1" applyBorder="1" applyAlignment="1">
      <alignment horizontal="right" vertical="center" wrapText="1"/>
    </xf>
    <xf numFmtId="0" fontId="3" fillId="2" borderId="86" xfId="0" applyFont="1" applyFill="1" applyBorder="1" applyAlignment="1">
      <alignment horizontal="center" vertical="center"/>
    </xf>
    <xf numFmtId="205" fontId="3" fillId="0" borderId="117" xfId="0" applyNumberFormat="1" applyFont="1" applyFill="1" applyBorder="1" applyAlignment="1">
      <alignment horizontal="right" vertical="center" wrapText="1" shrinkToFit="1"/>
    </xf>
    <xf numFmtId="219" fontId="4" fillId="0" borderId="36" xfId="0" applyNumberFormat="1" applyFont="1" applyFill="1" applyBorder="1" applyAlignment="1" applyProtection="1">
      <alignment horizontal="right" vertical="center"/>
      <protection hidden="1"/>
    </xf>
    <xf numFmtId="220" fontId="3" fillId="0" borderId="35" xfId="0" applyNumberFormat="1" applyFont="1" applyFill="1" applyBorder="1" applyAlignment="1" applyProtection="1">
      <alignment horizontal="right" vertical="center"/>
      <protection locked="0"/>
    </xf>
    <xf numFmtId="165" fontId="8" fillId="43" borderId="0" xfId="0" applyNumberFormat="1" applyFont="1" applyFill="1"/>
    <xf numFmtId="0" fontId="7" fillId="4" borderId="116" xfId="0" applyFont="1" applyFill="1" applyBorder="1" applyAlignment="1" applyProtection="1">
      <alignment horizontal="center" vertical="center" wrapText="1"/>
      <protection hidden="1"/>
    </xf>
    <xf numFmtId="0" fontId="7" fillId="4" borderId="14" xfId="0" applyFont="1" applyFill="1" applyBorder="1" applyAlignment="1" applyProtection="1">
      <alignment horizontal="center" vertical="center" wrapText="1"/>
      <protection locked="0"/>
    </xf>
    <xf numFmtId="182" fontId="3" fillId="2" borderId="0" xfId="228" applyNumberFormat="1" applyFont="1" applyFill="1" applyAlignment="1">
      <alignment horizontal="center" vertical="center"/>
    </xf>
    <xf numFmtId="221" fontId="3" fillId="2" borderId="0" xfId="12" applyNumberFormat="1" applyFont="1" applyFill="1"/>
    <xf numFmtId="221" fontId="3" fillId="2" borderId="0" xfId="12" applyNumberFormat="1" applyFont="1" applyFill="1" applyAlignment="1">
      <alignment horizontal="center"/>
    </xf>
    <xf numFmtId="174" fontId="7" fillId="0" borderId="119" xfId="12" applyNumberFormat="1" applyFont="1" applyBorder="1" applyAlignment="1">
      <alignment horizontal="left" wrapText="1"/>
    </xf>
    <xf numFmtId="4" fontId="62" fillId="0" borderId="50" xfId="7" applyNumberFormat="1" applyFont="1" applyFill="1" applyBorder="1" applyAlignment="1" applyProtection="1">
      <alignment vertical="center"/>
      <protection locked="0"/>
    </xf>
    <xf numFmtId="2" fontId="7" fillId="4" borderId="61" xfId="3" applyNumberFormat="1" applyFont="1" applyFill="1" applyBorder="1" applyAlignment="1" applyProtection="1">
      <alignment horizontal="center" vertical="center"/>
      <protection locked="0"/>
    </xf>
    <xf numFmtId="0" fontId="8" fillId="4" borderId="32" xfId="0" applyFont="1" applyFill="1" applyBorder="1" applyAlignment="1" applyProtection="1">
      <alignment horizontal="center" vertical="center" wrapText="1"/>
      <protection hidden="1"/>
    </xf>
    <xf numFmtId="2" fontId="7" fillId="4" borderId="61" xfId="0" applyNumberFormat="1" applyFont="1" applyFill="1" applyBorder="1" applyAlignment="1" applyProtection="1">
      <alignment horizontal="center" vertical="center"/>
      <protection hidden="1"/>
    </xf>
    <xf numFmtId="0" fontId="63" fillId="0" borderId="61" xfId="175" applyFont="1" applyFill="1" applyBorder="1" applyAlignment="1" applyProtection="1">
      <alignment horizontal="left" vertical="center" wrapText="1"/>
    </xf>
    <xf numFmtId="0" fontId="63" fillId="0" borderId="61" xfId="175" applyFont="1" applyFill="1" applyBorder="1" applyAlignment="1" applyProtection="1">
      <alignment horizontal="center" vertical="center"/>
    </xf>
    <xf numFmtId="3" fontId="63" fillId="0" borderId="61" xfId="4" applyNumberFormat="1" applyFont="1" applyFill="1" applyBorder="1" applyAlignment="1" applyProtection="1">
      <alignment vertical="center" wrapText="1"/>
    </xf>
    <xf numFmtId="3" fontId="3" fillId="2" borderId="0" xfId="12" applyNumberFormat="1" applyFont="1" applyFill="1"/>
    <xf numFmtId="222" fontId="3" fillId="2" borderId="0" xfId="12" applyNumberFormat="1" applyFont="1" applyFill="1"/>
    <xf numFmtId="223" fontId="3" fillId="2" borderId="0" xfId="3" applyNumberFormat="1" applyFont="1" applyFill="1" applyAlignment="1">
      <alignment horizontal="center" vertical="center"/>
    </xf>
    <xf numFmtId="1" fontId="3" fillId="2" borderId="0" xfId="228" applyNumberFormat="1" applyFont="1" applyFill="1" applyAlignment="1">
      <alignment horizontal="center" vertical="center"/>
    </xf>
    <xf numFmtId="224" fontId="3" fillId="2" borderId="0" xfId="12" applyNumberFormat="1" applyFont="1" applyFill="1"/>
    <xf numFmtId="0" fontId="6" fillId="4" borderId="24" xfId="11" applyFont="1" applyFill="1" applyBorder="1" applyAlignment="1" applyProtection="1">
      <alignment horizontal="center" vertical="center" wrapText="1"/>
      <protection hidden="1"/>
    </xf>
    <xf numFmtId="0" fontId="6" fillId="4" borderId="26" xfId="11" applyFont="1" applyFill="1" applyBorder="1" applyAlignment="1" applyProtection="1">
      <alignment horizontal="center" vertical="center" wrapText="1"/>
      <protection hidden="1"/>
    </xf>
    <xf numFmtId="0" fontId="6" fillId="4" borderId="9" xfId="11" applyFont="1" applyFill="1" applyBorder="1" applyAlignment="1" applyProtection="1">
      <alignment horizontal="center" vertical="center" wrapText="1"/>
      <protection hidden="1"/>
    </xf>
    <xf numFmtId="0" fontId="6" fillId="4" borderId="10" xfId="11" applyFont="1" applyFill="1" applyBorder="1" applyAlignment="1" applyProtection="1">
      <alignment horizontal="center" vertical="center" wrapText="1"/>
      <protection hidden="1"/>
    </xf>
    <xf numFmtId="0" fontId="6" fillId="4" borderId="11" xfId="11" applyFont="1" applyFill="1" applyBorder="1" applyAlignment="1" applyProtection="1">
      <alignment horizontal="center" vertical="center" wrapText="1"/>
      <protection hidden="1"/>
    </xf>
    <xf numFmtId="0" fontId="6" fillId="4" borderId="2" xfId="11" applyFont="1" applyFill="1" applyBorder="1" applyAlignment="1" applyProtection="1">
      <alignment horizontal="center" vertical="center" wrapText="1"/>
      <protection hidden="1"/>
    </xf>
    <xf numFmtId="1" fontId="6" fillId="0" borderId="0" xfId="12" applyNumberFormat="1" applyFont="1" applyAlignment="1">
      <alignment horizontal="center" vertical="center" wrapText="1"/>
    </xf>
    <xf numFmtId="0" fontId="3" fillId="0" borderId="11" xfId="0" applyFont="1" applyBorder="1" applyProtection="1">
      <protection hidden="1"/>
    </xf>
    <xf numFmtId="0" fontId="10" fillId="0" borderId="12" xfId="0" applyFont="1" applyBorder="1" applyProtection="1">
      <protection hidden="1"/>
    </xf>
    <xf numFmtId="0" fontId="6" fillId="4" borderId="75" xfId="0" applyFont="1" applyFill="1" applyBorder="1" applyAlignment="1" applyProtection="1">
      <alignment horizontal="center" vertical="center" wrapText="1"/>
      <protection hidden="1"/>
    </xf>
    <xf numFmtId="0" fontId="6" fillId="4" borderId="76" xfId="0" applyFont="1" applyFill="1" applyBorder="1" applyAlignment="1" applyProtection="1">
      <alignment horizontal="center" vertical="center" wrapText="1"/>
      <protection hidden="1"/>
    </xf>
    <xf numFmtId="0" fontId="6" fillId="4" borderId="78" xfId="0" applyFont="1" applyFill="1" applyBorder="1" applyAlignment="1" applyProtection="1">
      <alignment horizontal="center" vertical="center" wrapText="1"/>
      <protection hidden="1"/>
    </xf>
    <xf numFmtId="0" fontId="6" fillId="4" borderId="79" xfId="0" applyFont="1" applyFill="1" applyBorder="1" applyAlignment="1" applyProtection="1">
      <alignment horizontal="center" vertical="center" wrapText="1"/>
      <protection hidden="1"/>
    </xf>
    <xf numFmtId="0" fontId="6" fillId="4" borderId="74" xfId="0" applyFont="1" applyFill="1" applyBorder="1" applyAlignment="1" applyProtection="1">
      <alignment horizontal="center" vertical="center" wrapText="1"/>
      <protection hidden="1"/>
    </xf>
    <xf numFmtId="0" fontId="6" fillId="4" borderId="38" xfId="0" applyFont="1" applyFill="1" applyBorder="1" applyAlignment="1" applyProtection="1">
      <alignment horizontal="center" vertical="center" wrapText="1"/>
      <protection hidden="1"/>
    </xf>
    <xf numFmtId="0" fontId="6" fillId="4" borderId="73" xfId="0" applyFont="1" applyFill="1" applyBorder="1" applyAlignment="1" applyProtection="1">
      <alignment horizontal="center" vertical="center" wrapText="1"/>
      <protection locked="0"/>
    </xf>
    <xf numFmtId="0" fontId="6" fillId="4" borderId="115" xfId="0" applyFont="1" applyFill="1" applyBorder="1" applyAlignment="1" applyProtection="1">
      <alignment horizontal="center" vertical="center" wrapText="1"/>
      <protection locked="0"/>
    </xf>
    <xf numFmtId="0" fontId="6" fillId="4" borderId="75" xfId="0" applyFont="1" applyFill="1" applyBorder="1" applyAlignment="1" applyProtection="1">
      <alignment horizontal="center" vertical="center" wrapText="1"/>
      <protection locked="0"/>
    </xf>
    <xf numFmtId="0" fontId="6" fillId="4" borderId="76"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justify" vertical="top"/>
      <protection hidden="1"/>
    </xf>
    <xf numFmtId="0" fontId="9" fillId="0" borderId="25" xfId="0" applyFont="1" applyFill="1" applyBorder="1" applyAlignment="1" applyProtection="1">
      <alignment horizontal="justify" vertical="top"/>
      <protection hidden="1"/>
    </xf>
    <xf numFmtId="0" fontId="9" fillId="0" borderId="26" xfId="0" applyFont="1" applyFill="1" applyBorder="1" applyAlignment="1" applyProtection="1">
      <alignment horizontal="justify" vertical="top"/>
      <protection hidden="1"/>
    </xf>
    <xf numFmtId="0" fontId="9" fillId="0" borderId="9" xfId="0" applyFont="1" applyFill="1" applyBorder="1" applyAlignment="1" applyProtection="1">
      <alignment horizontal="justify" vertical="top"/>
      <protection hidden="1"/>
    </xf>
    <xf numFmtId="0" fontId="9" fillId="0" borderId="0" xfId="0" applyFont="1" applyFill="1" applyBorder="1" applyAlignment="1" applyProtection="1">
      <alignment horizontal="justify" vertical="top"/>
      <protection hidden="1"/>
    </xf>
    <xf numFmtId="0" fontId="9" fillId="0" borderId="10" xfId="0" applyFont="1" applyFill="1" applyBorder="1" applyAlignment="1" applyProtection="1">
      <alignment horizontal="justify" vertical="top"/>
      <protection hidden="1"/>
    </xf>
    <xf numFmtId="0" fontId="9" fillId="0" borderId="11" xfId="0" applyFont="1" applyFill="1" applyBorder="1" applyAlignment="1" applyProtection="1">
      <alignment horizontal="justify" vertical="top"/>
      <protection hidden="1"/>
    </xf>
    <xf numFmtId="0" fontId="9" fillId="0" borderId="12" xfId="0" applyFont="1" applyFill="1" applyBorder="1" applyAlignment="1" applyProtection="1">
      <alignment horizontal="justify" vertical="top"/>
      <protection hidden="1"/>
    </xf>
    <xf numFmtId="0" fontId="9" fillId="0" borderId="2" xfId="0" applyFont="1" applyFill="1" applyBorder="1" applyAlignment="1" applyProtection="1">
      <alignment horizontal="justify" vertical="top"/>
      <protection hidden="1"/>
    </xf>
    <xf numFmtId="1" fontId="4" fillId="0" borderId="81" xfId="0" quotePrefix="1" applyNumberFormat="1" applyFont="1" applyFill="1" applyBorder="1" applyAlignment="1" applyProtection="1">
      <alignment horizontal="center" vertical="center" wrapText="1"/>
      <protection hidden="1"/>
    </xf>
    <xf numFmtId="1" fontId="4" fillId="0" borderId="82" xfId="0" quotePrefix="1" applyNumberFormat="1" applyFont="1" applyFill="1" applyBorder="1" applyAlignment="1" applyProtection="1">
      <alignment horizontal="center" vertical="center" wrapText="1"/>
      <protection hidden="1"/>
    </xf>
    <xf numFmtId="1" fontId="4" fillId="0" borderId="83" xfId="0" quotePrefix="1" applyNumberFormat="1" applyFont="1" applyFill="1" applyBorder="1" applyAlignment="1" applyProtection="1">
      <alignment horizontal="center" vertical="center" wrapText="1"/>
      <protection hidden="1"/>
    </xf>
    <xf numFmtId="3" fontId="5" fillId="0" borderId="80" xfId="0" applyNumberFormat="1" applyFont="1" applyFill="1" applyBorder="1" applyAlignment="1" applyProtection="1">
      <alignment horizontal="center" vertical="center"/>
      <protection hidden="1"/>
    </xf>
    <xf numFmtId="1" fontId="4" fillId="0" borderId="0" xfId="0" quotePrefix="1" applyNumberFormat="1" applyFont="1" applyFill="1" applyAlignment="1" applyProtection="1">
      <alignment horizontal="center" vertical="center" wrapText="1"/>
      <protection hidden="1"/>
    </xf>
    <xf numFmtId="0" fontId="6" fillId="0" borderId="3" xfId="0" applyFont="1" applyFill="1" applyBorder="1" applyAlignment="1" applyProtection="1">
      <alignment horizontal="center" vertical="center" wrapText="1"/>
      <protection hidden="1"/>
    </xf>
    <xf numFmtId="4" fontId="8" fillId="4" borderId="84" xfId="0" applyNumberFormat="1" applyFont="1" applyFill="1" applyBorder="1" applyAlignment="1" applyProtection="1">
      <alignment horizontal="center" vertical="center" wrapText="1"/>
      <protection hidden="1"/>
    </xf>
    <xf numFmtId="4" fontId="8" fillId="4" borderId="85" xfId="0" applyNumberFormat="1" applyFont="1" applyFill="1" applyBorder="1" applyAlignment="1" applyProtection="1">
      <alignment horizontal="center" vertical="center" wrapText="1"/>
      <protection hidden="1"/>
    </xf>
    <xf numFmtId="4" fontId="8" fillId="4" borderId="29" xfId="0" applyNumberFormat="1" applyFont="1" applyFill="1" applyBorder="1" applyAlignment="1" applyProtection="1">
      <alignment horizontal="center" vertical="center" wrapText="1"/>
      <protection hidden="1"/>
    </xf>
    <xf numFmtId="0" fontId="28" fillId="3" borderId="0" xfId="0" applyFont="1" applyFill="1" applyAlignment="1" applyProtection="1">
      <alignment horizontal="center" vertical="center" wrapText="1"/>
      <protection hidden="1"/>
    </xf>
    <xf numFmtId="0" fontId="5" fillId="0" borderId="3" xfId="0" applyFont="1" applyFill="1" applyBorder="1" applyAlignment="1" applyProtection="1">
      <alignment horizontal="center" vertical="center"/>
      <protection hidden="1"/>
    </xf>
    <xf numFmtId="0" fontId="6" fillId="45" borderId="44" xfId="0" applyFont="1" applyFill="1" applyBorder="1" applyAlignment="1" applyProtection="1">
      <alignment horizontal="center" vertical="center"/>
      <protection locked="0"/>
    </xf>
    <xf numFmtId="0" fontId="6" fillId="45" borderId="45" xfId="0" applyFont="1" applyFill="1" applyBorder="1" applyAlignment="1" applyProtection="1">
      <alignment horizontal="center" vertical="center"/>
      <protection locked="0"/>
    </xf>
    <xf numFmtId="0" fontId="6" fillId="45" borderId="72" xfId="0" applyFont="1" applyFill="1" applyBorder="1" applyAlignment="1" applyProtection="1">
      <alignment horizontal="center" vertical="center"/>
      <protection locked="0"/>
    </xf>
    <xf numFmtId="0" fontId="6" fillId="46" borderId="44" xfId="0" applyFont="1" applyFill="1" applyBorder="1" applyAlignment="1" applyProtection="1">
      <alignment horizontal="center" vertical="center"/>
      <protection locked="0"/>
    </xf>
    <xf numFmtId="0" fontId="6" fillId="46" borderId="45" xfId="0" applyFont="1" applyFill="1" applyBorder="1" applyAlignment="1" applyProtection="1">
      <alignment horizontal="center" vertical="center"/>
      <protection locked="0"/>
    </xf>
    <xf numFmtId="0" fontId="6" fillId="46" borderId="72" xfId="0" applyFont="1" applyFill="1" applyBorder="1" applyAlignment="1" applyProtection="1">
      <alignment horizontal="center" vertical="center"/>
      <protection locked="0"/>
    </xf>
    <xf numFmtId="4" fontId="6" fillId="2" borderId="86" xfId="12" applyNumberFormat="1" applyFont="1" applyFill="1" applyBorder="1" applyAlignment="1">
      <alignment horizontal="right" vertical="center" wrapText="1"/>
    </xf>
    <xf numFmtId="4" fontId="6" fillId="2" borderId="61" xfId="12" applyNumberFormat="1" applyFont="1" applyFill="1" applyBorder="1" applyAlignment="1">
      <alignment horizontal="right" vertical="center" wrapText="1"/>
    </xf>
    <xf numFmtId="0" fontId="15" fillId="4" borderId="86" xfId="12" applyFont="1" applyFill="1" applyBorder="1" applyAlignment="1">
      <alignment horizontal="center" vertical="center" wrapText="1"/>
    </xf>
    <xf numFmtId="0" fontId="15" fillId="4" borderId="87" xfId="12" applyFont="1" applyFill="1" applyBorder="1" applyAlignment="1">
      <alignment horizontal="center" vertical="center" wrapText="1"/>
    </xf>
    <xf numFmtId="0" fontId="15" fillId="4" borderId="61" xfId="12" applyFont="1" applyFill="1" applyBorder="1" applyAlignment="1">
      <alignment horizontal="center" vertical="center" wrapText="1"/>
    </xf>
    <xf numFmtId="0" fontId="15" fillId="4" borderId="14" xfId="12" applyFont="1" applyFill="1" applyBorder="1" applyAlignment="1">
      <alignment horizontal="center" vertical="center" wrapText="1"/>
    </xf>
    <xf numFmtId="0" fontId="15" fillId="4" borderId="61" xfId="12" applyFont="1" applyFill="1" applyBorder="1" applyAlignment="1">
      <alignment horizontal="center" vertical="center"/>
    </xf>
    <xf numFmtId="0" fontId="15" fillId="4" borderId="14" xfId="12" applyFont="1" applyFill="1" applyBorder="1" applyAlignment="1">
      <alignment horizontal="center" vertical="center"/>
    </xf>
    <xf numFmtId="4" fontId="6" fillId="2" borderId="87" xfId="12" applyNumberFormat="1" applyFont="1" applyFill="1" applyBorder="1" applyAlignment="1">
      <alignment horizontal="right" vertical="center" wrapText="1"/>
    </xf>
    <xf numFmtId="4" fontId="6" fillId="2" borderId="14" xfId="12" applyNumberFormat="1" applyFont="1" applyFill="1" applyBorder="1" applyAlignment="1">
      <alignment horizontal="right" vertical="center" wrapText="1"/>
    </xf>
    <xf numFmtId="0" fontId="15" fillId="4" borderId="63" xfId="12" applyFont="1" applyFill="1" applyBorder="1" applyAlignment="1">
      <alignment horizontal="center" vertical="center" wrapText="1"/>
    </xf>
    <xf numFmtId="0" fontId="15" fillId="4" borderId="64" xfId="12" applyFont="1" applyFill="1" applyBorder="1" applyAlignment="1">
      <alignment horizontal="center" vertical="center" wrapText="1"/>
    </xf>
    <xf numFmtId="0" fontId="15" fillId="4" borderId="65" xfId="12" applyFont="1" applyFill="1" applyBorder="1" applyAlignment="1">
      <alignment horizontal="center" vertical="center" wrapText="1"/>
    </xf>
    <xf numFmtId="0" fontId="6" fillId="2" borderId="54" xfId="12" applyFont="1" applyFill="1" applyBorder="1" applyAlignment="1">
      <alignment horizontal="right" vertical="center"/>
    </xf>
    <xf numFmtId="0" fontId="6" fillId="2" borderId="55" xfId="12" applyFont="1" applyFill="1" applyBorder="1" applyAlignment="1">
      <alignment horizontal="right" vertical="center"/>
    </xf>
    <xf numFmtId="0" fontId="6" fillId="2" borderId="37" xfId="12" applyFont="1" applyFill="1" applyBorder="1" applyAlignment="1">
      <alignment horizontal="right" vertical="center"/>
    </xf>
    <xf numFmtId="0" fontId="6" fillId="2" borderId="57" xfId="12" applyFont="1" applyFill="1" applyBorder="1" applyAlignment="1">
      <alignment horizontal="right" vertical="center"/>
    </xf>
    <xf numFmtId="0" fontId="6" fillId="2" borderId="58" xfId="12" applyFont="1" applyFill="1" applyBorder="1" applyAlignment="1">
      <alignment horizontal="right" vertical="center"/>
    </xf>
    <xf numFmtId="0" fontId="6" fillId="2" borderId="92" xfId="12" applyFont="1" applyFill="1" applyBorder="1" applyAlignment="1">
      <alignment horizontal="right" vertical="center"/>
    </xf>
    <xf numFmtId="0" fontId="15" fillId="4" borderId="44" xfId="12" applyFont="1" applyFill="1" applyBorder="1" applyAlignment="1">
      <alignment horizontal="center" vertical="center" wrapText="1"/>
    </xf>
    <xf numFmtId="0" fontId="15" fillId="4" borderId="45" xfId="12" applyFont="1" applyFill="1" applyBorder="1" applyAlignment="1">
      <alignment horizontal="center" vertical="center" wrapText="1"/>
    </xf>
    <xf numFmtId="0" fontId="6" fillId="2" borderId="58" xfId="12" applyFont="1" applyFill="1" applyBorder="1" applyAlignment="1">
      <alignment horizontal="center" vertical="center"/>
    </xf>
    <xf numFmtId="0" fontId="6" fillId="2" borderId="94" xfId="12" applyFont="1" applyFill="1" applyBorder="1" applyAlignment="1">
      <alignment horizontal="center" vertical="center"/>
    </xf>
    <xf numFmtId="0" fontId="15" fillId="4" borderId="90" xfId="12" applyFont="1" applyFill="1" applyBorder="1" applyAlignment="1">
      <alignment horizontal="center" vertical="center" wrapText="1"/>
    </xf>
    <xf numFmtId="0" fontId="15" fillId="4" borderId="91" xfId="12" applyFont="1" applyFill="1" applyBorder="1" applyAlignment="1">
      <alignment horizontal="center" vertical="center" wrapText="1"/>
    </xf>
    <xf numFmtId="0" fontId="15" fillId="4" borderId="53" xfId="12" applyFont="1" applyFill="1" applyBorder="1" applyAlignment="1">
      <alignment horizontal="center" vertical="center" wrapText="1"/>
    </xf>
    <xf numFmtId="0" fontId="6" fillId="4" borderId="86" xfId="12" applyFont="1" applyFill="1" applyBorder="1" applyAlignment="1">
      <alignment horizontal="center" vertical="center" wrapText="1"/>
    </xf>
    <xf numFmtId="0" fontId="6" fillId="4" borderId="61" xfId="12" applyFont="1" applyFill="1" applyBorder="1" applyAlignment="1">
      <alignment horizontal="center" vertical="center" wrapText="1"/>
    </xf>
    <xf numFmtId="0" fontId="13" fillId="2" borderId="67" xfId="12" applyFont="1" applyFill="1" applyBorder="1" applyAlignment="1">
      <alignment horizontal="center" vertical="center" wrapText="1"/>
    </xf>
    <xf numFmtId="0" fontId="13" fillId="2" borderId="89" xfId="12" applyFont="1" applyFill="1" applyBorder="1" applyAlignment="1">
      <alignment horizontal="center" vertical="center" wrapText="1"/>
    </xf>
    <xf numFmtId="0" fontId="15" fillId="4" borderId="51" xfId="12" applyFont="1" applyFill="1" applyBorder="1" applyAlignment="1">
      <alignment horizontal="left" vertical="center" wrapText="1"/>
    </xf>
    <xf numFmtId="0" fontId="15" fillId="4" borderId="52" xfId="12" applyFont="1" applyFill="1" applyBorder="1" applyAlignment="1">
      <alignment horizontal="left" vertical="center" wrapText="1"/>
    </xf>
    <xf numFmtId="0" fontId="15" fillId="4" borderId="93" xfId="12" applyFont="1" applyFill="1" applyBorder="1" applyAlignment="1">
      <alignment horizontal="left" vertical="center" wrapText="1"/>
    </xf>
    <xf numFmtId="0" fontId="15" fillId="4" borderId="54" xfId="12" applyFont="1" applyFill="1" applyBorder="1" applyAlignment="1">
      <alignment horizontal="left" vertical="center" wrapText="1"/>
    </xf>
    <xf numFmtId="0" fontId="15" fillId="4" borderId="55" xfId="12" applyFont="1" applyFill="1" applyBorder="1" applyAlignment="1">
      <alignment horizontal="left" vertical="center" wrapText="1"/>
    </xf>
    <xf numFmtId="0" fontId="15" fillId="4" borderId="66" xfId="12" applyFont="1" applyFill="1" applyBorder="1" applyAlignment="1">
      <alignment horizontal="left" vertical="center" wrapText="1"/>
    </xf>
    <xf numFmtId="182" fontId="15" fillId="4" borderId="45" xfId="7" applyNumberFormat="1" applyFont="1" applyFill="1" applyBorder="1" applyAlignment="1">
      <alignment horizontal="center" vertical="center" wrapText="1"/>
    </xf>
    <xf numFmtId="0" fontId="13" fillId="2" borderId="31" xfId="12" applyFont="1" applyFill="1" applyBorder="1" applyAlignment="1">
      <alignment horizontal="center" vertical="center" wrapText="1"/>
    </xf>
    <xf numFmtId="0" fontId="13" fillId="2" borderId="88" xfId="12" applyFont="1" applyFill="1" applyBorder="1" applyAlignment="1">
      <alignment horizontal="center" vertical="center" wrapText="1"/>
    </xf>
    <xf numFmtId="0" fontId="7" fillId="4" borderId="74" xfId="0" applyFont="1" applyFill="1" applyBorder="1" applyAlignment="1" applyProtection="1">
      <alignment horizontal="center" vertical="center" wrapText="1"/>
      <protection hidden="1"/>
    </xf>
    <xf numFmtId="0" fontId="7" fillId="4" borderId="89" xfId="0" applyFont="1" applyFill="1" applyBorder="1" applyAlignment="1" applyProtection="1">
      <alignment horizontal="center" vertical="center" wrapText="1"/>
      <protection hidden="1"/>
    </xf>
    <xf numFmtId="0" fontId="7" fillId="4" borderId="69" xfId="0" applyFont="1" applyFill="1" applyBorder="1" applyAlignment="1" applyProtection="1">
      <alignment horizontal="center" vertical="center" wrapText="1"/>
      <protection hidden="1"/>
    </xf>
    <xf numFmtId="0" fontId="7" fillId="4" borderId="78" xfId="0" applyFont="1" applyFill="1" applyBorder="1" applyAlignment="1" applyProtection="1">
      <alignment horizontal="center" vertical="center" wrapText="1"/>
      <protection hidden="1"/>
    </xf>
    <xf numFmtId="0" fontId="7" fillId="4" borderId="97" xfId="0" applyFont="1" applyFill="1" applyBorder="1" applyAlignment="1" applyProtection="1">
      <alignment horizontal="center" vertical="center" wrapText="1"/>
      <protection hidden="1"/>
    </xf>
    <xf numFmtId="0" fontId="7" fillId="4" borderId="98" xfId="0" applyFont="1" applyFill="1" applyBorder="1" applyAlignment="1" applyProtection="1">
      <alignment horizontal="center" vertical="center" wrapText="1"/>
      <protection hidden="1"/>
    </xf>
    <xf numFmtId="178" fontId="10" fillId="0" borderId="0" xfId="0" applyNumberFormat="1" applyFont="1" applyProtection="1">
      <protection hidden="1"/>
    </xf>
    <xf numFmtId="0" fontId="22" fillId="0" borderId="0" xfId="0" applyFont="1" applyAlignment="1" applyProtection="1">
      <alignment horizontal="center" vertical="center"/>
      <protection hidden="1"/>
    </xf>
    <xf numFmtId="0" fontId="10" fillId="0" borderId="0" xfId="0" applyFont="1" applyAlignment="1" applyProtection="1">
      <alignment horizontal="center" vertical="center" textRotation="90"/>
      <protection hidden="1"/>
    </xf>
    <xf numFmtId="0" fontId="15" fillId="4" borderId="15" xfId="0" applyFont="1" applyFill="1" applyBorder="1" applyAlignment="1" applyProtection="1">
      <alignment horizontal="center" vertical="center"/>
      <protection hidden="1"/>
    </xf>
    <xf numFmtId="0" fontId="15" fillId="4" borderId="99" xfId="0" applyFont="1" applyFill="1" applyBorder="1" applyAlignment="1" applyProtection="1">
      <alignment horizontal="center" vertical="center"/>
      <protection hidden="1"/>
    </xf>
    <xf numFmtId="0" fontId="15" fillId="4" borderId="73" xfId="0" applyFont="1" applyFill="1" applyBorder="1" applyAlignment="1" applyProtection="1">
      <alignment horizontal="center" vertical="center"/>
      <protection hidden="1"/>
    </xf>
    <xf numFmtId="0" fontId="15" fillId="4" borderId="6" xfId="0" applyFont="1" applyFill="1" applyBorder="1" applyAlignment="1" applyProtection="1">
      <alignment horizontal="center" vertical="center"/>
      <protection hidden="1"/>
    </xf>
    <xf numFmtId="176" fontId="61" fillId="4" borderId="71" xfId="0" applyNumberFormat="1" applyFont="1" applyFill="1" applyBorder="1" applyAlignment="1" applyProtection="1">
      <alignment horizontal="center" vertical="center"/>
      <protection hidden="1"/>
    </xf>
    <xf numFmtId="176" fontId="61" fillId="4" borderId="61" xfId="0" applyNumberFormat="1" applyFont="1" applyFill="1" applyBorder="1" applyAlignment="1" applyProtection="1">
      <alignment horizontal="center" vertical="center"/>
      <protection hidden="1"/>
    </xf>
    <xf numFmtId="176" fontId="61" fillId="4" borderId="106" xfId="0" applyNumberFormat="1" applyFont="1" applyFill="1" applyBorder="1" applyAlignment="1" applyProtection="1">
      <alignment horizontal="center" vertical="center"/>
      <protection hidden="1"/>
    </xf>
    <xf numFmtId="176" fontId="61" fillId="4" borderId="7" xfId="0" applyNumberFormat="1" applyFont="1" applyFill="1" applyBorder="1" applyAlignment="1" applyProtection="1">
      <alignment horizontal="center" vertical="center"/>
      <protection hidden="1"/>
    </xf>
    <xf numFmtId="0" fontId="7" fillId="4" borderId="74" xfId="12" applyFont="1" applyFill="1" applyBorder="1" applyAlignment="1">
      <alignment horizontal="center" vertical="center" wrapText="1"/>
    </xf>
    <xf numFmtId="0" fontId="7" fillId="4" borderId="89" xfId="12" applyFont="1" applyFill="1" applyBorder="1" applyAlignment="1">
      <alignment horizontal="center" vertical="center" wrapText="1"/>
    </xf>
    <xf numFmtId="0" fontId="8" fillId="4" borderId="26"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8" fillId="4" borderId="95" xfId="0" applyFont="1" applyFill="1" applyBorder="1" applyAlignment="1" applyProtection="1">
      <alignment horizontal="center" vertical="center" wrapText="1"/>
      <protection hidden="1"/>
    </xf>
    <xf numFmtId="0" fontId="7" fillId="4" borderId="74" xfId="0" applyFont="1" applyFill="1" applyBorder="1" applyAlignment="1" applyProtection="1">
      <alignment horizontal="center" vertical="center" wrapText="1"/>
      <protection locked="0"/>
    </xf>
    <xf numFmtId="0" fontId="7" fillId="4" borderId="77" xfId="0" applyFont="1" applyFill="1" applyBorder="1" applyAlignment="1" applyProtection="1">
      <alignment horizontal="center" vertical="center" wrapText="1"/>
      <protection hidden="1"/>
    </xf>
    <xf numFmtId="0" fontId="7" fillId="4" borderId="96" xfId="0" applyFont="1" applyFill="1" applyBorder="1" applyAlignment="1" applyProtection="1">
      <alignment horizontal="center" vertical="center" wrapText="1"/>
      <protection hidden="1"/>
    </xf>
  </cellXfs>
  <cellStyles count="232">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2" xfId="107" xr:uid="{00000000-0005-0000-0000-00005A000000}"/>
    <cellStyle name="Millares [0] 2 2" xfId="214" xr:uid="{00000000-0005-0000-0000-00005B000000}"/>
    <cellStyle name="Millares [0] 3" xfId="108" xr:uid="{00000000-0005-0000-0000-00005C000000}"/>
    <cellStyle name="Millares [0] 3 2" xfId="109" xr:uid="{00000000-0005-0000-0000-00005D000000}"/>
    <cellStyle name="Millares [0] 4" xfId="110" xr:uid="{00000000-0005-0000-0000-00005E000000}"/>
    <cellStyle name="Millares [0] 4 2" xfId="111" xr:uid="{00000000-0005-0000-0000-00005F000000}"/>
    <cellStyle name="Millares [0] 5" xfId="112" xr:uid="{00000000-0005-0000-0000-000060000000}"/>
    <cellStyle name="Millares [0] 5 2" xfId="113" xr:uid="{00000000-0005-0000-0000-000061000000}"/>
    <cellStyle name="Millares 10" xfId="114" xr:uid="{00000000-0005-0000-0000-000062000000}"/>
    <cellStyle name="Millares 10 2" xfId="115" xr:uid="{00000000-0005-0000-0000-000063000000}"/>
    <cellStyle name="Millares 10 3" xfId="116" xr:uid="{00000000-0005-0000-0000-000064000000}"/>
    <cellStyle name="Millares 10 4" xfId="117" xr:uid="{00000000-0005-0000-0000-000065000000}"/>
    <cellStyle name="Millares 10 5" xfId="118" xr:uid="{00000000-0005-0000-0000-000066000000}"/>
    <cellStyle name="Millares 10 6" xfId="119" xr:uid="{00000000-0005-0000-0000-000067000000}"/>
    <cellStyle name="Millares 11" xfId="120" xr:uid="{00000000-0005-0000-0000-000068000000}"/>
    <cellStyle name="Millares 12" xfId="121" xr:uid="{00000000-0005-0000-0000-000069000000}"/>
    <cellStyle name="Millares 13" xfId="122" xr:uid="{00000000-0005-0000-0000-00006A000000}"/>
    <cellStyle name="Millares 14" xfId="123" xr:uid="{00000000-0005-0000-0000-00006B000000}"/>
    <cellStyle name="Millares 15" xfId="124" xr:uid="{00000000-0005-0000-0000-00006C000000}"/>
    <cellStyle name="Millares 16" xfId="125" xr:uid="{00000000-0005-0000-0000-00006D000000}"/>
    <cellStyle name="Millares 17" xfId="126" xr:uid="{00000000-0005-0000-0000-00006E000000}"/>
    <cellStyle name="Millares 18" xfId="127" xr:uid="{00000000-0005-0000-0000-00006F000000}"/>
    <cellStyle name="Millares 19" xfId="128" xr:uid="{00000000-0005-0000-0000-000070000000}"/>
    <cellStyle name="Millares 2" xfId="4" xr:uid="{00000000-0005-0000-0000-000071000000}"/>
    <cellStyle name="Millares 2 11 2" xfId="230"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0]" xfId="167" xr:uid="{00000000-0005-0000-0000-0000A5000000}"/>
    <cellStyle name="Moneda [2]" xfId="168" xr:uid="{00000000-0005-0000-0000-0000A6000000}"/>
    <cellStyle name="Moneda 12" xfId="169" xr:uid="{00000000-0005-0000-0000-0000A7000000}"/>
    <cellStyle name="Moneda 2" xfId="8" xr:uid="{00000000-0005-0000-0000-0000A8000000}"/>
    <cellStyle name="Moneda 2 2" xfId="170" xr:uid="{00000000-0005-0000-0000-0000A9000000}"/>
    <cellStyle name="Moneda 2 3" xfId="225" xr:uid="{00000000-0005-0000-0000-0000AA000000}"/>
    <cellStyle name="Moneda 3" xfId="171" xr:uid="{00000000-0005-0000-0000-0000AB000000}"/>
    <cellStyle name="Moneda 3 2" xfId="172" xr:uid="{00000000-0005-0000-0000-0000AC000000}"/>
    <cellStyle name="Moneda 3 3" xfId="220" xr:uid="{00000000-0005-0000-0000-0000AD000000}"/>
    <cellStyle name="Moneda 3_PO BARBOSA PTO BERRIO 2" xfId="231"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14" xfId="229" xr:uid="{00000000-0005-0000-0000-0000B9000000}"/>
    <cellStyle name="Normal 2" xfId="10" xr:uid="{00000000-0005-0000-0000-0000BA000000}"/>
    <cellStyle name="Normal 2 10" xfId="175" xr:uid="{00000000-0005-0000-0000-0000BB000000}"/>
    <cellStyle name="Normal 2 10 2" xfId="176" xr:uid="{00000000-0005-0000-0000-0000BC000000}"/>
    <cellStyle name="Normal 2 10 3" xfId="177" xr:uid="{00000000-0005-0000-0000-0000BD000000}"/>
    <cellStyle name="Normal 2 2" xfId="11" xr:uid="{00000000-0005-0000-0000-0000BE000000}"/>
    <cellStyle name="Normal 2 2 2" xfId="178" xr:uid="{00000000-0005-0000-0000-0000BF000000}"/>
    <cellStyle name="Normal 2 3" xfId="179" xr:uid="{00000000-0005-0000-0000-0000C0000000}"/>
    <cellStyle name="Normal 2 4" xfId="180" xr:uid="{00000000-0005-0000-0000-0000C1000000}"/>
    <cellStyle name="Normal 2_INFORME CTO. 52-2009 CONSORCIO H.L." xfId="181" xr:uid="{00000000-0005-0000-0000-0000C2000000}"/>
    <cellStyle name="Normal 3" xfId="12" xr:uid="{00000000-0005-0000-0000-0000C3000000}"/>
    <cellStyle name="Normal 3 2" xfId="183" xr:uid="{00000000-0005-0000-0000-0000C4000000}"/>
    <cellStyle name="Normal 4" xfId="13" xr:uid="{00000000-0005-0000-0000-0000C5000000}"/>
    <cellStyle name="Normal 4 2" xfId="221" xr:uid="{00000000-0005-0000-0000-0000C6000000}"/>
    <cellStyle name="Normal 5" xfId="185" xr:uid="{00000000-0005-0000-0000-0000C7000000}"/>
    <cellStyle name="Normal 5 2" xfId="186" xr:uid="{00000000-0005-0000-0000-0000C8000000}"/>
    <cellStyle name="Normal 5 3" xfId="187" xr:uid="{00000000-0005-0000-0000-0000C9000000}"/>
    <cellStyle name="Normal 6" xfId="15" xr:uid="{00000000-0005-0000-0000-0000CA000000}"/>
    <cellStyle name="Normal 7" xfId="20" xr:uid="{00000000-0005-0000-0000-0000CB000000}"/>
    <cellStyle name="Normal 8" xfId="224" xr:uid="{00000000-0005-0000-0000-0000CC000000}"/>
    <cellStyle name="Normal 9" xfId="226" xr:uid="{00000000-0005-0000-0000-0000CD000000}"/>
    <cellStyle name="Note" xfId="188" xr:uid="{00000000-0005-0000-0000-0000CE000000}"/>
    <cellStyle name="Output" xfId="189" xr:uid="{00000000-0005-0000-0000-0000CF000000}"/>
    <cellStyle name="Percen - Modelo3" xfId="190" xr:uid="{00000000-0005-0000-0000-0000D0000000}"/>
    <cellStyle name="Percent" xfId="191" xr:uid="{00000000-0005-0000-0000-0000D1000000}"/>
    <cellStyle name="Porcentaje" xfId="228" builtinId="5"/>
    <cellStyle name="Porcentaje 2" xfId="192" xr:uid="{00000000-0005-0000-0000-0000D3000000}"/>
    <cellStyle name="Porcentaje 3" xfId="18" xr:uid="{00000000-0005-0000-0000-0000D4000000}"/>
    <cellStyle name="Porcentual 2" xfId="14" xr:uid="{00000000-0005-0000-0000-0000D5000000}"/>
    <cellStyle name="Porcentual 2 2" xfId="193" xr:uid="{00000000-0005-0000-0000-0000D6000000}"/>
    <cellStyle name="Porcentual 2 2 2" xfId="194" xr:uid="{00000000-0005-0000-0000-0000D7000000}"/>
    <cellStyle name="Porcentual 2 3" xfId="195" xr:uid="{00000000-0005-0000-0000-0000D8000000}"/>
    <cellStyle name="Porcentual 2 4" xfId="196" xr:uid="{00000000-0005-0000-0000-0000D9000000}"/>
    <cellStyle name="Porcentual 2 5" xfId="197" xr:uid="{00000000-0005-0000-0000-0000DA000000}"/>
    <cellStyle name="Porcentual 2 6" xfId="198" xr:uid="{00000000-0005-0000-0000-0000DB000000}"/>
    <cellStyle name="Porcentual 3" xfId="199" xr:uid="{00000000-0005-0000-0000-0000DC000000}"/>
    <cellStyle name="Porcentual 3 2" xfId="200" xr:uid="{00000000-0005-0000-0000-0000DD000000}"/>
    <cellStyle name="Porcentual 4" xfId="201" xr:uid="{00000000-0005-0000-0000-0000DE000000}"/>
    <cellStyle name="Porcentual 4 2" xfId="202" xr:uid="{00000000-0005-0000-0000-0000DF000000}"/>
    <cellStyle name="Porcentual 5" xfId="203" xr:uid="{00000000-0005-0000-0000-0000E0000000}"/>
    <cellStyle name="Porcentual 5 2" xfId="204" xr:uid="{00000000-0005-0000-0000-0000E1000000}"/>
    <cellStyle name="Porcentual 6" xfId="205" xr:uid="{00000000-0005-0000-0000-0000E2000000}"/>
    <cellStyle name="Porcentual 7" xfId="206" xr:uid="{00000000-0005-0000-0000-0000E3000000}"/>
    <cellStyle name="Title" xfId="207" xr:uid="{00000000-0005-0000-0000-0000E4000000}"/>
    <cellStyle name="TITULO" xfId="208" xr:uid="{00000000-0005-0000-0000-0000E5000000}"/>
    <cellStyle name="Título de hoja" xfId="209" xr:uid="{00000000-0005-0000-0000-0000E6000000}"/>
    <cellStyle name="Warning Text" xfId="210" xr:uid="{00000000-0005-0000-0000-0000E7000000}"/>
  </cellStyles>
  <dxfs count="353">
    <dxf>
      <font>
        <b/>
        <i val="0"/>
      </font>
      <fill>
        <patternFill>
          <bgColor rgb="FFFFCCFF"/>
        </patternFill>
      </fill>
    </dxf>
    <dxf>
      <font>
        <b/>
        <i val="0"/>
      </font>
      <fill>
        <patternFill>
          <bgColor theme="0" tint="-0.14996795556505021"/>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ndense val="0"/>
        <extend val="0"/>
        <color indexed="10"/>
      </font>
      <fill>
        <patternFill>
          <bgColor indexed="45"/>
        </patternFill>
      </fill>
    </dxf>
    <dxf>
      <font>
        <b/>
        <i val="0"/>
        <color auto="1"/>
      </font>
      <fill>
        <patternFill>
          <bgColor theme="0" tint="-0.14996795556505021"/>
        </patternFill>
      </fill>
    </dxf>
  </dxfs>
  <tableStyles count="0" defaultTableStyle="TableStyleMedium9" defaultPivotStyle="PivotStyleLight16"/>
  <colors>
    <mruColors>
      <color rgb="FFFF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obiee.banrep.gov.co/analytics/saw.dll?Go&amp;NQUser=publico&amp;NQPassword=publico&amp;Path=/shared/Consulta%20Series%20Estadisticas%20desde%20Excel/1.%20Tasa%20de%20Cambio%20Peso%20Colombiano/1.1%20TRM%20-%20Disponible%20desde%20el%2027%20de%20noviembre%20de%201991/1.1.1%20Serie%20historica&amp;Options=rdf&amp;lang=e" TargetMode="External"/></Relationships>
</file>

<file path=xl/drawings/drawing1.xml><?xml version="1.0" encoding="utf-8"?>
<xdr:wsDr xmlns:xdr="http://schemas.openxmlformats.org/drawingml/2006/spreadsheetDrawing" xmlns:a="http://schemas.openxmlformats.org/drawingml/2006/main">
  <xdr:twoCellAnchor editAs="oneCell">
    <xdr:from>
      <xdr:col>7</xdr:col>
      <xdr:colOff>545024</xdr:colOff>
      <xdr:row>12</xdr:row>
      <xdr:rowOff>22860</xdr:rowOff>
    </xdr:from>
    <xdr:to>
      <xdr:col>7</xdr:col>
      <xdr:colOff>748436</xdr:colOff>
      <xdr:row>13</xdr:row>
      <xdr:rowOff>12276</xdr:rowOff>
    </xdr:to>
    <xdr:pic>
      <xdr:nvPicPr>
        <xdr:cNvPr id="423999" name="1 Imagen" descr="Exportable a varios formatos - TRM diaria">
          <a:hlinkClick xmlns:r="http://schemas.openxmlformats.org/officeDocument/2006/relationships" r:id="rId1" tgtFrame="_blank"/>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4774" y="2573443"/>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adro%20Apertura%20Sobre%202%20SA-MC-DT-CAL-002-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guevara/Desktop/invias/Procesos%20de%20Contrataci&#243;n%202019/SELECCION%20ABREVIADA%20MENOR%20CUANTIA/SA-MC-DT-CAL-009-2019/1-PREPLIEGOS/05-PRES.%20OFICIAL%20SA-MC-DT-CAL-009-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0">
          <cell r="B10" t="str">
            <v>JUAN BERNARDO CAÑON PARRA</v>
          </cell>
        </row>
        <row r="11">
          <cell r="B11" t="str">
            <v>LESATH SAS</v>
          </cell>
        </row>
        <row r="12">
          <cell r="B12" t="str">
            <v>RAUL EDUARDO GALINDO GARCIA</v>
          </cell>
        </row>
        <row r="13">
          <cell r="B13" t="str">
            <v>JORGE EIVAR TULCAN LOSADA</v>
          </cell>
        </row>
        <row r="14">
          <cell r="B14" t="str">
            <v>CONSORCIO SEDILAS 19</v>
          </cell>
        </row>
        <row r="15">
          <cell r="B15" t="str">
            <v>CLAUDIA MARIA FERRERO SERRANO</v>
          </cell>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PRESUPUESTO OFICIAL"/>
      <sheetName val="Materiales"/>
      <sheetName val="Equipo"/>
      <sheetName val="Mano de Obra"/>
      <sheetName val="SV-01"/>
      <sheetName val="SV-02"/>
      <sheetName val="SV-03"/>
      <sheetName val="SV-04"/>
      <sheetName val="SV-05"/>
      <sheetName val="SV-06"/>
      <sheetName val="SV-07"/>
      <sheetName val="SV-08"/>
      <sheetName val="SV-09"/>
      <sheetName val="SV-10"/>
      <sheetName val="SV-11"/>
      <sheetName val="SV-12"/>
      <sheetName val="SV-13"/>
      <sheetName val="SV-14"/>
      <sheetName val="SV-15"/>
      <sheetName val="SV-16"/>
      <sheetName val="SV-17"/>
      <sheetName val="SV-18"/>
      <sheetName val="SV-19"/>
      <sheetName val="SV-20"/>
    </sheetNames>
    <sheetDataSet>
      <sheetData sheetId="0"/>
      <sheetData sheetId="1">
        <row r="15">
          <cell r="I15">
            <v>54</v>
          </cell>
        </row>
        <row r="16">
          <cell r="I16">
            <v>1958</v>
          </cell>
        </row>
        <row r="17">
          <cell r="I17">
            <v>15000</v>
          </cell>
        </row>
        <row r="18">
          <cell r="I18">
            <v>12</v>
          </cell>
        </row>
        <row r="19">
          <cell r="I19">
            <v>12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J120"/>
  <sheetViews>
    <sheetView showGridLines="0" zoomScaleNormal="100" workbookViewId="0">
      <selection activeCell="D10" sqref="D10"/>
    </sheetView>
  </sheetViews>
  <sheetFormatPr baseColWidth="10" defaultColWidth="11.42578125" defaultRowHeight="12.75" x14ac:dyDescent="0.2"/>
  <cols>
    <col min="1" max="1" width="3" style="2" customWidth="1"/>
    <col min="2" max="2" width="22.140625" style="2" customWidth="1"/>
    <col min="3" max="3" width="18.7109375" style="2" customWidth="1"/>
    <col min="4" max="4" width="58.140625" style="2" customWidth="1"/>
    <col min="5" max="5" width="15.7109375" style="2" customWidth="1"/>
    <col min="6" max="6" width="13.5703125" style="17" customWidth="1"/>
    <col min="7" max="7" width="17.28515625" style="17" customWidth="1"/>
    <col min="8" max="9" width="13.5703125" style="17" hidden="1" customWidth="1"/>
    <col min="10" max="16384" width="11.42578125" style="2"/>
  </cols>
  <sheetData>
    <row r="1" spans="1:10" s="33" customFormat="1" ht="20.100000000000001" customHeight="1" x14ac:dyDescent="0.25">
      <c r="B1" s="51" t="s">
        <v>23</v>
      </c>
      <c r="C1" s="51"/>
      <c r="D1" s="52"/>
      <c r="E1" s="52"/>
      <c r="F1" s="52"/>
      <c r="G1" s="52"/>
      <c r="H1" s="52"/>
      <c r="I1" s="52"/>
    </row>
    <row r="2" spans="1:10" s="33" customFormat="1" ht="20.100000000000001" customHeight="1" x14ac:dyDescent="0.25">
      <c r="B2" s="53" t="s">
        <v>24</v>
      </c>
      <c r="C2" s="53"/>
      <c r="D2" s="52"/>
      <c r="E2" s="52"/>
      <c r="F2" s="52"/>
      <c r="G2" s="52"/>
      <c r="H2" s="52"/>
      <c r="I2" s="52"/>
    </row>
    <row r="3" spans="1:10" s="33" customFormat="1" ht="20.100000000000001" customHeight="1" x14ac:dyDescent="0.25">
      <c r="B3" s="53" t="s">
        <v>115</v>
      </c>
      <c r="C3" s="53"/>
      <c r="D3" s="52"/>
      <c r="E3" s="52"/>
      <c r="F3" s="52"/>
      <c r="G3" s="52"/>
      <c r="H3" s="52"/>
      <c r="I3" s="52"/>
    </row>
    <row r="4" spans="1:10" s="33" customFormat="1" ht="18" x14ac:dyDescent="0.25">
      <c r="B4" s="345" t="s">
        <v>109</v>
      </c>
      <c r="C4" s="345"/>
      <c r="D4" s="345"/>
      <c r="E4" s="345"/>
      <c r="F4" s="345"/>
      <c r="G4" s="345"/>
      <c r="H4" s="345"/>
      <c r="I4" s="345"/>
    </row>
    <row r="5" spans="1:10" s="33" customFormat="1" ht="18.75" x14ac:dyDescent="0.25">
      <c r="A5" s="40"/>
      <c r="B5" s="53" t="s">
        <v>146</v>
      </c>
      <c r="C5" s="53"/>
      <c r="D5" s="52"/>
      <c r="E5" s="52"/>
      <c r="F5" s="52"/>
      <c r="G5" s="52"/>
      <c r="H5" s="52"/>
      <c r="I5" s="52"/>
    </row>
    <row r="6" spans="1:10" s="33" customFormat="1" ht="18.75" x14ac:dyDescent="0.25">
      <c r="A6" s="40"/>
      <c r="B6" s="53"/>
      <c r="C6" s="53"/>
      <c r="D6" s="52"/>
      <c r="E6" s="52"/>
      <c r="F6" s="52"/>
      <c r="G6" s="52"/>
      <c r="H6" s="52"/>
      <c r="I6" s="52"/>
    </row>
    <row r="7" spans="1:10" s="33" customFormat="1" ht="38.25" x14ac:dyDescent="0.25">
      <c r="A7" s="40"/>
      <c r="B7" s="53" t="s">
        <v>147</v>
      </c>
      <c r="C7" s="53"/>
      <c r="D7" s="52"/>
      <c r="E7" s="52"/>
      <c r="F7" s="52"/>
      <c r="G7" s="52"/>
      <c r="H7" s="52"/>
      <c r="I7" s="52"/>
    </row>
    <row r="8" spans="1:10" s="33" customFormat="1" ht="11.25" customHeight="1" x14ac:dyDescent="0.25">
      <c r="A8" s="40"/>
      <c r="B8" s="53"/>
      <c r="C8" s="53"/>
      <c r="D8" s="52"/>
      <c r="E8" s="52"/>
      <c r="F8" s="52"/>
      <c r="G8" s="52"/>
      <c r="H8" s="52"/>
      <c r="I8" s="52"/>
    </row>
    <row r="9" spans="1:10" s="33" customFormat="1" ht="10.5" customHeight="1" x14ac:dyDescent="0.25">
      <c r="A9" s="40"/>
      <c r="B9" s="53"/>
      <c r="C9" s="53"/>
      <c r="D9" s="52"/>
      <c r="E9" s="52"/>
      <c r="F9" s="52"/>
      <c r="G9" s="52"/>
      <c r="H9" s="52"/>
      <c r="I9" s="52"/>
    </row>
    <row r="10" spans="1:10" ht="13.5" customHeight="1" x14ac:dyDescent="0.2">
      <c r="B10" s="54" t="s">
        <v>27</v>
      </c>
      <c r="C10" s="54"/>
      <c r="D10" s="55"/>
      <c r="E10" s="55"/>
      <c r="F10" s="55"/>
      <c r="G10" s="55"/>
      <c r="H10" s="55"/>
      <c r="I10" s="55"/>
    </row>
    <row r="11" spans="1:10" ht="13.5" customHeight="1" thickBot="1" x14ac:dyDescent="0.25">
      <c r="B11" s="54" t="s">
        <v>19</v>
      </c>
      <c r="C11" s="54"/>
      <c r="D11" s="55"/>
      <c r="E11" s="55"/>
      <c r="F11" s="55"/>
      <c r="G11" s="55"/>
      <c r="H11" s="55"/>
      <c r="I11" s="55"/>
    </row>
    <row r="12" spans="1:10" ht="41.25" customHeight="1" thickTop="1" x14ac:dyDescent="0.2">
      <c r="B12" s="350" t="s">
        <v>42</v>
      </c>
      <c r="C12" s="352" t="s">
        <v>89</v>
      </c>
      <c r="D12" s="348" t="s">
        <v>90</v>
      </c>
      <c r="E12" s="352" t="s">
        <v>20</v>
      </c>
      <c r="F12" s="354" t="s">
        <v>21</v>
      </c>
      <c r="G12" s="355"/>
      <c r="H12" s="254"/>
      <c r="I12" s="356"/>
    </row>
    <row r="13" spans="1:10" ht="58.5" customHeight="1" thickBot="1" x14ac:dyDescent="0.25">
      <c r="B13" s="351"/>
      <c r="C13" s="353"/>
      <c r="D13" s="349"/>
      <c r="E13" s="353"/>
      <c r="F13" s="322" t="s">
        <v>83</v>
      </c>
      <c r="G13" s="321" t="s">
        <v>132</v>
      </c>
      <c r="H13" s="303"/>
      <c r="I13" s="357"/>
    </row>
    <row r="14" spans="1:10" ht="4.5" customHeight="1" x14ac:dyDescent="0.2">
      <c r="B14" s="56"/>
      <c r="C14" s="88"/>
      <c r="D14" s="57"/>
      <c r="E14" s="57"/>
      <c r="F14" s="65"/>
      <c r="G14" s="305"/>
      <c r="H14" s="65"/>
      <c r="I14" s="65"/>
      <c r="J14" s="256"/>
    </row>
    <row r="15" spans="1:10" x14ac:dyDescent="0.2">
      <c r="B15" s="183">
        <v>1</v>
      </c>
      <c r="C15" s="184">
        <v>1</v>
      </c>
      <c r="D15" s="326" t="str">
        <f>[1]Hoja1!B10</f>
        <v>JUAN BERNARDO CAÑON PARRA</v>
      </c>
      <c r="E15" s="186" t="s">
        <v>11</v>
      </c>
      <c r="F15" s="187">
        <v>100</v>
      </c>
      <c r="G15" s="188">
        <v>100</v>
      </c>
      <c r="H15" s="304"/>
      <c r="I15" s="187"/>
      <c r="J15" s="256"/>
    </row>
    <row r="16" spans="1:10" x14ac:dyDescent="0.2">
      <c r="B16" s="183">
        <v>2</v>
      </c>
      <c r="C16" s="184">
        <v>2</v>
      </c>
      <c r="D16" s="326" t="str">
        <f>[1]Hoja1!B11</f>
        <v>LESATH SAS</v>
      </c>
      <c r="E16" s="186" t="s">
        <v>15</v>
      </c>
      <c r="F16" s="187"/>
      <c r="G16" s="188"/>
      <c r="H16" s="304"/>
      <c r="I16" s="187" t="str">
        <f t="shared" ref="I16:I23" si="0">IF(H16="","",IF(H16=10,25,IF(H16=5,35,50)))</f>
        <v/>
      </c>
      <c r="J16" s="256"/>
    </row>
    <row r="17" spans="2:10" x14ac:dyDescent="0.2">
      <c r="B17" s="183">
        <v>3</v>
      </c>
      <c r="C17" s="184">
        <v>3</v>
      </c>
      <c r="D17" s="326" t="str">
        <f>[1]Hoja1!B12</f>
        <v>RAUL EDUARDO GALINDO GARCIA</v>
      </c>
      <c r="E17" s="186" t="s">
        <v>11</v>
      </c>
      <c r="F17" s="187">
        <v>100</v>
      </c>
      <c r="G17" s="188">
        <v>100</v>
      </c>
      <c r="H17" s="304"/>
      <c r="I17" s="187" t="str">
        <f t="shared" si="0"/>
        <v/>
      </c>
      <c r="J17" s="256"/>
    </row>
    <row r="18" spans="2:10" x14ac:dyDescent="0.2">
      <c r="B18" s="183">
        <v>4</v>
      </c>
      <c r="C18" s="184">
        <v>4</v>
      </c>
      <c r="D18" s="326" t="str">
        <f>[1]Hoja1!B13</f>
        <v>JORGE EIVAR TULCAN LOSADA</v>
      </c>
      <c r="E18" s="186" t="s">
        <v>11</v>
      </c>
      <c r="F18" s="187">
        <v>100</v>
      </c>
      <c r="G18" s="188">
        <v>100</v>
      </c>
      <c r="H18" s="304"/>
      <c r="I18" s="187" t="str">
        <f t="shared" si="0"/>
        <v/>
      </c>
      <c r="J18" s="256"/>
    </row>
    <row r="19" spans="2:10" x14ac:dyDescent="0.2">
      <c r="B19" s="183">
        <v>5</v>
      </c>
      <c r="C19" s="184">
        <v>5</v>
      </c>
      <c r="D19" s="326" t="str">
        <f>[1]Hoja1!B14</f>
        <v>CONSORCIO SEDILAS 19</v>
      </c>
      <c r="E19" s="186" t="s">
        <v>11</v>
      </c>
      <c r="F19" s="187">
        <v>100</v>
      </c>
      <c r="G19" s="188">
        <v>100</v>
      </c>
      <c r="H19" s="304"/>
      <c r="I19" s="187" t="str">
        <f t="shared" si="0"/>
        <v/>
      </c>
      <c r="J19" s="256"/>
    </row>
    <row r="20" spans="2:10" x14ac:dyDescent="0.2">
      <c r="B20" s="183">
        <v>6</v>
      </c>
      <c r="C20" s="184">
        <v>6</v>
      </c>
      <c r="D20" s="326" t="str">
        <f>[1]Hoja1!B15</f>
        <v>CLAUDIA MARIA FERRERO SERRANO</v>
      </c>
      <c r="E20" s="186" t="s">
        <v>11</v>
      </c>
      <c r="F20" s="187">
        <v>100</v>
      </c>
      <c r="G20" s="188">
        <v>100</v>
      </c>
      <c r="H20" s="304"/>
      <c r="I20" s="187" t="str">
        <f t="shared" si="0"/>
        <v/>
      </c>
      <c r="J20" s="256"/>
    </row>
    <row r="21" spans="2:10" x14ac:dyDescent="0.2">
      <c r="B21" s="183">
        <v>7</v>
      </c>
      <c r="C21" s="184">
        <v>7</v>
      </c>
      <c r="D21" s="326"/>
      <c r="E21" s="186"/>
      <c r="F21" s="187"/>
      <c r="G21" s="188"/>
      <c r="H21" s="304"/>
      <c r="I21" s="187" t="str">
        <f t="shared" si="0"/>
        <v/>
      </c>
      <c r="J21" s="256"/>
    </row>
    <row r="22" spans="2:10" ht="14.25" customHeight="1" x14ac:dyDescent="0.2">
      <c r="B22" s="183">
        <v>8</v>
      </c>
      <c r="C22" s="184">
        <v>8</v>
      </c>
      <c r="D22" s="326"/>
      <c r="E22" s="186"/>
      <c r="F22" s="187"/>
      <c r="G22" s="188"/>
      <c r="H22" s="304"/>
      <c r="I22" s="187" t="str">
        <f t="shared" si="0"/>
        <v/>
      </c>
      <c r="J22" s="256"/>
    </row>
    <row r="23" spans="2:10" ht="14.25" customHeight="1" x14ac:dyDescent="0.2">
      <c r="B23" s="183">
        <v>9</v>
      </c>
      <c r="C23" s="184">
        <v>9</v>
      </c>
      <c r="D23" s="326"/>
      <c r="E23" s="186"/>
      <c r="F23" s="187"/>
      <c r="G23" s="188"/>
      <c r="H23" s="304"/>
      <c r="I23" s="187" t="str">
        <f t="shared" si="0"/>
        <v/>
      </c>
      <c r="J23" s="256"/>
    </row>
    <row r="24" spans="2:10" ht="14.25" customHeight="1" x14ac:dyDescent="0.2">
      <c r="B24" s="183">
        <v>10</v>
      </c>
      <c r="C24" s="184">
        <v>10</v>
      </c>
      <c r="D24" s="326"/>
      <c r="E24" s="186"/>
      <c r="F24" s="187"/>
      <c r="G24" s="188"/>
      <c r="H24" s="304"/>
      <c r="I24" s="187"/>
      <c r="J24" s="256"/>
    </row>
    <row r="25" spans="2:10" hidden="1" x14ac:dyDescent="0.2">
      <c r="B25" s="183"/>
      <c r="C25" s="184"/>
      <c r="D25" s="185"/>
      <c r="E25" s="186"/>
      <c r="F25" s="187"/>
      <c r="G25" s="188"/>
      <c r="H25" s="304"/>
      <c r="I25" s="187"/>
      <c r="J25" s="256"/>
    </row>
    <row r="26" spans="2:10" hidden="1" x14ac:dyDescent="0.2">
      <c r="B26" s="183"/>
      <c r="C26" s="184"/>
      <c r="D26" s="185"/>
      <c r="E26" s="186"/>
      <c r="F26" s="187"/>
      <c r="G26" s="188"/>
      <c r="H26" s="304"/>
      <c r="I26" s="187"/>
      <c r="J26" s="256"/>
    </row>
    <row r="27" spans="2:10" hidden="1" x14ac:dyDescent="0.2">
      <c r="B27" s="183"/>
      <c r="C27" s="184"/>
      <c r="D27" s="185"/>
      <c r="E27" s="186"/>
      <c r="F27" s="187"/>
      <c r="G27" s="188"/>
      <c r="H27" s="304"/>
      <c r="I27" s="187"/>
      <c r="J27" s="256"/>
    </row>
    <row r="28" spans="2:10" hidden="1" x14ac:dyDescent="0.2">
      <c r="B28" s="183"/>
      <c r="C28" s="184"/>
      <c r="D28" s="185"/>
      <c r="E28" s="186"/>
      <c r="F28" s="187"/>
      <c r="G28" s="188"/>
      <c r="H28" s="304"/>
      <c r="I28" s="187"/>
      <c r="J28" s="256"/>
    </row>
    <row r="29" spans="2:10" hidden="1" x14ac:dyDescent="0.2">
      <c r="B29" s="183"/>
      <c r="C29" s="184"/>
      <c r="D29" s="185"/>
      <c r="E29" s="186"/>
      <c r="F29" s="187"/>
      <c r="G29" s="188"/>
      <c r="H29" s="304"/>
      <c r="I29" s="187"/>
      <c r="J29" s="256"/>
    </row>
    <row r="30" spans="2:10" hidden="1" x14ac:dyDescent="0.2">
      <c r="B30" s="183"/>
      <c r="C30" s="184"/>
      <c r="D30" s="185"/>
      <c r="E30" s="186"/>
      <c r="F30" s="187"/>
      <c r="G30" s="188"/>
      <c r="H30" s="304"/>
      <c r="I30" s="187"/>
      <c r="J30" s="256"/>
    </row>
    <row r="31" spans="2:10" hidden="1" x14ac:dyDescent="0.2">
      <c r="B31" s="183"/>
      <c r="C31" s="184"/>
      <c r="D31" s="185"/>
      <c r="E31" s="186"/>
      <c r="F31" s="187"/>
      <c r="G31" s="188"/>
      <c r="H31" s="304"/>
      <c r="I31" s="187"/>
      <c r="J31" s="256"/>
    </row>
    <row r="32" spans="2:10" hidden="1" x14ac:dyDescent="0.2">
      <c r="B32" s="183"/>
      <c r="C32" s="184"/>
      <c r="D32" s="185"/>
      <c r="E32" s="186"/>
      <c r="F32" s="187"/>
      <c r="G32" s="188"/>
      <c r="H32" s="304"/>
      <c r="I32" s="187"/>
      <c r="J32" s="256"/>
    </row>
    <row r="33" spans="2:10" hidden="1" x14ac:dyDescent="0.2">
      <c r="B33" s="183"/>
      <c r="C33" s="184"/>
      <c r="D33" s="185"/>
      <c r="E33" s="186"/>
      <c r="F33" s="187"/>
      <c r="G33" s="188"/>
      <c r="H33" s="304"/>
      <c r="I33" s="187"/>
      <c r="J33" s="256"/>
    </row>
    <row r="34" spans="2:10" hidden="1" x14ac:dyDescent="0.2">
      <c r="B34" s="183"/>
      <c r="C34" s="184"/>
      <c r="D34" s="185"/>
      <c r="E34" s="186"/>
      <c r="F34" s="187"/>
      <c r="G34" s="188"/>
      <c r="H34" s="304"/>
      <c r="I34" s="187"/>
      <c r="J34" s="256"/>
    </row>
    <row r="35" spans="2:10" hidden="1" x14ac:dyDescent="0.2">
      <c r="B35" s="183"/>
      <c r="C35" s="184"/>
      <c r="D35" s="185"/>
      <c r="E35" s="186"/>
      <c r="F35" s="187"/>
      <c r="G35" s="188"/>
      <c r="H35" s="304"/>
      <c r="I35" s="187"/>
      <c r="J35" s="256"/>
    </row>
    <row r="36" spans="2:10" hidden="1" x14ac:dyDescent="0.2">
      <c r="B36" s="183"/>
      <c r="C36" s="184"/>
      <c r="D36" s="185"/>
      <c r="E36" s="186"/>
      <c r="F36" s="187"/>
      <c r="G36" s="188"/>
      <c r="H36" s="304"/>
      <c r="I36" s="187"/>
      <c r="J36" s="256"/>
    </row>
    <row r="37" spans="2:10" hidden="1" x14ac:dyDescent="0.2">
      <c r="B37" s="183"/>
      <c r="C37" s="184"/>
      <c r="D37" s="185"/>
      <c r="E37" s="186"/>
      <c r="F37" s="187"/>
      <c r="G37" s="188"/>
      <c r="H37" s="304"/>
      <c r="I37" s="187"/>
      <c r="J37" s="256"/>
    </row>
    <row r="38" spans="2:10" hidden="1" x14ac:dyDescent="0.2">
      <c r="B38" s="183"/>
      <c r="C38" s="184"/>
      <c r="D38" s="185"/>
      <c r="E38" s="186"/>
      <c r="F38" s="187"/>
      <c r="G38" s="188"/>
      <c r="H38" s="304"/>
      <c r="I38" s="187"/>
      <c r="J38" s="256"/>
    </row>
    <row r="39" spans="2:10" hidden="1" x14ac:dyDescent="0.2">
      <c r="B39" s="183"/>
      <c r="C39" s="184"/>
      <c r="D39" s="185"/>
      <c r="E39" s="186"/>
      <c r="F39" s="187"/>
      <c r="G39" s="188"/>
      <c r="H39" s="304"/>
      <c r="I39" s="187"/>
      <c r="J39" s="256"/>
    </row>
    <row r="40" spans="2:10" hidden="1" x14ac:dyDescent="0.2">
      <c r="B40" s="183"/>
      <c r="C40" s="184"/>
      <c r="D40" s="185"/>
      <c r="E40" s="186"/>
      <c r="F40" s="187"/>
      <c r="G40" s="188"/>
      <c r="H40" s="304"/>
      <c r="I40" s="187"/>
      <c r="J40" s="256"/>
    </row>
    <row r="41" spans="2:10" hidden="1" x14ac:dyDescent="0.2">
      <c r="B41" s="183"/>
      <c r="C41" s="184"/>
      <c r="D41" s="185"/>
      <c r="E41" s="186"/>
      <c r="F41" s="187"/>
      <c r="G41" s="188"/>
      <c r="H41" s="304"/>
      <c r="I41" s="187"/>
      <c r="J41" s="256"/>
    </row>
    <row r="42" spans="2:10" hidden="1" x14ac:dyDescent="0.2">
      <c r="B42" s="183"/>
      <c r="C42" s="184"/>
      <c r="D42" s="185"/>
      <c r="E42" s="186"/>
      <c r="F42" s="187"/>
      <c r="G42" s="188"/>
      <c r="H42" s="304"/>
      <c r="I42" s="187"/>
      <c r="J42" s="256"/>
    </row>
    <row r="43" spans="2:10" hidden="1" x14ac:dyDescent="0.2">
      <c r="B43" s="183"/>
      <c r="C43" s="184"/>
      <c r="D43" s="185"/>
      <c r="E43" s="186"/>
      <c r="F43" s="187"/>
      <c r="G43" s="188"/>
      <c r="H43" s="304"/>
      <c r="I43" s="187"/>
      <c r="J43" s="256"/>
    </row>
    <row r="44" spans="2:10" hidden="1" x14ac:dyDescent="0.2">
      <c r="B44" s="183"/>
      <c r="C44" s="184"/>
      <c r="D44" s="185"/>
      <c r="E44" s="186"/>
      <c r="F44" s="187"/>
      <c r="G44" s="188"/>
      <c r="H44" s="304"/>
      <c r="I44" s="187"/>
      <c r="J44" s="256"/>
    </row>
    <row r="45" spans="2:10" hidden="1" x14ac:dyDescent="0.2">
      <c r="B45" s="183"/>
      <c r="C45" s="184"/>
      <c r="D45" s="185"/>
      <c r="E45" s="186"/>
      <c r="F45" s="187"/>
      <c r="G45" s="188"/>
      <c r="H45" s="304"/>
      <c r="I45" s="187"/>
      <c r="J45" s="256"/>
    </row>
    <row r="46" spans="2:10" hidden="1" x14ac:dyDescent="0.2">
      <c r="B46" s="183"/>
      <c r="C46" s="184"/>
      <c r="D46" s="185"/>
      <c r="E46" s="186"/>
      <c r="F46" s="187"/>
      <c r="G46" s="188"/>
      <c r="H46" s="304"/>
      <c r="I46" s="187"/>
      <c r="J46" s="256"/>
    </row>
    <row r="47" spans="2:10" hidden="1" x14ac:dyDescent="0.2">
      <c r="B47" s="183"/>
      <c r="C47" s="184"/>
      <c r="D47" s="185"/>
      <c r="E47" s="186"/>
      <c r="F47" s="187"/>
      <c r="G47" s="188"/>
      <c r="H47" s="304"/>
      <c r="I47" s="187"/>
      <c r="J47" s="256"/>
    </row>
    <row r="48" spans="2:10" hidden="1" x14ac:dyDescent="0.2">
      <c r="B48" s="183"/>
      <c r="C48" s="184"/>
      <c r="D48" s="185"/>
      <c r="E48" s="186"/>
      <c r="F48" s="187"/>
      <c r="G48" s="188"/>
      <c r="H48" s="304"/>
      <c r="I48" s="187"/>
      <c r="J48" s="256"/>
    </row>
    <row r="49" spans="2:10" hidden="1" x14ac:dyDescent="0.2">
      <c r="B49" s="183"/>
      <c r="C49" s="184"/>
      <c r="D49" s="185"/>
      <c r="E49" s="186"/>
      <c r="F49" s="187"/>
      <c r="G49" s="188"/>
      <c r="H49" s="304"/>
      <c r="I49" s="187"/>
      <c r="J49" s="256"/>
    </row>
    <row r="50" spans="2:10" hidden="1" x14ac:dyDescent="0.2">
      <c r="B50" s="183"/>
      <c r="C50" s="184"/>
      <c r="D50" s="185"/>
      <c r="E50" s="186"/>
      <c r="F50" s="187"/>
      <c r="G50" s="188"/>
      <c r="H50" s="304"/>
      <c r="I50" s="187"/>
      <c r="J50" s="256"/>
    </row>
    <row r="51" spans="2:10" hidden="1" x14ac:dyDescent="0.2">
      <c r="B51" s="183"/>
      <c r="C51" s="184"/>
      <c r="D51" s="185"/>
      <c r="E51" s="186"/>
      <c r="F51" s="187"/>
      <c r="G51" s="188"/>
      <c r="H51" s="304"/>
      <c r="I51" s="187"/>
      <c r="J51" s="256"/>
    </row>
    <row r="52" spans="2:10" hidden="1" x14ac:dyDescent="0.2">
      <c r="B52" s="183"/>
      <c r="C52" s="184"/>
      <c r="D52" s="185"/>
      <c r="E52" s="186"/>
      <c r="F52" s="187"/>
      <c r="G52" s="188"/>
      <c r="H52" s="304"/>
      <c r="I52" s="187"/>
      <c r="J52" s="256"/>
    </row>
    <row r="53" spans="2:10" hidden="1" x14ac:dyDescent="0.2">
      <c r="B53" s="183"/>
      <c r="C53" s="184"/>
      <c r="D53" s="185"/>
      <c r="E53" s="186"/>
      <c r="F53" s="187"/>
      <c r="G53" s="188"/>
      <c r="H53" s="304"/>
      <c r="I53" s="187"/>
      <c r="J53" s="256"/>
    </row>
    <row r="54" spans="2:10" hidden="1" x14ac:dyDescent="0.2">
      <c r="B54" s="183"/>
      <c r="C54" s="184"/>
      <c r="D54" s="185"/>
      <c r="E54" s="186"/>
      <c r="F54" s="187"/>
      <c r="G54" s="188"/>
      <c r="H54" s="304"/>
      <c r="I54" s="187"/>
      <c r="J54" s="256"/>
    </row>
    <row r="55" spans="2:10" hidden="1" x14ac:dyDescent="0.2">
      <c r="B55" s="183"/>
      <c r="C55" s="184"/>
      <c r="D55" s="185"/>
      <c r="E55" s="186"/>
      <c r="F55" s="187"/>
      <c r="G55" s="188"/>
      <c r="H55" s="304"/>
      <c r="I55" s="187"/>
      <c r="J55" s="256"/>
    </row>
    <row r="56" spans="2:10" hidden="1" x14ac:dyDescent="0.2">
      <c r="B56" s="183"/>
      <c r="C56" s="184"/>
      <c r="D56" s="185"/>
      <c r="E56" s="186"/>
      <c r="F56" s="187"/>
      <c r="G56" s="188"/>
      <c r="H56" s="304"/>
      <c r="I56" s="187"/>
      <c r="J56" s="256"/>
    </row>
    <row r="57" spans="2:10" hidden="1" x14ac:dyDescent="0.2">
      <c r="B57" s="183"/>
      <c r="C57" s="184"/>
      <c r="D57" s="185"/>
      <c r="E57" s="186"/>
      <c r="F57" s="187"/>
      <c r="G57" s="188"/>
      <c r="H57" s="304"/>
      <c r="I57" s="187"/>
      <c r="J57" s="256"/>
    </row>
    <row r="58" spans="2:10" hidden="1" x14ac:dyDescent="0.2">
      <c r="B58" s="183"/>
      <c r="C58" s="184"/>
      <c r="D58" s="185"/>
      <c r="E58" s="186"/>
      <c r="F58" s="187"/>
      <c r="G58" s="188"/>
      <c r="H58" s="304"/>
      <c r="I58" s="187"/>
      <c r="J58" s="256"/>
    </row>
    <row r="59" spans="2:10" hidden="1" x14ac:dyDescent="0.2">
      <c r="B59" s="183"/>
      <c r="C59" s="184"/>
      <c r="D59" s="185"/>
      <c r="E59" s="186"/>
      <c r="F59" s="187"/>
      <c r="G59" s="188"/>
      <c r="H59" s="304"/>
      <c r="I59" s="187"/>
      <c r="J59" s="256"/>
    </row>
    <row r="60" spans="2:10" hidden="1" x14ac:dyDescent="0.2">
      <c r="B60" s="183"/>
      <c r="C60" s="184"/>
      <c r="D60" s="185"/>
      <c r="E60" s="186"/>
      <c r="F60" s="187"/>
      <c r="G60" s="188"/>
      <c r="H60" s="304"/>
      <c r="I60" s="187"/>
      <c r="J60" s="256"/>
    </row>
    <row r="61" spans="2:10" hidden="1" x14ac:dyDescent="0.2">
      <c r="B61" s="183"/>
      <c r="C61" s="184"/>
      <c r="D61" s="185"/>
      <c r="E61" s="186"/>
      <c r="F61" s="187"/>
      <c r="G61" s="188"/>
      <c r="H61" s="304"/>
      <c r="I61" s="187"/>
      <c r="J61" s="256"/>
    </row>
    <row r="62" spans="2:10" hidden="1" x14ac:dyDescent="0.2">
      <c r="B62" s="183"/>
      <c r="C62" s="184"/>
      <c r="D62" s="185"/>
      <c r="E62" s="186"/>
      <c r="F62" s="187"/>
      <c r="G62" s="188"/>
      <c r="H62" s="304"/>
      <c r="I62" s="187"/>
      <c r="J62" s="256"/>
    </row>
    <row r="63" spans="2:10" hidden="1" x14ac:dyDescent="0.2">
      <c r="B63" s="183"/>
      <c r="C63" s="184"/>
      <c r="D63" s="185"/>
      <c r="E63" s="186"/>
      <c r="F63" s="187"/>
      <c r="G63" s="188"/>
      <c r="H63" s="304"/>
      <c r="I63" s="187"/>
      <c r="J63" s="256"/>
    </row>
    <row r="64" spans="2:10" hidden="1" x14ac:dyDescent="0.2">
      <c r="B64" s="183"/>
      <c r="C64" s="184"/>
      <c r="D64" s="185"/>
      <c r="E64" s="186"/>
      <c r="F64" s="187"/>
      <c r="G64" s="188"/>
      <c r="H64" s="304"/>
      <c r="I64" s="187"/>
      <c r="J64" s="256"/>
    </row>
    <row r="65" spans="2:10" hidden="1" x14ac:dyDescent="0.2">
      <c r="B65" s="183"/>
      <c r="C65" s="184"/>
      <c r="D65" s="185"/>
      <c r="E65" s="186"/>
      <c r="F65" s="187"/>
      <c r="G65" s="188"/>
      <c r="H65" s="304"/>
      <c r="I65" s="187"/>
      <c r="J65" s="256"/>
    </row>
    <row r="66" spans="2:10" hidden="1" x14ac:dyDescent="0.2">
      <c r="B66" s="183"/>
      <c r="C66" s="184"/>
      <c r="D66" s="185"/>
      <c r="E66" s="186"/>
      <c r="F66" s="187"/>
      <c r="G66" s="188"/>
      <c r="H66" s="304"/>
      <c r="I66" s="187"/>
      <c r="J66" s="256"/>
    </row>
    <row r="67" spans="2:10" hidden="1" x14ac:dyDescent="0.2">
      <c r="B67" s="183"/>
      <c r="C67" s="184"/>
      <c r="D67" s="185"/>
      <c r="E67" s="186"/>
      <c r="F67" s="187"/>
      <c r="G67" s="188"/>
      <c r="H67" s="304"/>
      <c r="I67" s="187"/>
      <c r="J67" s="256"/>
    </row>
    <row r="68" spans="2:10" hidden="1" x14ac:dyDescent="0.2">
      <c r="B68" s="183"/>
      <c r="C68" s="184"/>
      <c r="D68" s="185"/>
      <c r="E68" s="186"/>
      <c r="F68" s="187"/>
      <c r="G68" s="188"/>
      <c r="H68" s="304"/>
      <c r="I68" s="187"/>
      <c r="J68" s="256"/>
    </row>
    <row r="69" spans="2:10" hidden="1" x14ac:dyDescent="0.2">
      <c r="B69" s="183"/>
      <c r="C69" s="184"/>
      <c r="D69" s="185"/>
      <c r="E69" s="186"/>
      <c r="F69" s="187"/>
      <c r="G69" s="188"/>
      <c r="H69" s="304"/>
      <c r="I69" s="187"/>
      <c r="J69" s="256"/>
    </row>
    <row r="70" spans="2:10" hidden="1" x14ac:dyDescent="0.2">
      <c r="B70" s="183"/>
      <c r="C70" s="184"/>
      <c r="D70" s="185"/>
      <c r="E70" s="186"/>
      <c r="F70" s="187"/>
      <c r="G70" s="188"/>
      <c r="H70" s="304"/>
      <c r="I70" s="187"/>
      <c r="J70" s="256"/>
    </row>
    <row r="71" spans="2:10" hidden="1" x14ac:dyDescent="0.2">
      <c r="B71" s="183"/>
      <c r="C71" s="184"/>
      <c r="D71" s="185"/>
      <c r="E71" s="186"/>
      <c r="F71" s="187"/>
      <c r="G71" s="188"/>
      <c r="H71" s="304"/>
      <c r="I71" s="187"/>
      <c r="J71" s="256"/>
    </row>
    <row r="72" spans="2:10" hidden="1" x14ac:dyDescent="0.2">
      <c r="B72" s="183"/>
      <c r="C72" s="184"/>
      <c r="D72" s="185"/>
      <c r="E72" s="186"/>
      <c r="F72" s="187"/>
      <c r="G72" s="188"/>
      <c r="H72" s="304"/>
      <c r="I72" s="187"/>
      <c r="J72" s="256"/>
    </row>
    <row r="73" spans="2:10" hidden="1" x14ac:dyDescent="0.2">
      <c r="B73" s="183"/>
      <c r="C73" s="184"/>
      <c r="D73" s="185"/>
      <c r="E73" s="186"/>
      <c r="F73" s="187"/>
      <c r="G73" s="188"/>
      <c r="H73" s="304"/>
      <c r="I73" s="187"/>
      <c r="J73" s="256"/>
    </row>
    <row r="74" spans="2:10" hidden="1" x14ac:dyDescent="0.2">
      <c r="B74" s="183"/>
      <c r="C74" s="184"/>
      <c r="D74" s="185"/>
      <c r="E74" s="186"/>
      <c r="F74" s="187"/>
      <c r="G74" s="188"/>
      <c r="H74" s="304"/>
      <c r="I74" s="187"/>
      <c r="J74" s="256"/>
    </row>
    <row r="75" spans="2:10" hidden="1" x14ac:dyDescent="0.2">
      <c r="B75" s="183"/>
      <c r="C75" s="184"/>
      <c r="D75" s="185"/>
      <c r="E75" s="186"/>
      <c r="F75" s="187"/>
      <c r="G75" s="188"/>
      <c r="H75" s="304"/>
      <c r="I75" s="187"/>
      <c r="J75" s="256"/>
    </row>
    <row r="76" spans="2:10" hidden="1" x14ac:dyDescent="0.2">
      <c r="B76" s="183"/>
      <c r="C76" s="184"/>
      <c r="D76" s="185"/>
      <c r="E76" s="186"/>
      <c r="F76" s="187"/>
      <c r="G76" s="188"/>
      <c r="H76" s="304"/>
      <c r="I76" s="187"/>
      <c r="J76" s="256"/>
    </row>
    <row r="77" spans="2:10" hidden="1" x14ac:dyDescent="0.2">
      <c r="B77" s="183"/>
      <c r="C77" s="184"/>
      <c r="D77" s="185"/>
      <c r="E77" s="186"/>
      <c r="F77" s="187"/>
      <c r="G77" s="188"/>
      <c r="H77" s="304"/>
      <c r="I77" s="187"/>
      <c r="J77" s="256"/>
    </row>
    <row r="78" spans="2:10" hidden="1" x14ac:dyDescent="0.2">
      <c r="B78" s="183"/>
      <c r="C78" s="184"/>
      <c r="D78" s="185"/>
      <c r="E78" s="186"/>
      <c r="F78" s="187"/>
      <c r="G78" s="188"/>
      <c r="H78" s="304"/>
      <c r="I78" s="187"/>
      <c r="J78" s="256"/>
    </row>
    <row r="79" spans="2:10" hidden="1" x14ac:dyDescent="0.2">
      <c r="B79" s="183"/>
      <c r="C79" s="184"/>
      <c r="D79" s="185"/>
      <c r="E79" s="186"/>
      <c r="F79" s="187"/>
      <c r="G79" s="188"/>
      <c r="H79" s="304"/>
      <c r="I79" s="187"/>
      <c r="J79" s="256"/>
    </row>
    <row r="80" spans="2:10" hidden="1" x14ac:dyDescent="0.2">
      <c r="B80" s="183"/>
      <c r="C80" s="184"/>
      <c r="D80" s="185"/>
      <c r="E80" s="186"/>
      <c r="F80" s="187"/>
      <c r="G80" s="188"/>
      <c r="H80" s="304"/>
      <c r="I80" s="187"/>
      <c r="J80" s="256"/>
    </row>
    <row r="81" spans="2:10" hidden="1" x14ac:dyDescent="0.2">
      <c r="B81" s="183"/>
      <c r="C81" s="184"/>
      <c r="D81" s="185"/>
      <c r="E81" s="186"/>
      <c r="F81" s="187"/>
      <c r="G81" s="188"/>
      <c r="H81" s="304"/>
      <c r="I81" s="187"/>
      <c r="J81" s="256"/>
    </row>
    <row r="82" spans="2:10" hidden="1" x14ac:dyDescent="0.2">
      <c r="B82" s="183"/>
      <c r="C82" s="184"/>
      <c r="D82" s="185"/>
      <c r="E82" s="186"/>
      <c r="F82" s="187"/>
      <c r="G82" s="188"/>
      <c r="H82" s="304"/>
      <c r="I82" s="187"/>
      <c r="J82" s="256"/>
    </row>
    <row r="83" spans="2:10" hidden="1" x14ac:dyDescent="0.2">
      <c r="B83" s="183"/>
      <c r="C83" s="184"/>
      <c r="D83" s="185"/>
      <c r="E83" s="186"/>
      <c r="F83" s="187"/>
      <c r="G83" s="188"/>
      <c r="H83" s="304"/>
      <c r="I83" s="187"/>
      <c r="J83" s="256"/>
    </row>
    <row r="84" spans="2:10" hidden="1" x14ac:dyDescent="0.2">
      <c r="B84" s="183"/>
      <c r="C84" s="184"/>
      <c r="D84" s="185"/>
      <c r="E84" s="186"/>
      <c r="F84" s="187"/>
      <c r="G84" s="188"/>
      <c r="H84" s="304"/>
      <c r="I84" s="187"/>
      <c r="J84" s="256"/>
    </row>
    <row r="85" spans="2:10" hidden="1" x14ac:dyDescent="0.2">
      <c r="B85" s="183"/>
      <c r="C85" s="184"/>
      <c r="D85" s="185"/>
      <c r="E85" s="186"/>
      <c r="F85" s="187"/>
      <c r="G85" s="188"/>
      <c r="H85" s="304"/>
      <c r="I85" s="187"/>
      <c r="J85" s="256"/>
    </row>
    <row r="86" spans="2:10" hidden="1" x14ac:dyDescent="0.2">
      <c r="B86" s="183"/>
      <c r="C86" s="184"/>
      <c r="D86" s="185"/>
      <c r="E86" s="186"/>
      <c r="F86" s="187"/>
      <c r="G86" s="188"/>
      <c r="H86" s="304"/>
      <c r="I86" s="187"/>
      <c r="J86" s="256"/>
    </row>
    <row r="87" spans="2:10" hidden="1" x14ac:dyDescent="0.2">
      <c r="B87" s="183"/>
      <c r="C87" s="184"/>
      <c r="D87" s="185"/>
      <c r="E87" s="186"/>
      <c r="F87" s="187"/>
      <c r="G87" s="188"/>
      <c r="H87" s="304"/>
      <c r="I87" s="187"/>
      <c r="J87" s="256"/>
    </row>
    <row r="88" spans="2:10" hidden="1" x14ac:dyDescent="0.2">
      <c r="B88" s="183"/>
      <c r="C88" s="184"/>
      <c r="D88" s="185"/>
      <c r="E88" s="186"/>
      <c r="F88" s="187"/>
      <c r="G88" s="188"/>
      <c r="H88" s="304"/>
      <c r="I88" s="187"/>
      <c r="J88" s="256"/>
    </row>
    <row r="89" spans="2:10" hidden="1" x14ac:dyDescent="0.2">
      <c r="B89" s="183"/>
      <c r="C89" s="184"/>
      <c r="D89" s="185"/>
      <c r="E89" s="186"/>
      <c r="F89" s="187"/>
      <c r="G89" s="188"/>
      <c r="H89" s="304"/>
      <c r="I89" s="187"/>
      <c r="J89" s="256"/>
    </row>
    <row r="90" spans="2:10" hidden="1" x14ac:dyDescent="0.2">
      <c r="B90" s="183"/>
      <c r="C90" s="184"/>
      <c r="D90" s="185"/>
      <c r="E90" s="186"/>
      <c r="F90" s="187"/>
      <c r="G90" s="188"/>
      <c r="H90" s="304"/>
      <c r="I90" s="187"/>
      <c r="J90" s="256"/>
    </row>
    <row r="91" spans="2:10" hidden="1" x14ac:dyDescent="0.2">
      <c r="B91" s="183"/>
      <c r="C91" s="184"/>
      <c r="D91" s="185"/>
      <c r="E91" s="186"/>
      <c r="F91" s="187"/>
      <c r="G91" s="188"/>
      <c r="H91" s="304"/>
      <c r="I91" s="187"/>
      <c r="J91" s="256"/>
    </row>
    <row r="92" spans="2:10" hidden="1" x14ac:dyDescent="0.2">
      <c r="B92" s="183"/>
      <c r="C92" s="184"/>
      <c r="D92" s="185"/>
      <c r="E92" s="186"/>
      <c r="F92" s="187"/>
      <c r="G92" s="188"/>
      <c r="H92" s="304"/>
      <c r="I92" s="187"/>
      <c r="J92" s="256"/>
    </row>
    <row r="93" spans="2:10" hidden="1" x14ac:dyDescent="0.2">
      <c r="B93" s="183"/>
      <c r="C93" s="184"/>
      <c r="D93" s="185"/>
      <c r="E93" s="186"/>
      <c r="F93" s="187"/>
      <c r="G93" s="188"/>
      <c r="H93" s="304"/>
      <c r="I93" s="187"/>
      <c r="J93" s="256"/>
    </row>
    <row r="94" spans="2:10" hidden="1" x14ac:dyDescent="0.2">
      <c r="B94" s="183"/>
      <c r="C94" s="184"/>
      <c r="D94" s="185"/>
      <c r="E94" s="186"/>
      <c r="F94" s="187"/>
      <c r="G94" s="188"/>
      <c r="H94" s="304"/>
      <c r="I94" s="187"/>
      <c r="J94" s="256"/>
    </row>
    <row r="95" spans="2:10" hidden="1" x14ac:dyDescent="0.2">
      <c r="B95" s="183"/>
      <c r="C95" s="184"/>
      <c r="D95" s="185"/>
      <c r="E95" s="186"/>
      <c r="F95" s="187"/>
      <c r="G95" s="188"/>
      <c r="H95" s="304"/>
      <c r="I95" s="187"/>
      <c r="J95" s="256"/>
    </row>
    <row r="96" spans="2:10" hidden="1" x14ac:dyDescent="0.2">
      <c r="B96" s="183"/>
      <c r="C96" s="184"/>
      <c r="D96" s="185"/>
      <c r="E96" s="186"/>
      <c r="F96" s="187"/>
      <c r="G96" s="188"/>
      <c r="H96" s="304"/>
      <c r="I96" s="187"/>
      <c r="J96" s="256"/>
    </row>
    <row r="97" spans="2:10" hidden="1" x14ac:dyDescent="0.2">
      <c r="B97" s="183"/>
      <c r="C97" s="184"/>
      <c r="D97" s="185"/>
      <c r="E97" s="186"/>
      <c r="F97" s="187"/>
      <c r="G97" s="188"/>
      <c r="H97" s="304"/>
      <c r="I97" s="187"/>
      <c r="J97" s="256"/>
    </row>
    <row r="98" spans="2:10" hidden="1" x14ac:dyDescent="0.2">
      <c r="B98" s="183"/>
      <c r="C98" s="184"/>
      <c r="D98" s="185"/>
      <c r="E98" s="186"/>
      <c r="F98" s="187"/>
      <c r="G98" s="188"/>
      <c r="H98" s="304"/>
      <c r="I98" s="187"/>
      <c r="J98" s="256"/>
    </row>
    <row r="99" spans="2:10" hidden="1" x14ac:dyDescent="0.2">
      <c r="B99" s="183"/>
      <c r="C99" s="184"/>
      <c r="D99" s="185"/>
      <c r="E99" s="186"/>
      <c r="F99" s="187"/>
      <c r="G99" s="188"/>
      <c r="H99" s="304"/>
      <c r="I99" s="187"/>
      <c r="J99" s="256"/>
    </row>
    <row r="100" spans="2:10" hidden="1" x14ac:dyDescent="0.2">
      <c r="B100" s="183"/>
      <c r="C100" s="184"/>
      <c r="D100" s="185"/>
      <c r="E100" s="186"/>
      <c r="F100" s="187"/>
      <c r="G100" s="188"/>
      <c r="H100" s="304"/>
      <c r="I100" s="187"/>
      <c r="J100" s="256"/>
    </row>
    <row r="101" spans="2:10" hidden="1" x14ac:dyDescent="0.2">
      <c r="B101" s="183"/>
      <c r="C101" s="184"/>
      <c r="D101" s="185"/>
      <c r="E101" s="186"/>
      <c r="F101" s="187"/>
      <c r="G101" s="188"/>
      <c r="H101" s="304"/>
      <c r="I101" s="187"/>
      <c r="J101" s="256"/>
    </row>
    <row r="102" spans="2:10" hidden="1" x14ac:dyDescent="0.2">
      <c r="B102" s="183"/>
      <c r="C102" s="184"/>
      <c r="D102" s="185"/>
      <c r="E102" s="186"/>
      <c r="F102" s="187"/>
      <c r="G102" s="188"/>
      <c r="H102" s="304"/>
      <c r="I102" s="187"/>
      <c r="J102" s="256"/>
    </row>
    <row r="103" spans="2:10" hidden="1" x14ac:dyDescent="0.2">
      <c r="B103" s="183"/>
      <c r="C103" s="184"/>
      <c r="D103" s="185"/>
      <c r="E103" s="186"/>
      <c r="F103" s="187"/>
      <c r="G103" s="188"/>
      <c r="H103" s="304"/>
      <c r="I103" s="187"/>
      <c r="J103" s="256"/>
    </row>
    <row r="104" spans="2:10" hidden="1" x14ac:dyDescent="0.2">
      <c r="B104" s="183"/>
      <c r="C104" s="184"/>
      <c r="D104" s="185"/>
      <c r="E104" s="186"/>
      <c r="F104" s="187"/>
      <c r="G104" s="188"/>
      <c r="H104" s="304"/>
      <c r="I104" s="187"/>
      <c r="J104" s="256"/>
    </row>
    <row r="105" spans="2:10" hidden="1" x14ac:dyDescent="0.2">
      <c r="B105" s="183"/>
      <c r="C105" s="184"/>
      <c r="D105" s="185"/>
      <c r="E105" s="186"/>
      <c r="F105" s="187"/>
      <c r="G105" s="188"/>
      <c r="H105" s="304"/>
      <c r="I105" s="187"/>
      <c r="J105" s="256"/>
    </row>
    <row r="106" spans="2:10" hidden="1" x14ac:dyDescent="0.2">
      <c r="B106" s="183"/>
      <c r="C106" s="184"/>
      <c r="D106" s="185"/>
      <c r="E106" s="186"/>
      <c r="F106" s="187"/>
      <c r="G106" s="188"/>
      <c r="H106" s="304"/>
      <c r="I106" s="187"/>
      <c r="J106" s="256"/>
    </row>
    <row r="107" spans="2:10" hidden="1" x14ac:dyDescent="0.2">
      <c r="B107" s="183"/>
      <c r="C107" s="184"/>
      <c r="D107" s="185"/>
      <c r="E107" s="186"/>
      <c r="F107" s="187"/>
      <c r="G107" s="188"/>
      <c r="H107" s="304"/>
      <c r="I107" s="187"/>
      <c r="J107" s="256"/>
    </row>
    <row r="108" spans="2:10" hidden="1" x14ac:dyDescent="0.2">
      <c r="B108" s="183"/>
      <c r="C108" s="184"/>
      <c r="D108" s="185"/>
      <c r="E108" s="186"/>
      <c r="F108" s="187"/>
      <c r="G108" s="188"/>
      <c r="H108" s="304"/>
      <c r="I108" s="187"/>
      <c r="J108" s="256"/>
    </row>
    <row r="109" spans="2:10" hidden="1" x14ac:dyDescent="0.2">
      <c r="B109" s="183"/>
      <c r="C109" s="184"/>
      <c r="D109" s="185"/>
      <c r="E109" s="186"/>
      <c r="F109" s="187"/>
      <c r="G109" s="188"/>
      <c r="H109" s="304"/>
      <c r="I109" s="187"/>
      <c r="J109" s="256"/>
    </row>
    <row r="110" spans="2:10" hidden="1" x14ac:dyDescent="0.2">
      <c r="B110" s="183"/>
      <c r="C110" s="184"/>
      <c r="D110" s="185"/>
      <c r="E110" s="186"/>
      <c r="F110" s="187"/>
      <c r="G110" s="188"/>
      <c r="H110" s="304"/>
      <c r="I110" s="187"/>
      <c r="J110" s="256"/>
    </row>
    <row r="111" spans="2:10" hidden="1" x14ac:dyDescent="0.2">
      <c r="B111" s="183"/>
      <c r="C111" s="184"/>
      <c r="D111" s="185"/>
      <c r="E111" s="186"/>
      <c r="F111" s="187"/>
      <c r="G111" s="188"/>
      <c r="H111" s="304"/>
      <c r="I111" s="187"/>
      <c r="J111" s="256"/>
    </row>
    <row r="112" spans="2:10" hidden="1" x14ac:dyDescent="0.2">
      <c r="B112" s="183"/>
      <c r="C112" s="184"/>
      <c r="D112" s="185"/>
      <c r="E112" s="186"/>
      <c r="F112" s="187"/>
      <c r="G112" s="188"/>
      <c r="H112" s="304"/>
      <c r="I112" s="187"/>
      <c r="J112" s="256"/>
    </row>
    <row r="113" spans="2:10" hidden="1" x14ac:dyDescent="0.2">
      <c r="B113" s="183"/>
      <c r="C113" s="184"/>
      <c r="D113" s="185"/>
      <c r="E113" s="186"/>
      <c r="F113" s="187"/>
      <c r="G113" s="188"/>
      <c r="H113" s="304"/>
      <c r="I113" s="187"/>
      <c r="J113" s="256"/>
    </row>
    <row r="114" spans="2:10" hidden="1" x14ac:dyDescent="0.2">
      <c r="B114" s="183"/>
      <c r="C114" s="184"/>
      <c r="D114" s="185"/>
      <c r="E114" s="186"/>
      <c r="F114" s="187"/>
      <c r="G114" s="188"/>
      <c r="H114" s="304"/>
      <c r="I114" s="187"/>
      <c r="J114" s="256"/>
    </row>
    <row r="115" spans="2:10" ht="5.25" customHeight="1" thickBot="1" x14ac:dyDescent="0.25">
      <c r="B115" s="346"/>
      <c r="C115" s="347"/>
      <c r="D115" s="347"/>
      <c r="E115" s="347"/>
      <c r="F115" s="62"/>
      <c r="G115" s="66"/>
      <c r="H115" s="62"/>
      <c r="I115" s="62"/>
      <c r="J115" s="256"/>
    </row>
    <row r="116" spans="2:10" ht="13.5" thickTop="1" x14ac:dyDescent="0.2">
      <c r="B116" s="339" t="s">
        <v>22</v>
      </c>
      <c r="C116" s="340"/>
      <c r="D116" s="189" t="s">
        <v>11</v>
      </c>
      <c r="E116" s="58">
        <f>COUNTIF($E$15:$E$114,D116)</f>
        <v>5</v>
      </c>
      <c r="F116" s="77"/>
      <c r="G116" s="306"/>
      <c r="H116" s="78"/>
      <c r="I116" s="78"/>
    </row>
    <row r="117" spans="2:10" x14ac:dyDescent="0.2">
      <c r="B117" s="341"/>
      <c r="C117" s="342"/>
      <c r="D117" s="190" t="s">
        <v>10</v>
      </c>
      <c r="E117" s="59">
        <f>COUNTIF($E$15:$E$114,D117)</f>
        <v>0</v>
      </c>
      <c r="F117" s="61"/>
      <c r="G117" s="66"/>
      <c r="H117" s="62"/>
      <c r="I117" s="62"/>
    </row>
    <row r="118" spans="2:10" x14ac:dyDescent="0.2">
      <c r="B118" s="341"/>
      <c r="C118" s="342"/>
      <c r="D118" s="191" t="s">
        <v>15</v>
      </c>
      <c r="E118" s="89">
        <f>COUNTIF($E$15:$E$114,D118)</f>
        <v>1</v>
      </c>
      <c r="F118" s="61"/>
      <c r="G118" s="66"/>
      <c r="H118" s="62"/>
      <c r="I118" s="62"/>
    </row>
    <row r="119" spans="2:10" ht="13.5" thickBot="1" x14ac:dyDescent="0.25">
      <c r="B119" s="343"/>
      <c r="C119" s="344"/>
      <c r="D119" s="192" t="s">
        <v>44</v>
      </c>
      <c r="E119" s="60">
        <f>SUM(E116:E118)</f>
        <v>6</v>
      </c>
      <c r="F119" s="63"/>
      <c r="G119" s="307"/>
      <c r="H119" s="64"/>
      <c r="I119" s="64"/>
    </row>
    <row r="120" spans="2:10" ht="13.5" thickTop="1" x14ac:dyDescent="0.2"/>
  </sheetData>
  <sheetProtection selectLockedCells="1"/>
  <mergeCells count="9">
    <mergeCell ref="B116:C119"/>
    <mergeCell ref="B4:I4"/>
    <mergeCell ref="B115:E115"/>
    <mergeCell ref="D12:D13"/>
    <mergeCell ref="B12:B13"/>
    <mergeCell ref="E12:E13"/>
    <mergeCell ref="F12:G12"/>
    <mergeCell ref="C12:C13"/>
    <mergeCell ref="I12:I13"/>
  </mergeCells>
  <phoneticPr fontId="0" type="noConversion"/>
  <conditionalFormatting sqref="B25:I114 B15:C24 E15:I24">
    <cfRule type="expression" dxfId="352" priority="29">
      <formula>MOD(ROW(),2)</formula>
    </cfRule>
  </conditionalFormatting>
  <conditionalFormatting sqref="E117">
    <cfRule type="cellIs" dxfId="351" priority="12" operator="greaterThan">
      <formula>0</formula>
    </cfRule>
  </conditionalFormatting>
  <conditionalFormatting sqref="E15:E114">
    <cfRule type="cellIs" dxfId="350" priority="9" operator="equal">
      <formula>"RECHAZO"</formula>
    </cfRule>
    <cfRule type="cellIs" dxfId="349" priority="10" operator="equal">
      <formula>"NO ADMISIBLE"</formula>
    </cfRule>
    <cfRule type="cellIs" dxfId="348" priority="11" operator="equal">
      <formula>"ADMISIBLE"</formula>
    </cfRule>
  </conditionalFormatting>
  <conditionalFormatting sqref="D15:D24">
    <cfRule type="expression" dxfId="347" priority="1" stopIfTrue="1">
      <formula>MOD(ROW(),2)</formula>
    </cfRule>
  </conditionalFormatting>
  <dataValidations count="2">
    <dataValidation type="list" allowBlank="1" showInputMessage="1" showErrorMessage="1" sqref="B4:C4" xr:uid="{00000000-0002-0000-0000-000000000000}">
      <formula1>DEPENDENCIAS</formula1>
    </dataValidation>
    <dataValidation type="list" allowBlank="1" showInputMessage="1" showErrorMessage="1" sqref="E15:E114"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XEU126"/>
  <sheetViews>
    <sheetView showGridLines="0" tabSelected="1" topLeftCell="A10" zoomScale="90" zoomScaleNormal="90" zoomScaleSheetLayoutView="55" workbookViewId="0">
      <selection activeCell="AB29" sqref="AB29"/>
    </sheetView>
  </sheetViews>
  <sheetFormatPr baseColWidth="10" defaultColWidth="0" defaultRowHeight="12.75" x14ac:dyDescent="0.2"/>
  <cols>
    <col min="1" max="1" width="2.7109375" style="2" customWidth="1"/>
    <col min="2" max="2" width="5.140625" style="15" customWidth="1"/>
    <col min="3" max="3" width="9.5703125" style="15" customWidth="1"/>
    <col min="4" max="4" width="41.28515625" style="2" customWidth="1"/>
    <col min="5" max="5" width="8.140625" style="2" bestFit="1" customWidth="1"/>
    <col min="6" max="6" width="13.5703125" style="2" customWidth="1"/>
    <col min="7" max="7" width="18" style="12" customWidth="1"/>
    <col min="8" max="8" width="22.140625" style="2" customWidth="1"/>
    <col min="9" max="10" width="21.140625" style="12" customWidth="1"/>
    <col min="11" max="11" width="21.140625" style="16" customWidth="1"/>
    <col min="12" max="38" width="21.140625" customWidth="1"/>
    <col min="39" max="308" width="21.140625" hidden="1" customWidth="1"/>
    <col min="309" max="309" width="16.5703125" hidden="1" customWidth="1"/>
    <col min="310" max="310" width="11.42578125" style="2" hidden="1"/>
    <col min="311" max="16375" width="0" style="2" hidden="1"/>
    <col min="16376" max="16384" width="11.42578125" style="2" hidden="1"/>
  </cols>
  <sheetData>
    <row r="1" spans="1:309" s="34" customFormat="1" ht="20.100000000000001" customHeight="1" x14ac:dyDescent="0.25">
      <c r="A1" s="35"/>
      <c r="B1" s="51" t="str">
        <f>RESUMEN!B1</f>
        <v>INSTITUTO NACIONAL DE VÍAS</v>
      </c>
      <c r="C1" s="31"/>
      <c r="D1" s="36"/>
      <c r="E1" s="37"/>
      <c r="F1" s="37"/>
      <c r="G1" s="37"/>
      <c r="H1" s="37"/>
      <c r="I1" s="38"/>
      <c r="J1" s="35"/>
      <c r="K1" s="39"/>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row>
    <row r="2" spans="1:309" s="34" customFormat="1" ht="20.100000000000001" customHeight="1" x14ac:dyDescent="0.25">
      <c r="A2" s="35"/>
      <c r="B2" s="53" t="str">
        <f>RESUMEN!B2</f>
        <v>DIRECCIÓN GENERAL</v>
      </c>
      <c r="C2" s="31"/>
      <c r="D2" s="36"/>
      <c r="E2" s="37"/>
      <c r="F2" s="37"/>
      <c r="G2" s="37"/>
      <c r="H2" s="37"/>
      <c r="I2" s="38"/>
      <c r="J2" s="35"/>
      <c r="K2" s="39"/>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row>
    <row r="3" spans="1:309" s="34" customFormat="1" ht="20.100000000000001" customHeight="1" x14ac:dyDescent="0.25">
      <c r="A3" s="35"/>
      <c r="B3" s="53" t="str">
        <f>RESUMEN!B3</f>
        <v>DIRECCIÓN DE CONTRATACIÓN</v>
      </c>
      <c r="C3" s="31"/>
      <c r="D3" s="32"/>
      <c r="E3" s="32"/>
      <c r="F3" s="32"/>
      <c r="G3" s="32"/>
      <c r="H3" s="32"/>
      <c r="I3" s="38"/>
      <c r="J3" s="272"/>
      <c r="K3" s="39"/>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row>
    <row r="4" spans="1:309" s="34" customFormat="1" ht="20.100000000000001" customHeight="1" x14ac:dyDescent="0.25">
      <c r="A4" s="35"/>
      <c r="B4" s="53" t="str">
        <f>RESUMEN!B4</f>
        <v>DIRECCIÓN TÉCNICA - SUBDIRECCIÓN DE PREVENCIÓN Y ATENCIÓN DE EMERGENCIAS</v>
      </c>
      <c r="C4" s="31"/>
      <c r="D4" s="32"/>
      <c r="E4" s="32"/>
      <c r="F4" s="32"/>
      <c r="G4" s="32"/>
      <c r="H4" s="32"/>
      <c r="I4" s="38"/>
      <c r="J4" s="273"/>
      <c r="K4" s="39"/>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row>
    <row r="5" spans="1:309" s="34" customFormat="1" ht="20.100000000000001" customHeight="1" x14ac:dyDescent="0.25">
      <c r="A5" s="35"/>
      <c r="B5" s="53" t="str">
        <f>RESUMEN!B5</f>
        <v>SELECCIÓN ABREVIADA DE MENOR CUANTÍA SA-MC-DT-CAL-009-2019</v>
      </c>
      <c r="C5" s="31"/>
      <c r="D5" s="32"/>
      <c r="E5" s="32"/>
      <c r="F5" s="32"/>
      <c r="G5" s="32"/>
      <c r="H5" s="32"/>
      <c r="I5" s="38"/>
      <c r="J5" s="35"/>
      <c r="K5" s="39"/>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row>
    <row r="6" spans="1:309" s="34" customFormat="1" ht="18.75" x14ac:dyDescent="0.25">
      <c r="A6" s="35"/>
      <c r="B6" s="53"/>
      <c r="C6" s="31"/>
      <c r="D6" s="32"/>
      <c r="E6" s="32"/>
      <c r="F6" s="32"/>
      <c r="G6" s="32"/>
      <c r="H6" s="32"/>
      <c r="I6" s="38"/>
      <c r="J6" s="35"/>
      <c r="K6" s="39"/>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row>
    <row r="7" spans="1:309" s="34" customFormat="1" ht="38.25" x14ac:dyDescent="0.25">
      <c r="A7" s="35"/>
      <c r="B7" s="53" t="str">
        <f>RESUMEN!B7</f>
        <v>OBJETO: CONSTRUCCION OBRAS DE SEÑALIZACION PARA LA SEGURIDAD VIAL EN VIAS A CARGO DEL INVIAS EN JURISDICCION DE LA DIRECCIÓN TERRITORIAL CALDAS. (VIAS CON DISPOSITIVOS CONTROL Y SEÑALIZACION- SISTEMA CONTENCION VEHICULARCOMPLEMENTARIAS-ZONAS ESCOLARES).</v>
      </c>
      <c r="C7" s="31"/>
      <c r="D7" s="32"/>
      <c r="E7" s="32"/>
      <c r="F7" s="32"/>
      <c r="G7" s="32"/>
      <c r="H7" s="32"/>
      <c r="I7" s="38"/>
      <c r="J7" s="35"/>
      <c r="K7" s="39"/>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row>
    <row r="8" spans="1:309" s="34" customFormat="1" ht="18.75" x14ac:dyDescent="0.25">
      <c r="A8" s="35"/>
      <c r="B8" s="53"/>
      <c r="C8" s="31"/>
      <c r="D8" s="32"/>
      <c r="E8" s="32"/>
      <c r="F8" s="32"/>
      <c r="G8" s="32"/>
      <c r="H8" s="32"/>
      <c r="I8" s="38"/>
      <c r="J8" s="35"/>
      <c r="K8" s="39"/>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row>
    <row r="9" spans="1:309" s="17" customFormat="1" ht="13.5" thickBot="1" x14ac:dyDescent="0.25">
      <c r="A9" s="21"/>
      <c r="B9" s="54" t="s">
        <v>94</v>
      </c>
      <c r="C9" s="79"/>
      <c r="D9" s="79"/>
      <c r="E9" s="79"/>
      <c r="F9" s="79"/>
      <c r="G9" s="79"/>
      <c r="H9" s="79"/>
      <c r="I9" s="26"/>
      <c r="J9" s="25"/>
      <c r="K9" s="25"/>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row>
    <row r="10" spans="1:309" s="8" customFormat="1" ht="20.100000000000001" customHeight="1" thickTop="1" thickBot="1" x14ac:dyDescent="0.25">
      <c r="A10" s="18"/>
      <c r="B10" s="54"/>
      <c r="C10" s="13"/>
      <c r="D10" s="19"/>
      <c r="E10" s="20"/>
      <c r="F10" s="20"/>
      <c r="G10" s="24"/>
      <c r="H10" s="27"/>
      <c r="I10" s="370" t="str">
        <f>RESUMEN!$E$15</f>
        <v>ADMISIBLE</v>
      </c>
      <c r="J10" s="370"/>
      <c r="K10" s="370"/>
      <c r="L10" s="370" t="str">
        <f>RESUMEN!$E$16</f>
        <v>RECHAZO</v>
      </c>
      <c r="M10" s="370"/>
      <c r="N10" s="370"/>
      <c r="O10" s="370" t="str">
        <f>RESUMEN!$E$17</f>
        <v>ADMISIBLE</v>
      </c>
      <c r="P10" s="370"/>
      <c r="Q10" s="370"/>
      <c r="R10" s="370" t="str">
        <f>RESUMEN!$E$18</f>
        <v>ADMISIBLE</v>
      </c>
      <c r="S10" s="370"/>
      <c r="T10" s="370"/>
      <c r="U10" s="370" t="str">
        <f>RESUMEN!$E$19</f>
        <v>ADMISIBLE</v>
      </c>
      <c r="V10" s="370"/>
      <c r="W10" s="370"/>
      <c r="X10" s="370" t="str">
        <f>RESUMEN!$E$20</f>
        <v>ADMISIBLE</v>
      </c>
      <c r="Y10" s="370"/>
      <c r="Z10" s="370"/>
      <c r="AA10" s="370">
        <f>RESUMEN!$E$21</f>
        <v>0</v>
      </c>
      <c r="AB10" s="370"/>
      <c r="AC10" s="370"/>
      <c r="AD10" s="370">
        <f>RESUMEN!$E$22</f>
        <v>0</v>
      </c>
      <c r="AE10" s="370"/>
      <c r="AF10" s="370"/>
      <c r="AG10" s="370">
        <f>RESUMEN!$E$23</f>
        <v>0</v>
      </c>
      <c r="AH10" s="370"/>
      <c r="AI10" s="370"/>
      <c r="AJ10" s="370">
        <f>RESUMEN!$E$24</f>
        <v>0</v>
      </c>
      <c r="AK10" s="370"/>
      <c r="AL10" s="370"/>
      <c r="AM10" s="370">
        <f>RESUMEN!$E$25</f>
        <v>0</v>
      </c>
      <c r="AN10" s="370"/>
      <c r="AO10" s="370"/>
      <c r="AP10" s="370">
        <f>RESUMEN!$E$26</f>
        <v>0</v>
      </c>
      <c r="AQ10" s="370"/>
      <c r="AR10" s="370"/>
      <c r="AS10" s="370">
        <f>RESUMEN!$E$27</f>
        <v>0</v>
      </c>
      <c r="AT10" s="370"/>
      <c r="AU10" s="370"/>
      <c r="AV10" s="370">
        <f>RESUMEN!$E$28</f>
        <v>0</v>
      </c>
      <c r="AW10" s="370"/>
      <c r="AX10" s="370"/>
      <c r="AY10" s="370">
        <f>RESUMEN!$E$29</f>
        <v>0</v>
      </c>
      <c r="AZ10" s="370"/>
      <c r="BA10" s="370"/>
      <c r="BB10" s="370">
        <f>RESUMEN!$E$30</f>
        <v>0</v>
      </c>
      <c r="BC10" s="370"/>
      <c r="BD10" s="370"/>
      <c r="BE10" s="370">
        <f>RESUMEN!$E$31</f>
        <v>0</v>
      </c>
      <c r="BF10" s="370"/>
      <c r="BG10" s="370"/>
      <c r="BH10" s="370">
        <f>RESUMEN!$E$32</f>
        <v>0</v>
      </c>
      <c r="BI10" s="370"/>
      <c r="BJ10" s="370"/>
      <c r="BK10" s="370">
        <f>RESUMEN!$E$33</f>
        <v>0</v>
      </c>
      <c r="BL10" s="370"/>
      <c r="BM10" s="370"/>
      <c r="BN10" s="370">
        <f>RESUMEN!$E$34</f>
        <v>0</v>
      </c>
      <c r="BO10" s="370"/>
      <c r="BP10" s="370"/>
      <c r="BQ10" s="370">
        <f>RESUMEN!$E$35</f>
        <v>0</v>
      </c>
      <c r="BR10" s="370"/>
      <c r="BS10" s="370"/>
      <c r="BT10" s="370">
        <f>RESUMEN!$E$36</f>
        <v>0</v>
      </c>
      <c r="BU10" s="370"/>
      <c r="BV10" s="370"/>
      <c r="BW10" s="370">
        <f>RESUMEN!$E$37</f>
        <v>0</v>
      </c>
      <c r="BX10" s="370"/>
      <c r="BY10" s="370"/>
      <c r="BZ10" s="370">
        <f>RESUMEN!$E$38</f>
        <v>0</v>
      </c>
      <c r="CA10" s="370"/>
      <c r="CB10" s="370"/>
      <c r="CC10" s="370">
        <f>RESUMEN!$E$39</f>
        <v>0</v>
      </c>
      <c r="CD10" s="370"/>
      <c r="CE10" s="370"/>
      <c r="CF10" s="370">
        <f>RESUMEN!$E$40</f>
        <v>0</v>
      </c>
      <c r="CG10" s="370"/>
      <c r="CH10" s="370"/>
      <c r="CI10" s="370">
        <f>RESUMEN!$E$41</f>
        <v>0</v>
      </c>
      <c r="CJ10" s="370"/>
      <c r="CK10" s="370"/>
      <c r="CL10" s="370">
        <f>RESUMEN!$E$42</f>
        <v>0</v>
      </c>
      <c r="CM10" s="370"/>
      <c r="CN10" s="370"/>
      <c r="CO10" s="370">
        <f>RESUMEN!$E$43</f>
        <v>0</v>
      </c>
      <c r="CP10" s="370"/>
      <c r="CQ10" s="370"/>
      <c r="CR10" s="370">
        <f>RESUMEN!$E$44</f>
        <v>0</v>
      </c>
      <c r="CS10" s="370"/>
      <c r="CT10" s="370"/>
      <c r="CU10" s="370">
        <f>RESUMEN!$E$45</f>
        <v>0</v>
      </c>
      <c r="CV10" s="370"/>
      <c r="CW10" s="370"/>
      <c r="CX10" s="370">
        <f>RESUMEN!$E$46</f>
        <v>0</v>
      </c>
      <c r="CY10" s="370"/>
      <c r="CZ10" s="370"/>
      <c r="DA10" s="370">
        <f>RESUMEN!$E$47</f>
        <v>0</v>
      </c>
      <c r="DB10" s="370"/>
      <c r="DC10" s="370"/>
      <c r="DD10" s="370">
        <f>RESUMEN!$E$48</f>
        <v>0</v>
      </c>
      <c r="DE10" s="370"/>
      <c r="DF10" s="370"/>
      <c r="DG10" s="370">
        <f>RESUMEN!$E$49</f>
        <v>0</v>
      </c>
      <c r="DH10" s="370"/>
      <c r="DI10" s="370"/>
      <c r="DJ10" s="370">
        <f>RESUMEN!$E$50</f>
        <v>0</v>
      </c>
      <c r="DK10" s="370"/>
      <c r="DL10" s="370"/>
      <c r="DM10" s="370">
        <f>RESUMEN!$E$51</f>
        <v>0</v>
      </c>
      <c r="DN10" s="370"/>
      <c r="DO10" s="370"/>
      <c r="DP10" s="370">
        <f>RESUMEN!$E$52</f>
        <v>0</v>
      </c>
      <c r="DQ10" s="370"/>
      <c r="DR10" s="370"/>
      <c r="DS10" s="370">
        <f>RESUMEN!$E$53</f>
        <v>0</v>
      </c>
      <c r="DT10" s="370"/>
      <c r="DU10" s="370"/>
      <c r="DV10" s="370">
        <f>RESUMEN!$E$54</f>
        <v>0</v>
      </c>
      <c r="DW10" s="370"/>
      <c r="DX10" s="370"/>
      <c r="DY10" s="370">
        <f>RESUMEN!$E$55</f>
        <v>0</v>
      </c>
      <c r="DZ10" s="370"/>
      <c r="EA10" s="370"/>
      <c r="EB10" s="370">
        <f>RESUMEN!$E$56</f>
        <v>0</v>
      </c>
      <c r="EC10" s="370"/>
      <c r="ED10" s="370"/>
      <c r="EE10" s="370">
        <f>RESUMEN!$E$57</f>
        <v>0</v>
      </c>
      <c r="EF10" s="370"/>
      <c r="EG10" s="370"/>
      <c r="EH10" s="370">
        <f>RESUMEN!$E$58</f>
        <v>0</v>
      </c>
      <c r="EI10" s="370"/>
      <c r="EJ10" s="370"/>
      <c r="EK10" s="370">
        <f>RESUMEN!$E$59</f>
        <v>0</v>
      </c>
      <c r="EL10" s="370"/>
      <c r="EM10" s="370"/>
      <c r="EN10" s="370">
        <f>RESUMEN!$E$60</f>
        <v>0</v>
      </c>
      <c r="EO10" s="370"/>
      <c r="EP10" s="370"/>
      <c r="EQ10" s="370">
        <f>RESUMEN!$E$61</f>
        <v>0</v>
      </c>
      <c r="ER10" s="370"/>
      <c r="ES10" s="370"/>
      <c r="ET10" s="370">
        <f>RESUMEN!$E$62</f>
        <v>0</v>
      </c>
      <c r="EU10" s="370"/>
      <c r="EV10" s="370"/>
      <c r="EW10" s="370">
        <f>RESUMEN!$E$63</f>
        <v>0</v>
      </c>
      <c r="EX10" s="370"/>
      <c r="EY10" s="370"/>
      <c r="EZ10" s="370">
        <f>RESUMEN!$E$64</f>
        <v>0</v>
      </c>
      <c r="FA10" s="370"/>
      <c r="FB10" s="370"/>
      <c r="FC10" s="370">
        <f>RESUMEN!$E$65</f>
        <v>0</v>
      </c>
      <c r="FD10" s="370"/>
      <c r="FE10" s="370"/>
      <c r="FF10" s="370">
        <f>RESUMEN!$E$66</f>
        <v>0</v>
      </c>
      <c r="FG10" s="370"/>
      <c r="FH10" s="370"/>
      <c r="FI10" s="370">
        <f>RESUMEN!$E$67</f>
        <v>0</v>
      </c>
      <c r="FJ10" s="370"/>
      <c r="FK10" s="370"/>
      <c r="FL10" s="370">
        <f>RESUMEN!$E$68</f>
        <v>0</v>
      </c>
      <c r="FM10" s="370"/>
      <c r="FN10" s="370"/>
      <c r="FO10" s="370">
        <f>RESUMEN!$E$69</f>
        <v>0</v>
      </c>
      <c r="FP10" s="370"/>
      <c r="FQ10" s="370"/>
      <c r="FR10" s="370">
        <f>RESUMEN!$E$70</f>
        <v>0</v>
      </c>
      <c r="FS10" s="370"/>
      <c r="FT10" s="370"/>
      <c r="FU10" s="370">
        <f>RESUMEN!$E$71</f>
        <v>0</v>
      </c>
      <c r="FV10" s="370"/>
      <c r="FW10" s="370"/>
      <c r="FX10" s="370">
        <f>RESUMEN!$E$72</f>
        <v>0</v>
      </c>
      <c r="FY10" s="370"/>
      <c r="FZ10" s="370"/>
      <c r="GA10" s="370">
        <f>RESUMEN!$E$73</f>
        <v>0</v>
      </c>
      <c r="GB10" s="370"/>
      <c r="GC10" s="370"/>
      <c r="GD10" s="370">
        <f>RESUMEN!$E$74</f>
        <v>0</v>
      </c>
      <c r="GE10" s="370"/>
      <c r="GF10" s="370"/>
      <c r="GG10" s="370">
        <f>RESUMEN!$E$75</f>
        <v>0</v>
      </c>
      <c r="GH10" s="370"/>
      <c r="GI10" s="370"/>
      <c r="GJ10" s="370">
        <f>RESUMEN!$E$76</f>
        <v>0</v>
      </c>
      <c r="GK10" s="370"/>
      <c r="GL10" s="370"/>
      <c r="GM10" s="370">
        <f>RESUMEN!$E$77</f>
        <v>0</v>
      </c>
      <c r="GN10" s="370"/>
      <c r="GO10" s="370"/>
      <c r="GP10" s="370">
        <f>RESUMEN!$E$78</f>
        <v>0</v>
      </c>
      <c r="GQ10" s="370"/>
      <c r="GR10" s="370"/>
      <c r="GS10" s="370">
        <f>RESUMEN!$E$79</f>
        <v>0</v>
      </c>
      <c r="GT10" s="370"/>
      <c r="GU10" s="370"/>
      <c r="GV10" s="370">
        <f>RESUMEN!$E$80</f>
        <v>0</v>
      </c>
      <c r="GW10" s="370"/>
      <c r="GX10" s="370"/>
      <c r="GY10" s="370">
        <f>RESUMEN!$E$81</f>
        <v>0</v>
      </c>
      <c r="GZ10" s="370"/>
      <c r="HA10" s="370"/>
      <c r="HB10" s="370">
        <f>RESUMEN!$E$82</f>
        <v>0</v>
      </c>
      <c r="HC10" s="370"/>
      <c r="HD10" s="370"/>
      <c r="HE10" s="370">
        <f>RESUMEN!$E$83</f>
        <v>0</v>
      </c>
      <c r="HF10" s="370"/>
      <c r="HG10" s="370"/>
      <c r="HH10" s="370">
        <f>RESUMEN!$E$84</f>
        <v>0</v>
      </c>
      <c r="HI10" s="370"/>
      <c r="HJ10" s="370"/>
      <c r="HK10" s="370">
        <f>RESUMEN!$E$85</f>
        <v>0</v>
      </c>
      <c r="HL10" s="370"/>
      <c r="HM10" s="370"/>
      <c r="HN10" s="370">
        <f>RESUMEN!$E$86</f>
        <v>0</v>
      </c>
      <c r="HO10" s="370"/>
      <c r="HP10" s="370"/>
      <c r="HQ10" s="370">
        <f>RESUMEN!$E$87</f>
        <v>0</v>
      </c>
      <c r="HR10" s="370"/>
      <c r="HS10" s="370"/>
      <c r="HT10" s="370">
        <f>RESUMEN!$E$88</f>
        <v>0</v>
      </c>
      <c r="HU10" s="370"/>
      <c r="HV10" s="370"/>
      <c r="HW10" s="370">
        <f>RESUMEN!$E$89</f>
        <v>0</v>
      </c>
      <c r="HX10" s="370"/>
      <c r="HY10" s="370"/>
      <c r="HZ10" s="370">
        <f>RESUMEN!$E$90</f>
        <v>0</v>
      </c>
      <c r="IA10" s="370"/>
      <c r="IB10" s="370"/>
      <c r="IC10" s="370">
        <f>RESUMEN!$E$91</f>
        <v>0</v>
      </c>
      <c r="ID10" s="370"/>
      <c r="IE10" s="370"/>
      <c r="IF10" s="370">
        <f>RESUMEN!$E$92</f>
        <v>0</v>
      </c>
      <c r="IG10" s="370"/>
      <c r="IH10" s="370"/>
      <c r="II10" s="370">
        <f>RESUMEN!$E$93</f>
        <v>0</v>
      </c>
      <c r="IJ10" s="370"/>
      <c r="IK10" s="370"/>
      <c r="IL10" s="370">
        <f>RESUMEN!$E$94</f>
        <v>0</v>
      </c>
      <c r="IM10" s="370"/>
      <c r="IN10" s="370"/>
      <c r="IO10" s="370">
        <f>RESUMEN!$E$95</f>
        <v>0</v>
      </c>
      <c r="IP10" s="370"/>
      <c r="IQ10" s="370"/>
      <c r="IR10" s="370">
        <f>RESUMEN!$E$96</f>
        <v>0</v>
      </c>
      <c r="IS10" s="370"/>
      <c r="IT10" s="370"/>
      <c r="IU10" s="370">
        <f>RESUMEN!$E$97</f>
        <v>0</v>
      </c>
      <c r="IV10" s="370"/>
      <c r="IW10" s="370"/>
      <c r="IX10" s="370">
        <f>RESUMEN!$E$98</f>
        <v>0</v>
      </c>
      <c r="IY10" s="370"/>
      <c r="IZ10" s="370"/>
      <c r="JA10" s="370">
        <f>RESUMEN!$E$99</f>
        <v>0</v>
      </c>
      <c r="JB10" s="370"/>
      <c r="JC10" s="370"/>
      <c r="JD10" s="370">
        <f>RESUMEN!$E$100</f>
        <v>0</v>
      </c>
      <c r="JE10" s="370"/>
      <c r="JF10" s="370"/>
      <c r="JG10" s="370">
        <f>RESUMEN!$E$101</f>
        <v>0</v>
      </c>
      <c r="JH10" s="370"/>
      <c r="JI10" s="370"/>
      <c r="JJ10" s="370">
        <f>RESUMEN!$E$102</f>
        <v>0</v>
      </c>
      <c r="JK10" s="370"/>
      <c r="JL10" s="370"/>
      <c r="JM10" s="370">
        <f>RESUMEN!$E$103</f>
        <v>0</v>
      </c>
      <c r="JN10" s="370"/>
      <c r="JO10" s="370"/>
      <c r="JP10" s="370">
        <f>RESUMEN!$E$104</f>
        <v>0</v>
      </c>
      <c r="JQ10" s="370"/>
      <c r="JR10" s="370"/>
      <c r="JS10" s="370">
        <f>RESUMEN!$E$105</f>
        <v>0</v>
      </c>
      <c r="JT10" s="370"/>
      <c r="JU10" s="370"/>
      <c r="JV10" s="370">
        <f>RESUMEN!$E$106</f>
        <v>0</v>
      </c>
      <c r="JW10" s="370"/>
      <c r="JX10" s="370"/>
      <c r="JY10" s="370">
        <f>RESUMEN!$E$107</f>
        <v>0</v>
      </c>
      <c r="JZ10" s="370"/>
      <c r="KA10" s="370"/>
      <c r="KB10" s="370">
        <f>RESUMEN!$E$108</f>
        <v>0</v>
      </c>
      <c r="KC10" s="370"/>
      <c r="KD10" s="370"/>
      <c r="KE10" s="370">
        <f>RESUMEN!$E$109</f>
        <v>0</v>
      </c>
      <c r="KF10" s="370"/>
      <c r="KG10" s="370"/>
      <c r="KH10" s="370">
        <f>RESUMEN!$E$110</f>
        <v>0</v>
      </c>
      <c r="KI10" s="370"/>
      <c r="KJ10" s="370"/>
      <c r="KK10" s="370">
        <f>RESUMEN!$E$111</f>
        <v>0</v>
      </c>
      <c r="KL10" s="370"/>
      <c r="KM10" s="370"/>
      <c r="KN10" s="370">
        <f>RESUMEN!$E$112</f>
        <v>0</v>
      </c>
      <c r="KO10" s="370"/>
      <c r="KP10" s="370"/>
      <c r="KQ10" s="370">
        <f>RESUMEN!$E$113</f>
        <v>0</v>
      </c>
      <c r="KR10" s="370"/>
      <c r="KS10" s="370"/>
      <c r="KT10" s="370">
        <f>RESUMEN!$E$114</f>
        <v>0</v>
      </c>
      <c r="KU10" s="370"/>
      <c r="KV10" s="370"/>
      <c r="KW10"/>
    </row>
    <row r="11" spans="1:309" s="9" customFormat="1" ht="20.25" customHeight="1" thickTop="1" x14ac:dyDescent="0.25">
      <c r="A11" s="22"/>
      <c r="B11" s="376"/>
      <c r="C11" s="376"/>
      <c r="D11" s="376"/>
      <c r="E11" s="376"/>
      <c r="F11" s="376"/>
      <c r="G11" s="376"/>
      <c r="H11" s="376"/>
      <c r="I11" s="371">
        <f>RESUMEN!$C$15</f>
        <v>1</v>
      </c>
      <c r="J11" s="371"/>
      <c r="K11" s="371"/>
      <c r="L11" s="371">
        <f>RESUMEN!$C$16</f>
        <v>2</v>
      </c>
      <c r="M11" s="371"/>
      <c r="N11" s="371"/>
      <c r="O11" s="371">
        <f>RESUMEN!$C$17</f>
        <v>3</v>
      </c>
      <c r="P11" s="371"/>
      <c r="Q11" s="371"/>
      <c r="R11" s="371">
        <f>RESUMEN!$C$18</f>
        <v>4</v>
      </c>
      <c r="S11" s="371"/>
      <c r="T11" s="371"/>
      <c r="U11" s="371">
        <f>RESUMEN!$C$19</f>
        <v>5</v>
      </c>
      <c r="V11" s="371"/>
      <c r="W11" s="371"/>
      <c r="X11" s="371">
        <f>RESUMEN!$C$20</f>
        <v>6</v>
      </c>
      <c r="Y11" s="371"/>
      <c r="Z11" s="371"/>
      <c r="AA11" s="371">
        <f>RESUMEN!$C$21</f>
        <v>7</v>
      </c>
      <c r="AB11" s="371"/>
      <c r="AC11" s="371"/>
      <c r="AD11" s="371">
        <f>RESUMEN!$C$22</f>
        <v>8</v>
      </c>
      <c r="AE11" s="371"/>
      <c r="AF11" s="371"/>
      <c r="AG11" s="371">
        <f>RESUMEN!$C$23</f>
        <v>9</v>
      </c>
      <c r="AH11" s="371"/>
      <c r="AI11" s="371"/>
      <c r="AJ11" s="371">
        <f>RESUMEN!$C$24</f>
        <v>10</v>
      </c>
      <c r="AK11" s="371"/>
      <c r="AL11" s="371"/>
      <c r="AM11" s="371">
        <f>RESUMEN!$C$25</f>
        <v>0</v>
      </c>
      <c r="AN11" s="371"/>
      <c r="AO11" s="371"/>
      <c r="AP11" s="371">
        <f>RESUMEN!$C$26</f>
        <v>0</v>
      </c>
      <c r="AQ11" s="371"/>
      <c r="AR11" s="371"/>
      <c r="AS11" s="371">
        <f>RESUMEN!$C$27</f>
        <v>0</v>
      </c>
      <c r="AT11" s="371"/>
      <c r="AU11" s="371"/>
      <c r="AV11" s="371">
        <f>RESUMEN!$C$28</f>
        <v>0</v>
      </c>
      <c r="AW11" s="371"/>
      <c r="AX11" s="371"/>
      <c r="AY11" s="371">
        <f>RESUMEN!$C$29</f>
        <v>0</v>
      </c>
      <c r="AZ11" s="371"/>
      <c r="BA11" s="371"/>
      <c r="BB11" s="371">
        <f>RESUMEN!$C$30</f>
        <v>0</v>
      </c>
      <c r="BC11" s="371"/>
      <c r="BD11" s="371"/>
      <c r="BE11" s="371">
        <f>RESUMEN!$C$31</f>
        <v>0</v>
      </c>
      <c r="BF11" s="371"/>
      <c r="BG11" s="371"/>
      <c r="BH11" s="371">
        <f>RESUMEN!$C$32</f>
        <v>0</v>
      </c>
      <c r="BI11" s="371"/>
      <c r="BJ11" s="371"/>
      <c r="BK11" s="371">
        <f>RESUMEN!$C$33</f>
        <v>0</v>
      </c>
      <c r="BL11" s="371"/>
      <c r="BM11" s="371"/>
      <c r="BN11" s="371">
        <f>RESUMEN!$C$34</f>
        <v>0</v>
      </c>
      <c r="BO11" s="371"/>
      <c r="BP11" s="371"/>
      <c r="BQ11" s="371">
        <f>RESUMEN!$C$35</f>
        <v>0</v>
      </c>
      <c r="BR11" s="371"/>
      <c r="BS11" s="371"/>
      <c r="BT11" s="371">
        <f>RESUMEN!$C$36</f>
        <v>0</v>
      </c>
      <c r="BU11" s="371"/>
      <c r="BV11" s="371"/>
      <c r="BW11" s="371">
        <f>RESUMEN!$C$37</f>
        <v>0</v>
      </c>
      <c r="BX11" s="371"/>
      <c r="BY11" s="371"/>
      <c r="BZ11" s="371">
        <f>RESUMEN!$C$38</f>
        <v>0</v>
      </c>
      <c r="CA11" s="371"/>
      <c r="CB11" s="371"/>
      <c r="CC11" s="371">
        <f>RESUMEN!$C$39</f>
        <v>0</v>
      </c>
      <c r="CD11" s="371"/>
      <c r="CE11" s="371"/>
      <c r="CF11" s="371">
        <f>RESUMEN!$C$40</f>
        <v>0</v>
      </c>
      <c r="CG11" s="371"/>
      <c r="CH11" s="371"/>
      <c r="CI11" s="371">
        <f>RESUMEN!$C$41</f>
        <v>0</v>
      </c>
      <c r="CJ11" s="371"/>
      <c r="CK11" s="371"/>
      <c r="CL11" s="371">
        <f>RESUMEN!$C$42</f>
        <v>0</v>
      </c>
      <c r="CM11" s="371"/>
      <c r="CN11" s="371"/>
      <c r="CO11" s="371">
        <f>RESUMEN!$C$43</f>
        <v>0</v>
      </c>
      <c r="CP11" s="371"/>
      <c r="CQ11" s="371"/>
      <c r="CR11" s="371">
        <f>RESUMEN!$C$44</f>
        <v>0</v>
      </c>
      <c r="CS11" s="371"/>
      <c r="CT11" s="371"/>
      <c r="CU11" s="371">
        <f>RESUMEN!$C$45</f>
        <v>0</v>
      </c>
      <c r="CV11" s="371"/>
      <c r="CW11" s="371"/>
      <c r="CX11" s="371">
        <f>RESUMEN!$C$46</f>
        <v>0</v>
      </c>
      <c r="CY11" s="371"/>
      <c r="CZ11" s="371"/>
      <c r="DA11" s="371">
        <f>RESUMEN!$C$47</f>
        <v>0</v>
      </c>
      <c r="DB11" s="371"/>
      <c r="DC11" s="371"/>
      <c r="DD11" s="371">
        <f>RESUMEN!$C$48</f>
        <v>0</v>
      </c>
      <c r="DE11" s="371"/>
      <c r="DF11" s="371"/>
      <c r="DG11" s="371">
        <f>RESUMEN!$C$49</f>
        <v>0</v>
      </c>
      <c r="DH11" s="371"/>
      <c r="DI11" s="371"/>
      <c r="DJ11" s="371">
        <f>RESUMEN!$C$50</f>
        <v>0</v>
      </c>
      <c r="DK11" s="371"/>
      <c r="DL11" s="371"/>
      <c r="DM11" s="371">
        <f>RESUMEN!$C$51</f>
        <v>0</v>
      </c>
      <c r="DN11" s="371"/>
      <c r="DO11" s="371"/>
      <c r="DP11" s="371">
        <f>RESUMEN!$C$52</f>
        <v>0</v>
      </c>
      <c r="DQ11" s="371"/>
      <c r="DR11" s="371"/>
      <c r="DS11" s="371">
        <f>RESUMEN!$C$53</f>
        <v>0</v>
      </c>
      <c r="DT11" s="371"/>
      <c r="DU11" s="371"/>
      <c r="DV11" s="371">
        <f>RESUMEN!$C$54</f>
        <v>0</v>
      </c>
      <c r="DW11" s="371"/>
      <c r="DX11" s="371"/>
      <c r="DY11" s="371">
        <f>RESUMEN!$C$55</f>
        <v>0</v>
      </c>
      <c r="DZ11" s="371"/>
      <c r="EA11" s="371"/>
      <c r="EB11" s="371">
        <f>RESUMEN!$C$56</f>
        <v>0</v>
      </c>
      <c r="EC11" s="371"/>
      <c r="ED11" s="371"/>
      <c r="EE11" s="371">
        <f>RESUMEN!$C$57</f>
        <v>0</v>
      </c>
      <c r="EF11" s="371"/>
      <c r="EG11" s="371"/>
      <c r="EH11" s="371">
        <f>RESUMEN!$C$58</f>
        <v>0</v>
      </c>
      <c r="EI11" s="371"/>
      <c r="EJ11" s="371"/>
      <c r="EK11" s="371">
        <f>RESUMEN!$C$59</f>
        <v>0</v>
      </c>
      <c r="EL11" s="371"/>
      <c r="EM11" s="371"/>
      <c r="EN11" s="371">
        <f>RESUMEN!$C$60</f>
        <v>0</v>
      </c>
      <c r="EO11" s="371"/>
      <c r="EP11" s="371"/>
      <c r="EQ11" s="371">
        <f>RESUMEN!$C61</f>
        <v>0</v>
      </c>
      <c r="ER11" s="371"/>
      <c r="ES11" s="371"/>
      <c r="ET11" s="371">
        <f>RESUMEN!$C$62</f>
        <v>0</v>
      </c>
      <c r="EU11" s="371"/>
      <c r="EV11" s="371"/>
      <c r="EW11" s="371">
        <f>RESUMEN!$C$63</f>
        <v>0</v>
      </c>
      <c r="EX11" s="371"/>
      <c r="EY11" s="371"/>
      <c r="EZ11" s="371">
        <f>RESUMEN!$C$64</f>
        <v>0</v>
      </c>
      <c r="FA11" s="371"/>
      <c r="FB11" s="371"/>
      <c r="FC11" s="371">
        <f>RESUMEN!$C$65</f>
        <v>0</v>
      </c>
      <c r="FD11" s="371"/>
      <c r="FE11" s="371"/>
      <c r="FF11" s="371">
        <f>RESUMEN!$C$66</f>
        <v>0</v>
      </c>
      <c r="FG11" s="371"/>
      <c r="FH11" s="371"/>
      <c r="FI11" s="371">
        <f>RESUMEN!$C$67</f>
        <v>0</v>
      </c>
      <c r="FJ11" s="371"/>
      <c r="FK11" s="371"/>
      <c r="FL11" s="371">
        <f>RESUMEN!$C$68</f>
        <v>0</v>
      </c>
      <c r="FM11" s="371"/>
      <c r="FN11" s="371"/>
      <c r="FO11" s="371">
        <f>RESUMEN!$C$69</f>
        <v>0</v>
      </c>
      <c r="FP11" s="371"/>
      <c r="FQ11" s="371"/>
      <c r="FR11" s="371">
        <f>RESUMEN!$C$70</f>
        <v>0</v>
      </c>
      <c r="FS11" s="371"/>
      <c r="FT11" s="371"/>
      <c r="FU11" s="371">
        <f>RESUMEN!$C$71</f>
        <v>0</v>
      </c>
      <c r="FV11" s="371"/>
      <c r="FW11" s="371"/>
      <c r="FX11" s="371">
        <f>RESUMEN!$C$72</f>
        <v>0</v>
      </c>
      <c r="FY11" s="371"/>
      <c r="FZ11" s="371"/>
      <c r="GA11" s="371">
        <f>RESUMEN!$C$73</f>
        <v>0</v>
      </c>
      <c r="GB11" s="371"/>
      <c r="GC11" s="371"/>
      <c r="GD11" s="371">
        <f>RESUMEN!$C$74</f>
        <v>0</v>
      </c>
      <c r="GE11" s="371"/>
      <c r="GF11" s="371"/>
      <c r="GG11" s="371">
        <f>RESUMEN!$C$75</f>
        <v>0</v>
      </c>
      <c r="GH11" s="371"/>
      <c r="GI11" s="371"/>
      <c r="GJ11" s="371">
        <f>RESUMEN!$C$76</f>
        <v>0</v>
      </c>
      <c r="GK11" s="371"/>
      <c r="GL11" s="371"/>
      <c r="GM11" s="371">
        <f>RESUMEN!$C$77</f>
        <v>0</v>
      </c>
      <c r="GN11" s="371"/>
      <c r="GO11" s="371"/>
      <c r="GP11" s="371">
        <f>RESUMEN!$C$78</f>
        <v>0</v>
      </c>
      <c r="GQ11" s="371"/>
      <c r="GR11" s="371"/>
      <c r="GS11" s="371">
        <f>RESUMEN!$C$79</f>
        <v>0</v>
      </c>
      <c r="GT11" s="371"/>
      <c r="GU11" s="371"/>
      <c r="GV11" s="371">
        <f>RESUMEN!$C$80</f>
        <v>0</v>
      </c>
      <c r="GW11" s="371"/>
      <c r="GX11" s="371"/>
      <c r="GY11" s="371">
        <f>RESUMEN!$C$81</f>
        <v>0</v>
      </c>
      <c r="GZ11" s="371"/>
      <c r="HA11" s="371"/>
      <c r="HB11" s="371">
        <f>RESUMEN!$C$82</f>
        <v>0</v>
      </c>
      <c r="HC11" s="371"/>
      <c r="HD11" s="371"/>
      <c r="HE11" s="371">
        <f>RESUMEN!$C$83</f>
        <v>0</v>
      </c>
      <c r="HF11" s="371"/>
      <c r="HG11" s="371"/>
      <c r="HH11" s="371">
        <f>RESUMEN!$C$84</f>
        <v>0</v>
      </c>
      <c r="HI11" s="371"/>
      <c r="HJ11" s="371"/>
      <c r="HK11" s="371">
        <f>RESUMEN!$C$85</f>
        <v>0</v>
      </c>
      <c r="HL11" s="371"/>
      <c r="HM11" s="371"/>
      <c r="HN11" s="371">
        <f>RESUMEN!$C$86</f>
        <v>0</v>
      </c>
      <c r="HO11" s="371"/>
      <c r="HP11" s="371"/>
      <c r="HQ11" s="371">
        <f>RESUMEN!$C$87</f>
        <v>0</v>
      </c>
      <c r="HR11" s="371"/>
      <c r="HS11" s="371"/>
      <c r="HT11" s="371">
        <f>RESUMEN!$C$88</f>
        <v>0</v>
      </c>
      <c r="HU11" s="371"/>
      <c r="HV11" s="371"/>
      <c r="HW11" s="371">
        <f>RESUMEN!$C$89</f>
        <v>0</v>
      </c>
      <c r="HX11" s="371"/>
      <c r="HY11" s="371"/>
      <c r="HZ11" s="371">
        <f>RESUMEN!$C$90</f>
        <v>0</v>
      </c>
      <c r="IA11" s="371"/>
      <c r="IB11" s="371"/>
      <c r="IC11" s="371">
        <f>RESUMEN!$C$91</f>
        <v>0</v>
      </c>
      <c r="ID11" s="371"/>
      <c r="IE11" s="371"/>
      <c r="IF11" s="371">
        <f>RESUMEN!$C$92</f>
        <v>0</v>
      </c>
      <c r="IG11" s="371"/>
      <c r="IH11" s="371"/>
      <c r="II11" s="371">
        <f>RESUMEN!$C$93</f>
        <v>0</v>
      </c>
      <c r="IJ11" s="371"/>
      <c r="IK11" s="371"/>
      <c r="IL11" s="371">
        <f>RESUMEN!$C$94</f>
        <v>0</v>
      </c>
      <c r="IM11" s="371"/>
      <c r="IN11" s="371"/>
      <c r="IO11" s="371">
        <f>RESUMEN!$C$95</f>
        <v>0</v>
      </c>
      <c r="IP11" s="371"/>
      <c r="IQ11" s="371"/>
      <c r="IR11" s="371">
        <f>RESUMEN!$C$96</f>
        <v>0</v>
      </c>
      <c r="IS11" s="371"/>
      <c r="IT11" s="371"/>
      <c r="IU11" s="371">
        <f>RESUMEN!$C$97</f>
        <v>0</v>
      </c>
      <c r="IV11" s="371"/>
      <c r="IW11" s="371"/>
      <c r="IX11" s="371">
        <f>RESUMEN!$C$98</f>
        <v>0</v>
      </c>
      <c r="IY11" s="371"/>
      <c r="IZ11" s="371"/>
      <c r="JA11" s="371">
        <f>RESUMEN!$C$99</f>
        <v>0</v>
      </c>
      <c r="JB11" s="371"/>
      <c r="JC11" s="371"/>
      <c r="JD11" s="371">
        <f>RESUMEN!$C$100</f>
        <v>0</v>
      </c>
      <c r="JE11" s="371"/>
      <c r="JF11" s="371"/>
      <c r="JG11" s="371">
        <f>RESUMEN!$C$101</f>
        <v>0</v>
      </c>
      <c r="JH11" s="371"/>
      <c r="JI11" s="371"/>
      <c r="JJ11" s="371">
        <f>RESUMEN!$C$102</f>
        <v>0</v>
      </c>
      <c r="JK11" s="371"/>
      <c r="JL11" s="371"/>
      <c r="JM11" s="371">
        <f>RESUMEN!$C$103</f>
        <v>0</v>
      </c>
      <c r="JN11" s="371"/>
      <c r="JO11" s="371"/>
      <c r="JP11" s="371">
        <f>RESUMEN!$C$104</f>
        <v>0</v>
      </c>
      <c r="JQ11" s="371"/>
      <c r="JR11" s="371"/>
      <c r="JS11" s="371">
        <f>RESUMEN!$C$105</f>
        <v>0</v>
      </c>
      <c r="JT11" s="371"/>
      <c r="JU11" s="371"/>
      <c r="JV11" s="371">
        <f>RESUMEN!$C$106</f>
        <v>0</v>
      </c>
      <c r="JW11" s="371"/>
      <c r="JX11" s="371"/>
      <c r="JY11" s="371">
        <f>RESUMEN!$C$107</f>
        <v>0</v>
      </c>
      <c r="JZ11" s="371"/>
      <c r="KA11" s="371"/>
      <c r="KB11" s="371">
        <f>RESUMEN!$C$108</f>
        <v>0</v>
      </c>
      <c r="KC11" s="371"/>
      <c r="KD11" s="371"/>
      <c r="KE11" s="371">
        <f>RESUMEN!$C$109</f>
        <v>0</v>
      </c>
      <c r="KF11" s="371"/>
      <c r="KG11" s="371"/>
      <c r="KH11" s="371">
        <f>RESUMEN!$C$110</f>
        <v>0</v>
      </c>
      <c r="KI11" s="371"/>
      <c r="KJ11" s="371"/>
      <c r="KK11" s="371">
        <f>RESUMEN!$C$111</f>
        <v>0</v>
      </c>
      <c r="KL11" s="371"/>
      <c r="KM11" s="371"/>
      <c r="KN11" s="371">
        <f>RESUMEN!$C$112</f>
        <v>0</v>
      </c>
      <c r="KO11" s="371"/>
      <c r="KP11" s="371"/>
      <c r="KQ11" s="371">
        <f>RESUMEN!$C$113</f>
        <v>0</v>
      </c>
      <c r="KR11" s="371"/>
      <c r="KS11" s="371"/>
      <c r="KT11" s="371">
        <f>RESUMEN!$C$114</f>
        <v>0</v>
      </c>
      <c r="KU11" s="371"/>
      <c r="KV11" s="371"/>
      <c r="KW11"/>
    </row>
    <row r="12" spans="1:309" s="10" customFormat="1" ht="17.25" customHeight="1" thickBot="1" x14ac:dyDescent="0.25">
      <c r="A12" s="30"/>
      <c r="B12" s="377" t="s">
        <v>0</v>
      </c>
      <c r="C12" s="377"/>
      <c r="D12" s="377"/>
      <c r="E12" s="377"/>
      <c r="F12" s="377"/>
      <c r="G12" s="377"/>
      <c r="H12" s="377"/>
      <c r="I12" s="372" t="str">
        <f>RESUMEN!$D$15</f>
        <v>JUAN BERNARDO CAÑON PARRA</v>
      </c>
      <c r="J12" s="372"/>
      <c r="K12" s="372"/>
      <c r="L12" s="372" t="str">
        <f>RESUMEN!$D$16</f>
        <v>LESATH SAS</v>
      </c>
      <c r="M12" s="372"/>
      <c r="N12" s="372"/>
      <c r="O12" s="372" t="str">
        <f>RESUMEN!$D$17</f>
        <v>RAUL EDUARDO GALINDO GARCIA</v>
      </c>
      <c r="P12" s="372"/>
      <c r="Q12" s="372"/>
      <c r="R12" s="372" t="str">
        <f>RESUMEN!$D$18</f>
        <v>JORGE EIVAR TULCAN LOSADA</v>
      </c>
      <c r="S12" s="372"/>
      <c r="T12" s="372"/>
      <c r="U12" s="372" t="str">
        <f>RESUMEN!$D$19</f>
        <v>CONSORCIO SEDILAS 19</v>
      </c>
      <c r="V12" s="372"/>
      <c r="W12" s="372"/>
      <c r="X12" s="372" t="str">
        <f>RESUMEN!$D$20</f>
        <v>CLAUDIA MARIA FERRERO SERRANO</v>
      </c>
      <c r="Y12" s="372"/>
      <c r="Z12" s="372"/>
      <c r="AA12" s="372">
        <f>RESUMEN!$D$21</f>
        <v>0</v>
      </c>
      <c r="AB12" s="372"/>
      <c r="AC12" s="372"/>
      <c r="AD12" s="372">
        <f>RESUMEN!$D$22</f>
        <v>0</v>
      </c>
      <c r="AE12" s="372"/>
      <c r="AF12" s="372"/>
      <c r="AG12" s="372">
        <f>RESUMEN!$D$23</f>
        <v>0</v>
      </c>
      <c r="AH12" s="372"/>
      <c r="AI12" s="372"/>
      <c r="AJ12" s="372">
        <f>RESUMEN!$D$24</f>
        <v>0</v>
      </c>
      <c r="AK12" s="372"/>
      <c r="AL12" s="372"/>
      <c r="AM12" s="372">
        <f>RESUMEN!$D$25</f>
        <v>0</v>
      </c>
      <c r="AN12" s="372"/>
      <c r="AO12" s="372"/>
      <c r="AP12" s="372">
        <f>RESUMEN!$D$26</f>
        <v>0</v>
      </c>
      <c r="AQ12" s="372"/>
      <c r="AR12" s="372"/>
      <c r="AS12" s="372">
        <f>RESUMEN!$D$27</f>
        <v>0</v>
      </c>
      <c r="AT12" s="372"/>
      <c r="AU12" s="372"/>
      <c r="AV12" s="372">
        <f>RESUMEN!$D$28</f>
        <v>0</v>
      </c>
      <c r="AW12" s="372"/>
      <c r="AX12" s="372"/>
      <c r="AY12" s="372">
        <f>RESUMEN!$D$29</f>
        <v>0</v>
      </c>
      <c r="AZ12" s="372"/>
      <c r="BA12" s="372"/>
      <c r="BB12" s="372">
        <f>RESUMEN!$D$30</f>
        <v>0</v>
      </c>
      <c r="BC12" s="372"/>
      <c r="BD12" s="372"/>
      <c r="BE12" s="372">
        <f>RESUMEN!$D$31</f>
        <v>0</v>
      </c>
      <c r="BF12" s="372"/>
      <c r="BG12" s="372"/>
      <c r="BH12" s="372">
        <f>RESUMEN!$D$32</f>
        <v>0</v>
      </c>
      <c r="BI12" s="372"/>
      <c r="BJ12" s="372"/>
      <c r="BK12" s="372">
        <f>RESUMEN!$D$33</f>
        <v>0</v>
      </c>
      <c r="BL12" s="372"/>
      <c r="BM12" s="372"/>
      <c r="BN12" s="372">
        <f>RESUMEN!$D$34</f>
        <v>0</v>
      </c>
      <c r="BO12" s="372"/>
      <c r="BP12" s="372"/>
      <c r="BQ12" s="372">
        <f>RESUMEN!$D$35</f>
        <v>0</v>
      </c>
      <c r="BR12" s="372"/>
      <c r="BS12" s="372"/>
      <c r="BT12" s="372">
        <f>RESUMEN!$D$36</f>
        <v>0</v>
      </c>
      <c r="BU12" s="372"/>
      <c r="BV12" s="372"/>
      <c r="BW12" s="372">
        <f>RESUMEN!$D$37</f>
        <v>0</v>
      </c>
      <c r="BX12" s="372"/>
      <c r="BY12" s="372"/>
      <c r="BZ12" s="372">
        <f>RESUMEN!$D$38</f>
        <v>0</v>
      </c>
      <c r="CA12" s="372"/>
      <c r="CB12" s="372"/>
      <c r="CC12" s="372">
        <f>RESUMEN!$D$39</f>
        <v>0</v>
      </c>
      <c r="CD12" s="372"/>
      <c r="CE12" s="372"/>
      <c r="CF12" s="372">
        <f>RESUMEN!$D$40</f>
        <v>0</v>
      </c>
      <c r="CG12" s="372"/>
      <c r="CH12" s="372"/>
      <c r="CI12" s="372">
        <f>RESUMEN!$D$41</f>
        <v>0</v>
      </c>
      <c r="CJ12" s="372"/>
      <c r="CK12" s="372"/>
      <c r="CL12" s="372">
        <f>RESUMEN!$D$42</f>
        <v>0</v>
      </c>
      <c r="CM12" s="372"/>
      <c r="CN12" s="372"/>
      <c r="CO12" s="372">
        <f>RESUMEN!$D$43</f>
        <v>0</v>
      </c>
      <c r="CP12" s="372"/>
      <c r="CQ12" s="372"/>
      <c r="CR12" s="372">
        <f>RESUMEN!$D$44</f>
        <v>0</v>
      </c>
      <c r="CS12" s="372"/>
      <c r="CT12" s="372"/>
      <c r="CU12" s="372">
        <f>RESUMEN!$D$45</f>
        <v>0</v>
      </c>
      <c r="CV12" s="372"/>
      <c r="CW12" s="372"/>
      <c r="CX12" s="372">
        <f>RESUMEN!$D$46</f>
        <v>0</v>
      </c>
      <c r="CY12" s="372"/>
      <c r="CZ12" s="372"/>
      <c r="DA12" s="372">
        <f>RESUMEN!$D$47</f>
        <v>0</v>
      </c>
      <c r="DB12" s="372"/>
      <c r="DC12" s="372"/>
      <c r="DD12" s="372">
        <f>RESUMEN!$D$48</f>
        <v>0</v>
      </c>
      <c r="DE12" s="372"/>
      <c r="DF12" s="372"/>
      <c r="DG12" s="372">
        <f>RESUMEN!$D$49</f>
        <v>0</v>
      </c>
      <c r="DH12" s="372"/>
      <c r="DI12" s="372"/>
      <c r="DJ12" s="372">
        <f>RESUMEN!$D$50</f>
        <v>0</v>
      </c>
      <c r="DK12" s="372"/>
      <c r="DL12" s="372"/>
      <c r="DM12" s="372">
        <f>RESUMEN!$D$51</f>
        <v>0</v>
      </c>
      <c r="DN12" s="372"/>
      <c r="DO12" s="372"/>
      <c r="DP12" s="372">
        <f>RESUMEN!$D$52</f>
        <v>0</v>
      </c>
      <c r="DQ12" s="372"/>
      <c r="DR12" s="372"/>
      <c r="DS12" s="372">
        <f>RESUMEN!$D$53</f>
        <v>0</v>
      </c>
      <c r="DT12" s="372"/>
      <c r="DU12" s="372"/>
      <c r="DV12" s="372">
        <f>RESUMEN!$D$54</f>
        <v>0</v>
      </c>
      <c r="DW12" s="372"/>
      <c r="DX12" s="372"/>
      <c r="DY12" s="372">
        <f>RESUMEN!$D$55</f>
        <v>0</v>
      </c>
      <c r="DZ12" s="372"/>
      <c r="EA12" s="372"/>
      <c r="EB12" s="372">
        <f>RESUMEN!$D$56</f>
        <v>0</v>
      </c>
      <c r="EC12" s="372"/>
      <c r="ED12" s="372"/>
      <c r="EE12" s="372">
        <f>RESUMEN!$D$57</f>
        <v>0</v>
      </c>
      <c r="EF12" s="372"/>
      <c r="EG12" s="372"/>
      <c r="EH12" s="372">
        <f>RESUMEN!$D$58</f>
        <v>0</v>
      </c>
      <c r="EI12" s="372"/>
      <c r="EJ12" s="372"/>
      <c r="EK12" s="372">
        <f>RESUMEN!$D$59</f>
        <v>0</v>
      </c>
      <c r="EL12" s="372"/>
      <c r="EM12" s="372"/>
      <c r="EN12" s="372">
        <f>RESUMEN!$D$60</f>
        <v>0</v>
      </c>
      <c r="EO12" s="372"/>
      <c r="EP12" s="372"/>
      <c r="EQ12" s="372">
        <f>RESUMEN!$D$61</f>
        <v>0</v>
      </c>
      <c r="ER12" s="372"/>
      <c r="ES12" s="372"/>
      <c r="ET12" s="372">
        <f>RESUMEN!$D$62</f>
        <v>0</v>
      </c>
      <c r="EU12" s="372"/>
      <c r="EV12" s="372"/>
      <c r="EW12" s="372">
        <f>RESUMEN!$D$63</f>
        <v>0</v>
      </c>
      <c r="EX12" s="372"/>
      <c r="EY12" s="372"/>
      <c r="EZ12" s="372">
        <f>RESUMEN!$D$64</f>
        <v>0</v>
      </c>
      <c r="FA12" s="372"/>
      <c r="FB12" s="372"/>
      <c r="FC12" s="372">
        <f>RESUMEN!$D$65</f>
        <v>0</v>
      </c>
      <c r="FD12" s="372"/>
      <c r="FE12" s="372"/>
      <c r="FF12" s="372">
        <f>RESUMEN!$D$66</f>
        <v>0</v>
      </c>
      <c r="FG12" s="372"/>
      <c r="FH12" s="372"/>
      <c r="FI12" s="372">
        <f>RESUMEN!$D$67</f>
        <v>0</v>
      </c>
      <c r="FJ12" s="372"/>
      <c r="FK12" s="372"/>
      <c r="FL12" s="372">
        <f>RESUMEN!$D$68</f>
        <v>0</v>
      </c>
      <c r="FM12" s="372"/>
      <c r="FN12" s="372"/>
      <c r="FO12" s="372">
        <f>RESUMEN!$D$69</f>
        <v>0</v>
      </c>
      <c r="FP12" s="372"/>
      <c r="FQ12" s="372"/>
      <c r="FR12" s="372">
        <f>RESUMEN!$D$70</f>
        <v>0</v>
      </c>
      <c r="FS12" s="372"/>
      <c r="FT12" s="372"/>
      <c r="FU12" s="372">
        <f>RESUMEN!$D$71</f>
        <v>0</v>
      </c>
      <c r="FV12" s="372"/>
      <c r="FW12" s="372"/>
      <c r="FX12" s="372">
        <f>RESUMEN!$D$72</f>
        <v>0</v>
      </c>
      <c r="FY12" s="372"/>
      <c r="FZ12" s="372"/>
      <c r="GA12" s="372">
        <f>RESUMEN!$D$73</f>
        <v>0</v>
      </c>
      <c r="GB12" s="372"/>
      <c r="GC12" s="372"/>
      <c r="GD12" s="372">
        <f>RESUMEN!$D$74</f>
        <v>0</v>
      </c>
      <c r="GE12" s="372"/>
      <c r="GF12" s="372"/>
      <c r="GG12" s="372">
        <f>RESUMEN!$D$75</f>
        <v>0</v>
      </c>
      <c r="GH12" s="372"/>
      <c r="GI12" s="372"/>
      <c r="GJ12" s="372">
        <f>RESUMEN!$D$76</f>
        <v>0</v>
      </c>
      <c r="GK12" s="372"/>
      <c r="GL12" s="372"/>
      <c r="GM12" s="372">
        <f>RESUMEN!$D$77</f>
        <v>0</v>
      </c>
      <c r="GN12" s="372"/>
      <c r="GO12" s="372"/>
      <c r="GP12" s="372">
        <f>RESUMEN!$D$78</f>
        <v>0</v>
      </c>
      <c r="GQ12" s="372"/>
      <c r="GR12" s="372"/>
      <c r="GS12" s="372">
        <f>RESUMEN!$D$79</f>
        <v>0</v>
      </c>
      <c r="GT12" s="372"/>
      <c r="GU12" s="372"/>
      <c r="GV12" s="372">
        <f>RESUMEN!$D$80</f>
        <v>0</v>
      </c>
      <c r="GW12" s="372"/>
      <c r="GX12" s="372"/>
      <c r="GY12" s="372">
        <f>RESUMEN!$D$81</f>
        <v>0</v>
      </c>
      <c r="GZ12" s="372"/>
      <c r="HA12" s="372"/>
      <c r="HB12" s="372">
        <f>RESUMEN!$D$82</f>
        <v>0</v>
      </c>
      <c r="HC12" s="372"/>
      <c r="HD12" s="372"/>
      <c r="HE12" s="372">
        <f>RESUMEN!$D$83</f>
        <v>0</v>
      </c>
      <c r="HF12" s="372"/>
      <c r="HG12" s="372"/>
      <c r="HH12" s="372">
        <f>RESUMEN!$D$84</f>
        <v>0</v>
      </c>
      <c r="HI12" s="372"/>
      <c r="HJ12" s="372"/>
      <c r="HK12" s="372">
        <f>RESUMEN!$D$85</f>
        <v>0</v>
      </c>
      <c r="HL12" s="372"/>
      <c r="HM12" s="372"/>
      <c r="HN12" s="372">
        <f>RESUMEN!$D$86</f>
        <v>0</v>
      </c>
      <c r="HO12" s="372"/>
      <c r="HP12" s="372"/>
      <c r="HQ12" s="372">
        <f>RESUMEN!$D$87</f>
        <v>0</v>
      </c>
      <c r="HR12" s="372"/>
      <c r="HS12" s="372"/>
      <c r="HT12" s="372">
        <f>RESUMEN!$D$88</f>
        <v>0</v>
      </c>
      <c r="HU12" s="372"/>
      <c r="HV12" s="372"/>
      <c r="HW12" s="372">
        <f>RESUMEN!$D$89</f>
        <v>0</v>
      </c>
      <c r="HX12" s="372"/>
      <c r="HY12" s="372"/>
      <c r="HZ12" s="372">
        <f>RESUMEN!$D$90</f>
        <v>0</v>
      </c>
      <c r="IA12" s="372"/>
      <c r="IB12" s="372"/>
      <c r="IC12" s="372">
        <f>RESUMEN!$D$91</f>
        <v>0</v>
      </c>
      <c r="ID12" s="372"/>
      <c r="IE12" s="372"/>
      <c r="IF12" s="372">
        <f>RESUMEN!$D$92</f>
        <v>0</v>
      </c>
      <c r="IG12" s="372"/>
      <c r="IH12" s="372"/>
      <c r="II12" s="372">
        <f>RESUMEN!$D$93</f>
        <v>0</v>
      </c>
      <c r="IJ12" s="372"/>
      <c r="IK12" s="372"/>
      <c r="IL12" s="372">
        <f>RESUMEN!$D$94</f>
        <v>0</v>
      </c>
      <c r="IM12" s="372"/>
      <c r="IN12" s="372"/>
      <c r="IO12" s="372">
        <f>RESUMEN!$D$95</f>
        <v>0</v>
      </c>
      <c r="IP12" s="372"/>
      <c r="IQ12" s="372"/>
      <c r="IR12" s="372">
        <f>RESUMEN!$D$96</f>
        <v>0</v>
      </c>
      <c r="IS12" s="372"/>
      <c r="IT12" s="372"/>
      <c r="IU12" s="372">
        <f>RESUMEN!$D$97</f>
        <v>0</v>
      </c>
      <c r="IV12" s="372"/>
      <c r="IW12" s="372"/>
      <c r="IX12" s="372">
        <f>RESUMEN!$D$98</f>
        <v>0</v>
      </c>
      <c r="IY12" s="372"/>
      <c r="IZ12" s="372"/>
      <c r="JA12" s="372">
        <f>RESUMEN!$D$99</f>
        <v>0</v>
      </c>
      <c r="JB12" s="372"/>
      <c r="JC12" s="372"/>
      <c r="JD12" s="372">
        <f>RESUMEN!$D$100</f>
        <v>0</v>
      </c>
      <c r="JE12" s="372"/>
      <c r="JF12" s="372"/>
      <c r="JG12" s="372">
        <f>RESUMEN!$D$101</f>
        <v>0</v>
      </c>
      <c r="JH12" s="372"/>
      <c r="JI12" s="372"/>
      <c r="JJ12" s="372">
        <f>RESUMEN!$D$102</f>
        <v>0</v>
      </c>
      <c r="JK12" s="372"/>
      <c r="JL12" s="372"/>
      <c r="JM12" s="372">
        <f>RESUMEN!$D$103</f>
        <v>0</v>
      </c>
      <c r="JN12" s="372"/>
      <c r="JO12" s="372"/>
      <c r="JP12" s="372">
        <f>RESUMEN!$D$104</f>
        <v>0</v>
      </c>
      <c r="JQ12" s="372"/>
      <c r="JR12" s="372"/>
      <c r="JS12" s="372">
        <f>RESUMEN!$D$105</f>
        <v>0</v>
      </c>
      <c r="JT12" s="372"/>
      <c r="JU12" s="372"/>
      <c r="JV12" s="372">
        <f>RESUMEN!$D$106</f>
        <v>0</v>
      </c>
      <c r="JW12" s="372"/>
      <c r="JX12" s="372"/>
      <c r="JY12" s="372">
        <f>RESUMEN!$D$107</f>
        <v>0</v>
      </c>
      <c r="JZ12" s="372"/>
      <c r="KA12" s="372"/>
      <c r="KB12" s="372">
        <f>RESUMEN!$D$108</f>
        <v>0</v>
      </c>
      <c r="KC12" s="372"/>
      <c r="KD12" s="372"/>
      <c r="KE12" s="372">
        <f>RESUMEN!$D$109</f>
        <v>0</v>
      </c>
      <c r="KF12" s="372"/>
      <c r="KG12" s="372"/>
      <c r="KH12" s="372">
        <f>RESUMEN!$D$110</f>
        <v>0</v>
      </c>
      <c r="KI12" s="372"/>
      <c r="KJ12" s="372"/>
      <c r="KK12" s="372">
        <f>RESUMEN!$D$111</f>
        <v>0</v>
      </c>
      <c r="KL12" s="372"/>
      <c r="KM12" s="372"/>
      <c r="KN12" s="372">
        <f>RESUMEN!$D$112</f>
        <v>0</v>
      </c>
      <c r="KO12" s="372"/>
      <c r="KP12" s="372"/>
      <c r="KQ12" s="372">
        <f>RESUMEN!$D$113</f>
        <v>0</v>
      </c>
      <c r="KR12" s="372"/>
      <c r="KS12" s="372"/>
      <c r="KT12" s="372">
        <f>RESUMEN!$D$114</f>
        <v>0</v>
      </c>
      <c r="KU12" s="372"/>
      <c r="KV12" s="372"/>
      <c r="KW12"/>
    </row>
    <row r="13" spans="1:309" ht="26.25" thickBot="1" x14ac:dyDescent="0.25">
      <c r="A13" s="11"/>
      <c r="B13" s="275" t="s">
        <v>13</v>
      </c>
      <c r="C13" s="276" t="s">
        <v>16</v>
      </c>
      <c r="D13" s="277" t="s">
        <v>8</v>
      </c>
      <c r="E13" s="277" t="s">
        <v>1</v>
      </c>
      <c r="F13" s="278" t="s">
        <v>9</v>
      </c>
      <c r="G13" s="277" t="s">
        <v>2</v>
      </c>
      <c r="H13" s="280" t="s">
        <v>45</v>
      </c>
      <c r="I13" s="281" t="s">
        <v>2</v>
      </c>
      <c r="J13" s="277" t="s">
        <v>3</v>
      </c>
      <c r="K13" s="279" t="s">
        <v>4</v>
      </c>
      <c r="L13" s="281" t="s">
        <v>2</v>
      </c>
      <c r="M13" s="277" t="s">
        <v>3</v>
      </c>
      <c r="N13" s="279" t="s">
        <v>4</v>
      </c>
      <c r="O13" s="281" t="s">
        <v>2</v>
      </c>
      <c r="P13" s="277" t="s">
        <v>3</v>
      </c>
      <c r="Q13" s="279" t="s">
        <v>4</v>
      </c>
      <c r="R13" s="281" t="s">
        <v>2</v>
      </c>
      <c r="S13" s="277" t="s">
        <v>3</v>
      </c>
      <c r="T13" s="279" t="s">
        <v>4</v>
      </c>
      <c r="U13" s="281" t="s">
        <v>2</v>
      </c>
      <c r="V13" s="277" t="s">
        <v>3</v>
      </c>
      <c r="W13" s="279" t="s">
        <v>4</v>
      </c>
      <c r="X13" s="281" t="s">
        <v>2</v>
      </c>
      <c r="Y13" s="277" t="s">
        <v>3</v>
      </c>
      <c r="Z13" s="279" t="s">
        <v>4</v>
      </c>
      <c r="AA13" s="281" t="s">
        <v>2</v>
      </c>
      <c r="AB13" s="277" t="s">
        <v>3</v>
      </c>
      <c r="AC13" s="279" t="s">
        <v>4</v>
      </c>
      <c r="AD13" s="281" t="s">
        <v>2</v>
      </c>
      <c r="AE13" s="277" t="s">
        <v>3</v>
      </c>
      <c r="AF13" s="279" t="s">
        <v>4</v>
      </c>
      <c r="AG13" s="281" t="s">
        <v>2</v>
      </c>
      <c r="AH13" s="277" t="s">
        <v>3</v>
      </c>
      <c r="AI13" s="279" t="s">
        <v>4</v>
      </c>
      <c r="AJ13" s="281" t="s">
        <v>2</v>
      </c>
      <c r="AK13" s="277" t="s">
        <v>3</v>
      </c>
      <c r="AL13" s="279" t="s">
        <v>4</v>
      </c>
      <c r="AM13" s="281" t="s">
        <v>2</v>
      </c>
      <c r="AN13" s="277" t="s">
        <v>3</v>
      </c>
      <c r="AO13" s="279" t="s">
        <v>4</v>
      </c>
      <c r="AP13" s="281" t="s">
        <v>2</v>
      </c>
      <c r="AQ13" s="277" t="s">
        <v>3</v>
      </c>
      <c r="AR13" s="279" t="s">
        <v>4</v>
      </c>
      <c r="AS13" s="281" t="s">
        <v>2</v>
      </c>
      <c r="AT13" s="277" t="s">
        <v>3</v>
      </c>
      <c r="AU13" s="279" t="s">
        <v>4</v>
      </c>
      <c r="AV13" s="281" t="s">
        <v>2</v>
      </c>
      <c r="AW13" s="277" t="s">
        <v>3</v>
      </c>
      <c r="AX13" s="279" t="s">
        <v>4</v>
      </c>
      <c r="AY13" s="281" t="s">
        <v>2</v>
      </c>
      <c r="AZ13" s="277" t="s">
        <v>3</v>
      </c>
      <c r="BA13" s="279" t="s">
        <v>4</v>
      </c>
      <c r="BB13" s="281" t="s">
        <v>2</v>
      </c>
      <c r="BC13" s="277" t="s">
        <v>3</v>
      </c>
      <c r="BD13" s="279" t="s">
        <v>4</v>
      </c>
      <c r="BE13" s="281" t="s">
        <v>2</v>
      </c>
      <c r="BF13" s="277" t="s">
        <v>3</v>
      </c>
      <c r="BG13" s="279" t="s">
        <v>4</v>
      </c>
      <c r="BH13" s="281" t="s">
        <v>2</v>
      </c>
      <c r="BI13" s="277" t="s">
        <v>3</v>
      </c>
      <c r="BJ13" s="279" t="s">
        <v>4</v>
      </c>
      <c r="BK13" s="281" t="s">
        <v>2</v>
      </c>
      <c r="BL13" s="277" t="s">
        <v>3</v>
      </c>
      <c r="BM13" s="279" t="s">
        <v>4</v>
      </c>
      <c r="BN13" s="281" t="s">
        <v>2</v>
      </c>
      <c r="BO13" s="277" t="s">
        <v>3</v>
      </c>
      <c r="BP13" s="279" t="s">
        <v>4</v>
      </c>
      <c r="BQ13" s="281" t="s">
        <v>2</v>
      </c>
      <c r="BR13" s="277" t="s">
        <v>3</v>
      </c>
      <c r="BS13" s="279" t="s">
        <v>4</v>
      </c>
      <c r="BT13" s="281" t="s">
        <v>2</v>
      </c>
      <c r="BU13" s="277" t="s">
        <v>3</v>
      </c>
      <c r="BV13" s="279" t="s">
        <v>4</v>
      </c>
      <c r="BW13" s="281" t="s">
        <v>2</v>
      </c>
      <c r="BX13" s="277" t="s">
        <v>3</v>
      </c>
      <c r="BY13" s="279" t="s">
        <v>4</v>
      </c>
      <c r="BZ13" s="281" t="s">
        <v>2</v>
      </c>
      <c r="CA13" s="277" t="s">
        <v>3</v>
      </c>
      <c r="CB13" s="279" t="s">
        <v>4</v>
      </c>
      <c r="CC13" s="281" t="s">
        <v>2</v>
      </c>
      <c r="CD13" s="277" t="s">
        <v>3</v>
      </c>
      <c r="CE13" s="279" t="s">
        <v>4</v>
      </c>
      <c r="CF13" s="281" t="s">
        <v>2</v>
      </c>
      <c r="CG13" s="277" t="s">
        <v>3</v>
      </c>
      <c r="CH13" s="279" t="s">
        <v>4</v>
      </c>
      <c r="CI13" s="281" t="s">
        <v>2</v>
      </c>
      <c r="CJ13" s="277" t="s">
        <v>3</v>
      </c>
      <c r="CK13" s="279" t="s">
        <v>4</v>
      </c>
      <c r="CL13" s="281" t="s">
        <v>2</v>
      </c>
      <c r="CM13" s="277" t="s">
        <v>3</v>
      </c>
      <c r="CN13" s="279" t="s">
        <v>4</v>
      </c>
      <c r="CO13" s="281" t="s">
        <v>2</v>
      </c>
      <c r="CP13" s="277" t="s">
        <v>3</v>
      </c>
      <c r="CQ13" s="279" t="s">
        <v>4</v>
      </c>
      <c r="CR13" s="281" t="s">
        <v>2</v>
      </c>
      <c r="CS13" s="277" t="s">
        <v>3</v>
      </c>
      <c r="CT13" s="279" t="s">
        <v>4</v>
      </c>
      <c r="CU13" s="281" t="s">
        <v>2</v>
      </c>
      <c r="CV13" s="277" t="s">
        <v>3</v>
      </c>
      <c r="CW13" s="279" t="s">
        <v>4</v>
      </c>
      <c r="CX13" s="281" t="s">
        <v>2</v>
      </c>
      <c r="CY13" s="277" t="s">
        <v>3</v>
      </c>
      <c r="CZ13" s="279" t="s">
        <v>4</v>
      </c>
      <c r="DA13" s="281" t="s">
        <v>2</v>
      </c>
      <c r="DB13" s="277" t="s">
        <v>3</v>
      </c>
      <c r="DC13" s="279" t="s">
        <v>4</v>
      </c>
      <c r="DD13" s="281" t="s">
        <v>2</v>
      </c>
      <c r="DE13" s="277" t="s">
        <v>3</v>
      </c>
      <c r="DF13" s="279" t="s">
        <v>4</v>
      </c>
      <c r="DG13" s="281" t="s">
        <v>2</v>
      </c>
      <c r="DH13" s="277" t="s">
        <v>3</v>
      </c>
      <c r="DI13" s="279" t="s">
        <v>4</v>
      </c>
      <c r="DJ13" s="281" t="s">
        <v>2</v>
      </c>
      <c r="DK13" s="277" t="s">
        <v>3</v>
      </c>
      <c r="DL13" s="279" t="s">
        <v>4</v>
      </c>
      <c r="DM13" s="281" t="s">
        <v>2</v>
      </c>
      <c r="DN13" s="277" t="s">
        <v>3</v>
      </c>
      <c r="DO13" s="279" t="s">
        <v>4</v>
      </c>
      <c r="DP13" s="281" t="s">
        <v>2</v>
      </c>
      <c r="DQ13" s="277" t="s">
        <v>3</v>
      </c>
      <c r="DR13" s="279" t="s">
        <v>4</v>
      </c>
      <c r="DS13" s="281" t="s">
        <v>2</v>
      </c>
      <c r="DT13" s="277" t="s">
        <v>3</v>
      </c>
      <c r="DU13" s="279" t="s">
        <v>4</v>
      </c>
      <c r="DV13" s="281" t="s">
        <v>2</v>
      </c>
      <c r="DW13" s="277" t="s">
        <v>3</v>
      </c>
      <c r="DX13" s="279" t="s">
        <v>4</v>
      </c>
      <c r="DY13" s="281" t="s">
        <v>2</v>
      </c>
      <c r="DZ13" s="277" t="s">
        <v>3</v>
      </c>
      <c r="EA13" s="279" t="s">
        <v>4</v>
      </c>
      <c r="EB13" s="281" t="s">
        <v>2</v>
      </c>
      <c r="EC13" s="277" t="s">
        <v>3</v>
      </c>
      <c r="ED13" s="279" t="s">
        <v>4</v>
      </c>
      <c r="EE13" s="281" t="s">
        <v>2</v>
      </c>
      <c r="EF13" s="277" t="s">
        <v>3</v>
      </c>
      <c r="EG13" s="279" t="s">
        <v>4</v>
      </c>
      <c r="EH13" s="281" t="s">
        <v>2</v>
      </c>
      <c r="EI13" s="277" t="s">
        <v>3</v>
      </c>
      <c r="EJ13" s="279" t="s">
        <v>4</v>
      </c>
      <c r="EK13" s="281" t="s">
        <v>2</v>
      </c>
      <c r="EL13" s="277" t="s">
        <v>3</v>
      </c>
      <c r="EM13" s="279" t="s">
        <v>4</v>
      </c>
      <c r="EN13" s="281" t="s">
        <v>2</v>
      </c>
      <c r="EO13" s="277" t="s">
        <v>3</v>
      </c>
      <c r="EP13" s="279" t="s">
        <v>4</v>
      </c>
      <c r="EQ13" s="281" t="s">
        <v>2</v>
      </c>
      <c r="ER13" s="277" t="s">
        <v>3</v>
      </c>
      <c r="ES13" s="279" t="s">
        <v>4</v>
      </c>
      <c r="ET13" s="281" t="s">
        <v>2</v>
      </c>
      <c r="EU13" s="277" t="s">
        <v>3</v>
      </c>
      <c r="EV13" s="279" t="s">
        <v>4</v>
      </c>
      <c r="EW13" s="281" t="s">
        <v>2</v>
      </c>
      <c r="EX13" s="277" t="s">
        <v>3</v>
      </c>
      <c r="EY13" s="279" t="s">
        <v>4</v>
      </c>
      <c r="EZ13" s="281" t="s">
        <v>2</v>
      </c>
      <c r="FA13" s="277" t="s">
        <v>3</v>
      </c>
      <c r="FB13" s="279" t="s">
        <v>4</v>
      </c>
      <c r="FC13" s="281" t="s">
        <v>2</v>
      </c>
      <c r="FD13" s="277" t="s">
        <v>3</v>
      </c>
      <c r="FE13" s="279" t="s">
        <v>4</v>
      </c>
      <c r="FF13" s="281" t="s">
        <v>2</v>
      </c>
      <c r="FG13" s="277" t="s">
        <v>3</v>
      </c>
      <c r="FH13" s="279" t="s">
        <v>4</v>
      </c>
      <c r="FI13" s="281" t="s">
        <v>2</v>
      </c>
      <c r="FJ13" s="277" t="s">
        <v>3</v>
      </c>
      <c r="FK13" s="279" t="s">
        <v>4</v>
      </c>
      <c r="FL13" s="281" t="s">
        <v>2</v>
      </c>
      <c r="FM13" s="277" t="s">
        <v>3</v>
      </c>
      <c r="FN13" s="279" t="s">
        <v>4</v>
      </c>
      <c r="FO13" s="281" t="s">
        <v>2</v>
      </c>
      <c r="FP13" s="277" t="s">
        <v>3</v>
      </c>
      <c r="FQ13" s="279" t="s">
        <v>4</v>
      </c>
      <c r="FR13" s="281" t="s">
        <v>2</v>
      </c>
      <c r="FS13" s="277" t="s">
        <v>3</v>
      </c>
      <c r="FT13" s="279" t="s">
        <v>4</v>
      </c>
      <c r="FU13" s="281" t="s">
        <v>2</v>
      </c>
      <c r="FV13" s="277" t="s">
        <v>3</v>
      </c>
      <c r="FW13" s="279" t="s">
        <v>4</v>
      </c>
      <c r="FX13" s="281" t="s">
        <v>2</v>
      </c>
      <c r="FY13" s="277" t="s">
        <v>3</v>
      </c>
      <c r="FZ13" s="279" t="s">
        <v>4</v>
      </c>
      <c r="GA13" s="281" t="s">
        <v>2</v>
      </c>
      <c r="GB13" s="277" t="s">
        <v>3</v>
      </c>
      <c r="GC13" s="279" t="s">
        <v>4</v>
      </c>
      <c r="GD13" s="281" t="s">
        <v>2</v>
      </c>
      <c r="GE13" s="277" t="s">
        <v>3</v>
      </c>
      <c r="GF13" s="279" t="s">
        <v>4</v>
      </c>
      <c r="GG13" s="281" t="s">
        <v>2</v>
      </c>
      <c r="GH13" s="277" t="s">
        <v>3</v>
      </c>
      <c r="GI13" s="279" t="s">
        <v>4</v>
      </c>
      <c r="GJ13" s="281" t="s">
        <v>2</v>
      </c>
      <c r="GK13" s="277" t="s">
        <v>3</v>
      </c>
      <c r="GL13" s="279" t="s">
        <v>4</v>
      </c>
      <c r="GM13" s="281" t="s">
        <v>2</v>
      </c>
      <c r="GN13" s="277" t="s">
        <v>3</v>
      </c>
      <c r="GO13" s="279" t="s">
        <v>4</v>
      </c>
      <c r="GP13" s="281" t="s">
        <v>2</v>
      </c>
      <c r="GQ13" s="277" t="s">
        <v>3</v>
      </c>
      <c r="GR13" s="279" t="s">
        <v>4</v>
      </c>
      <c r="GS13" s="281" t="s">
        <v>2</v>
      </c>
      <c r="GT13" s="277" t="s">
        <v>3</v>
      </c>
      <c r="GU13" s="279" t="s">
        <v>4</v>
      </c>
      <c r="GV13" s="281" t="s">
        <v>2</v>
      </c>
      <c r="GW13" s="277" t="s">
        <v>3</v>
      </c>
      <c r="GX13" s="279" t="s">
        <v>4</v>
      </c>
      <c r="GY13" s="281" t="s">
        <v>2</v>
      </c>
      <c r="GZ13" s="277" t="s">
        <v>3</v>
      </c>
      <c r="HA13" s="279" t="s">
        <v>4</v>
      </c>
      <c r="HB13" s="281" t="s">
        <v>2</v>
      </c>
      <c r="HC13" s="277" t="s">
        <v>3</v>
      </c>
      <c r="HD13" s="279" t="s">
        <v>4</v>
      </c>
      <c r="HE13" s="281" t="s">
        <v>2</v>
      </c>
      <c r="HF13" s="277" t="s">
        <v>3</v>
      </c>
      <c r="HG13" s="279" t="s">
        <v>4</v>
      </c>
      <c r="HH13" s="281" t="s">
        <v>2</v>
      </c>
      <c r="HI13" s="277" t="s">
        <v>3</v>
      </c>
      <c r="HJ13" s="279" t="s">
        <v>4</v>
      </c>
      <c r="HK13" s="281" t="s">
        <v>2</v>
      </c>
      <c r="HL13" s="277" t="s">
        <v>3</v>
      </c>
      <c r="HM13" s="279" t="s">
        <v>4</v>
      </c>
      <c r="HN13" s="281" t="s">
        <v>2</v>
      </c>
      <c r="HO13" s="277" t="s">
        <v>3</v>
      </c>
      <c r="HP13" s="279" t="s">
        <v>4</v>
      </c>
      <c r="HQ13" s="281" t="s">
        <v>2</v>
      </c>
      <c r="HR13" s="277" t="s">
        <v>3</v>
      </c>
      <c r="HS13" s="279" t="s">
        <v>4</v>
      </c>
      <c r="HT13" s="281" t="s">
        <v>2</v>
      </c>
      <c r="HU13" s="277" t="s">
        <v>3</v>
      </c>
      <c r="HV13" s="279" t="s">
        <v>4</v>
      </c>
      <c r="HW13" s="281" t="s">
        <v>2</v>
      </c>
      <c r="HX13" s="277" t="s">
        <v>3</v>
      </c>
      <c r="HY13" s="279" t="s">
        <v>4</v>
      </c>
      <c r="HZ13" s="281" t="s">
        <v>2</v>
      </c>
      <c r="IA13" s="277" t="s">
        <v>3</v>
      </c>
      <c r="IB13" s="279" t="s">
        <v>4</v>
      </c>
      <c r="IC13" s="281" t="s">
        <v>2</v>
      </c>
      <c r="ID13" s="277" t="s">
        <v>3</v>
      </c>
      <c r="IE13" s="279" t="s">
        <v>4</v>
      </c>
      <c r="IF13" s="281" t="s">
        <v>2</v>
      </c>
      <c r="IG13" s="277" t="s">
        <v>3</v>
      </c>
      <c r="IH13" s="279" t="s">
        <v>4</v>
      </c>
      <c r="II13" s="281" t="s">
        <v>2</v>
      </c>
      <c r="IJ13" s="277" t="s">
        <v>3</v>
      </c>
      <c r="IK13" s="279" t="s">
        <v>4</v>
      </c>
      <c r="IL13" s="281" t="s">
        <v>2</v>
      </c>
      <c r="IM13" s="277" t="s">
        <v>3</v>
      </c>
      <c r="IN13" s="279" t="s">
        <v>4</v>
      </c>
      <c r="IO13" s="281" t="s">
        <v>2</v>
      </c>
      <c r="IP13" s="277" t="s">
        <v>3</v>
      </c>
      <c r="IQ13" s="279" t="s">
        <v>4</v>
      </c>
      <c r="IR13" s="281" t="s">
        <v>2</v>
      </c>
      <c r="IS13" s="277" t="s">
        <v>3</v>
      </c>
      <c r="IT13" s="279" t="s">
        <v>4</v>
      </c>
      <c r="IU13" s="281" t="s">
        <v>2</v>
      </c>
      <c r="IV13" s="277" t="s">
        <v>3</v>
      </c>
      <c r="IW13" s="279" t="s">
        <v>4</v>
      </c>
      <c r="IX13" s="281" t="s">
        <v>2</v>
      </c>
      <c r="IY13" s="277" t="s">
        <v>3</v>
      </c>
      <c r="IZ13" s="279" t="s">
        <v>4</v>
      </c>
      <c r="JA13" s="281" t="s">
        <v>2</v>
      </c>
      <c r="JB13" s="277" t="s">
        <v>3</v>
      </c>
      <c r="JC13" s="279" t="s">
        <v>4</v>
      </c>
      <c r="JD13" s="281" t="s">
        <v>2</v>
      </c>
      <c r="JE13" s="277" t="s">
        <v>3</v>
      </c>
      <c r="JF13" s="279" t="s">
        <v>4</v>
      </c>
      <c r="JG13" s="281" t="s">
        <v>2</v>
      </c>
      <c r="JH13" s="277" t="s">
        <v>3</v>
      </c>
      <c r="JI13" s="279" t="s">
        <v>4</v>
      </c>
      <c r="JJ13" s="281" t="s">
        <v>2</v>
      </c>
      <c r="JK13" s="277" t="s">
        <v>3</v>
      </c>
      <c r="JL13" s="279" t="s">
        <v>4</v>
      </c>
      <c r="JM13" s="281" t="s">
        <v>2</v>
      </c>
      <c r="JN13" s="277" t="s">
        <v>3</v>
      </c>
      <c r="JO13" s="279" t="s">
        <v>4</v>
      </c>
      <c r="JP13" s="281" t="s">
        <v>2</v>
      </c>
      <c r="JQ13" s="277" t="s">
        <v>3</v>
      </c>
      <c r="JR13" s="279" t="s">
        <v>4</v>
      </c>
      <c r="JS13" s="281" t="s">
        <v>2</v>
      </c>
      <c r="JT13" s="277" t="s">
        <v>3</v>
      </c>
      <c r="JU13" s="279" t="s">
        <v>4</v>
      </c>
      <c r="JV13" s="281" t="s">
        <v>2</v>
      </c>
      <c r="JW13" s="277" t="s">
        <v>3</v>
      </c>
      <c r="JX13" s="279" t="s">
        <v>4</v>
      </c>
      <c r="JY13" s="281" t="s">
        <v>2</v>
      </c>
      <c r="JZ13" s="277" t="s">
        <v>3</v>
      </c>
      <c r="KA13" s="279" t="s">
        <v>4</v>
      </c>
      <c r="KB13" s="281" t="s">
        <v>2</v>
      </c>
      <c r="KC13" s="277" t="s">
        <v>3</v>
      </c>
      <c r="KD13" s="279" t="s">
        <v>4</v>
      </c>
      <c r="KE13" s="281" t="s">
        <v>2</v>
      </c>
      <c r="KF13" s="277" t="s">
        <v>3</v>
      </c>
      <c r="KG13" s="279" t="s">
        <v>4</v>
      </c>
      <c r="KH13" s="281" t="s">
        <v>2</v>
      </c>
      <c r="KI13" s="277" t="s">
        <v>3</v>
      </c>
      <c r="KJ13" s="279" t="s">
        <v>4</v>
      </c>
      <c r="KK13" s="281" t="s">
        <v>2</v>
      </c>
      <c r="KL13" s="277" t="s">
        <v>3</v>
      </c>
      <c r="KM13" s="279" t="s">
        <v>4</v>
      </c>
      <c r="KN13" s="281" t="s">
        <v>2</v>
      </c>
      <c r="KO13" s="277" t="s">
        <v>3</v>
      </c>
      <c r="KP13" s="279" t="s">
        <v>4</v>
      </c>
      <c r="KQ13" s="281" t="s">
        <v>2</v>
      </c>
      <c r="KR13" s="277" t="s">
        <v>3</v>
      </c>
      <c r="KS13" s="279" t="s">
        <v>4</v>
      </c>
      <c r="KT13" s="281" t="s">
        <v>2</v>
      </c>
      <c r="KU13" s="277" t="s">
        <v>3</v>
      </c>
      <c r="KV13" s="279" t="s">
        <v>4</v>
      </c>
    </row>
    <row r="14" spans="1:309" x14ac:dyDescent="0.2">
      <c r="A14" s="11"/>
      <c r="B14" s="193"/>
      <c r="C14" s="194"/>
      <c r="D14" s="194"/>
      <c r="E14" s="194"/>
      <c r="F14" s="258"/>
      <c r="G14" s="194"/>
      <c r="H14" s="249"/>
      <c r="I14" s="250"/>
      <c r="J14" s="251"/>
      <c r="K14" s="252"/>
      <c r="L14" s="250"/>
      <c r="M14" s="251"/>
      <c r="N14" s="252"/>
      <c r="O14" s="250"/>
      <c r="P14" s="251"/>
      <c r="Q14" s="252"/>
      <c r="R14" s="250"/>
      <c r="S14" s="251"/>
      <c r="T14" s="252"/>
      <c r="U14" s="250"/>
      <c r="V14" s="251"/>
      <c r="W14" s="252"/>
      <c r="X14" s="250"/>
      <c r="Y14" s="251"/>
      <c r="Z14" s="252"/>
      <c r="AA14" s="250"/>
      <c r="AB14" s="251"/>
      <c r="AC14" s="252"/>
      <c r="AD14" s="250"/>
      <c r="AE14" s="251"/>
      <c r="AF14" s="252"/>
      <c r="AG14" s="250"/>
      <c r="AH14" s="251"/>
      <c r="AI14" s="252"/>
      <c r="AJ14" s="250"/>
      <c r="AK14" s="251"/>
      <c r="AL14" s="252"/>
      <c r="AM14" s="250"/>
      <c r="AN14" s="251">
        <f>SUM(AN15:AN21)</f>
        <v>0</v>
      </c>
      <c r="AO14" s="252"/>
      <c r="AP14" s="250"/>
      <c r="AQ14" s="251">
        <f>SUM(AQ15:AQ21)</f>
        <v>0</v>
      </c>
      <c r="AR14" s="252"/>
      <c r="AS14" s="250"/>
      <c r="AT14" s="251">
        <f>SUM(AT15:AT21)</f>
        <v>0</v>
      </c>
      <c r="AU14" s="252"/>
      <c r="AV14" s="250"/>
      <c r="AW14" s="251">
        <f>SUM(AW15:AW21)</f>
        <v>0</v>
      </c>
      <c r="AX14" s="252"/>
      <c r="AY14" s="250"/>
      <c r="AZ14" s="251">
        <f>SUM(AZ15:AZ21)</f>
        <v>0</v>
      </c>
      <c r="BA14" s="252"/>
      <c r="BB14" s="250"/>
      <c r="BC14" s="251">
        <f>SUM(BC15:BC21)</f>
        <v>0</v>
      </c>
      <c r="BD14" s="252"/>
      <c r="BE14" s="250"/>
      <c r="BF14" s="251">
        <f>SUM(BF15:BF21)</f>
        <v>0</v>
      </c>
      <c r="BG14" s="252"/>
      <c r="BH14" s="250"/>
      <c r="BI14" s="251">
        <f>SUM(BI15:BI21)</f>
        <v>0</v>
      </c>
      <c r="BJ14" s="252"/>
      <c r="BK14" s="250"/>
      <c r="BL14" s="251">
        <f>SUM(BL15:BL21)</f>
        <v>0</v>
      </c>
      <c r="BM14" s="252"/>
      <c r="BN14" s="250"/>
      <c r="BO14" s="251">
        <f>SUM(BO15:BO21)</f>
        <v>0</v>
      </c>
      <c r="BP14" s="252"/>
      <c r="BQ14" s="250"/>
      <c r="BR14" s="251">
        <f>SUM(BR15:BR21)</f>
        <v>0</v>
      </c>
      <c r="BS14" s="252"/>
      <c r="BT14" s="250"/>
      <c r="BU14" s="251">
        <f>SUM(BU15:BU21)</f>
        <v>0</v>
      </c>
      <c r="BV14" s="252"/>
      <c r="BW14" s="250"/>
      <c r="BX14" s="251">
        <f>SUM(BX15:BX21)</f>
        <v>0</v>
      </c>
      <c r="BY14" s="252"/>
      <c r="BZ14" s="250"/>
      <c r="CA14" s="251">
        <f>SUM(CA15:CA21)</f>
        <v>0</v>
      </c>
      <c r="CB14" s="252"/>
      <c r="CC14" s="250"/>
      <c r="CD14" s="251">
        <f>SUM(CD15:CD21)</f>
        <v>0</v>
      </c>
      <c r="CE14" s="252"/>
      <c r="CF14" s="250"/>
      <c r="CG14" s="251">
        <f>SUM(CG15:CG21)</f>
        <v>0</v>
      </c>
      <c r="CH14" s="252"/>
      <c r="CI14" s="250"/>
      <c r="CJ14" s="251">
        <f>SUM(CJ15:CJ21)</f>
        <v>0</v>
      </c>
      <c r="CK14" s="252"/>
      <c r="CL14" s="250"/>
      <c r="CM14" s="251">
        <f>SUM(CM15:CM21)</f>
        <v>0</v>
      </c>
      <c r="CN14" s="252"/>
      <c r="CO14" s="250"/>
      <c r="CP14" s="251">
        <f>SUM(CP15:CP21)</f>
        <v>0</v>
      </c>
      <c r="CQ14" s="252"/>
      <c r="CR14" s="250"/>
      <c r="CS14" s="251">
        <f>SUM(CS15:CS21)</f>
        <v>0</v>
      </c>
      <c r="CT14" s="252"/>
      <c r="CU14" s="250"/>
      <c r="CV14" s="251">
        <f>SUM(CV15:CV21)</f>
        <v>0</v>
      </c>
      <c r="CW14" s="252"/>
      <c r="CX14" s="250"/>
      <c r="CY14" s="251">
        <f>SUM(CY15:CY21)</f>
        <v>0</v>
      </c>
      <c r="CZ14" s="252"/>
      <c r="DA14" s="250"/>
      <c r="DB14" s="251">
        <f>SUM(DB15:DB21)</f>
        <v>0</v>
      </c>
      <c r="DC14" s="252"/>
      <c r="DD14" s="250"/>
      <c r="DE14" s="251">
        <f>SUM(DE15:DE21)</f>
        <v>0</v>
      </c>
      <c r="DF14" s="252"/>
      <c r="DG14" s="250"/>
      <c r="DH14" s="251">
        <f>SUM(DH15:DH21)</f>
        <v>0</v>
      </c>
      <c r="DI14" s="252"/>
      <c r="DJ14" s="250"/>
      <c r="DK14" s="251">
        <f>SUM(DK15:DK21)</f>
        <v>0</v>
      </c>
      <c r="DL14" s="252"/>
      <c r="DM14" s="250"/>
      <c r="DN14" s="251">
        <f>SUM(DN15:DN21)</f>
        <v>0</v>
      </c>
      <c r="DO14" s="252"/>
      <c r="DP14" s="250"/>
      <c r="DQ14" s="251">
        <f>SUM(DQ15:DQ21)</f>
        <v>0</v>
      </c>
      <c r="DR14" s="252"/>
      <c r="DS14" s="250"/>
      <c r="DT14" s="251">
        <f>SUM(DT15:DT21)</f>
        <v>0</v>
      </c>
      <c r="DU14" s="252"/>
      <c r="DV14" s="250"/>
      <c r="DW14" s="251">
        <f>SUM(DW15:DW21)</f>
        <v>0</v>
      </c>
      <c r="DX14" s="252"/>
      <c r="DY14" s="250"/>
      <c r="DZ14" s="251">
        <f>SUM(DZ15:DZ21)</f>
        <v>0</v>
      </c>
      <c r="EA14" s="252"/>
      <c r="EB14" s="250"/>
      <c r="EC14" s="251">
        <f>SUM(EC15:EC21)</f>
        <v>0</v>
      </c>
      <c r="ED14" s="252"/>
      <c r="EE14" s="250"/>
      <c r="EF14" s="251">
        <f>SUM(EF15:EF21)</f>
        <v>0</v>
      </c>
      <c r="EG14" s="252"/>
      <c r="EH14" s="250"/>
      <c r="EI14" s="251">
        <f>SUM(EI15:EI21)</f>
        <v>0</v>
      </c>
      <c r="EJ14" s="252"/>
      <c r="EK14" s="250"/>
      <c r="EL14" s="251">
        <f>SUM(EL15:EL21)</f>
        <v>0</v>
      </c>
      <c r="EM14" s="252"/>
      <c r="EN14" s="250"/>
      <c r="EO14" s="251">
        <f>SUM(EO15:EO21)</f>
        <v>0</v>
      </c>
      <c r="EP14" s="252"/>
      <c r="EQ14" s="250"/>
      <c r="ER14" s="251">
        <f>SUM(ER15:ER21)</f>
        <v>0</v>
      </c>
      <c r="ES14" s="252"/>
      <c r="ET14" s="250"/>
      <c r="EU14" s="251">
        <f>SUM(EU15:EU21)</f>
        <v>0</v>
      </c>
      <c r="EV14" s="252"/>
      <c r="EW14" s="250"/>
      <c r="EX14" s="251">
        <f>SUM(EX15:EX21)</f>
        <v>0</v>
      </c>
      <c r="EY14" s="252"/>
      <c r="EZ14" s="250"/>
      <c r="FA14" s="251">
        <f>SUM(FA15:FA21)</f>
        <v>0</v>
      </c>
      <c r="FB14" s="252"/>
      <c r="FC14" s="250"/>
      <c r="FD14" s="251">
        <f>SUM(FD15:FD21)</f>
        <v>0</v>
      </c>
      <c r="FE14" s="252"/>
      <c r="FF14" s="250"/>
      <c r="FG14" s="251">
        <f>SUM(FG15:FG21)</f>
        <v>0</v>
      </c>
      <c r="FH14" s="252"/>
      <c r="FI14" s="250"/>
      <c r="FJ14" s="251">
        <f>SUM(FJ15:FJ21)</f>
        <v>0</v>
      </c>
      <c r="FK14" s="252"/>
      <c r="FL14" s="250"/>
      <c r="FM14" s="251">
        <f>SUM(FM15:FM21)</f>
        <v>0</v>
      </c>
      <c r="FN14" s="252"/>
      <c r="FO14" s="250"/>
      <c r="FP14" s="251">
        <f>SUM(FP15:FP21)</f>
        <v>0</v>
      </c>
      <c r="FQ14" s="252"/>
      <c r="FR14" s="250"/>
      <c r="FS14" s="251">
        <f>SUM(FS15:FS21)</f>
        <v>0</v>
      </c>
      <c r="FT14" s="252"/>
      <c r="FU14" s="250"/>
      <c r="FV14" s="251">
        <f>SUM(FV15:FV21)</f>
        <v>0</v>
      </c>
      <c r="FW14" s="252"/>
      <c r="FX14" s="250"/>
      <c r="FY14" s="251">
        <f>SUM(FY15:FY21)</f>
        <v>0</v>
      </c>
      <c r="FZ14" s="252"/>
      <c r="GA14" s="250"/>
      <c r="GB14" s="251">
        <f>SUM(GB15:GB21)</f>
        <v>0</v>
      </c>
      <c r="GC14" s="252"/>
      <c r="GD14" s="250"/>
      <c r="GE14" s="251">
        <f>SUM(GE15:GE21)</f>
        <v>0</v>
      </c>
      <c r="GF14" s="252"/>
      <c r="GG14" s="250"/>
      <c r="GH14" s="251">
        <f>SUM(GH15:GH21)</f>
        <v>0</v>
      </c>
      <c r="GI14" s="252"/>
      <c r="GJ14" s="250"/>
      <c r="GK14" s="251">
        <f>SUM(GK15:GK21)</f>
        <v>0</v>
      </c>
      <c r="GL14" s="252"/>
      <c r="GM14" s="250"/>
      <c r="GN14" s="251">
        <f>SUM(GN15:GN21)</f>
        <v>0</v>
      </c>
      <c r="GO14" s="252"/>
      <c r="GP14" s="250"/>
      <c r="GQ14" s="251">
        <f>SUM(GQ15:GQ21)</f>
        <v>0</v>
      </c>
      <c r="GR14" s="252"/>
      <c r="GS14" s="250"/>
      <c r="GT14" s="251">
        <f>SUM(GT15:GT21)</f>
        <v>0</v>
      </c>
      <c r="GU14" s="252"/>
      <c r="GV14" s="250"/>
      <c r="GW14" s="251">
        <f>SUM(GW15:GW21)</f>
        <v>0</v>
      </c>
      <c r="GX14" s="252"/>
      <c r="GY14" s="250"/>
      <c r="GZ14" s="251">
        <f>SUM(GZ15:GZ21)</f>
        <v>0</v>
      </c>
      <c r="HA14" s="252"/>
      <c r="HB14" s="250"/>
      <c r="HC14" s="251">
        <f>SUM(HC15:HC21)</f>
        <v>0</v>
      </c>
      <c r="HD14" s="252"/>
      <c r="HE14" s="250"/>
      <c r="HF14" s="251">
        <f>SUM(HF15:HF21)</f>
        <v>0</v>
      </c>
      <c r="HG14" s="252"/>
      <c r="HH14" s="250"/>
      <c r="HI14" s="251">
        <f>SUM(HI15:HI21)</f>
        <v>0</v>
      </c>
      <c r="HJ14" s="252"/>
      <c r="HK14" s="250"/>
      <c r="HL14" s="251">
        <f>SUM(HL15:HL21)</f>
        <v>0</v>
      </c>
      <c r="HM14" s="252"/>
      <c r="HN14" s="250"/>
      <c r="HO14" s="251">
        <f>SUM(HO15:HO21)</f>
        <v>0</v>
      </c>
      <c r="HP14" s="252"/>
      <c r="HQ14" s="250"/>
      <c r="HR14" s="251">
        <f>SUM(HR15:HR21)</f>
        <v>0</v>
      </c>
      <c r="HS14" s="252"/>
      <c r="HT14" s="250"/>
      <c r="HU14" s="251">
        <f>SUM(HU15:HU21)</f>
        <v>0</v>
      </c>
      <c r="HV14" s="252"/>
      <c r="HW14" s="250"/>
      <c r="HX14" s="251">
        <f>SUM(HX15:HX21)</f>
        <v>0</v>
      </c>
      <c r="HY14" s="252"/>
      <c r="HZ14" s="250"/>
      <c r="IA14" s="251">
        <f>SUM(IA15:IA21)</f>
        <v>0</v>
      </c>
      <c r="IB14" s="252"/>
      <c r="IC14" s="250"/>
      <c r="ID14" s="251">
        <f>SUM(ID15:ID21)</f>
        <v>0</v>
      </c>
      <c r="IE14" s="252"/>
      <c r="IF14" s="250"/>
      <c r="IG14" s="251">
        <f>SUM(IG15:IG21)</f>
        <v>0</v>
      </c>
      <c r="IH14" s="252"/>
      <c r="II14" s="250"/>
      <c r="IJ14" s="251">
        <f>SUM(IJ15:IJ21)</f>
        <v>0</v>
      </c>
      <c r="IK14" s="252"/>
      <c r="IL14" s="250"/>
      <c r="IM14" s="251">
        <f>SUM(IM15:IM21)</f>
        <v>0</v>
      </c>
      <c r="IN14" s="252"/>
      <c r="IO14" s="250"/>
      <c r="IP14" s="251">
        <f>SUM(IP15:IP21)</f>
        <v>0</v>
      </c>
      <c r="IQ14" s="252"/>
      <c r="IR14" s="250"/>
      <c r="IS14" s="251">
        <f>SUM(IS15:IS21)</f>
        <v>0</v>
      </c>
      <c r="IT14" s="252"/>
      <c r="IU14" s="250"/>
      <c r="IV14" s="251">
        <f>SUM(IV15:IV21)</f>
        <v>0</v>
      </c>
      <c r="IW14" s="252"/>
      <c r="IX14" s="250"/>
      <c r="IY14" s="251">
        <f>SUM(IY15:IY21)</f>
        <v>0</v>
      </c>
      <c r="IZ14" s="252"/>
      <c r="JA14" s="250"/>
      <c r="JB14" s="251">
        <f>SUM(JB15:JB21)</f>
        <v>0</v>
      </c>
      <c r="JC14" s="252"/>
      <c r="JD14" s="250"/>
      <c r="JE14" s="251">
        <f>SUM(JE15:JE21)</f>
        <v>0</v>
      </c>
      <c r="JF14" s="252"/>
      <c r="JG14" s="250"/>
      <c r="JH14" s="251">
        <f>SUM(JH15:JH21)</f>
        <v>0</v>
      </c>
      <c r="JI14" s="252"/>
      <c r="JJ14" s="250"/>
      <c r="JK14" s="251">
        <f>SUM(JK15:JK21)</f>
        <v>0</v>
      </c>
      <c r="JL14" s="252"/>
      <c r="JM14" s="250"/>
      <c r="JN14" s="251">
        <f>SUM(JN15:JN21)</f>
        <v>0</v>
      </c>
      <c r="JO14" s="252"/>
      <c r="JP14" s="250"/>
      <c r="JQ14" s="251">
        <f>SUM(JQ15:JQ21)</f>
        <v>0</v>
      </c>
      <c r="JR14" s="252"/>
      <c r="JS14" s="250"/>
      <c r="JT14" s="251">
        <f>SUM(JT15:JT21)</f>
        <v>0</v>
      </c>
      <c r="JU14" s="252"/>
      <c r="JV14" s="250"/>
      <c r="JW14" s="251">
        <f>SUM(JW15:JW21)</f>
        <v>0</v>
      </c>
      <c r="JX14" s="252"/>
      <c r="JY14" s="250"/>
      <c r="JZ14" s="251">
        <f>SUM(JZ15:JZ21)</f>
        <v>0</v>
      </c>
      <c r="KA14" s="252"/>
      <c r="KB14" s="250"/>
      <c r="KC14" s="251">
        <f>SUM(KC15:KC21)</f>
        <v>0</v>
      </c>
      <c r="KD14" s="252"/>
      <c r="KE14" s="250"/>
      <c r="KF14" s="251">
        <f>SUM(KF15:KF21)</f>
        <v>0</v>
      </c>
      <c r="KG14" s="252"/>
      <c r="KH14" s="250"/>
      <c r="KI14" s="251">
        <f>SUM(KI15:KI21)</f>
        <v>0</v>
      </c>
      <c r="KJ14" s="252"/>
      <c r="KK14" s="250"/>
      <c r="KL14" s="251">
        <f>SUM(KL15:KL21)</f>
        <v>0</v>
      </c>
      <c r="KM14" s="252"/>
      <c r="KN14" s="250"/>
      <c r="KO14" s="251">
        <f>SUM(KO15:KO21)</f>
        <v>0</v>
      </c>
      <c r="KP14" s="252"/>
      <c r="KQ14" s="250"/>
      <c r="KR14" s="251">
        <f>SUM(KR15:KR21)</f>
        <v>0</v>
      </c>
      <c r="KS14" s="252"/>
      <c r="KT14" s="250"/>
      <c r="KU14" s="251">
        <f>SUM(KU15:KU21)</f>
        <v>0</v>
      </c>
      <c r="KV14" s="252"/>
    </row>
    <row r="15" spans="1:309" ht="27" x14ac:dyDescent="0.2">
      <c r="A15" s="11"/>
      <c r="B15" s="316">
        <v>1</v>
      </c>
      <c r="C15" s="332" t="s">
        <v>139</v>
      </c>
      <c r="D15" s="331" t="s">
        <v>134</v>
      </c>
      <c r="E15" s="332" t="s">
        <v>1</v>
      </c>
      <c r="F15" s="333">
        <f>'[2]PRESUPUESTO OFICIAL'!I15</f>
        <v>54</v>
      </c>
      <c r="G15" s="315">
        <v>381134</v>
      </c>
      <c r="H15" s="327">
        <f>+F15*G15</f>
        <v>20581236</v>
      </c>
      <c r="I15" s="315">
        <v>377358</v>
      </c>
      <c r="J15" s="199">
        <f>ROUND($F15*ROUND(I15,0),0)</f>
        <v>20377332</v>
      </c>
      <c r="K15" s="200" t="str">
        <f>+IF(I15&gt;0,IF(I15&gt;$G15,"NO VÁLIDA","VÁLIDA"),"NO VÁLIDA")</f>
        <v>VÁLIDA</v>
      </c>
      <c r="L15" s="309"/>
      <c r="M15" s="319">
        <f t="shared" ref="M15" si="0">ROUND($F15*ROUND(L15,0),0)</f>
        <v>0</v>
      </c>
      <c r="N15" s="200" t="str">
        <f t="shared" ref="N15" si="1">+IF(L15&gt;0,IF(L15&gt;$G15,"NO VÁLIDA","VÁLIDA"),"NO VÁLIDA")</f>
        <v>NO VÁLIDA</v>
      </c>
      <c r="O15" s="315">
        <v>368112</v>
      </c>
      <c r="P15" s="319">
        <f t="shared" ref="P15" si="2">ROUND($F15*ROUND(O15,0),0)</f>
        <v>19878048</v>
      </c>
      <c r="Q15" s="200" t="str">
        <f t="shared" ref="Q15" si="3">+IF(O15&gt;0,IF(O15&gt;$G15,"NO VÁLIDA","VÁLIDA"),"NO VÁLIDA")</f>
        <v>VÁLIDA</v>
      </c>
      <c r="R15" s="315">
        <v>371038</v>
      </c>
      <c r="S15" s="319">
        <f t="shared" ref="S15" si="4">ROUND($F15*ROUND(R15,0),0)</f>
        <v>20036052</v>
      </c>
      <c r="T15" s="200" t="str">
        <f t="shared" ref="T15" si="5">+IF(R15&gt;0,IF(R15&gt;$G15,"NO VÁLIDA","VÁLIDA"),"NO VÁLIDA")</f>
        <v>VÁLIDA</v>
      </c>
      <c r="U15" s="315">
        <v>381134</v>
      </c>
      <c r="V15" s="319">
        <f t="shared" ref="V15" si="6">ROUND($F15*ROUND(U15,0),0)</f>
        <v>20581236</v>
      </c>
      <c r="W15" s="200" t="str">
        <f t="shared" ref="W15" si="7">+IF(U15&gt;0,IF(U15&gt;$G15,"NO VÁLIDA","VÁLIDA"),"NO VÁLIDA")</f>
        <v>VÁLIDA</v>
      </c>
      <c r="X15" s="315">
        <v>350000</v>
      </c>
      <c r="Y15" s="319">
        <f t="shared" ref="Y15" si="8">ROUND($F15*ROUND(X15,0),0)</f>
        <v>18900000</v>
      </c>
      <c r="Z15" s="200" t="str">
        <f t="shared" ref="Z15" si="9">+IF(X15&gt;0,IF(X15&gt;$G15,"NO VÁLIDA","VÁLIDA"),"NO VÁLIDA")</f>
        <v>VÁLIDA</v>
      </c>
      <c r="AA15" s="309">
        <v>324846</v>
      </c>
      <c r="AB15" s="319">
        <f t="shared" ref="AB15" si="10">ROUND($F15*ROUND(AA15,0),0)</f>
        <v>17541684</v>
      </c>
      <c r="AC15" s="200" t="str">
        <f t="shared" ref="AC15" si="11">+IF(AA15&gt;0,IF(AA15&gt;$G15,"NO VÁLIDA","VÁLIDA"),"NO VÁLIDA")</f>
        <v>VÁLIDA</v>
      </c>
      <c r="AD15" s="309"/>
      <c r="AE15" s="319">
        <f t="shared" ref="AE15" si="12">ROUND($F15*ROUND(AD15,0),0)</f>
        <v>0</v>
      </c>
      <c r="AF15" s="200" t="str">
        <f t="shared" ref="AF15" si="13">+IF(AD15&gt;0,IF(AD15&gt;$G15,"NO VÁLIDA","VÁLIDA"),"NO VÁLIDA")</f>
        <v>NO VÁLIDA</v>
      </c>
      <c r="AG15" s="309"/>
      <c r="AH15" s="199">
        <f t="shared" ref="AH15" si="14">ROUND($F15*ROUND(AG15,0),0)</f>
        <v>0</v>
      </c>
      <c r="AI15" s="200" t="str">
        <f t="shared" ref="AI15" si="15">+IF(AG15&gt;0,IF(AG15&gt;$G15,"NO VÁLIDA","VÁLIDA"),"NO VÁLIDA")</f>
        <v>NO VÁLIDA</v>
      </c>
      <c r="AJ15" s="309"/>
      <c r="AK15" s="199">
        <f t="shared" ref="AK15:AK19" si="16">ROUND($F15*ROUND(AJ15,0),0)</f>
        <v>0</v>
      </c>
      <c r="AL15" s="200" t="str">
        <f t="shared" ref="AL15:AL19" si="17">+IF(AJ15&gt;0,IF(AJ15&gt;$G15,"NO VÁLIDA","VÁLIDA"),"NO VÁLIDA")</f>
        <v>NO VÁLIDA</v>
      </c>
      <c r="AM15" s="265"/>
      <c r="AN15" s="199">
        <f>ROUND($F15*ROUND(AM15,0),0)</f>
        <v>0</v>
      </c>
      <c r="AO15" s="200" t="str">
        <f>+IF(AM15&gt;0,IF(AM15&gt;$G15,"NO VÁLIDA","VÁLIDA"),"NO VÁLIDA")</f>
        <v>NO VÁLIDA</v>
      </c>
      <c r="AP15" s="265"/>
      <c r="AQ15" s="199">
        <f>ROUND($F15*ROUND(AP15,0),0)</f>
        <v>0</v>
      </c>
      <c r="AR15" s="200" t="str">
        <f>+IF(AP15&gt;0,IF(AP15&gt;$G15,"NO VÁLIDA","VÁLIDA"),"NO VÁLIDA")</f>
        <v>NO VÁLIDA</v>
      </c>
      <c r="AS15" s="265"/>
      <c r="AT15" s="199">
        <f>ROUND($F15*ROUND(AS15,0),0)</f>
        <v>0</v>
      </c>
      <c r="AU15" s="200" t="str">
        <f>+IF(AS15&gt;0,IF(AS15&gt;$G15,"NO VÁLIDA","VÁLIDA"),"NO VÁLIDA")</f>
        <v>NO VÁLIDA</v>
      </c>
      <c r="AV15" s="265"/>
      <c r="AW15" s="199">
        <f>ROUND($F15*ROUND(AV15,0),0)</f>
        <v>0</v>
      </c>
      <c r="AX15" s="200" t="str">
        <f>+IF(AV15&gt;0,IF(AV15&gt;$G15,"NO VÁLIDA","VÁLIDA"),"NO VÁLIDA")</f>
        <v>NO VÁLIDA</v>
      </c>
      <c r="AY15" s="265"/>
      <c r="AZ15" s="199">
        <f>ROUND($F15*ROUND(AY15,0),0)</f>
        <v>0</v>
      </c>
      <c r="BA15" s="200" t="str">
        <f>+IF(AY15&gt;0,IF(AY15&gt;$G15,"NO VÁLIDA","VÁLIDA"),"NO VÁLIDA")</f>
        <v>NO VÁLIDA</v>
      </c>
      <c r="BB15" s="265"/>
      <c r="BC15" s="199">
        <f>ROUND($F15*ROUND(BB15,0),0)</f>
        <v>0</v>
      </c>
      <c r="BD15" s="200" t="str">
        <f>+IF(BB15&gt;0,IF(BB15&gt;$G15,"NO VÁLIDA","VÁLIDA"),"NO VÁLIDA")</f>
        <v>NO VÁLIDA</v>
      </c>
      <c r="BE15" s="265"/>
      <c r="BF15" s="199">
        <f>ROUND($F15*ROUND(BE15,0),0)</f>
        <v>0</v>
      </c>
      <c r="BG15" s="200" t="str">
        <f>+IF(BE15&gt;0,IF(BE15&gt;$G15,"NO VÁLIDA","VÁLIDA"),"NO VÁLIDA")</f>
        <v>NO VÁLIDA</v>
      </c>
      <c r="BH15" s="265"/>
      <c r="BI15" s="199">
        <f>ROUND($F15*ROUND(BH15,0),0)</f>
        <v>0</v>
      </c>
      <c r="BJ15" s="200" t="str">
        <f>+IF(BH15&gt;0,IF(BH15&gt;$G15,"NO VÁLIDA","VÁLIDA"),"NO VÁLIDA")</f>
        <v>NO VÁLIDA</v>
      </c>
      <c r="BK15" s="265"/>
      <c r="BL15" s="199">
        <f>ROUND($F15*ROUND(BK15,0),0)</f>
        <v>0</v>
      </c>
      <c r="BM15" s="200" t="str">
        <f>+IF(BK15&gt;0,IF(BK15&gt;$G15,"NO VÁLIDA","VÁLIDA"),"NO VÁLIDA")</f>
        <v>NO VÁLIDA</v>
      </c>
      <c r="BN15" s="265"/>
      <c r="BO15" s="199">
        <f>ROUND($F15*ROUND(BN15,0),0)</f>
        <v>0</v>
      </c>
      <c r="BP15" s="200" t="str">
        <f>+IF(BN15&gt;0,IF(BN15&gt;$G15,"NO VÁLIDA","VÁLIDA"),"NO VÁLIDA")</f>
        <v>NO VÁLIDA</v>
      </c>
      <c r="BQ15" s="265"/>
      <c r="BR15" s="199">
        <f>ROUND($F15*ROUND(BQ15,0),0)</f>
        <v>0</v>
      </c>
      <c r="BS15" s="200" t="str">
        <f>+IF(BQ15&gt;0,IF(BQ15&gt;$G15,"NO VÁLIDA","VÁLIDA"),"NO VÁLIDA")</f>
        <v>NO VÁLIDA</v>
      </c>
      <c r="BT15" s="265"/>
      <c r="BU15" s="199">
        <f>ROUND($F15*ROUND(BT15,0),0)</f>
        <v>0</v>
      </c>
      <c r="BV15" s="200" t="str">
        <f>+IF(BT15&gt;0,IF(BT15&gt;$G15,"NO VÁLIDA","VÁLIDA"),"NO VÁLIDA")</f>
        <v>NO VÁLIDA</v>
      </c>
      <c r="BW15" s="265"/>
      <c r="BX15" s="199">
        <f>ROUND($F15*ROUND(BW15,0),0)</f>
        <v>0</v>
      </c>
      <c r="BY15" s="200" t="str">
        <f>+IF(BW15&gt;0,IF(BW15&gt;$G15,"NO VÁLIDA","VÁLIDA"),"NO VÁLIDA")</f>
        <v>NO VÁLIDA</v>
      </c>
      <c r="BZ15" s="265"/>
      <c r="CA15" s="199">
        <f>ROUND($F15*ROUND(BZ15,0),0)</f>
        <v>0</v>
      </c>
      <c r="CB15" s="200" t="str">
        <f>+IF(BZ15&gt;0,IF(BZ15&gt;$G15,"NO VÁLIDA","VÁLIDA"),"NO VÁLIDA")</f>
        <v>NO VÁLIDA</v>
      </c>
      <c r="CC15" s="265"/>
      <c r="CD15" s="199">
        <f>ROUND($F15*ROUND(CC15,0),0)</f>
        <v>0</v>
      </c>
      <c r="CE15" s="200" t="str">
        <f>+IF(CC15&gt;0,IF(CC15&gt;$G15,"NO VÁLIDA","VÁLIDA"),"NO VÁLIDA")</f>
        <v>NO VÁLIDA</v>
      </c>
      <c r="CF15" s="265"/>
      <c r="CG15" s="199">
        <f>ROUND($F15*ROUND(CF15,0),0)</f>
        <v>0</v>
      </c>
      <c r="CH15" s="200" t="str">
        <f>+IF(CF15&gt;0,IF(CF15&gt;$G15,"NO VÁLIDA","VÁLIDA"),"NO VÁLIDA")</f>
        <v>NO VÁLIDA</v>
      </c>
      <c r="CI15" s="265"/>
      <c r="CJ15" s="199">
        <f>ROUND($F15*ROUND(CI15,0),0)</f>
        <v>0</v>
      </c>
      <c r="CK15" s="200" t="str">
        <f>+IF(CI15&gt;0,IF(CI15&gt;$G15,"NO VÁLIDA","VÁLIDA"),"NO VÁLIDA")</f>
        <v>NO VÁLIDA</v>
      </c>
      <c r="CL15" s="265"/>
      <c r="CM15" s="199">
        <f>ROUND($F15*ROUND(CL15,0),0)</f>
        <v>0</v>
      </c>
      <c r="CN15" s="200" t="str">
        <f>+IF(CL15&gt;0,IF(CL15&gt;$G15,"NO VÁLIDA","VÁLIDA"),"NO VÁLIDA")</f>
        <v>NO VÁLIDA</v>
      </c>
      <c r="CO15" s="265"/>
      <c r="CP15" s="199">
        <f>ROUND($F15*ROUND(CO15,0),0)</f>
        <v>0</v>
      </c>
      <c r="CQ15" s="200" t="str">
        <f>+IF(CO15&gt;0,IF(CO15&gt;$G15,"NO VÁLIDA","VÁLIDA"),"NO VÁLIDA")</f>
        <v>NO VÁLIDA</v>
      </c>
      <c r="CR15" s="265"/>
      <c r="CS15" s="199">
        <f>ROUND($F15*ROUND(CR15,0),0)</f>
        <v>0</v>
      </c>
      <c r="CT15" s="200" t="str">
        <f>+IF(CR15&gt;0,IF(CR15&gt;$G15,"NO VÁLIDA","VÁLIDA"),"NO VÁLIDA")</f>
        <v>NO VÁLIDA</v>
      </c>
      <c r="CU15" s="265"/>
      <c r="CV15" s="199">
        <f>ROUND($F15*ROUND(CU15,0),0)</f>
        <v>0</v>
      </c>
      <c r="CW15" s="200" t="str">
        <f>+IF(CU15&gt;0,IF(CU15&gt;$G15,"NO VÁLIDA","VÁLIDA"),"NO VÁLIDA")</f>
        <v>NO VÁLIDA</v>
      </c>
      <c r="CX15" s="265"/>
      <c r="CY15" s="199">
        <f>ROUND($F15*ROUND(CX15,0),0)</f>
        <v>0</v>
      </c>
      <c r="CZ15" s="200" t="str">
        <f>+IF(CX15&gt;0,IF(CX15&gt;$G15,"NO VÁLIDA","VÁLIDA"),"NO VÁLIDA")</f>
        <v>NO VÁLIDA</v>
      </c>
      <c r="DA15" s="265"/>
      <c r="DB15" s="199">
        <f>ROUND($F15*ROUND(DA15,0),0)</f>
        <v>0</v>
      </c>
      <c r="DC15" s="200" t="str">
        <f>+IF(DA15&gt;0,IF(DA15&gt;$G15,"NO VÁLIDA","VÁLIDA"),"NO VÁLIDA")</f>
        <v>NO VÁLIDA</v>
      </c>
      <c r="DD15" s="265"/>
      <c r="DE15" s="199">
        <f>ROUND($F15*ROUND(DD15,0),0)</f>
        <v>0</v>
      </c>
      <c r="DF15" s="200" t="str">
        <f>+IF(DD15&gt;0,IF(DD15&gt;$G15,"NO VÁLIDA","VÁLIDA"),"NO VÁLIDA")</f>
        <v>NO VÁLIDA</v>
      </c>
      <c r="DG15" s="265"/>
      <c r="DH15" s="199">
        <f>ROUND($F15*ROUND(DG15,0),0)</f>
        <v>0</v>
      </c>
      <c r="DI15" s="200" t="str">
        <f>+IF(DG15&gt;0,IF(DG15&gt;$G15,"NO VÁLIDA","VÁLIDA"),"NO VÁLIDA")</f>
        <v>NO VÁLIDA</v>
      </c>
      <c r="DJ15" s="265"/>
      <c r="DK15" s="199">
        <f>ROUND($F15*ROUND(DJ15,0),0)</f>
        <v>0</v>
      </c>
      <c r="DL15" s="200" t="str">
        <f>+IF(DJ15&gt;0,IF(DJ15&gt;$G15,"NO VÁLIDA","VÁLIDA"),"NO VÁLIDA")</f>
        <v>NO VÁLIDA</v>
      </c>
      <c r="DM15" s="265"/>
      <c r="DN15" s="199">
        <f>ROUND($F15*ROUND(DM15,0),0)</f>
        <v>0</v>
      </c>
      <c r="DO15" s="200" t="str">
        <f>+IF(DM15&gt;0,IF(DM15&gt;$G15,"NO VÁLIDA","VÁLIDA"),"NO VÁLIDA")</f>
        <v>NO VÁLIDA</v>
      </c>
      <c r="DP15" s="265"/>
      <c r="DQ15" s="199">
        <f>ROUND($F15*ROUND(DP15,0),0)</f>
        <v>0</v>
      </c>
      <c r="DR15" s="200" t="str">
        <f>+IF(DP15&gt;0,IF(DP15&gt;$G15,"NO VÁLIDA","VÁLIDA"),"NO VÁLIDA")</f>
        <v>NO VÁLIDA</v>
      </c>
      <c r="DS15" s="265"/>
      <c r="DT15" s="199">
        <f>ROUND($F15*ROUND(DS15,0),0)</f>
        <v>0</v>
      </c>
      <c r="DU15" s="200" t="str">
        <f>+IF(DS15&gt;0,IF(DS15&gt;$G15,"NO VÁLIDA","VÁLIDA"),"NO VÁLIDA")</f>
        <v>NO VÁLIDA</v>
      </c>
      <c r="DV15" s="265"/>
      <c r="DW15" s="199">
        <f>ROUND($F15*ROUND(DV15,0),0)</f>
        <v>0</v>
      </c>
      <c r="DX15" s="200" t="str">
        <f>+IF(DV15&gt;0,IF(DV15&gt;$G15,"NO VÁLIDA","VÁLIDA"),"NO VÁLIDA")</f>
        <v>NO VÁLIDA</v>
      </c>
      <c r="DY15" s="265"/>
      <c r="DZ15" s="199">
        <f>ROUND($F15*ROUND(DY15,0),0)</f>
        <v>0</v>
      </c>
      <c r="EA15" s="200" t="str">
        <f>+IF(DY15&gt;0,IF(DY15&gt;$G15,"NO VÁLIDA","VÁLIDA"),"NO VÁLIDA")</f>
        <v>NO VÁLIDA</v>
      </c>
      <c r="EB15" s="265"/>
      <c r="EC15" s="199">
        <f>ROUND($F15*ROUND(EB15,0),0)</f>
        <v>0</v>
      </c>
      <c r="ED15" s="200" t="str">
        <f>+IF(EB15&gt;0,IF(EB15&gt;$G15,"NO VÁLIDA","VÁLIDA"),"NO VÁLIDA")</f>
        <v>NO VÁLIDA</v>
      </c>
      <c r="EE15" s="265"/>
      <c r="EF15" s="199">
        <f>ROUND($F15*ROUND(EE15,0),0)</f>
        <v>0</v>
      </c>
      <c r="EG15" s="200" t="str">
        <f>+IF(EE15&gt;0,IF(EE15&gt;$G15,"NO VÁLIDA","VÁLIDA"),"NO VÁLIDA")</f>
        <v>NO VÁLIDA</v>
      </c>
      <c r="EH15" s="265"/>
      <c r="EI15" s="199">
        <f>ROUND($F15*ROUND(EH15,0),0)</f>
        <v>0</v>
      </c>
      <c r="EJ15" s="200" t="str">
        <f>+IF(EH15&gt;0,IF(EH15&gt;$G15,"NO VÁLIDA","VÁLIDA"),"NO VÁLIDA")</f>
        <v>NO VÁLIDA</v>
      </c>
      <c r="EK15" s="265"/>
      <c r="EL15" s="199">
        <f>ROUND($F15*ROUND(EK15,0),0)</f>
        <v>0</v>
      </c>
      <c r="EM15" s="200" t="str">
        <f>+IF(EK15&gt;0,IF(EK15&gt;$G15,"NO VÁLIDA","VÁLIDA"),"NO VÁLIDA")</f>
        <v>NO VÁLIDA</v>
      </c>
      <c r="EN15" s="265"/>
      <c r="EO15" s="199">
        <f>ROUND($F15*ROUND(EN15,0),0)</f>
        <v>0</v>
      </c>
      <c r="EP15" s="200" t="str">
        <f>+IF(EN15&gt;0,IF(EN15&gt;$G15,"NO VÁLIDA","VÁLIDA"),"NO VÁLIDA")</f>
        <v>NO VÁLIDA</v>
      </c>
      <c r="EQ15" s="265"/>
      <c r="ER15" s="199">
        <f>ROUND($F15*ROUND(EQ15,0),0)</f>
        <v>0</v>
      </c>
      <c r="ES15" s="200" t="str">
        <f>+IF(EQ15&gt;0,IF(EQ15&gt;$G15,"NO VÁLIDA","VÁLIDA"),"NO VÁLIDA")</f>
        <v>NO VÁLIDA</v>
      </c>
      <c r="ET15" s="265"/>
      <c r="EU15" s="199">
        <f>ROUND($F15*ROUND(ET15,0),0)</f>
        <v>0</v>
      </c>
      <c r="EV15" s="200" t="str">
        <f>+IF(ET15&gt;0,IF(ET15&gt;$G15,"NO VÁLIDA","VÁLIDA"),"NO VÁLIDA")</f>
        <v>NO VÁLIDA</v>
      </c>
      <c r="EW15" s="265"/>
      <c r="EX15" s="199">
        <f>ROUND($F15*ROUND(EW15,0),0)</f>
        <v>0</v>
      </c>
      <c r="EY15" s="200" t="str">
        <f>+IF(EW15&gt;0,IF(EW15&gt;$G15,"NO VÁLIDA","VÁLIDA"),"NO VÁLIDA")</f>
        <v>NO VÁLIDA</v>
      </c>
      <c r="EZ15" s="265"/>
      <c r="FA15" s="199">
        <f>ROUND($F15*ROUND(EZ15,0),0)</f>
        <v>0</v>
      </c>
      <c r="FB15" s="200" t="str">
        <f>+IF(EZ15&gt;0,IF(EZ15&gt;$G15,"NO VÁLIDA","VÁLIDA"),"NO VÁLIDA")</f>
        <v>NO VÁLIDA</v>
      </c>
      <c r="FC15" s="265"/>
      <c r="FD15" s="199">
        <f>ROUND($F15*ROUND(FC15,0),0)</f>
        <v>0</v>
      </c>
      <c r="FE15" s="200" t="str">
        <f>+IF(FC15&gt;0,IF(FC15&gt;$G15,"NO VÁLIDA","VÁLIDA"),"NO VÁLIDA")</f>
        <v>NO VÁLIDA</v>
      </c>
      <c r="FF15" s="265"/>
      <c r="FG15" s="199">
        <f>ROUND($F15*ROUND(FF15,0),0)</f>
        <v>0</v>
      </c>
      <c r="FH15" s="200" t="str">
        <f>+IF(FF15&gt;0,IF(FF15&gt;$G15,"NO VÁLIDA","VÁLIDA"),"NO VÁLIDA")</f>
        <v>NO VÁLIDA</v>
      </c>
      <c r="FI15" s="265"/>
      <c r="FJ15" s="199">
        <f>ROUND($F15*ROUND(FI15,0),0)</f>
        <v>0</v>
      </c>
      <c r="FK15" s="200" t="str">
        <f>+IF(FI15&gt;0,IF(FI15&gt;$G15,"NO VÁLIDA","VÁLIDA"),"NO VÁLIDA")</f>
        <v>NO VÁLIDA</v>
      </c>
      <c r="FL15" s="265"/>
      <c r="FM15" s="199">
        <f>ROUND($F15*ROUND(FL15,0),0)</f>
        <v>0</v>
      </c>
      <c r="FN15" s="200" t="str">
        <f>+IF(FL15&gt;0,IF(FL15&gt;$G15,"NO VÁLIDA","VÁLIDA"),"NO VÁLIDA")</f>
        <v>NO VÁLIDA</v>
      </c>
      <c r="FO15" s="265"/>
      <c r="FP15" s="199">
        <f>ROUND($F15*ROUND(FO15,0),0)</f>
        <v>0</v>
      </c>
      <c r="FQ15" s="200" t="str">
        <f>+IF(FO15&gt;0,IF(FO15&gt;$G15,"NO VÁLIDA","VÁLIDA"),"NO VÁLIDA")</f>
        <v>NO VÁLIDA</v>
      </c>
      <c r="FR15" s="265"/>
      <c r="FS15" s="199">
        <f>ROUND($F15*ROUND(FR15,0),0)</f>
        <v>0</v>
      </c>
      <c r="FT15" s="200" t="str">
        <f>+IF(FR15&gt;0,IF(FR15&gt;$G15,"NO VÁLIDA","VÁLIDA"),"NO VÁLIDA")</f>
        <v>NO VÁLIDA</v>
      </c>
      <c r="FU15" s="265"/>
      <c r="FV15" s="199">
        <f>ROUND($F15*ROUND(FU15,0),0)</f>
        <v>0</v>
      </c>
      <c r="FW15" s="200" t="str">
        <f>+IF(FU15&gt;0,IF(FU15&gt;$G15,"NO VÁLIDA","VÁLIDA"),"NO VÁLIDA")</f>
        <v>NO VÁLIDA</v>
      </c>
      <c r="FX15" s="265"/>
      <c r="FY15" s="199">
        <f>ROUND($F15*ROUND(FX15,0),0)</f>
        <v>0</v>
      </c>
      <c r="FZ15" s="200" t="str">
        <f>+IF(FX15&gt;0,IF(FX15&gt;$G15,"NO VÁLIDA","VÁLIDA"),"NO VÁLIDA")</f>
        <v>NO VÁLIDA</v>
      </c>
      <c r="GA15" s="265"/>
      <c r="GB15" s="199">
        <f>ROUND($F15*ROUND(GA15,0),0)</f>
        <v>0</v>
      </c>
      <c r="GC15" s="200" t="str">
        <f>+IF(GA15&gt;0,IF(GA15&gt;$G15,"NO VÁLIDA","VÁLIDA"),"NO VÁLIDA")</f>
        <v>NO VÁLIDA</v>
      </c>
      <c r="GD15" s="265"/>
      <c r="GE15" s="199">
        <f>ROUND($F15*ROUND(GD15,0),0)</f>
        <v>0</v>
      </c>
      <c r="GF15" s="200" t="str">
        <f>+IF(GD15&gt;0,IF(GD15&gt;$G15,"NO VÁLIDA","VÁLIDA"),"NO VÁLIDA")</f>
        <v>NO VÁLIDA</v>
      </c>
      <c r="GG15" s="265"/>
      <c r="GH15" s="199">
        <f>ROUND($F15*ROUND(GG15,0),0)</f>
        <v>0</v>
      </c>
      <c r="GI15" s="200" t="str">
        <f>+IF(GG15&gt;0,IF(GG15&gt;$G15,"NO VÁLIDA","VÁLIDA"),"NO VÁLIDA")</f>
        <v>NO VÁLIDA</v>
      </c>
      <c r="GJ15" s="265"/>
      <c r="GK15" s="199">
        <f>ROUND($F15*ROUND(GJ15,0),0)</f>
        <v>0</v>
      </c>
      <c r="GL15" s="200" t="str">
        <f>+IF(GJ15&gt;0,IF(GJ15&gt;$G15,"NO VÁLIDA","VÁLIDA"),"NO VÁLIDA")</f>
        <v>NO VÁLIDA</v>
      </c>
      <c r="GM15" s="265"/>
      <c r="GN15" s="199">
        <f>ROUND($F15*ROUND(GM15,0),0)</f>
        <v>0</v>
      </c>
      <c r="GO15" s="200" t="str">
        <f>+IF(GM15&gt;0,IF(GM15&gt;$G15,"NO VÁLIDA","VÁLIDA"),"NO VÁLIDA")</f>
        <v>NO VÁLIDA</v>
      </c>
      <c r="GP15" s="265"/>
      <c r="GQ15" s="199">
        <f>ROUND($F15*ROUND(GP15,0),0)</f>
        <v>0</v>
      </c>
      <c r="GR15" s="200" t="str">
        <f>+IF(GP15&gt;0,IF(GP15&gt;$G15,"NO VÁLIDA","VÁLIDA"),"NO VÁLIDA")</f>
        <v>NO VÁLIDA</v>
      </c>
      <c r="GS15" s="265"/>
      <c r="GT15" s="199">
        <f>ROUND($F15*ROUND(GS15,0),0)</f>
        <v>0</v>
      </c>
      <c r="GU15" s="200" t="str">
        <f>+IF(GS15&gt;0,IF(GS15&gt;$G15,"NO VÁLIDA","VÁLIDA"),"NO VÁLIDA")</f>
        <v>NO VÁLIDA</v>
      </c>
      <c r="GV15" s="265"/>
      <c r="GW15" s="199">
        <f>ROUND($F15*ROUND(GV15,0),0)</f>
        <v>0</v>
      </c>
      <c r="GX15" s="200" t="str">
        <f>+IF(GV15&gt;0,IF(GV15&gt;$G15,"NO VÁLIDA","VÁLIDA"),"NO VÁLIDA")</f>
        <v>NO VÁLIDA</v>
      </c>
      <c r="GY15" s="265"/>
      <c r="GZ15" s="199">
        <f>ROUND($F15*ROUND(GY15,0),0)</f>
        <v>0</v>
      </c>
      <c r="HA15" s="200" t="str">
        <f>+IF(GY15&gt;0,IF(GY15&gt;$G15,"NO VÁLIDA","VÁLIDA"),"NO VÁLIDA")</f>
        <v>NO VÁLIDA</v>
      </c>
      <c r="HB15" s="265"/>
      <c r="HC15" s="199">
        <f>ROUND($F15*ROUND(HB15,0),0)</f>
        <v>0</v>
      </c>
      <c r="HD15" s="200" t="str">
        <f>+IF(HB15&gt;0,IF(HB15&gt;$G15,"NO VÁLIDA","VÁLIDA"),"NO VÁLIDA")</f>
        <v>NO VÁLIDA</v>
      </c>
      <c r="HE15" s="265"/>
      <c r="HF15" s="199">
        <f>ROUND($F15*ROUND(HE15,0),0)</f>
        <v>0</v>
      </c>
      <c r="HG15" s="200" t="str">
        <f>+IF(HE15&gt;0,IF(HE15&gt;$G15,"NO VÁLIDA","VÁLIDA"),"NO VÁLIDA")</f>
        <v>NO VÁLIDA</v>
      </c>
      <c r="HH15" s="265"/>
      <c r="HI15" s="199">
        <f>ROUND($F15*ROUND(HH15,0),0)</f>
        <v>0</v>
      </c>
      <c r="HJ15" s="200" t="str">
        <f>+IF(HH15&gt;0,IF(HH15&gt;$G15,"NO VÁLIDA","VÁLIDA"),"NO VÁLIDA")</f>
        <v>NO VÁLIDA</v>
      </c>
      <c r="HK15" s="265"/>
      <c r="HL15" s="199">
        <f>ROUND($F15*ROUND(HK15,0),0)</f>
        <v>0</v>
      </c>
      <c r="HM15" s="200" t="str">
        <f>+IF(HK15&gt;0,IF(HK15&gt;$G15,"NO VÁLIDA","VÁLIDA"),"NO VÁLIDA")</f>
        <v>NO VÁLIDA</v>
      </c>
      <c r="HN15" s="265"/>
      <c r="HO15" s="199">
        <f>ROUND($F15*ROUND(HN15,0),0)</f>
        <v>0</v>
      </c>
      <c r="HP15" s="200" t="str">
        <f>+IF(HN15&gt;0,IF(HN15&gt;$G15,"NO VÁLIDA","VÁLIDA"),"NO VÁLIDA")</f>
        <v>NO VÁLIDA</v>
      </c>
      <c r="HQ15" s="265"/>
      <c r="HR15" s="199">
        <f>ROUND($F15*ROUND(HQ15,0),0)</f>
        <v>0</v>
      </c>
      <c r="HS15" s="200" t="str">
        <f>+IF(HQ15&gt;0,IF(HQ15&gt;$G15,"NO VÁLIDA","VÁLIDA"),"NO VÁLIDA")</f>
        <v>NO VÁLIDA</v>
      </c>
      <c r="HT15" s="265"/>
      <c r="HU15" s="199">
        <f>ROUND($F15*ROUND(HT15,0),0)</f>
        <v>0</v>
      </c>
      <c r="HV15" s="200" t="str">
        <f>+IF(HT15&gt;0,IF(HT15&gt;$G15,"NO VÁLIDA","VÁLIDA"),"NO VÁLIDA")</f>
        <v>NO VÁLIDA</v>
      </c>
      <c r="HW15" s="265"/>
      <c r="HX15" s="199">
        <f>ROUND($F15*ROUND(HW15,0),0)</f>
        <v>0</v>
      </c>
      <c r="HY15" s="200" t="str">
        <f>+IF(HW15&gt;0,IF(HW15&gt;$G15,"NO VÁLIDA","VÁLIDA"),"NO VÁLIDA")</f>
        <v>NO VÁLIDA</v>
      </c>
      <c r="HZ15" s="265"/>
      <c r="IA15" s="199">
        <f>ROUND($F15*ROUND(HZ15,0),0)</f>
        <v>0</v>
      </c>
      <c r="IB15" s="200" t="str">
        <f>+IF(HZ15&gt;0,IF(HZ15&gt;$G15,"NO VÁLIDA","VÁLIDA"),"NO VÁLIDA")</f>
        <v>NO VÁLIDA</v>
      </c>
      <c r="IC15" s="265"/>
      <c r="ID15" s="199">
        <f>ROUND($F15*ROUND(IC15,0),0)</f>
        <v>0</v>
      </c>
      <c r="IE15" s="200" t="str">
        <f>+IF(IC15&gt;0,IF(IC15&gt;$G15,"NO VÁLIDA","VÁLIDA"),"NO VÁLIDA")</f>
        <v>NO VÁLIDA</v>
      </c>
      <c r="IF15" s="265"/>
      <c r="IG15" s="199">
        <f>ROUND($F15*ROUND(IF15,0),0)</f>
        <v>0</v>
      </c>
      <c r="IH15" s="200" t="str">
        <f>+IF(IF15&gt;0,IF(IF15&gt;$G15,"NO VÁLIDA","VÁLIDA"),"NO VÁLIDA")</f>
        <v>NO VÁLIDA</v>
      </c>
      <c r="II15" s="265"/>
      <c r="IJ15" s="199">
        <f>ROUND($F15*ROUND(II15,0),0)</f>
        <v>0</v>
      </c>
      <c r="IK15" s="200" t="str">
        <f>+IF(II15&gt;0,IF(II15&gt;$G15,"NO VÁLIDA","VÁLIDA"),"NO VÁLIDA")</f>
        <v>NO VÁLIDA</v>
      </c>
      <c r="IL15" s="265"/>
      <c r="IM15" s="199">
        <f>ROUND($F15*ROUND(IL15,0),0)</f>
        <v>0</v>
      </c>
      <c r="IN15" s="200" t="str">
        <f>+IF(IL15&gt;0,IF(IL15&gt;$G15,"NO VÁLIDA","VÁLIDA"),"NO VÁLIDA")</f>
        <v>NO VÁLIDA</v>
      </c>
      <c r="IO15" s="265"/>
      <c r="IP15" s="199">
        <f>ROUND($F15*ROUND(IO15,0),0)</f>
        <v>0</v>
      </c>
      <c r="IQ15" s="200" t="str">
        <f>+IF(IO15&gt;0,IF(IO15&gt;$G15,"NO VÁLIDA","VÁLIDA"),"NO VÁLIDA")</f>
        <v>NO VÁLIDA</v>
      </c>
      <c r="IR15" s="265"/>
      <c r="IS15" s="199">
        <f>ROUND($F15*ROUND(IR15,0),0)</f>
        <v>0</v>
      </c>
      <c r="IT15" s="200" t="str">
        <f>+IF(IR15&gt;0,IF(IR15&gt;$G15,"NO VÁLIDA","VÁLIDA"),"NO VÁLIDA")</f>
        <v>NO VÁLIDA</v>
      </c>
      <c r="IU15" s="265"/>
      <c r="IV15" s="199">
        <f>ROUND($F15*ROUND(IU15,0),0)</f>
        <v>0</v>
      </c>
      <c r="IW15" s="200" t="str">
        <f>+IF(IU15&gt;0,IF(IU15&gt;$G15,"NO VÁLIDA","VÁLIDA"),"NO VÁLIDA")</f>
        <v>NO VÁLIDA</v>
      </c>
      <c r="IX15" s="265"/>
      <c r="IY15" s="199">
        <f>ROUND($F15*ROUND(IX15,0),0)</f>
        <v>0</v>
      </c>
      <c r="IZ15" s="200" t="str">
        <f>+IF(IX15&gt;0,IF(IX15&gt;$G15,"NO VÁLIDA","VÁLIDA"),"NO VÁLIDA")</f>
        <v>NO VÁLIDA</v>
      </c>
      <c r="JA15" s="265"/>
      <c r="JB15" s="199">
        <f>ROUND($F15*ROUND(JA15,0),0)</f>
        <v>0</v>
      </c>
      <c r="JC15" s="200" t="str">
        <f>+IF(JA15&gt;0,IF(JA15&gt;$G15,"NO VÁLIDA","VÁLIDA"),"NO VÁLIDA")</f>
        <v>NO VÁLIDA</v>
      </c>
      <c r="JD15" s="265"/>
      <c r="JE15" s="199">
        <f>ROUND($F15*ROUND(JD15,0),0)</f>
        <v>0</v>
      </c>
      <c r="JF15" s="200" t="str">
        <f>+IF(JD15&gt;0,IF(JD15&gt;$G15,"NO VÁLIDA","VÁLIDA"),"NO VÁLIDA")</f>
        <v>NO VÁLIDA</v>
      </c>
      <c r="JG15" s="265"/>
      <c r="JH15" s="199">
        <f>ROUND($F15*ROUND(JG15,0),0)</f>
        <v>0</v>
      </c>
      <c r="JI15" s="200" t="str">
        <f>+IF(JG15&gt;0,IF(JG15&gt;$G15,"NO VÁLIDA","VÁLIDA"),"NO VÁLIDA")</f>
        <v>NO VÁLIDA</v>
      </c>
      <c r="JJ15" s="265"/>
      <c r="JK15" s="199">
        <f>ROUND($F15*ROUND(JJ15,0),0)</f>
        <v>0</v>
      </c>
      <c r="JL15" s="200" t="str">
        <f>+IF(JJ15&gt;0,IF(JJ15&gt;$G15,"NO VÁLIDA","VÁLIDA"),"NO VÁLIDA")</f>
        <v>NO VÁLIDA</v>
      </c>
      <c r="JM15" s="265"/>
      <c r="JN15" s="199">
        <f>ROUND($F15*ROUND(JM15,0),0)</f>
        <v>0</v>
      </c>
      <c r="JO15" s="200" t="str">
        <f>+IF(JM15&gt;0,IF(JM15&gt;$G15,"NO VÁLIDA","VÁLIDA"),"NO VÁLIDA")</f>
        <v>NO VÁLIDA</v>
      </c>
      <c r="JP15" s="265"/>
      <c r="JQ15" s="199">
        <f>ROUND($F15*ROUND(JP15,0),0)</f>
        <v>0</v>
      </c>
      <c r="JR15" s="200" t="str">
        <f>+IF(JP15&gt;0,IF(JP15&gt;$G15,"NO VÁLIDA","VÁLIDA"),"NO VÁLIDA")</f>
        <v>NO VÁLIDA</v>
      </c>
      <c r="JS15" s="265"/>
      <c r="JT15" s="199">
        <f>ROUND($F15*ROUND(JS15,0),0)</f>
        <v>0</v>
      </c>
      <c r="JU15" s="200" t="str">
        <f>+IF(JS15&gt;0,IF(JS15&gt;$G15,"NO VÁLIDA","VÁLIDA"),"NO VÁLIDA")</f>
        <v>NO VÁLIDA</v>
      </c>
      <c r="JV15" s="265"/>
      <c r="JW15" s="199">
        <f>ROUND($F15*ROUND(JV15,0),0)</f>
        <v>0</v>
      </c>
      <c r="JX15" s="200" t="str">
        <f>+IF(JV15&gt;0,IF(JV15&gt;$G15,"NO VÁLIDA","VÁLIDA"),"NO VÁLIDA")</f>
        <v>NO VÁLIDA</v>
      </c>
      <c r="JY15" s="265"/>
      <c r="JZ15" s="199">
        <f>ROUND($F15*ROUND(JY15,0),0)</f>
        <v>0</v>
      </c>
      <c r="KA15" s="200" t="str">
        <f>+IF(JY15&gt;0,IF(JY15&gt;$G15,"NO VÁLIDA","VÁLIDA"),"NO VÁLIDA")</f>
        <v>NO VÁLIDA</v>
      </c>
      <c r="KB15" s="265"/>
      <c r="KC15" s="199">
        <f>ROUND($F15*ROUND(KB15,0),0)</f>
        <v>0</v>
      </c>
      <c r="KD15" s="200" t="str">
        <f>+IF(KB15&gt;0,IF(KB15&gt;$G15,"NO VÁLIDA","VÁLIDA"),"NO VÁLIDA")</f>
        <v>NO VÁLIDA</v>
      </c>
      <c r="KE15" s="265"/>
      <c r="KF15" s="199">
        <f>ROUND($F15*ROUND(KE15,0),0)</f>
        <v>0</v>
      </c>
      <c r="KG15" s="200" t="str">
        <f>+IF(KE15&gt;0,IF(KE15&gt;$G15,"NO VÁLIDA","VÁLIDA"),"NO VÁLIDA")</f>
        <v>NO VÁLIDA</v>
      </c>
      <c r="KH15" s="265"/>
      <c r="KI15" s="199">
        <f>ROUND($F15*ROUND(KH15,0),0)</f>
        <v>0</v>
      </c>
      <c r="KJ15" s="200" t="str">
        <f>+IF(KH15&gt;0,IF(KH15&gt;$G15,"NO VÁLIDA","VÁLIDA"),"NO VÁLIDA")</f>
        <v>NO VÁLIDA</v>
      </c>
      <c r="KK15" s="265"/>
      <c r="KL15" s="199">
        <f>ROUND($F15*ROUND(KK15,0),0)</f>
        <v>0</v>
      </c>
      <c r="KM15" s="200" t="str">
        <f>+IF(KK15&gt;0,IF(KK15&gt;$G15,"NO VÁLIDA","VÁLIDA"),"NO VÁLIDA")</f>
        <v>NO VÁLIDA</v>
      </c>
      <c r="KN15" s="265"/>
      <c r="KO15" s="199">
        <f>ROUND($F15*ROUND(KN15,0),0)</f>
        <v>0</v>
      </c>
      <c r="KP15" s="200" t="str">
        <f>+IF(KN15&gt;0,IF(KN15&gt;$G15,"NO VÁLIDA","VÁLIDA"),"NO VÁLIDA")</f>
        <v>NO VÁLIDA</v>
      </c>
      <c r="KQ15" s="265"/>
      <c r="KR15" s="199">
        <f>ROUND($F15*ROUND(KQ15,0),0)</f>
        <v>0</v>
      </c>
      <c r="KS15" s="200" t="str">
        <f>+IF(KQ15&gt;0,IF(KQ15&gt;$G15,"NO VÁLIDA","VÁLIDA"),"NO VÁLIDA")</f>
        <v>NO VÁLIDA</v>
      </c>
      <c r="KT15" s="265"/>
      <c r="KU15" s="199">
        <f>ROUND($F15*ROUND(KT15,0),0)</f>
        <v>0</v>
      </c>
      <c r="KV15" s="200" t="str">
        <f>+IF(KT15&gt;0,IF(KT15&gt;$G15,"NO VÁLIDA","VÁLIDA"),"NO VÁLIDA")</f>
        <v>NO VÁLIDA</v>
      </c>
    </row>
    <row r="16" spans="1:309" ht="27" x14ac:dyDescent="0.2">
      <c r="A16" s="11"/>
      <c r="B16" s="316">
        <v>2</v>
      </c>
      <c r="C16" s="332" t="s">
        <v>140</v>
      </c>
      <c r="D16" s="331" t="s">
        <v>135</v>
      </c>
      <c r="E16" s="332" t="s">
        <v>145</v>
      </c>
      <c r="F16" s="333">
        <f>'[2]PRESUPUESTO OFICIAL'!I16</f>
        <v>1958</v>
      </c>
      <c r="G16" s="315">
        <v>24376</v>
      </c>
      <c r="H16" s="327">
        <f t="shared" ref="H16:H19" si="18">+F16*G16</f>
        <v>47728208</v>
      </c>
      <c r="I16" s="315">
        <v>23591</v>
      </c>
      <c r="J16" s="199">
        <f>ROUND($F16*ROUND(I16,0),0)</f>
        <v>46191178</v>
      </c>
      <c r="K16" s="200" t="str">
        <f>+IF(I16&gt;0,IF(I16&gt;$G16,"NO VÁLIDA","VÁLIDA"),"NO VÁLIDA")</f>
        <v>VÁLIDA</v>
      </c>
      <c r="L16" s="309"/>
      <c r="M16" s="319">
        <f>ROUND($F16*ROUND(L16,0),0)</f>
        <v>0</v>
      </c>
      <c r="N16" s="200" t="str">
        <f>+IF(L16&gt;0,IF(L16&gt;$G16,"NO VÁLIDA","VÁLIDA"),"NO VÁLIDA")</f>
        <v>NO VÁLIDA</v>
      </c>
      <c r="O16" s="315">
        <v>24006</v>
      </c>
      <c r="P16" s="319">
        <f>ROUND($F16*ROUND(O16,0),0)</f>
        <v>47003748</v>
      </c>
      <c r="Q16" s="200" t="str">
        <f>+IF(O16&gt;0,IF(O16&gt;$G16,"NO VÁLIDA","VÁLIDA"),"NO VÁLIDA")</f>
        <v>VÁLIDA</v>
      </c>
      <c r="R16" s="315">
        <v>22899</v>
      </c>
      <c r="S16" s="319">
        <f>ROUND($F16*ROUND(R16,0),0)</f>
        <v>44836242</v>
      </c>
      <c r="T16" s="200" t="str">
        <f>+IF(R16&gt;0,IF(R16&gt;$G16,"NO VÁLIDA","VÁLIDA"),"NO VÁLIDA")</f>
        <v>VÁLIDA</v>
      </c>
      <c r="U16" s="315">
        <v>22825</v>
      </c>
      <c r="V16" s="319">
        <f>ROUND($F16*ROUND(U16,0),0)</f>
        <v>44691350</v>
      </c>
      <c r="W16" s="200" t="str">
        <f>+IF(U16&gt;0,IF(U16&gt;$G16,"NO VÁLIDA","VÁLIDA"),"NO VÁLIDA")</f>
        <v>VÁLIDA</v>
      </c>
      <c r="X16" s="315">
        <v>23000</v>
      </c>
      <c r="Y16" s="319">
        <f>ROUND($F16*ROUND(X16,0),0)</f>
        <v>45034000</v>
      </c>
      <c r="Z16" s="200" t="str">
        <f>+IF(X16&gt;0,IF(X16&gt;$G16,"NO VÁLIDA","VÁLIDA"),"NO VÁLIDA")</f>
        <v>VÁLIDA</v>
      </c>
      <c r="AA16" s="309">
        <v>15318</v>
      </c>
      <c r="AB16" s="319">
        <f>ROUND($F16*ROUND(AA16,0),0)</f>
        <v>29992644</v>
      </c>
      <c r="AC16" s="200" t="str">
        <f>+IF(AA16&gt;0,IF(AA16&gt;$G16,"NO VÁLIDA","VÁLIDA"),"NO VÁLIDA")</f>
        <v>VÁLIDA</v>
      </c>
      <c r="AD16" s="309"/>
      <c r="AE16" s="319">
        <f>ROUND($F16*ROUND(AD16,0),0)</f>
        <v>0</v>
      </c>
      <c r="AF16" s="200" t="str">
        <f>+IF(AD16&gt;0,IF(AD16&gt;$G16,"NO VÁLIDA","VÁLIDA"),"NO VÁLIDA")</f>
        <v>NO VÁLIDA</v>
      </c>
      <c r="AG16" s="309"/>
      <c r="AH16" s="199">
        <f>ROUND($F16*ROUND(AG16,0),0)</f>
        <v>0</v>
      </c>
      <c r="AI16" s="200" t="str">
        <f>+IF(AG16&gt;0,IF(AG16&gt;$G16,"NO VÁLIDA","VÁLIDA"),"NO VÁLIDA")</f>
        <v>NO VÁLIDA</v>
      </c>
      <c r="AJ16" s="309"/>
      <c r="AK16" s="199">
        <f t="shared" si="16"/>
        <v>0</v>
      </c>
      <c r="AL16" s="200" t="str">
        <f t="shared" si="17"/>
        <v>NO VÁLIDA</v>
      </c>
      <c r="AM16" s="265"/>
      <c r="AN16" s="199"/>
      <c r="AO16" s="200"/>
      <c r="AP16" s="265"/>
      <c r="AQ16" s="199"/>
      <c r="AR16" s="200"/>
      <c r="AS16" s="265"/>
      <c r="AT16" s="199"/>
      <c r="AU16" s="200"/>
      <c r="AV16" s="265"/>
      <c r="AW16" s="199"/>
      <c r="AX16" s="200"/>
      <c r="AY16" s="265"/>
      <c r="AZ16" s="199"/>
      <c r="BA16" s="200"/>
      <c r="BB16" s="265"/>
      <c r="BC16" s="199"/>
      <c r="BD16" s="200"/>
      <c r="BE16" s="265"/>
      <c r="BF16" s="199"/>
      <c r="BG16" s="200"/>
      <c r="BH16" s="265"/>
      <c r="BI16" s="199"/>
      <c r="BJ16" s="200"/>
      <c r="BK16" s="265"/>
      <c r="BL16" s="199"/>
      <c r="BM16" s="200"/>
      <c r="BN16" s="265"/>
      <c r="BO16" s="199"/>
      <c r="BP16" s="200"/>
      <c r="BQ16" s="265"/>
      <c r="BR16" s="199"/>
      <c r="BS16" s="200"/>
      <c r="BT16" s="265"/>
      <c r="BU16" s="199"/>
      <c r="BV16" s="200"/>
      <c r="BW16" s="265"/>
      <c r="BX16" s="199"/>
      <c r="BY16" s="200"/>
      <c r="BZ16" s="265"/>
      <c r="CA16" s="199"/>
      <c r="CB16" s="200"/>
      <c r="CC16" s="265"/>
      <c r="CD16" s="199"/>
      <c r="CE16" s="200"/>
      <c r="CF16" s="265"/>
      <c r="CG16" s="199"/>
      <c r="CH16" s="200"/>
      <c r="CI16" s="265"/>
      <c r="CJ16" s="199"/>
      <c r="CK16" s="200"/>
      <c r="CL16" s="265"/>
      <c r="CM16" s="199"/>
      <c r="CN16" s="200"/>
      <c r="CO16" s="265"/>
      <c r="CP16" s="199"/>
      <c r="CQ16" s="200"/>
      <c r="CR16" s="265"/>
      <c r="CS16" s="199"/>
      <c r="CT16" s="200"/>
      <c r="CU16" s="265"/>
      <c r="CV16" s="199"/>
      <c r="CW16" s="200"/>
      <c r="CX16" s="265"/>
      <c r="CY16" s="199"/>
      <c r="CZ16" s="200"/>
      <c r="DA16" s="265"/>
      <c r="DB16" s="199"/>
      <c r="DC16" s="200"/>
      <c r="DD16" s="265"/>
      <c r="DE16" s="199"/>
      <c r="DF16" s="200"/>
      <c r="DG16" s="265"/>
      <c r="DH16" s="199"/>
      <c r="DI16" s="200"/>
      <c r="DJ16" s="265"/>
      <c r="DK16" s="199"/>
      <c r="DL16" s="200"/>
      <c r="DM16" s="265"/>
      <c r="DN16" s="199"/>
      <c r="DO16" s="200"/>
      <c r="DP16" s="265"/>
      <c r="DQ16" s="199"/>
      <c r="DR16" s="200"/>
      <c r="DS16" s="265"/>
      <c r="DT16" s="199"/>
      <c r="DU16" s="200"/>
      <c r="DV16" s="265"/>
      <c r="DW16" s="199"/>
      <c r="DX16" s="200"/>
      <c r="DY16" s="265"/>
      <c r="DZ16" s="199"/>
      <c r="EA16" s="200"/>
      <c r="EB16" s="265"/>
      <c r="EC16" s="199"/>
      <c r="ED16" s="200"/>
      <c r="EE16" s="265"/>
      <c r="EF16" s="199"/>
      <c r="EG16" s="200"/>
      <c r="EH16" s="265"/>
      <c r="EI16" s="199"/>
      <c r="EJ16" s="200"/>
      <c r="EK16" s="265"/>
      <c r="EL16" s="199"/>
      <c r="EM16" s="200"/>
      <c r="EN16" s="265"/>
      <c r="EO16" s="199"/>
      <c r="EP16" s="200"/>
      <c r="EQ16" s="265"/>
      <c r="ER16" s="199"/>
      <c r="ES16" s="200"/>
      <c r="ET16" s="265"/>
      <c r="EU16" s="199"/>
      <c r="EV16" s="200"/>
      <c r="EW16" s="265"/>
      <c r="EX16" s="199"/>
      <c r="EY16" s="200"/>
      <c r="EZ16" s="265"/>
      <c r="FA16" s="199"/>
      <c r="FB16" s="200"/>
      <c r="FC16" s="265"/>
      <c r="FD16" s="199"/>
      <c r="FE16" s="200"/>
      <c r="FF16" s="265"/>
      <c r="FG16" s="199"/>
      <c r="FH16" s="200"/>
      <c r="FI16" s="265"/>
      <c r="FJ16" s="199"/>
      <c r="FK16" s="200"/>
      <c r="FL16" s="265"/>
      <c r="FM16" s="199"/>
      <c r="FN16" s="200"/>
      <c r="FO16" s="265"/>
      <c r="FP16" s="199"/>
      <c r="FQ16" s="200"/>
      <c r="FR16" s="265"/>
      <c r="FS16" s="199"/>
      <c r="FT16" s="200"/>
      <c r="FU16" s="265"/>
      <c r="FV16" s="199"/>
      <c r="FW16" s="200"/>
      <c r="FX16" s="265"/>
      <c r="FY16" s="199"/>
      <c r="FZ16" s="200"/>
      <c r="GA16" s="265"/>
      <c r="GB16" s="199"/>
      <c r="GC16" s="200"/>
      <c r="GD16" s="265"/>
      <c r="GE16" s="199"/>
      <c r="GF16" s="200"/>
      <c r="GG16" s="265"/>
      <c r="GH16" s="199"/>
      <c r="GI16" s="200"/>
      <c r="GJ16" s="265"/>
      <c r="GK16" s="199"/>
      <c r="GL16" s="200"/>
      <c r="GM16" s="265"/>
      <c r="GN16" s="199"/>
      <c r="GO16" s="200"/>
      <c r="GP16" s="265"/>
      <c r="GQ16" s="199"/>
      <c r="GR16" s="200"/>
      <c r="GS16" s="265"/>
      <c r="GT16" s="199"/>
      <c r="GU16" s="200"/>
      <c r="GV16" s="265"/>
      <c r="GW16" s="199"/>
      <c r="GX16" s="200"/>
      <c r="GY16" s="265"/>
      <c r="GZ16" s="199"/>
      <c r="HA16" s="200"/>
      <c r="HB16" s="265"/>
      <c r="HC16" s="199"/>
      <c r="HD16" s="200"/>
      <c r="HE16" s="265"/>
      <c r="HF16" s="199"/>
      <c r="HG16" s="200"/>
      <c r="HH16" s="265"/>
      <c r="HI16" s="199"/>
      <c r="HJ16" s="200"/>
      <c r="HK16" s="265"/>
      <c r="HL16" s="199"/>
      <c r="HM16" s="200"/>
      <c r="HN16" s="265"/>
      <c r="HO16" s="199"/>
      <c r="HP16" s="200"/>
      <c r="HQ16" s="265"/>
      <c r="HR16" s="199"/>
      <c r="HS16" s="200"/>
      <c r="HT16" s="265"/>
      <c r="HU16" s="199"/>
      <c r="HV16" s="200"/>
      <c r="HW16" s="265"/>
      <c r="HX16" s="199"/>
      <c r="HY16" s="200"/>
      <c r="HZ16" s="265"/>
      <c r="IA16" s="199"/>
      <c r="IB16" s="200"/>
      <c r="IC16" s="265"/>
      <c r="ID16" s="199"/>
      <c r="IE16" s="200"/>
      <c r="IF16" s="265"/>
      <c r="IG16" s="199"/>
      <c r="IH16" s="200"/>
      <c r="II16" s="265"/>
      <c r="IJ16" s="199"/>
      <c r="IK16" s="200"/>
      <c r="IL16" s="265"/>
      <c r="IM16" s="199"/>
      <c r="IN16" s="200"/>
      <c r="IO16" s="265"/>
      <c r="IP16" s="199"/>
      <c r="IQ16" s="200"/>
      <c r="IR16" s="265"/>
      <c r="IS16" s="199"/>
      <c r="IT16" s="200"/>
      <c r="IU16" s="265"/>
      <c r="IV16" s="199"/>
      <c r="IW16" s="200"/>
      <c r="IX16" s="265"/>
      <c r="IY16" s="199"/>
      <c r="IZ16" s="200"/>
      <c r="JA16" s="265"/>
      <c r="JB16" s="199"/>
      <c r="JC16" s="200"/>
      <c r="JD16" s="265"/>
      <c r="JE16" s="199"/>
      <c r="JF16" s="200"/>
      <c r="JG16" s="265"/>
      <c r="JH16" s="199"/>
      <c r="JI16" s="200"/>
      <c r="JJ16" s="265"/>
      <c r="JK16" s="199"/>
      <c r="JL16" s="200"/>
      <c r="JM16" s="265"/>
      <c r="JN16" s="199"/>
      <c r="JO16" s="200"/>
      <c r="JP16" s="265"/>
      <c r="JQ16" s="199"/>
      <c r="JR16" s="200"/>
      <c r="JS16" s="265"/>
      <c r="JT16" s="199"/>
      <c r="JU16" s="200"/>
      <c r="JV16" s="265"/>
      <c r="JW16" s="199"/>
      <c r="JX16" s="200"/>
      <c r="JY16" s="265"/>
      <c r="JZ16" s="199"/>
      <c r="KA16" s="200"/>
      <c r="KB16" s="265"/>
      <c r="KC16" s="199"/>
      <c r="KD16" s="200"/>
      <c r="KE16" s="265"/>
      <c r="KF16" s="199"/>
      <c r="KG16" s="200"/>
      <c r="KH16" s="265"/>
      <c r="KI16" s="199"/>
      <c r="KJ16" s="200"/>
      <c r="KK16" s="265"/>
      <c r="KL16" s="199"/>
      <c r="KM16" s="200"/>
      <c r="KN16" s="265"/>
      <c r="KO16" s="199"/>
      <c r="KP16" s="200"/>
      <c r="KQ16" s="265"/>
      <c r="KR16" s="199"/>
      <c r="KS16" s="200"/>
      <c r="KT16" s="265"/>
      <c r="KU16" s="199"/>
      <c r="KV16" s="200"/>
    </row>
    <row r="17" spans="1:309" ht="27" x14ac:dyDescent="0.2">
      <c r="A17" s="11"/>
      <c r="B17" s="316">
        <v>3</v>
      </c>
      <c r="C17" s="332" t="s">
        <v>141</v>
      </c>
      <c r="D17" s="331" t="s">
        <v>136</v>
      </c>
      <c r="E17" s="332" t="s">
        <v>144</v>
      </c>
      <c r="F17" s="333">
        <f>'[2]PRESUPUESTO OFICIAL'!I17</f>
        <v>15000</v>
      </c>
      <c r="G17" s="315">
        <v>2081</v>
      </c>
      <c r="H17" s="327">
        <f t="shared" si="18"/>
        <v>31215000</v>
      </c>
      <c r="I17" s="315">
        <v>2077</v>
      </c>
      <c r="J17" s="199">
        <f>ROUND($F17*ROUND(I17,0),0)</f>
        <v>31155000</v>
      </c>
      <c r="K17" s="200" t="str">
        <f>+IF(I17&gt;0,IF(I17&gt;$G17,"NO VÁLIDA","VÁLIDA"),"NO VÁLIDA")</f>
        <v>VÁLIDA</v>
      </c>
      <c r="L17" s="309"/>
      <c r="M17" s="319">
        <f>ROUND($F17*ROUND(L17,0),0)</f>
        <v>0</v>
      </c>
      <c r="N17" s="200" t="str">
        <f>+IF(L17&gt;0,IF(L17&gt;$G17,"NO VÁLIDA","VÁLIDA"),"NO VÁLIDA")</f>
        <v>NO VÁLIDA</v>
      </c>
      <c r="O17" s="315">
        <v>2081</v>
      </c>
      <c r="P17" s="319">
        <f>ROUND($F17*ROUND(O17,0),0)</f>
        <v>31215000</v>
      </c>
      <c r="Q17" s="200" t="str">
        <f>+IF(O17&gt;0,IF(O17&gt;$G17,"NO VÁLIDA","VÁLIDA"),"NO VÁLIDA")</f>
        <v>VÁLIDA</v>
      </c>
      <c r="R17" s="315">
        <v>2078</v>
      </c>
      <c r="S17" s="319">
        <f>ROUND($F17*ROUND(R17,0),0)</f>
        <v>31170000</v>
      </c>
      <c r="T17" s="200" t="str">
        <f>+IF(R17&gt;0,IF(R17&gt;$G17,"NO VÁLIDA","VÁLIDA"),"NO VÁLIDA")</f>
        <v>VÁLIDA</v>
      </c>
      <c r="U17" s="315">
        <v>1978</v>
      </c>
      <c r="V17" s="319">
        <f>ROUND($F17*ROUND(U17,0),0)</f>
        <v>29670000</v>
      </c>
      <c r="W17" s="200" t="str">
        <f>+IF(U17&gt;0,IF(U17&gt;$G17,"NO VÁLIDA","VÁLIDA"),"NO VÁLIDA")</f>
        <v>VÁLIDA</v>
      </c>
      <c r="X17" s="315">
        <v>1800</v>
      </c>
      <c r="Y17" s="319">
        <f>ROUND($F17*ROUND(X17,0),0)</f>
        <v>27000000</v>
      </c>
      <c r="Z17" s="200" t="str">
        <f>+IF(X17&gt;0,IF(X17&gt;$G17,"NO VÁLIDA","VÁLIDA"),"NO VÁLIDA")</f>
        <v>VÁLIDA</v>
      </c>
      <c r="AA17" s="309">
        <v>1550</v>
      </c>
      <c r="AB17" s="319">
        <f>ROUND($F17*ROUND(AA17,0),0)</f>
        <v>23250000</v>
      </c>
      <c r="AC17" s="200" t="str">
        <f>+IF(AA17&gt;0,IF(AA17&gt;$G17,"NO VÁLIDA","VÁLIDA"),"NO VÁLIDA")</f>
        <v>VÁLIDA</v>
      </c>
      <c r="AD17" s="309"/>
      <c r="AE17" s="319">
        <f>ROUND($F17*ROUND(AD17,0),0)</f>
        <v>0</v>
      </c>
      <c r="AF17" s="200" t="str">
        <f>+IF(AD17&gt;0,IF(AD17&gt;$G17,"NO VÁLIDA","VÁLIDA"),"NO VÁLIDA")</f>
        <v>NO VÁLIDA</v>
      </c>
      <c r="AG17" s="309"/>
      <c r="AH17" s="199">
        <f>ROUND($F17*ROUND(AG17,0),0)</f>
        <v>0</v>
      </c>
      <c r="AI17" s="200" t="str">
        <f>+IF(AG17&gt;0,IF(AG17&gt;$G17,"NO VÁLIDA","VÁLIDA"),"NO VÁLIDA")</f>
        <v>NO VÁLIDA</v>
      </c>
      <c r="AJ17" s="309"/>
      <c r="AK17" s="199">
        <f t="shared" si="16"/>
        <v>0</v>
      </c>
      <c r="AL17" s="200" t="str">
        <f t="shared" si="17"/>
        <v>NO VÁLIDA</v>
      </c>
      <c r="AM17" s="265"/>
      <c r="AN17" s="199"/>
      <c r="AO17" s="200"/>
      <c r="AP17" s="265"/>
      <c r="AQ17" s="199"/>
      <c r="AR17" s="200"/>
      <c r="AS17" s="265"/>
      <c r="AT17" s="199"/>
      <c r="AU17" s="200"/>
      <c r="AV17" s="265"/>
      <c r="AW17" s="199"/>
      <c r="AX17" s="200"/>
      <c r="AY17" s="265"/>
      <c r="AZ17" s="199"/>
      <c r="BA17" s="200"/>
      <c r="BB17" s="265"/>
      <c r="BC17" s="199"/>
      <c r="BD17" s="200"/>
      <c r="BE17" s="265"/>
      <c r="BF17" s="199"/>
      <c r="BG17" s="200"/>
      <c r="BH17" s="265"/>
      <c r="BI17" s="199"/>
      <c r="BJ17" s="200"/>
      <c r="BK17" s="265"/>
      <c r="BL17" s="199"/>
      <c r="BM17" s="200"/>
      <c r="BN17" s="265"/>
      <c r="BO17" s="199"/>
      <c r="BP17" s="200"/>
      <c r="BQ17" s="265"/>
      <c r="BR17" s="199"/>
      <c r="BS17" s="200"/>
      <c r="BT17" s="265"/>
      <c r="BU17" s="199"/>
      <c r="BV17" s="200"/>
      <c r="BW17" s="265"/>
      <c r="BX17" s="199"/>
      <c r="BY17" s="200"/>
      <c r="BZ17" s="265"/>
      <c r="CA17" s="199"/>
      <c r="CB17" s="200"/>
      <c r="CC17" s="265"/>
      <c r="CD17" s="199"/>
      <c r="CE17" s="200"/>
      <c r="CF17" s="265"/>
      <c r="CG17" s="199"/>
      <c r="CH17" s="200"/>
      <c r="CI17" s="265"/>
      <c r="CJ17" s="199"/>
      <c r="CK17" s="200"/>
      <c r="CL17" s="265"/>
      <c r="CM17" s="199"/>
      <c r="CN17" s="200"/>
      <c r="CO17" s="265"/>
      <c r="CP17" s="199"/>
      <c r="CQ17" s="200"/>
      <c r="CR17" s="265"/>
      <c r="CS17" s="199"/>
      <c r="CT17" s="200"/>
      <c r="CU17" s="265"/>
      <c r="CV17" s="199"/>
      <c r="CW17" s="200"/>
      <c r="CX17" s="265"/>
      <c r="CY17" s="199"/>
      <c r="CZ17" s="200"/>
      <c r="DA17" s="265"/>
      <c r="DB17" s="199"/>
      <c r="DC17" s="200"/>
      <c r="DD17" s="265"/>
      <c r="DE17" s="199"/>
      <c r="DF17" s="200"/>
      <c r="DG17" s="265"/>
      <c r="DH17" s="199"/>
      <c r="DI17" s="200"/>
      <c r="DJ17" s="265"/>
      <c r="DK17" s="199"/>
      <c r="DL17" s="200"/>
      <c r="DM17" s="265"/>
      <c r="DN17" s="199"/>
      <c r="DO17" s="200"/>
      <c r="DP17" s="265"/>
      <c r="DQ17" s="199"/>
      <c r="DR17" s="200"/>
      <c r="DS17" s="265"/>
      <c r="DT17" s="199"/>
      <c r="DU17" s="200"/>
      <c r="DV17" s="265"/>
      <c r="DW17" s="199"/>
      <c r="DX17" s="200"/>
      <c r="DY17" s="265"/>
      <c r="DZ17" s="199"/>
      <c r="EA17" s="200"/>
      <c r="EB17" s="265"/>
      <c r="EC17" s="199"/>
      <c r="ED17" s="200"/>
      <c r="EE17" s="265"/>
      <c r="EF17" s="199"/>
      <c r="EG17" s="200"/>
      <c r="EH17" s="265"/>
      <c r="EI17" s="199"/>
      <c r="EJ17" s="200"/>
      <c r="EK17" s="265"/>
      <c r="EL17" s="199"/>
      <c r="EM17" s="200"/>
      <c r="EN17" s="265"/>
      <c r="EO17" s="199"/>
      <c r="EP17" s="200"/>
      <c r="EQ17" s="265"/>
      <c r="ER17" s="199"/>
      <c r="ES17" s="200"/>
      <c r="ET17" s="265"/>
      <c r="EU17" s="199"/>
      <c r="EV17" s="200"/>
      <c r="EW17" s="265"/>
      <c r="EX17" s="199"/>
      <c r="EY17" s="200"/>
      <c r="EZ17" s="265"/>
      <c r="FA17" s="199"/>
      <c r="FB17" s="200"/>
      <c r="FC17" s="265"/>
      <c r="FD17" s="199"/>
      <c r="FE17" s="200"/>
      <c r="FF17" s="265"/>
      <c r="FG17" s="199"/>
      <c r="FH17" s="200"/>
      <c r="FI17" s="265"/>
      <c r="FJ17" s="199"/>
      <c r="FK17" s="200"/>
      <c r="FL17" s="265"/>
      <c r="FM17" s="199"/>
      <c r="FN17" s="200"/>
      <c r="FO17" s="265"/>
      <c r="FP17" s="199"/>
      <c r="FQ17" s="200"/>
      <c r="FR17" s="265"/>
      <c r="FS17" s="199"/>
      <c r="FT17" s="200"/>
      <c r="FU17" s="265"/>
      <c r="FV17" s="199"/>
      <c r="FW17" s="200"/>
      <c r="FX17" s="265"/>
      <c r="FY17" s="199"/>
      <c r="FZ17" s="200"/>
      <c r="GA17" s="265"/>
      <c r="GB17" s="199"/>
      <c r="GC17" s="200"/>
      <c r="GD17" s="265"/>
      <c r="GE17" s="199"/>
      <c r="GF17" s="200"/>
      <c r="GG17" s="265"/>
      <c r="GH17" s="199"/>
      <c r="GI17" s="200"/>
      <c r="GJ17" s="265"/>
      <c r="GK17" s="199"/>
      <c r="GL17" s="200"/>
      <c r="GM17" s="265"/>
      <c r="GN17" s="199"/>
      <c r="GO17" s="200"/>
      <c r="GP17" s="265"/>
      <c r="GQ17" s="199"/>
      <c r="GR17" s="200"/>
      <c r="GS17" s="265"/>
      <c r="GT17" s="199"/>
      <c r="GU17" s="200"/>
      <c r="GV17" s="265"/>
      <c r="GW17" s="199"/>
      <c r="GX17" s="200"/>
      <c r="GY17" s="265"/>
      <c r="GZ17" s="199"/>
      <c r="HA17" s="200"/>
      <c r="HB17" s="265"/>
      <c r="HC17" s="199"/>
      <c r="HD17" s="200"/>
      <c r="HE17" s="265"/>
      <c r="HF17" s="199"/>
      <c r="HG17" s="200"/>
      <c r="HH17" s="265"/>
      <c r="HI17" s="199"/>
      <c r="HJ17" s="200"/>
      <c r="HK17" s="265"/>
      <c r="HL17" s="199"/>
      <c r="HM17" s="200"/>
      <c r="HN17" s="265"/>
      <c r="HO17" s="199"/>
      <c r="HP17" s="200"/>
      <c r="HQ17" s="265"/>
      <c r="HR17" s="199"/>
      <c r="HS17" s="200"/>
      <c r="HT17" s="265"/>
      <c r="HU17" s="199"/>
      <c r="HV17" s="200"/>
      <c r="HW17" s="265"/>
      <c r="HX17" s="199"/>
      <c r="HY17" s="200"/>
      <c r="HZ17" s="265"/>
      <c r="IA17" s="199"/>
      <c r="IB17" s="200"/>
      <c r="IC17" s="265"/>
      <c r="ID17" s="199"/>
      <c r="IE17" s="200"/>
      <c r="IF17" s="265"/>
      <c r="IG17" s="199"/>
      <c r="IH17" s="200"/>
      <c r="II17" s="265"/>
      <c r="IJ17" s="199"/>
      <c r="IK17" s="200"/>
      <c r="IL17" s="265"/>
      <c r="IM17" s="199"/>
      <c r="IN17" s="200"/>
      <c r="IO17" s="265"/>
      <c r="IP17" s="199"/>
      <c r="IQ17" s="200"/>
      <c r="IR17" s="265"/>
      <c r="IS17" s="199"/>
      <c r="IT17" s="200"/>
      <c r="IU17" s="265"/>
      <c r="IV17" s="199"/>
      <c r="IW17" s="200"/>
      <c r="IX17" s="265"/>
      <c r="IY17" s="199"/>
      <c r="IZ17" s="200"/>
      <c r="JA17" s="265"/>
      <c r="JB17" s="199"/>
      <c r="JC17" s="200"/>
      <c r="JD17" s="265"/>
      <c r="JE17" s="199"/>
      <c r="JF17" s="200"/>
      <c r="JG17" s="265"/>
      <c r="JH17" s="199"/>
      <c r="JI17" s="200"/>
      <c r="JJ17" s="265"/>
      <c r="JK17" s="199"/>
      <c r="JL17" s="200"/>
      <c r="JM17" s="265"/>
      <c r="JN17" s="199"/>
      <c r="JO17" s="200"/>
      <c r="JP17" s="265"/>
      <c r="JQ17" s="199"/>
      <c r="JR17" s="200"/>
      <c r="JS17" s="265"/>
      <c r="JT17" s="199"/>
      <c r="JU17" s="200"/>
      <c r="JV17" s="265"/>
      <c r="JW17" s="199"/>
      <c r="JX17" s="200"/>
      <c r="JY17" s="265"/>
      <c r="JZ17" s="199"/>
      <c r="KA17" s="200"/>
      <c r="KB17" s="265"/>
      <c r="KC17" s="199"/>
      <c r="KD17" s="200"/>
      <c r="KE17" s="265"/>
      <c r="KF17" s="199"/>
      <c r="KG17" s="200"/>
      <c r="KH17" s="265"/>
      <c r="KI17" s="199"/>
      <c r="KJ17" s="200"/>
      <c r="KK17" s="265"/>
      <c r="KL17" s="199"/>
      <c r="KM17" s="200"/>
      <c r="KN17" s="265"/>
      <c r="KO17" s="199"/>
      <c r="KP17" s="200"/>
      <c r="KQ17" s="265"/>
      <c r="KR17" s="199"/>
      <c r="KS17" s="200"/>
      <c r="KT17" s="265"/>
      <c r="KU17" s="199"/>
      <c r="KV17" s="200"/>
    </row>
    <row r="18" spans="1:309" ht="27" x14ac:dyDescent="0.2">
      <c r="A18" s="11"/>
      <c r="B18" s="316">
        <v>4</v>
      </c>
      <c r="C18" s="332" t="s">
        <v>142</v>
      </c>
      <c r="D18" s="331" t="s">
        <v>137</v>
      </c>
      <c r="E18" s="332" t="s">
        <v>1</v>
      </c>
      <c r="F18" s="333">
        <f>'[2]PRESUPUESTO OFICIAL'!I18</f>
        <v>12</v>
      </c>
      <c r="G18" s="315">
        <v>413244</v>
      </c>
      <c r="H18" s="327">
        <f t="shared" si="18"/>
        <v>4958928</v>
      </c>
      <c r="I18" s="315">
        <v>410651</v>
      </c>
      <c r="J18" s="199">
        <f>ROUND($F18*ROUND(I18,0),0)</f>
        <v>4927812</v>
      </c>
      <c r="K18" s="200" t="str">
        <f>+IF(I18&gt;0,IF(I18&gt;$G18,"NO VÁLIDA","VÁLIDA"),"NO VÁLIDA")</f>
        <v>VÁLIDA</v>
      </c>
      <c r="L18" s="309"/>
      <c r="M18" s="319">
        <f>ROUND($F18*ROUND(L18,0),0)</f>
        <v>0</v>
      </c>
      <c r="N18" s="200" t="str">
        <f>+IF(L18&gt;0,IF(L18&gt;$G18,"NO VÁLIDA","VÁLIDA"),"NO VÁLIDA")</f>
        <v>NO VÁLIDA</v>
      </c>
      <c r="O18" s="315">
        <v>413244</v>
      </c>
      <c r="P18" s="319">
        <f>ROUND($F18*ROUND(O18,0),0)</f>
        <v>4958928</v>
      </c>
      <c r="Q18" s="200" t="str">
        <f>+IF(O18&gt;0,IF(O18&gt;$G18,"NO VÁLIDA","VÁLIDA"),"NO VÁLIDA")</f>
        <v>VÁLIDA</v>
      </c>
      <c r="R18" s="315">
        <v>406387</v>
      </c>
      <c r="S18" s="319">
        <f>ROUND($F18*ROUND(R18,0),0)</f>
        <v>4876644</v>
      </c>
      <c r="T18" s="200" t="str">
        <f>+IF(R18&gt;0,IF(R18&gt;$G18,"NO VÁLIDA","VÁLIDA"),"NO VÁLIDA")</f>
        <v>VÁLIDA</v>
      </c>
      <c r="U18" s="315">
        <v>413244</v>
      </c>
      <c r="V18" s="319">
        <f>ROUND($F18*ROUND(U18,0),0)</f>
        <v>4958928</v>
      </c>
      <c r="W18" s="200" t="str">
        <f>+IF(U18&gt;0,IF(U18&gt;$G18,"NO VÁLIDA","VÁLIDA"),"NO VÁLIDA")</f>
        <v>VÁLIDA</v>
      </c>
      <c r="X18" s="315">
        <v>403000</v>
      </c>
      <c r="Y18" s="319">
        <f>ROUND($F18*ROUND(X18,0),0)</f>
        <v>4836000</v>
      </c>
      <c r="Z18" s="200" t="str">
        <f>+IF(X18&gt;0,IF(X18&gt;$G18,"NO VÁLIDA","VÁLIDA"),"NO VÁLIDA")</f>
        <v>VÁLIDA</v>
      </c>
      <c r="AA18" s="309">
        <v>381227</v>
      </c>
      <c r="AB18" s="319">
        <f>ROUND($F18*ROUND(AA18,0),0)</f>
        <v>4574724</v>
      </c>
      <c r="AC18" s="200" t="str">
        <f>+IF(AA18&gt;0,IF(AA18&gt;$G18,"NO VÁLIDA","VÁLIDA"),"NO VÁLIDA")</f>
        <v>VÁLIDA</v>
      </c>
      <c r="AD18" s="309"/>
      <c r="AE18" s="319">
        <f>ROUND($F18*ROUND(AD18,0),0)</f>
        <v>0</v>
      </c>
      <c r="AF18" s="200" t="str">
        <f>+IF(AD18&gt;0,IF(AD18&gt;$G18,"NO VÁLIDA","VÁLIDA"),"NO VÁLIDA")</f>
        <v>NO VÁLIDA</v>
      </c>
      <c r="AG18" s="309"/>
      <c r="AH18" s="199">
        <f>ROUND($F18*ROUND(AG18,0),0)</f>
        <v>0</v>
      </c>
      <c r="AI18" s="200" t="str">
        <f>+IF(AG18&gt;0,IF(AG18&gt;$G18,"NO VÁLIDA","VÁLIDA"),"NO VÁLIDA")</f>
        <v>NO VÁLIDA</v>
      </c>
      <c r="AJ18" s="309"/>
      <c r="AK18" s="199">
        <f t="shared" si="16"/>
        <v>0</v>
      </c>
      <c r="AL18" s="200" t="str">
        <f t="shared" si="17"/>
        <v>NO VÁLIDA</v>
      </c>
      <c r="AM18" s="265"/>
      <c r="AN18" s="199"/>
      <c r="AO18" s="200"/>
      <c r="AP18" s="265"/>
      <c r="AQ18" s="199"/>
      <c r="AR18" s="200"/>
      <c r="AS18" s="265"/>
      <c r="AT18" s="199"/>
      <c r="AU18" s="200"/>
      <c r="AV18" s="265"/>
      <c r="AW18" s="199"/>
      <c r="AX18" s="200"/>
      <c r="AY18" s="265"/>
      <c r="AZ18" s="199"/>
      <c r="BA18" s="200"/>
      <c r="BB18" s="265"/>
      <c r="BC18" s="199"/>
      <c r="BD18" s="200"/>
      <c r="BE18" s="265"/>
      <c r="BF18" s="199"/>
      <c r="BG18" s="200"/>
      <c r="BH18" s="265"/>
      <c r="BI18" s="199"/>
      <c r="BJ18" s="200"/>
      <c r="BK18" s="265"/>
      <c r="BL18" s="199"/>
      <c r="BM18" s="200"/>
      <c r="BN18" s="265"/>
      <c r="BO18" s="199"/>
      <c r="BP18" s="200"/>
      <c r="BQ18" s="265"/>
      <c r="BR18" s="199"/>
      <c r="BS18" s="200"/>
      <c r="BT18" s="265"/>
      <c r="BU18" s="199"/>
      <c r="BV18" s="200"/>
      <c r="BW18" s="265"/>
      <c r="BX18" s="199"/>
      <c r="BY18" s="200"/>
      <c r="BZ18" s="265"/>
      <c r="CA18" s="199"/>
      <c r="CB18" s="200"/>
      <c r="CC18" s="265"/>
      <c r="CD18" s="199"/>
      <c r="CE18" s="200"/>
      <c r="CF18" s="265"/>
      <c r="CG18" s="199"/>
      <c r="CH18" s="200"/>
      <c r="CI18" s="265"/>
      <c r="CJ18" s="199"/>
      <c r="CK18" s="200"/>
      <c r="CL18" s="265"/>
      <c r="CM18" s="199"/>
      <c r="CN18" s="200"/>
      <c r="CO18" s="265"/>
      <c r="CP18" s="199"/>
      <c r="CQ18" s="200"/>
      <c r="CR18" s="265"/>
      <c r="CS18" s="199"/>
      <c r="CT18" s="200"/>
      <c r="CU18" s="265"/>
      <c r="CV18" s="199"/>
      <c r="CW18" s="200"/>
      <c r="CX18" s="265"/>
      <c r="CY18" s="199"/>
      <c r="CZ18" s="200"/>
      <c r="DA18" s="265"/>
      <c r="DB18" s="199"/>
      <c r="DC18" s="200"/>
      <c r="DD18" s="265"/>
      <c r="DE18" s="199"/>
      <c r="DF18" s="200"/>
      <c r="DG18" s="265"/>
      <c r="DH18" s="199"/>
      <c r="DI18" s="200"/>
      <c r="DJ18" s="265"/>
      <c r="DK18" s="199"/>
      <c r="DL18" s="200"/>
      <c r="DM18" s="265"/>
      <c r="DN18" s="199"/>
      <c r="DO18" s="200"/>
      <c r="DP18" s="265"/>
      <c r="DQ18" s="199"/>
      <c r="DR18" s="200"/>
      <c r="DS18" s="265"/>
      <c r="DT18" s="199"/>
      <c r="DU18" s="200"/>
      <c r="DV18" s="265"/>
      <c r="DW18" s="199"/>
      <c r="DX18" s="200"/>
      <c r="DY18" s="265"/>
      <c r="DZ18" s="199"/>
      <c r="EA18" s="200"/>
      <c r="EB18" s="265"/>
      <c r="EC18" s="199"/>
      <c r="ED18" s="200"/>
      <c r="EE18" s="265"/>
      <c r="EF18" s="199"/>
      <c r="EG18" s="200"/>
      <c r="EH18" s="265"/>
      <c r="EI18" s="199"/>
      <c r="EJ18" s="200"/>
      <c r="EK18" s="265"/>
      <c r="EL18" s="199"/>
      <c r="EM18" s="200"/>
      <c r="EN18" s="265"/>
      <c r="EO18" s="199"/>
      <c r="EP18" s="200"/>
      <c r="EQ18" s="265"/>
      <c r="ER18" s="199"/>
      <c r="ES18" s="200"/>
      <c r="ET18" s="265"/>
      <c r="EU18" s="199"/>
      <c r="EV18" s="200"/>
      <c r="EW18" s="265"/>
      <c r="EX18" s="199"/>
      <c r="EY18" s="200"/>
      <c r="EZ18" s="265"/>
      <c r="FA18" s="199"/>
      <c r="FB18" s="200"/>
      <c r="FC18" s="265"/>
      <c r="FD18" s="199"/>
      <c r="FE18" s="200"/>
      <c r="FF18" s="265"/>
      <c r="FG18" s="199"/>
      <c r="FH18" s="200"/>
      <c r="FI18" s="265"/>
      <c r="FJ18" s="199"/>
      <c r="FK18" s="200"/>
      <c r="FL18" s="265"/>
      <c r="FM18" s="199"/>
      <c r="FN18" s="200"/>
      <c r="FO18" s="265"/>
      <c r="FP18" s="199"/>
      <c r="FQ18" s="200"/>
      <c r="FR18" s="265"/>
      <c r="FS18" s="199"/>
      <c r="FT18" s="200"/>
      <c r="FU18" s="265"/>
      <c r="FV18" s="199"/>
      <c r="FW18" s="200"/>
      <c r="FX18" s="265"/>
      <c r="FY18" s="199"/>
      <c r="FZ18" s="200"/>
      <c r="GA18" s="265"/>
      <c r="GB18" s="199"/>
      <c r="GC18" s="200"/>
      <c r="GD18" s="265"/>
      <c r="GE18" s="199"/>
      <c r="GF18" s="200"/>
      <c r="GG18" s="265"/>
      <c r="GH18" s="199"/>
      <c r="GI18" s="200"/>
      <c r="GJ18" s="265"/>
      <c r="GK18" s="199"/>
      <c r="GL18" s="200"/>
      <c r="GM18" s="265"/>
      <c r="GN18" s="199"/>
      <c r="GO18" s="200"/>
      <c r="GP18" s="265"/>
      <c r="GQ18" s="199"/>
      <c r="GR18" s="200"/>
      <c r="GS18" s="265"/>
      <c r="GT18" s="199"/>
      <c r="GU18" s="200"/>
      <c r="GV18" s="265"/>
      <c r="GW18" s="199"/>
      <c r="GX18" s="200"/>
      <c r="GY18" s="265"/>
      <c r="GZ18" s="199"/>
      <c r="HA18" s="200"/>
      <c r="HB18" s="265"/>
      <c r="HC18" s="199"/>
      <c r="HD18" s="200"/>
      <c r="HE18" s="265"/>
      <c r="HF18" s="199"/>
      <c r="HG18" s="200"/>
      <c r="HH18" s="265"/>
      <c r="HI18" s="199"/>
      <c r="HJ18" s="200"/>
      <c r="HK18" s="265"/>
      <c r="HL18" s="199"/>
      <c r="HM18" s="200"/>
      <c r="HN18" s="265"/>
      <c r="HO18" s="199"/>
      <c r="HP18" s="200"/>
      <c r="HQ18" s="265"/>
      <c r="HR18" s="199"/>
      <c r="HS18" s="200"/>
      <c r="HT18" s="265"/>
      <c r="HU18" s="199"/>
      <c r="HV18" s="200"/>
      <c r="HW18" s="265"/>
      <c r="HX18" s="199"/>
      <c r="HY18" s="200"/>
      <c r="HZ18" s="265"/>
      <c r="IA18" s="199"/>
      <c r="IB18" s="200"/>
      <c r="IC18" s="265"/>
      <c r="ID18" s="199"/>
      <c r="IE18" s="200"/>
      <c r="IF18" s="265"/>
      <c r="IG18" s="199"/>
      <c r="IH18" s="200"/>
      <c r="II18" s="265"/>
      <c r="IJ18" s="199"/>
      <c r="IK18" s="200"/>
      <c r="IL18" s="265"/>
      <c r="IM18" s="199"/>
      <c r="IN18" s="200"/>
      <c r="IO18" s="265"/>
      <c r="IP18" s="199"/>
      <c r="IQ18" s="200"/>
      <c r="IR18" s="265"/>
      <c r="IS18" s="199"/>
      <c r="IT18" s="200"/>
      <c r="IU18" s="265"/>
      <c r="IV18" s="199"/>
      <c r="IW18" s="200"/>
      <c r="IX18" s="265"/>
      <c r="IY18" s="199"/>
      <c r="IZ18" s="200"/>
      <c r="JA18" s="265"/>
      <c r="JB18" s="199"/>
      <c r="JC18" s="200"/>
      <c r="JD18" s="265"/>
      <c r="JE18" s="199"/>
      <c r="JF18" s="200"/>
      <c r="JG18" s="265"/>
      <c r="JH18" s="199"/>
      <c r="JI18" s="200"/>
      <c r="JJ18" s="265"/>
      <c r="JK18" s="199"/>
      <c r="JL18" s="200"/>
      <c r="JM18" s="265"/>
      <c r="JN18" s="199"/>
      <c r="JO18" s="200"/>
      <c r="JP18" s="265"/>
      <c r="JQ18" s="199"/>
      <c r="JR18" s="200"/>
      <c r="JS18" s="265"/>
      <c r="JT18" s="199"/>
      <c r="JU18" s="200"/>
      <c r="JV18" s="265"/>
      <c r="JW18" s="199"/>
      <c r="JX18" s="200"/>
      <c r="JY18" s="265"/>
      <c r="JZ18" s="199"/>
      <c r="KA18" s="200"/>
      <c r="KB18" s="265"/>
      <c r="KC18" s="199"/>
      <c r="KD18" s="200"/>
      <c r="KE18" s="265"/>
      <c r="KF18" s="199"/>
      <c r="KG18" s="200"/>
      <c r="KH18" s="265"/>
      <c r="KI18" s="199"/>
      <c r="KJ18" s="200"/>
      <c r="KK18" s="265"/>
      <c r="KL18" s="199"/>
      <c r="KM18" s="200"/>
      <c r="KN18" s="265"/>
      <c r="KO18" s="199"/>
      <c r="KP18" s="200"/>
      <c r="KQ18" s="265"/>
      <c r="KR18" s="199"/>
      <c r="KS18" s="200"/>
      <c r="KT18" s="265"/>
      <c r="KU18" s="199"/>
      <c r="KV18" s="200"/>
    </row>
    <row r="19" spans="1:309" ht="27" x14ac:dyDescent="0.2">
      <c r="A19" s="11"/>
      <c r="B19" s="316">
        <v>5</v>
      </c>
      <c r="C19" s="332" t="s">
        <v>143</v>
      </c>
      <c r="D19" s="331" t="s">
        <v>138</v>
      </c>
      <c r="E19" s="332" t="s">
        <v>1</v>
      </c>
      <c r="F19" s="333">
        <f>'[2]PRESUPUESTO OFICIAL'!I19</f>
        <v>12</v>
      </c>
      <c r="G19" s="315">
        <v>407053</v>
      </c>
      <c r="H19" s="327">
        <f t="shared" si="18"/>
        <v>4884636</v>
      </c>
      <c r="I19" s="315">
        <v>404522</v>
      </c>
      <c r="J19" s="199">
        <f>ROUND($F19*ROUND(I19,0),0)</f>
        <v>4854264</v>
      </c>
      <c r="K19" s="200" t="str">
        <f>+IF(I19&gt;0,IF(I19&gt;$G19,"NO VÁLIDA","VÁLIDA"),"NO VÁLIDA")</f>
        <v>VÁLIDA</v>
      </c>
      <c r="L19" s="309"/>
      <c r="M19" s="319">
        <f>ROUND($F19*ROUND(L19,0),0)</f>
        <v>0</v>
      </c>
      <c r="N19" s="200" t="str">
        <f>+IF(L19&gt;0,IF(L19&gt;$G19,"NO VÁLIDA","VÁLIDA"),"NO VÁLIDA")</f>
        <v>NO VÁLIDA</v>
      </c>
      <c r="O19" s="315">
        <v>407053</v>
      </c>
      <c r="P19" s="319">
        <f>ROUND($F19*ROUND(O19,0),0)</f>
        <v>4884636</v>
      </c>
      <c r="Q19" s="200" t="str">
        <f>+IF(O19&gt;0,IF(O19&gt;$G19,"NO VÁLIDA","VÁLIDA"),"NO VÁLIDA")</f>
        <v>VÁLIDA</v>
      </c>
      <c r="R19" s="315">
        <v>400196</v>
      </c>
      <c r="S19" s="319">
        <f>ROUND($F19*ROUND(R19,0),0)</f>
        <v>4802352</v>
      </c>
      <c r="T19" s="200" t="str">
        <f>+IF(R19&gt;0,IF(R19&gt;$G19,"NO VÁLIDA","VÁLIDA"),"NO VÁLIDA")</f>
        <v>VÁLIDA</v>
      </c>
      <c r="U19" s="315">
        <v>407053</v>
      </c>
      <c r="V19" s="319">
        <f>ROUND($F19*ROUND(U19,0),0)</f>
        <v>4884636</v>
      </c>
      <c r="W19" s="200" t="str">
        <f>+IF(U19&gt;0,IF(U19&gt;$G19,"NO VÁLIDA","VÁLIDA"),"NO VÁLIDA")</f>
        <v>VÁLIDA</v>
      </c>
      <c r="X19" s="315">
        <v>402000</v>
      </c>
      <c r="Y19" s="319">
        <f>ROUND($F19*ROUND(X19,0),0)</f>
        <v>4824000</v>
      </c>
      <c r="Z19" s="200" t="str">
        <f>+IF(X19&gt;0,IF(X19&gt;$G19,"NO VÁLIDA","VÁLIDA"),"NO VÁLIDA")</f>
        <v>VÁLIDA</v>
      </c>
      <c r="AA19" s="309">
        <v>366345</v>
      </c>
      <c r="AB19" s="319">
        <f>ROUND($F19*ROUND(AA19,0),0)</f>
        <v>4396140</v>
      </c>
      <c r="AC19" s="200" t="str">
        <f>+IF(AA19&gt;0,IF(AA19&gt;$G19,"NO VÁLIDA","VÁLIDA"),"NO VÁLIDA")</f>
        <v>VÁLIDA</v>
      </c>
      <c r="AD19" s="309"/>
      <c r="AE19" s="319">
        <f>ROUND($F19*ROUND(AD19,0),0)</f>
        <v>0</v>
      </c>
      <c r="AF19" s="200" t="str">
        <f>+IF(AD19&gt;0,IF(AD19&gt;$G19,"NO VÁLIDA","VÁLIDA"),"NO VÁLIDA")</f>
        <v>NO VÁLIDA</v>
      </c>
      <c r="AG19" s="309"/>
      <c r="AH19" s="199">
        <f>ROUND($F19*ROUND(AG19,0),0)</f>
        <v>0</v>
      </c>
      <c r="AI19" s="200" t="str">
        <f>+IF(AG19&gt;0,IF(AG19&gt;$G19,"NO VÁLIDA","VÁLIDA"),"NO VÁLIDA")</f>
        <v>NO VÁLIDA</v>
      </c>
      <c r="AJ19" s="309"/>
      <c r="AK19" s="199">
        <f t="shared" si="16"/>
        <v>0</v>
      </c>
      <c r="AL19" s="200" t="str">
        <f t="shared" si="17"/>
        <v>NO VÁLIDA</v>
      </c>
      <c r="AM19" s="265"/>
      <c r="AN19" s="199"/>
      <c r="AO19" s="200"/>
      <c r="AP19" s="265"/>
      <c r="AQ19" s="199"/>
      <c r="AR19" s="200"/>
      <c r="AS19" s="265"/>
      <c r="AT19" s="199"/>
      <c r="AU19" s="200"/>
      <c r="AV19" s="265"/>
      <c r="AW19" s="199"/>
      <c r="AX19" s="200"/>
      <c r="AY19" s="265"/>
      <c r="AZ19" s="199"/>
      <c r="BA19" s="200"/>
      <c r="BB19" s="265"/>
      <c r="BC19" s="199"/>
      <c r="BD19" s="200"/>
      <c r="BE19" s="265"/>
      <c r="BF19" s="199"/>
      <c r="BG19" s="200"/>
      <c r="BH19" s="265"/>
      <c r="BI19" s="199"/>
      <c r="BJ19" s="200"/>
      <c r="BK19" s="265"/>
      <c r="BL19" s="199"/>
      <c r="BM19" s="200"/>
      <c r="BN19" s="265"/>
      <c r="BO19" s="199"/>
      <c r="BP19" s="200"/>
      <c r="BQ19" s="265"/>
      <c r="BR19" s="199"/>
      <c r="BS19" s="200"/>
      <c r="BT19" s="265"/>
      <c r="BU19" s="199"/>
      <c r="BV19" s="200"/>
      <c r="BW19" s="265"/>
      <c r="BX19" s="199"/>
      <c r="BY19" s="200"/>
      <c r="BZ19" s="265"/>
      <c r="CA19" s="199"/>
      <c r="CB19" s="200"/>
      <c r="CC19" s="265"/>
      <c r="CD19" s="199"/>
      <c r="CE19" s="200"/>
      <c r="CF19" s="265"/>
      <c r="CG19" s="199"/>
      <c r="CH19" s="200"/>
      <c r="CI19" s="265"/>
      <c r="CJ19" s="199"/>
      <c r="CK19" s="200"/>
      <c r="CL19" s="265"/>
      <c r="CM19" s="199"/>
      <c r="CN19" s="200"/>
      <c r="CO19" s="265"/>
      <c r="CP19" s="199"/>
      <c r="CQ19" s="200"/>
      <c r="CR19" s="265"/>
      <c r="CS19" s="199"/>
      <c r="CT19" s="200"/>
      <c r="CU19" s="265"/>
      <c r="CV19" s="199"/>
      <c r="CW19" s="200"/>
      <c r="CX19" s="265"/>
      <c r="CY19" s="199"/>
      <c r="CZ19" s="200"/>
      <c r="DA19" s="265"/>
      <c r="DB19" s="199"/>
      <c r="DC19" s="200"/>
      <c r="DD19" s="265"/>
      <c r="DE19" s="199"/>
      <c r="DF19" s="200"/>
      <c r="DG19" s="265"/>
      <c r="DH19" s="199"/>
      <c r="DI19" s="200"/>
      <c r="DJ19" s="265"/>
      <c r="DK19" s="199"/>
      <c r="DL19" s="200"/>
      <c r="DM19" s="265"/>
      <c r="DN19" s="199"/>
      <c r="DO19" s="200"/>
      <c r="DP19" s="265"/>
      <c r="DQ19" s="199"/>
      <c r="DR19" s="200"/>
      <c r="DS19" s="265"/>
      <c r="DT19" s="199"/>
      <c r="DU19" s="200"/>
      <c r="DV19" s="265"/>
      <c r="DW19" s="199"/>
      <c r="DX19" s="200"/>
      <c r="DY19" s="265"/>
      <c r="DZ19" s="199"/>
      <c r="EA19" s="200"/>
      <c r="EB19" s="265"/>
      <c r="EC19" s="199"/>
      <c r="ED19" s="200"/>
      <c r="EE19" s="265"/>
      <c r="EF19" s="199"/>
      <c r="EG19" s="200"/>
      <c r="EH19" s="265"/>
      <c r="EI19" s="199"/>
      <c r="EJ19" s="200"/>
      <c r="EK19" s="265"/>
      <c r="EL19" s="199"/>
      <c r="EM19" s="200"/>
      <c r="EN19" s="265"/>
      <c r="EO19" s="199"/>
      <c r="EP19" s="200"/>
      <c r="EQ19" s="265"/>
      <c r="ER19" s="199"/>
      <c r="ES19" s="200"/>
      <c r="ET19" s="265"/>
      <c r="EU19" s="199"/>
      <c r="EV19" s="200"/>
      <c r="EW19" s="265"/>
      <c r="EX19" s="199"/>
      <c r="EY19" s="200"/>
      <c r="EZ19" s="265"/>
      <c r="FA19" s="199"/>
      <c r="FB19" s="200"/>
      <c r="FC19" s="265"/>
      <c r="FD19" s="199"/>
      <c r="FE19" s="200"/>
      <c r="FF19" s="265"/>
      <c r="FG19" s="199"/>
      <c r="FH19" s="200"/>
      <c r="FI19" s="265"/>
      <c r="FJ19" s="199"/>
      <c r="FK19" s="200"/>
      <c r="FL19" s="265"/>
      <c r="FM19" s="199"/>
      <c r="FN19" s="200"/>
      <c r="FO19" s="265"/>
      <c r="FP19" s="199"/>
      <c r="FQ19" s="200"/>
      <c r="FR19" s="265"/>
      <c r="FS19" s="199"/>
      <c r="FT19" s="200"/>
      <c r="FU19" s="265"/>
      <c r="FV19" s="199"/>
      <c r="FW19" s="200"/>
      <c r="FX19" s="265"/>
      <c r="FY19" s="199"/>
      <c r="FZ19" s="200"/>
      <c r="GA19" s="265"/>
      <c r="GB19" s="199"/>
      <c r="GC19" s="200"/>
      <c r="GD19" s="265"/>
      <c r="GE19" s="199"/>
      <c r="GF19" s="200"/>
      <c r="GG19" s="265"/>
      <c r="GH19" s="199"/>
      <c r="GI19" s="200"/>
      <c r="GJ19" s="265"/>
      <c r="GK19" s="199"/>
      <c r="GL19" s="200"/>
      <c r="GM19" s="265"/>
      <c r="GN19" s="199"/>
      <c r="GO19" s="200"/>
      <c r="GP19" s="265"/>
      <c r="GQ19" s="199"/>
      <c r="GR19" s="200"/>
      <c r="GS19" s="265"/>
      <c r="GT19" s="199"/>
      <c r="GU19" s="200"/>
      <c r="GV19" s="265"/>
      <c r="GW19" s="199"/>
      <c r="GX19" s="200"/>
      <c r="GY19" s="265"/>
      <c r="GZ19" s="199"/>
      <c r="HA19" s="200"/>
      <c r="HB19" s="265"/>
      <c r="HC19" s="199"/>
      <c r="HD19" s="200"/>
      <c r="HE19" s="265"/>
      <c r="HF19" s="199"/>
      <c r="HG19" s="200"/>
      <c r="HH19" s="265"/>
      <c r="HI19" s="199"/>
      <c r="HJ19" s="200"/>
      <c r="HK19" s="265"/>
      <c r="HL19" s="199"/>
      <c r="HM19" s="200"/>
      <c r="HN19" s="265"/>
      <c r="HO19" s="199"/>
      <c r="HP19" s="200"/>
      <c r="HQ19" s="265"/>
      <c r="HR19" s="199"/>
      <c r="HS19" s="200"/>
      <c r="HT19" s="265"/>
      <c r="HU19" s="199"/>
      <c r="HV19" s="200"/>
      <c r="HW19" s="265"/>
      <c r="HX19" s="199"/>
      <c r="HY19" s="200"/>
      <c r="HZ19" s="265"/>
      <c r="IA19" s="199"/>
      <c r="IB19" s="200"/>
      <c r="IC19" s="265"/>
      <c r="ID19" s="199"/>
      <c r="IE19" s="200"/>
      <c r="IF19" s="265"/>
      <c r="IG19" s="199"/>
      <c r="IH19" s="200"/>
      <c r="II19" s="265"/>
      <c r="IJ19" s="199"/>
      <c r="IK19" s="200"/>
      <c r="IL19" s="265"/>
      <c r="IM19" s="199"/>
      <c r="IN19" s="200"/>
      <c r="IO19" s="265"/>
      <c r="IP19" s="199"/>
      <c r="IQ19" s="200"/>
      <c r="IR19" s="265"/>
      <c r="IS19" s="199"/>
      <c r="IT19" s="200"/>
      <c r="IU19" s="265"/>
      <c r="IV19" s="199"/>
      <c r="IW19" s="200"/>
      <c r="IX19" s="265"/>
      <c r="IY19" s="199"/>
      <c r="IZ19" s="200"/>
      <c r="JA19" s="265"/>
      <c r="JB19" s="199"/>
      <c r="JC19" s="200"/>
      <c r="JD19" s="265"/>
      <c r="JE19" s="199"/>
      <c r="JF19" s="200"/>
      <c r="JG19" s="265"/>
      <c r="JH19" s="199"/>
      <c r="JI19" s="200"/>
      <c r="JJ19" s="265"/>
      <c r="JK19" s="199"/>
      <c r="JL19" s="200"/>
      <c r="JM19" s="265"/>
      <c r="JN19" s="199"/>
      <c r="JO19" s="200"/>
      <c r="JP19" s="265"/>
      <c r="JQ19" s="199"/>
      <c r="JR19" s="200"/>
      <c r="JS19" s="265"/>
      <c r="JT19" s="199"/>
      <c r="JU19" s="200"/>
      <c r="JV19" s="265"/>
      <c r="JW19" s="199"/>
      <c r="JX19" s="200"/>
      <c r="JY19" s="265"/>
      <c r="JZ19" s="199"/>
      <c r="KA19" s="200"/>
      <c r="KB19" s="265"/>
      <c r="KC19" s="199"/>
      <c r="KD19" s="200"/>
      <c r="KE19" s="265"/>
      <c r="KF19" s="199"/>
      <c r="KG19" s="200"/>
      <c r="KH19" s="265"/>
      <c r="KI19" s="199"/>
      <c r="KJ19" s="200"/>
      <c r="KK19" s="265"/>
      <c r="KL19" s="199"/>
      <c r="KM19" s="200"/>
      <c r="KN19" s="265"/>
      <c r="KO19" s="199"/>
      <c r="KP19" s="200"/>
      <c r="KQ19" s="265"/>
      <c r="KR19" s="199"/>
      <c r="KS19" s="200"/>
      <c r="KT19" s="265"/>
      <c r="KU19" s="199"/>
      <c r="KV19" s="200"/>
    </row>
    <row r="20" spans="1:309" ht="13.5" customHeight="1" x14ac:dyDescent="0.2">
      <c r="A20" s="11"/>
      <c r="B20" s="316"/>
      <c r="C20" s="311"/>
      <c r="D20" s="312"/>
      <c r="E20" s="314"/>
      <c r="F20" s="313"/>
      <c r="G20" s="315"/>
      <c r="H20" s="198"/>
      <c r="I20" s="309"/>
      <c r="J20" s="199"/>
      <c r="K20" s="200"/>
      <c r="L20" s="265"/>
      <c r="M20" s="199"/>
      <c r="N20" s="200"/>
      <c r="O20" s="317"/>
      <c r="P20" s="199"/>
      <c r="Q20" s="200"/>
      <c r="R20" s="265"/>
      <c r="S20" s="319"/>
      <c r="T20" s="200"/>
      <c r="U20" s="317"/>
      <c r="V20" s="199"/>
      <c r="W20" s="200"/>
      <c r="X20" s="309"/>
      <c r="Y20" s="199"/>
      <c r="Z20" s="200"/>
      <c r="AA20" s="309"/>
      <c r="AB20" s="199"/>
      <c r="AC20" s="200"/>
      <c r="AD20" s="309"/>
      <c r="AE20" s="199"/>
      <c r="AF20" s="200"/>
      <c r="AG20" s="310"/>
      <c r="AH20" s="199"/>
      <c r="AI20" s="200"/>
      <c r="AJ20" s="310"/>
      <c r="AK20" s="199"/>
      <c r="AL20" s="200"/>
      <c r="AM20" s="265"/>
      <c r="AN20" s="199">
        <f>ROUND($F20*ROUND(AM20,0),0)</f>
        <v>0</v>
      </c>
      <c r="AO20" s="200" t="str">
        <f>+IF(AM20&gt;0,IF(AM20&gt;$G20,"NO VÁLIDA","VÁLIDA"),"NO VÁLIDA")</f>
        <v>NO VÁLIDA</v>
      </c>
      <c r="AP20" s="265"/>
      <c r="AQ20" s="199">
        <f>ROUND($F20*ROUND(AP20,0),0)</f>
        <v>0</v>
      </c>
      <c r="AR20" s="200" t="str">
        <f>+IF(AP20&gt;0,IF(AP20&gt;$G20,"NO VÁLIDA","VÁLIDA"),"NO VÁLIDA")</f>
        <v>NO VÁLIDA</v>
      </c>
      <c r="AS20" s="265"/>
      <c r="AT20" s="199">
        <f>ROUND($F20*ROUND(AS20,0),0)</f>
        <v>0</v>
      </c>
      <c r="AU20" s="200" t="str">
        <f>+IF(AS20&gt;0,IF(AS20&gt;$G20,"NO VÁLIDA","VÁLIDA"),"NO VÁLIDA")</f>
        <v>NO VÁLIDA</v>
      </c>
      <c r="AV20" s="265"/>
      <c r="AW20" s="199">
        <f>ROUND($F20*ROUND(AV20,0),0)</f>
        <v>0</v>
      </c>
      <c r="AX20" s="200" t="str">
        <f>+IF(AV20&gt;0,IF(AV20&gt;$G20,"NO VÁLIDA","VÁLIDA"),"NO VÁLIDA")</f>
        <v>NO VÁLIDA</v>
      </c>
      <c r="AY20" s="265"/>
      <c r="AZ20" s="199">
        <f>ROUND($F20*ROUND(AY20,0),0)</f>
        <v>0</v>
      </c>
      <c r="BA20" s="200" t="str">
        <f>+IF(AY20&gt;0,IF(AY20&gt;$G20,"NO VÁLIDA","VÁLIDA"),"NO VÁLIDA")</f>
        <v>NO VÁLIDA</v>
      </c>
      <c r="BB20" s="265"/>
      <c r="BC20" s="199">
        <f>ROUND($F20*ROUND(BB20,0),0)</f>
        <v>0</v>
      </c>
      <c r="BD20" s="200" t="str">
        <f>+IF(BB20&gt;0,IF(BB20&gt;$G20,"NO VÁLIDA","VÁLIDA"),"NO VÁLIDA")</f>
        <v>NO VÁLIDA</v>
      </c>
      <c r="BE20" s="265"/>
      <c r="BF20" s="199">
        <f>ROUND($F20*ROUND(BE20,0),0)</f>
        <v>0</v>
      </c>
      <c r="BG20" s="200" t="str">
        <f>+IF(BE20&gt;0,IF(BE20&gt;$G20,"NO VÁLIDA","VÁLIDA"),"NO VÁLIDA")</f>
        <v>NO VÁLIDA</v>
      </c>
      <c r="BH20" s="265"/>
      <c r="BI20" s="199">
        <f>ROUND($F20*ROUND(BH20,0),0)</f>
        <v>0</v>
      </c>
      <c r="BJ20" s="200" t="str">
        <f>+IF(BH20&gt;0,IF(BH20&gt;$G20,"NO VÁLIDA","VÁLIDA"),"NO VÁLIDA")</f>
        <v>NO VÁLIDA</v>
      </c>
      <c r="BK20" s="265"/>
      <c r="BL20" s="199">
        <f>ROUND($F20*ROUND(BK20,0),0)</f>
        <v>0</v>
      </c>
      <c r="BM20" s="200" t="str">
        <f>+IF(BK20&gt;0,IF(BK20&gt;$G20,"NO VÁLIDA","VÁLIDA"),"NO VÁLIDA")</f>
        <v>NO VÁLIDA</v>
      </c>
      <c r="BN20" s="265"/>
      <c r="BO20" s="199">
        <f>ROUND($F20*ROUND(BN20,0),0)</f>
        <v>0</v>
      </c>
      <c r="BP20" s="200" t="str">
        <f>+IF(BN20&gt;0,IF(BN20&gt;$G20,"NO VÁLIDA","VÁLIDA"),"NO VÁLIDA")</f>
        <v>NO VÁLIDA</v>
      </c>
      <c r="BQ20" s="265"/>
      <c r="BR20" s="199">
        <f>ROUND($F20*ROUND(BQ20,0),0)</f>
        <v>0</v>
      </c>
      <c r="BS20" s="200" t="str">
        <f>+IF(BQ20&gt;0,IF(BQ20&gt;$G20,"NO VÁLIDA","VÁLIDA"),"NO VÁLIDA")</f>
        <v>NO VÁLIDA</v>
      </c>
      <c r="BT20" s="265"/>
      <c r="BU20" s="199">
        <f>ROUND($F20*ROUND(BT20,0),0)</f>
        <v>0</v>
      </c>
      <c r="BV20" s="200" t="str">
        <f>+IF(BT20&gt;0,IF(BT20&gt;$G20,"NO VÁLIDA","VÁLIDA"),"NO VÁLIDA")</f>
        <v>NO VÁLIDA</v>
      </c>
      <c r="BW20" s="265"/>
      <c r="BX20" s="199">
        <f>ROUND($F20*ROUND(BW20,0),0)</f>
        <v>0</v>
      </c>
      <c r="BY20" s="200" t="str">
        <f>+IF(BW20&gt;0,IF(BW20&gt;$G20,"NO VÁLIDA","VÁLIDA"),"NO VÁLIDA")</f>
        <v>NO VÁLIDA</v>
      </c>
      <c r="BZ20" s="265"/>
      <c r="CA20" s="199">
        <f>ROUND($F20*ROUND(BZ20,0),0)</f>
        <v>0</v>
      </c>
      <c r="CB20" s="200" t="str">
        <f>+IF(BZ20&gt;0,IF(BZ20&gt;$G20,"NO VÁLIDA","VÁLIDA"),"NO VÁLIDA")</f>
        <v>NO VÁLIDA</v>
      </c>
      <c r="CC20" s="265"/>
      <c r="CD20" s="199">
        <f>ROUND($F20*ROUND(CC20,0),0)</f>
        <v>0</v>
      </c>
      <c r="CE20" s="200" t="str">
        <f>+IF(CC20&gt;0,IF(CC20&gt;$G20,"NO VÁLIDA","VÁLIDA"),"NO VÁLIDA")</f>
        <v>NO VÁLIDA</v>
      </c>
      <c r="CF20" s="265"/>
      <c r="CG20" s="199">
        <f>ROUND($F20*ROUND(CF20,0),0)</f>
        <v>0</v>
      </c>
      <c r="CH20" s="200" t="str">
        <f>+IF(CF20&gt;0,IF(CF20&gt;$G20,"NO VÁLIDA","VÁLIDA"),"NO VÁLIDA")</f>
        <v>NO VÁLIDA</v>
      </c>
      <c r="CI20" s="265"/>
      <c r="CJ20" s="199">
        <f>ROUND($F20*ROUND(CI20,0),0)</f>
        <v>0</v>
      </c>
      <c r="CK20" s="200" t="str">
        <f>+IF(CI20&gt;0,IF(CI20&gt;$G20,"NO VÁLIDA","VÁLIDA"),"NO VÁLIDA")</f>
        <v>NO VÁLIDA</v>
      </c>
      <c r="CL20" s="265"/>
      <c r="CM20" s="199">
        <f>ROUND($F20*ROUND(CL20,0),0)</f>
        <v>0</v>
      </c>
      <c r="CN20" s="200" t="str">
        <f>+IF(CL20&gt;0,IF(CL20&gt;$G20,"NO VÁLIDA","VÁLIDA"),"NO VÁLIDA")</f>
        <v>NO VÁLIDA</v>
      </c>
      <c r="CO20" s="265"/>
      <c r="CP20" s="199">
        <f>ROUND($F20*ROUND(CO20,0),0)</f>
        <v>0</v>
      </c>
      <c r="CQ20" s="200" t="str">
        <f>+IF(CO20&gt;0,IF(CO20&gt;$G20,"NO VÁLIDA","VÁLIDA"),"NO VÁLIDA")</f>
        <v>NO VÁLIDA</v>
      </c>
      <c r="CR20" s="265"/>
      <c r="CS20" s="199">
        <f>ROUND($F20*ROUND(CR20,0),0)</f>
        <v>0</v>
      </c>
      <c r="CT20" s="200" t="str">
        <f>+IF(CR20&gt;0,IF(CR20&gt;$G20,"NO VÁLIDA","VÁLIDA"),"NO VÁLIDA")</f>
        <v>NO VÁLIDA</v>
      </c>
      <c r="CU20" s="265"/>
      <c r="CV20" s="199">
        <f>ROUND($F20*ROUND(CU20,0),0)</f>
        <v>0</v>
      </c>
      <c r="CW20" s="200" t="str">
        <f>+IF(CU20&gt;0,IF(CU20&gt;$G20,"NO VÁLIDA","VÁLIDA"),"NO VÁLIDA")</f>
        <v>NO VÁLIDA</v>
      </c>
      <c r="CX20" s="265"/>
      <c r="CY20" s="199">
        <f>ROUND($F20*ROUND(CX20,0),0)</f>
        <v>0</v>
      </c>
      <c r="CZ20" s="200" t="str">
        <f>+IF(CX20&gt;0,IF(CX20&gt;$G20,"NO VÁLIDA","VÁLIDA"),"NO VÁLIDA")</f>
        <v>NO VÁLIDA</v>
      </c>
      <c r="DA20" s="265"/>
      <c r="DB20" s="199">
        <f>ROUND($F20*ROUND(DA20,0),0)</f>
        <v>0</v>
      </c>
      <c r="DC20" s="200" t="str">
        <f>+IF(DA20&gt;0,IF(DA20&gt;$G20,"NO VÁLIDA","VÁLIDA"),"NO VÁLIDA")</f>
        <v>NO VÁLIDA</v>
      </c>
      <c r="DD20" s="265"/>
      <c r="DE20" s="199">
        <f>ROUND($F20*ROUND(DD20,0),0)</f>
        <v>0</v>
      </c>
      <c r="DF20" s="200" t="str">
        <f>+IF(DD20&gt;0,IF(DD20&gt;$G20,"NO VÁLIDA","VÁLIDA"),"NO VÁLIDA")</f>
        <v>NO VÁLIDA</v>
      </c>
      <c r="DG20" s="265"/>
      <c r="DH20" s="199">
        <f>ROUND($F20*ROUND(DG20,0),0)</f>
        <v>0</v>
      </c>
      <c r="DI20" s="200" t="str">
        <f>+IF(DG20&gt;0,IF(DG20&gt;$G20,"NO VÁLIDA","VÁLIDA"),"NO VÁLIDA")</f>
        <v>NO VÁLIDA</v>
      </c>
      <c r="DJ20" s="265"/>
      <c r="DK20" s="199">
        <f>ROUND($F20*ROUND(DJ20,0),0)</f>
        <v>0</v>
      </c>
      <c r="DL20" s="200" t="str">
        <f>+IF(DJ20&gt;0,IF(DJ20&gt;$G20,"NO VÁLIDA","VÁLIDA"),"NO VÁLIDA")</f>
        <v>NO VÁLIDA</v>
      </c>
      <c r="DM20" s="265"/>
      <c r="DN20" s="199">
        <f>ROUND($F20*ROUND(DM20,0),0)</f>
        <v>0</v>
      </c>
      <c r="DO20" s="200" t="str">
        <f>+IF(DM20&gt;0,IF(DM20&gt;$G20,"NO VÁLIDA","VÁLIDA"),"NO VÁLIDA")</f>
        <v>NO VÁLIDA</v>
      </c>
      <c r="DP20" s="265"/>
      <c r="DQ20" s="199">
        <f>ROUND($F20*ROUND(DP20,0),0)</f>
        <v>0</v>
      </c>
      <c r="DR20" s="200" t="str">
        <f>+IF(DP20&gt;0,IF(DP20&gt;$G20,"NO VÁLIDA","VÁLIDA"),"NO VÁLIDA")</f>
        <v>NO VÁLIDA</v>
      </c>
      <c r="DS20" s="265"/>
      <c r="DT20" s="199">
        <f>ROUND($F20*ROUND(DS20,0),0)</f>
        <v>0</v>
      </c>
      <c r="DU20" s="200" t="str">
        <f>+IF(DS20&gt;0,IF(DS20&gt;$G20,"NO VÁLIDA","VÁLIDA"),"NO VÁLIDA")</f>
        <v>NO VÁLIDA</v>
      </c>
      <c r="DV20" s="265"/>
      <c r="DW20" s="199">
        <f>ROUND($F20*ROUND(DV20,0),0)</f>
        <v>0</v>
      </c>
      <c r="DX20" s="200" t="str">
        <f>+IF(DV20&gt;0,IF(DV20&gt;$G20,"NO VÁLIDA","VÁLIDA"),"NO VÁLIDA")</f>
        <v>NO VÁLIDA</v>
      </c>
      <c r="DY20" s="265"/>
      <c r="DZ20" s="199">
        <f>ROUND($F20*ROUND(DY20,0),0)</f>
        <v>0</v>
      </c>
      <c r="EA20" s="200" t="str">
        <f>+IF(DY20&gt;0,IF(DY20&gt;$G20,"NO VÁLIDA","VÁLIDA"),"NO VÁLIDA")</f>
        <v>NO VÁLIDA</v>
      </c>
      <c r="EB20" s="265"/>
      <c r="EC20" s="199">
        <f>ROUND($F20*ROUND(EB20,0),0)</f>
        <v>0</v>
      </c>
      <c r="ED20" s="200" t="str">
        <f>+IF(EB20&gt;0,IF(EB20&gt;$G20,"NO VÁLIDA","VÁLIDA"),"NO VÁLIDA")</f>
        <v>NO VÁLIDA</v>
      </c>
      <c r="EE20" s="265"/>
      <c r="EF20" s="199">
        <f>ROUND($F20*ROUND(EE20,0),0)</f>
        <v>0</v>
      </c>
      <c r="EG20" s="200" t="str">
        <f>+IF(EE20&gt;0,IF(EE20&gt;$G20,"NO VÁLIDA","VÁLIDA"),"NO VÁLIDA")</f>
        <v>NO VÁLIDA</v>
      </c>
      <c r="EH20" s="265"/>
      <c r="EI20" s="199">
        <f>ROUND($F20*ROUND(EH20,0),0)</f>
        <v>0</v>
      </c>
      <c r="EJ20" s="200" t="str">
        <f>+IF(EH20&gt;0,IF(EH20&gt;$G20,"NO VÁLIDA","VÁLIDA"),"NO VÁLIDA")</f>
        <v>NO VÁLIDA</v>
      </c>
      <c r="EK20" s="265"/>
      <c r="EL20" s="199">
        <f>ROUND($F20*ROUND(EK20,0),0)</f>
        <v>0</v>
      </c>
      <c r="EM20" s="200" t="str">
        <f>+IF(EK20&gt;0,IF(EK20&gt;$G20,"NO VÁLIDA","VÁLIDA"),"NO VÁLIDA")</f>
        <v>NO VÁLIDA</v>
      </c>
      <c r="EN20" s="265"/>
      <c r="EO20" s="199">
        <f>ROUND($F20*ROUND(EN20,0),0)</f>
        <v>0</v>
      </c>
      <c r="EP20" s="200" t="str">
        <f>+IF(EN20&gt;0,IF(EN20&gt;$G20,"NO VÁLIDA","VÁLIDA"),"NO VÁLIDA")</f>
        <v>NO VÁLIDA</v>
      </c>
      <c r="EQ20" s="265"/>
      <c r="ER20" s="199">
        <f>ROUND($F20*ROUND(EQ20,0),0)</f>
        <v>0</v>
      </c>
      <c r="ES20" s="200" t="str">
        <f>+IF(EQ20&gt;0,IF(EQ20&gt;$G20,"NO VÁLIDA","VÁLIDA"),"NO VÁLIDA")</f>
        <v>NO VÁLIDA</v>
      </c>
      <c r="ET20" s="265"/>
      <c r="EU20" s="199">
        <f>ROUND($F20*ROUND(ET20,0),0)</f>
        <v>0</v>
      </c>
      <c r="EV20" s="200" t="str">
        <f>+IF(ET20&gt;0,IF(ET20&gt;$G20,"NO VÁLIDA","VÁLIDA"),"NO VÁLIDA")</f>
        <v>NO VÁLIDA</v>
      </c>
      <c r="EW20" s="265"/>
      <c r="EX20" s="199">
        <f>ROUND($F20*ROUND(EW20,0),0)</f>
        <v>0</v>
      </c>
      <c r="EY20" s="200" t="str">
        <f>+IF(EW20&gt;0,IF(EW20&gt;$G20,"NO VÁLIDA","VÁLIDA"),"NO VÁLIDA")</f>
        <v>NO VÁLIDA</v>
      </c>
      <c r="EZ20" s="265"/>
      <c r="FA20" s="199">
        <f>ROUND($F20*ROUND(EZ20,0),0)</f>
        <v>0</v>
      </c>
      <c r="FB20" s="200" t="str">
        <f>+IF(EZ20&gt;0,IF(EZ20&gt;$G20,"NO VÁLIDA","VÁLIDA"),"NO VÁLIDA")</f>
        <v>NO VÁLIDA</v>
      </c>
      <c r="FC20" s="265"/>
      <c r="FD20" s="199">
        <f>ROUND($F20*ROUND(FC20,0),0)</f>
        <v>0</v>
      </c>
      <c r="FE20" s="200" t="str">
        <f>+IF(FC20&gt;0,IF(FC20&gt;$G20,"NO VÁLIDA","VÁLIDA"),"NO VÁLIDA")</f>
        <v>NO VÁLIDA</v>
      </c>
      <c r="FF20" s="265"/>
      <c r="FG20" s="199">
        <f>ROUND($F20*ROUND(FF20,0),0)</f>
        <v>0</v>
      </c>
      <c r="FH20" s="200" t="str">
        <f>+IF(FF20&gt;0,IF(FF20&gt;$G20,"NO VÁLIDA","VÁLIDA"),"NO VÁLIDA")</f>
        <v>NO VÁLIDA</v>
      </c>
      <c r="FI20" s="265"/>
      <c r="FJ20" s="199">
        <f>ROUND($F20*ROUND(FI20,0),0)</f>
        <v>0</v>
      </c>
      <c r="FK20" s="200" t="str">
        <f>+IF(FI20&gt;0,IF(FI20&gt;$G20,"NO VÁLIDA","VÁLIDA"),"NO VÁLIDA")</f>
        <v>NO VÁLIDA</v>
      </c>
      <c r="FL20" s="265"/>
      <c r="FM20" s="199">
        <f>ROUND($F20*ROUND(FL20,0),0)</f>
        <v>0</v>
      </c>
      <c r="FN20" s="200" t="str">
        <f>+IF(FL20&gt;0,IF(FL20&gt;$G20,"NO VÁLIDA","VÁLIDA"),"NO VÁLIDA")</f>
        <v>NO VÁLIDA</v>
      </c>
      <c r="FO20" s="265"/>
      <c r="FP20" s="199">
        <f>ROUND($F20*ROUND(FO20,0),0)</f>
        <v>0</v>
      </c>
      <c r="FQ20" s="200" t="str">
        <f>+IF(FO20&gt;0,IF(FO20&gt;$G20,"NO VÁLIDA","VÁLIDA"),"NO VÁLIDA")</f>
        <v>NO VÁLIDA</v>
      </c>
      <c r="FR20" s="265"/>
      <c r="FS20" s="199">
        <f>ROUND($F20*ROUND(FR20,0),0)</f>
        <v>0</v>
      </c>
      <c r="FT20" s="200" t="str">
        <f>+IF(FR20&gt;0,IF(FR20&gt;$G20,"NO VÁLIDA","VÁLIDA"),"NO VÁLIDA")</f>
        <v>NO VÁLIDA</v>
      </c>
      <c r="FU20" s="265"/>
      <c r="FV20" s="199">
        <f>ROUND($F20*ROUND(FU20,0),0)</f>
        <v>0</v>
      </c>
      <c r="FW20" s="200" t="str">
        <f>+IF(FU20&gt;0,IF(FU20&gt;$G20,"NO VÁLIDA","VÁLIDA"),"NO VÁLIDA")</f>
        <v>NO VÁLIDA</v>
      </c>
      <c r="FX20" s="265"/>
      <c r="FY20" s="199">
        <f>ROUND($F20*ROUND(FX20,0),0)</f>
        <v>0</v>
      </c>
      <c r="FZ20" s="200" t="str">
        <f>+IF(FX20&gt;0,IF(FX20&gt;$G20,"NO VÁLIDA","VÁLIDA"),"NO VÁLIDA")</f>
        <v>NO VÁLIDA</v>
      </c>
      <c r="GA20" s="265"/>
      <c r="GB20" s="199">
        <f>ROUND($F20*ROUND(GA20,0),0)</f>
        <v>0</v>
      </c>
      <c r="GC20" s="200" t="str">
        <f>+IF(GA20&gt;0,IF(GA20&gt;$G20,"NO VÁLIDA","VÁLIDA"),"NO VÁLIDA")</f>
        <v>NO VÁLIDA</v>
      </c>
      <c r="GD20" s="265"/>
      <c r="GE20" s="199">
        <f>ROUND($F20*ROUND(GD20,0),0)</f>
        <v>0</v>
      </c>
      <c r="GF20" s="200" t="str">
        <f>+IF(GD20&gt;0,IF(GD20&gt;$G20,"NO VÁLIDA","VÁLIDA"),"NO VÁLIDA")</f>
        <v>NO VÁLIDA</v>
      </c>
      <c r="GG20" s="265"/>
      <c r="GH20" s="199">
        <f>ROUND($F20*ROUND(GG20,0),0)</f>
        <v>0</v>
      </c>
      <c r="GI20" s="200" t="str">
        <f>+IF(GG20&gt;0,IF(GG20&gt;$G20,"NO VÁLIDA","VÁLIDA"),"NO VÁLIDA")</f>
        <v>NO VÁLIDA</v>
      </c>
      <c r="GJ20" s="265"/>
      <c r="GK20" s="199">
        <f>ROUND($F20*ROUND(GJ20,0),0)</f>
        <v>0</v>
      </c>
      <c r="GL20" s="200" t="str">
        <f>+IF(GJ20&gt;0,IF(GJ20&gt;$G20,"NO VÁLIDA","VÁLIDA"),"NO VÁLIDA")</f>
        <v>NO VÁLIDA</v>
      </c>
      <c r="GM20" s="265"/>
      <c r="GN20" s="199">
        <f>ROUND($F20*ROUND(GM20,0),0)</f>
        <v>0</v>
      </c>
      <c r="GO20" s="200" t="str">
        <f>+IF(GM20&gt;0,IF(GM20&gt;$G20,"NO VÁLIDA","VÁLIDA"),"NO VÁLIDA")</f>
        <v>NO VÁLIDA</v>
      </c>
      <c r="GP20" s="265"/>
      <c r="GQ20" s="199">
        <f>ROUND($F20*ROUND(GP20,0),0)</f>
        <v>0</v>
      </c>
      <c r="GR20" s="200" t="str">
        <f>+IF(GP20&gt;0,IF(GP20&gt;$G20,"NO VÁLIDA","VÁLIDA"),"NO VÁLIDA")</f>
        <v>NO VÁLIDA</v>
      </c>
      <c r="GS20" s="265"/>
      <c r="GT20" s="199">
        <f>ROUND($F20*ROUND(GS20,0),0)</f>
        <v>0</v>
      </c>
      <c r="GU20" s="200" t="str">
        <f>+IF(GS20&gt;0,IF(GS20&gt;$G20,"NO VÁLIDA","VÁLIDA"),"NO VÁLIDA")</f>
        <v>NO VÁLIDA</v>
      </c>
      <c r="GV20" s="265"/>
      <c r="GW20" s="199">
        <f>ROUND($F20*ROUND(GV20,0),0)</f>
        <v>0</v>
      </c>
      <c r="GX20" s="200" t="str">
        <f>+IF(GV20&gt;0,IF(GV20&gt;$G20,"NO VÁLIDA","VÁLIDA"),"NO VÁLIDA")</f>
        <v>NO VÁLIDA</v>
      </c>
      <c r="GY20" s="265"/>
      <c r="GZ20" s="199">
        <f>ROUND($F20*ROUND(GY20,0),0)</f>
        <v>0</v>
      </c>
      <c r="HA20" s="200" t="str">
        <f>+IF(GY20&gt;0,IF(GY20&gt;$G20,"NO VÁLIDA","VÁLIDA"),"NO VÁLIDA")</f>
        <v>NO VÁLIDA</v>
      </c>
      <c r="HB20" s="265"/>
      <c r="HC20" s="199">
        <f>ROUND($F20*ROUND(HB20,0),0)</f>
        <v>0</v>
      </c>
      <c r="HD20" s="200" t="str">
        <f>+IF(HB20&gt;0,IF(HB20&gt;$G20,"NO VÁLIDA","VÁLIDA"),"NO VÁLIDA")</f>
        <v>NO VÁLIDA</v>
      </c>
      <c r="HE20" s="265"/>
      <c r="HF20" s="199">
        <f>ROUND($F20*ROUND(HE20,0),0)</f>
        <v>0</v>
      </c>
      <c r="HG20" s="200" t="str">
        <f>+IF(HE20&gt;0,IF(HE20&gt;$G20,"NO VÁLIDA","VÁLIDA"),"NO VÁLIDA")</f>
        <v>NO VÁLIDA</v>
      </c>
      <c r="HH20" s="265"/>
      <c r="HI20" s="199">
        <f>ROUND($F20*ROUND(HH20,0),0)</f>
        <v>0</v>
      </c>
      <c r="HJ20" s="200" t="str">
        <f>+IF(HH20&gt;0,IF(HH20&gt;$G20,"NO VÁLIDA","VÁLIDA"),"NO VÁLIDA")</f>
        <v>NO VÁLIDA</v>
      </c>
      <c r="HK20" s="265"/>
      <c r="HL20" s="199">
        <f>ROUND($F20*ROUND(HK20,0),0)</f>
        <v>0</v>
      </c>
      <c r="HM20" s="200" t="str">
        <f>+IF(HK20&gt;0,IF(HK20&gt;$G20,"NO VÁLIDA","VÁLIDA"),"NO VÁLIDA")</f>
        <v>NO VÁLIDA</v>
      </c>
      <c r="HN20" s="265"/>
      <c r="HO20" s="199">
        <f>ROUND($F20*ROUND(HN20,0),0)</f>
        <v>0</v>
      </c>
      <c r="HP20" s="200" t="str">
        <f>+IF(HN20&gt;0,IF(HN20&gt;$G20,"NO VÁLIDA","VÁLIDA"),"NO VÁLIDA")</f>
        <v>NO VÁLIDA</v>
      </c>
      <c r="HQ20" s="265"/>
      <c r="HR20" s="199">
        <f>ROUND($F20*ROUND(HQ20,0),0)</f>
        <v>0</v>
      </c>
      <c r="HS20" s="200" t="str">
        <f>+IF(HQ20&gt;0,IF(HQ20&gt;$G20,"NO VÁLIDA","VÁLIDA"),"NO VÁLIDA")</f>
        <v>NO VÁLIDA</v>
      </c>
      <c r="HT20" s="265"/>
      <c r="HU20" s="199">
        <f>ROUND($F20*ROUND(HT20,0),0)</f>
        <v>0</v>
      </c>
      <c r="HV20" s="200" t="str">
        <f>+IF(HT20&gt;0,IF(HT20&gt;$G20,"NO VÁLIDA","VÁLIDA"),"NO VÁLIDA")</f>
        <v>NO VÁLIDA</v>
      </c>
      <c r="HW20" s="265"/>
      <c r="HX20" s="199">
        <f>ROUND($F20*ROUND(HW20,0),0)</f>
        <v>0</v>
      </c>
      <c r="HY20" s="200" t="str">
        <f>+IF(HW20&gt;0,IF(HW20&gt;$G20,"NO VÁLIDA","VÁLIDA"),"NO VÁLIDA")</f>
        <v>NO VÁLIDA</v>
      </c>
      <c r="HZ20" s="265"/>
      <c r="IA20" s="199">
        <f>ROUND($F20*ROUND(HZ20,0),0)</f>
        <v>0</v>
      </c>
      <c r="IB20" s="200" t="str">
        <f>+IF(HZ20&gt;0,IF(HZ20&gt;$G20,"NO VÁLIDA","VÁLIDA"),"NO VÁLIDA")</f>
        <v>NO VÁLIDA</v>
      </c>
      <c r="IC20" s="265"/>
      <c r="ID20" s="199">
        <f>ROUND($F20*ROUND(IC20,0),0)</f>
        <v>0</v>
      </c>
      <c r="IE20" s="200" t="str">
        <f>+IF(IC20&gt;0,IF(IC20&gt;$G20,"NO VÁLIDA","VÁLIDA"),"NO VÁLIDA")</f>
        <v>NO VÁLIDA</v>
      </c>
      <c r="IF20" s="265"/>
      <c r="IG20" s="199">
        <f>ROUND($F20*ROUND(IF20,0),0)</f>
        <v>0</v>
      </c>
      <c r="IH20" s="200" t="str">
        <f>+IF(IF20&gt;0,IF(IF20&gt;$G20,"NO VÁLIDA","VÁLIDA"),"NO VÁLIDA")</f>
        <v>NO VÁLIDA</v>
      </c>
      <c r="II20" s="265"/>
      <c r="IJ20" s="199">
        <f>ROUND($F20*ROUND(II20,0),0)</f>
        <v>0</v>
      </c>
      <c r="IK20" s="200" t="str">
        <f>+IF(II20&gt;0,IF(II20&gt;$G20,"NO VÁLIDA","VÁLIDA"),"NO VÁLIDA")</f>
        <v>NO VÁLIDA</v>
      </c>
      <c r="IL20" s="265"/>
      <c r="IM20" s="199">
        <f>ROUND($F20*ROUND(IL20,0),0)</f>
        <v>0</v>
      </c>
      <c r="IN20" s="200" t="str">
        <f>+IF(IL20&gt;0,IF(IL20&gt;$G20,"NO VÁLIDA","VÁLIDA"),"NO VÁLIDA")</f>
        <v>NO VÁLIDA</v>
      </c>
      <c r="IO20" s="265"/>
      <c r="IP20" s="199">
        <f>ROUND($F20*ROUND(IO20,0),0)</f>
        <v>0</v>
      </c>
      <c r="IQ20" s="200" t="str">
        <f>+IF(IO20&gt;0,IF(IO20&gt;$G20,"NO VÁLIDA","VÁLIDA"),"NO VÁLIDA")</f>
        <v>NO VÁLIDA</v>
      </c>
      <c r="IR20" s="265"/>
      <c r="IS20" s="199">
        <f>ROUND($F20*ROUND(IR20,0),0)</f>
        <v>0</v>
      </c>
      <c r="IT20" s="200" t="str">
        <f>+IF(IR20&gt;0,IF(IR20&gt;$G20,"NO VÁLIDA","VÁLIDA"),"NO VÁLIDA")</f>
        <v>NO VÁLIDA</v>
      </c>
      <c r="IU20" s="265"/>
      <c r="IV20" s="199">
        <f>ROUND($F20*ROUND(IU20,0),0)</f>
        <v>0</v>
      </c>
      <c r="IW20" s="200" t="str">
        <f>+IF(IU20&gt;0,IF(IU20&gt;$G20,"NO VÁLIDA","VÁLIDA"),"NO VÁLIDA")</f>
        <v>NO VÁLIDA</v>
      </c>
      <c r="IX20" s="265"/>
      <c r="IY20" s="199">
        <f>ROUND($F20*ROUND(IX20,0),0)</f>
        <v>0</v>
      </c>
      <c r="IZ20" s="200" t="str">
        <f>+IF(IX20&gt;0,IF(IX20&gt;$G20,"NO VÁLIDA","VÁLIDA"),"NO VÁLIDA")</f>
        <v>NO VÁLIDA</v>
      </c>
      <c r="JA20" s="265"/>
      <c r="JB20" s="199">
        <f>ROUND($F20*ROUND(JA20,0),0)</f>
        <v>0</v>
      </c>
      <c r="JC20" s="200" t="str">
        <f>+IF(JA20&gt;0,IF(JA20&gt;$G20,"NO VÁLIDA","VÁLIDA"),"NO VÁLIDA")</f>
        <v>NO VÁLIDA</v>
      </c>
      <c r="JD20" s="265"/>
      <c r="JE20" s="199">
        <f>ROUND($F20*ROUND(JD20,0),0)</f>
        <v>0</v>
      </c>
      <c r="JF20" s="200" t="str">
        <f>+IF(JD20&gt;0,IF(JD20&gt;$G20,"NO VÁLIDA","VÁLIDA"),"NO VÁLIDA")</f>
        <v>NO VÁLIDA</v>
      </c>
      <c r="JG20" s="265"/>
      <c r="JH20" s="199">
        <f>ROUND($F20*ROUND(JG20,0),0)</f>
        <v>0</v>
      </c>
      <c r="JI20" s="200" t="str">
        <f>+IF(JG20&gt;0,IF(JG20&gt;$G20,"NO VÁLIDA","VÁLIDA"),"NO VÁLIDA")</f>
        <v>NO VÁLIDA</v>
      </c>
      <c r="JJ20" s="265"/>
      <c r="JK20" s="199">
        <f>ROUND($F20*ROUND(JJ20,0),0)</f>
        <v>0</v>
      </c>
      <c r="JL20" s="200" t="str">
        <f>+IF(JJ20&gt;0,IF(JJ20&gt;$G20,"NO VÁLIDA","VÁLIDA"),"NO VÁLIDA")</f>
        <v>NO VÁLIDA</v>
      </c>
      <c r="JM20" s="265"/>
      <c r="JN20" s="199">
        <f>ROUND($F20*ROUND(JM20,0),0)</f>
        <v>0</v>
      </c>
      <c r="JO20" s="200" t="str">
        <f>+IF(JM20&gt;0,IF(JM20&gt;$G20,"NO VÁLIDA","VÁLIDA"),"NO VÁLIDA")</f>
        <v>NO VÁLIDA</v>
      </c>
      <c r="JP20" s="265"/>
      <c r="JQ20" s="199">
        <f>ROUND($F20*ROUND(JP20,0),0)</f>
        <v>0</v>
      </c>
      <c r="JR20" s="200" t="str">
        <f>+IF(JP20&gt;0,IF(JP20&gt;$G20,"NO VÁLIDA","VÁLIDA"),"NO VÁLIDA")</f>
        <v>NO VÁLIDA</v>
      </c>
      <c r="JS20" s="265"/>
      <c r="JT20" s="199">
        <f>ROUND($F20*ROUND(JS20,0),0)</f>
        <v>0</v>
      </c>
      <c r="JU20" s="200" t="str">
        <f>+IF(JS20&gt;0,IF(JS20&gt;$G20,"NO VÁLIDA","VÁLIDA"),"NO VÁLIDA")</f>
        <v>NO VÁLIDA</v>
      </c>
      <c r="JV20" s="265"/>
      <c r="JW20" s="199">
        <f>ROUND($F20*ROUND(JV20,0),0)</f>
        <v>0</v>
      </c>
      <c r="JX20" s="200" t="str">
        <f>+IF(JV20&gt;0,IF(JV20&gt;$G20,"NO VÁLIDA","VÁLIDA"),"NO VÁLIDA")</f>
        <v>NO VÁLIDA</v>
      </c>
      <c r="JY20" s="265"/>
      <c r="JZ20" s="199">
        <f>ROUND($F20*ROUND(JY20,0),0)</f>
        <v>0</v>
      </c>
      <c r="KA20" s="200" t="str">
        <f>+IF(JY20&gt;0,IF(JY20&gt;$G20,"NO VÁLIDA","VÁLIDA"),"NO VÁLIDA")</f>
        <v>NO VÁLIDA</v>
      </c>
      <c r="KB20" s="265"/>
      <c r="KC20" s="199">
        <f>ROUND($F20*ROUND(KB20,0),0)</f>
        <v>0</v>
      </c>
      <c r="KD20" s="200" t="str">
        <f>+IF(KB20&gt;0,IF(KB20&gt;$G20,"NO VÁLIDA","VÁLIDA"),"NO VÁLIDA")</f>
        <v>NO VÁLIDA</v>
      </c>
      <c r="KE20" s="265"/>
      <c r="KF20" s="199">
        <f>ROUND($F20*ROUND(KE20,0),0)</f>
        <v>0</v>
      </c>
      <c r="KG20" s="200" t="str">
        <f>+IF(KE20&gt;0,IF(KE20&gt;$G20,"NO VÁLIDA","VÁLIDA"),"NO VÁLIDA")</f>
        <v>NO VÁLIDA</v>
      </c>
      <c r="KH20" s="265"/>
      <c r="KI20" s="199">
        <f>ROUND($F20*ROUND(KH20,0),0)</f>
        <v>0</v>
      </c>
      <c r="KJ20" s="200" t="str">
        <f>+IF(KH20&gt;0,IF(KH20&gt;$G20,"NO VÁLIDA","VÁLIDA"),"NO VÁLIDA")</f>
        <v>NO VÁLIDA</v>
      </c>
      <c r="KK20" s="265"/>
      <c r="KL20" s="199">
        <f>ROUND($F20*ROUND(KK20,0),0)</f>
        <v>0</v>
      </c>
      <c r="KM20" s="200" t="str">
        <f>+IF(KK20&gt;0,IF(KK20&gt;$G20,"NO VÁLIDA","VÁLIDA"),"NO VÁLIDA")</f>
        <v>NO VÁLIDA</v>
      </c>
      <c r="KN20" s="265"/>
      <c r="KO20" s="199">
        <f>ROUND($F20*ROUND(KN20,0),0)</f>
        <v>0</v>
      </c>
      <c r="KP20" s="200" t="str">
        <f>+IF(KN20&gt;0,IF(KN20&gt;$G20,"NO VÁLIDA","VÁLIDA"),"NO VÁLIDA")</f>
        <v>NO VÁLIDA</v>
      </c>
      <c r="KQ20" s="265"/>
      <c r="KR20" s="199">
        <f>ROUND($F20*ROUND(KQ20,0),0)</f>
        <v>0</v>
      </c>
      <c r="KS20" s="200" t="str">
        <f>+IF(KQ20&gt;0,IF(KQ20&gt;$G20,"NO VÁLIDA","VÁLIDA"),"NO VÁLIDA")</f>
        <v>NO VÁLIDA</v>
      </c>
      <c r="KT20" s="265"/>
      <c r="KU20" s="199">
        <f>ROUND($F20*ROUND(KT20,0),0)</f>
        <v>0</v>
      </c>
      <c r="KV20" s="200" t="str">
        <f>+IF(KT20&gt;0,IF(KT20&gt;$G20,"NO VÁLIDA","VÁLIDA"),"NO VÁLIDA")</f>
        <v>NO VÁLIDA</v>
      </c>
    </row>
    <row r="21" spans="1:309" ht="13.5" thickBot="1" x14ac:dyDescent="0.25">
      <c r="A21" s="11"/>
      <c r="B21" s="195"/>
      <c r="C21" s="196"/>
      <c r="D21" s="197"/>
      <c r="E21" s="196"/>
      <c r="F21" s="257"/>
      <c r="G21" s="308"/>
      <c r="H21" s="198"/>
      <c r="I21" s="265"/>
      <c r="J21" s="199"/>
      <c r="K21" s="200"/>
      <c r="L21" s="265"/>
      <c r="M21" s="199"/>
      <c r="N21" s="200"/>
      <c r="O21" s="265"/>
      <c r="P21" s="199"/>
      <c r="Q21" s="200"/>
      <c r="R21" s="265"/>
      <c r="S21" s="199"/>
      <c r="T21" s="200"/>
      <c r="U21" s="265"/>
      <c r="V21" s="199"/>
      <c r="W21" s="200"/>
      <c r="X21" s="265"/>
      <c r="Y21" s="199"/>
      <c r="Z21" s="200"/>
      <c r="AA21" s="265"/>
      <c r="AB21" s="199"/>
      <c r="AC21" s="200"/>
      <c r="AD21" s="265"/>
      <c r="AE21" s="199"/>
      <c r="AF21" s="200"/>
      <c r="AG21" s="265"/>
      <c r="AH21" s="199"/>
      <c r="AI21" s="200"/>
      <c r="AJ21" s="265"/>
      <c r="AK21" s="199"/>
      <c r="AL21" s="200"/>
      <c r="AM21" s="265"/>
      <c r="AN21" s="199">
        <f>ROUND($F21*ROUND(AM21,0),0)</f>
        <v>0</v>
      </c>
      <c r="AO21" s="200" t="str">
        <f>+IF(AM21&gt;0,IF(AM21&gt;$G21,"NO VÁLIDA","VÁLIDA"),"NO VÁLIDA")</f>
        <v>NO VÁLIDA</v>
      </c>
      <c r="AP21" s="265"/>
      <c r="AQ21" s="199">
        <f>ROUND($F21*ROUND(AP21,0),0)</f>
        <v>0</v>
      </c>
      <c r="AR21" s="200" t="str">
        <f>+IF(AP21&gt;0,IF(AP21&gt;$G21,"NO VÁLIDA","VÁLIDA"),"NO VÁLIDA")</f>
        <v>NO VÁLIDA</v>
      </c>
      <c r="AS21" s="265"/>
      <c r="AT21" s="199">
        <f>ROUND($F21*ROUND(AS21,0),0)</f>
        <v>0</v>
      </c>
      <c r="AU21" s="200" t="str">
        <f>+IF(AS21&gt;0,IF(AS21&gt;$G21,"NO VÁLIDA","VÁLIDA"),"NO VÁLIDA")</f>
        <v>NO VÁLIDA</v>
      </c>
      <c r="AV21" s="265"/>
      <c r="AW21" s="199">
        <f>ROUND($F21*ROUND(AV21,0),0)</f>
        <v>0</v>
      </c>
      <c r="AX21" s="200" t="str">
        <f>+IF(AV21&gt;0,IF(AV21&gt;$G21,"NO VÁLIDA","VÁLIDA"),"NO VÁLIDA")</f>
        <v>NO VÁLIDA</v>
      </c>
      <c r="AY21" s="265"/>
      <c r="AZ21" s="199">
        <f>ROUND($F21*ROUND(AY21,0),0)</f>
        <v>0</v>
      </c>
      <c r="BA21" s="200" t="str">
        <f>+IF(AY21&gt;0,IF(AY21&gt;$G21,"NO VÁLIDA","VÁLIDA"),"NO VÁLIDA")</f>
        <v>NO VÁLIDA</v>
      </c>
      <c r="BB21" s="265"/>
      <c r="BC21" s="199">
        <f>ROUND($F21*ROUND(BB21,0),0)</f>
        <v>0</v>
      </c>
      <c r="BD21" s="200" t="str">
        <f>+IF(BB21&gt;0,IF(BB21&gt;$G21,"NO VÁLIDA","VÁLIDA"),"NO VÁLIDA")</f>
        <v>NO VÁLIDA</v>
      </c>
      <c r="BE21" s="265"/>
      <c r="BF21" s="199">
        <f>ROUND($F21*ROUND(BE21,0),0)</f>
        <v>0</v>
      </c>
      <c r="BG21" s="200" t="str">
        <f>+IF(BE21&gt;0,IF(BE21&gt;$G21,"NO VÁLIDA","VÁLIDA"),"NO VÁLIDA")</f>
        <v>NO VÁLIDA</v>
      </c>
      <c r="BH21" s="265"/>
      <c r="BI21" s="199">
        <f>ROUND($F21*ROUND(BH21,0),0)</f>
        <v>0</v>
      </c>
      <c r="BJ21" s="200" t="str">
        <f>+IF(BH21&gt;0,IF(BH21&gt;$G21,"NO VÁLIDA","VÁLIDA"),"NO VÁLIDA")</f>
        <v>NO VÁLIDA</v>
      </c>
      <c r="BK21" s="265"/>
      <c r="BL21" s="199">
        <f>ROUND($F21*ROUND(BK21,0),0)</f>
        <v>0</v>
      </c>
      <c r="BM21" s="200" t="str">
        <f>+IF(BK21&gt;0,IF(BK21&gt;$G21,"NO VÁLIDA","VÁLIDA"),"NO VÁLIDA")</f>
        <v>NO VÁLIDA</v>
      </c>
      <c r="BN21" s="265"/>
      <c r="BO21" s="199">
        <f>ROUND($F21*ROUND(BN21,0),0)</f>
        <v>0</v>
      </c>
      <c r="BP21" s="200" t="str">
        <f>+IF(BN21&gt;0,IF(BN21&gt;$G21,"NO VÁLIDA","VÁLIDA"),"NO VÁLIDA")</f>
        <v>NO VÁLIDA</v>
      </c>
      <c r="BQ21" s="265"/>
      <c r="BR21" s="199">
        <f>ROUND($F21*ROUND(BQ21,0),0)</f>
        <v>0</v>
      </c>
      <c r="BS21" s="200" t="str">
        <f>+IF(BQ21&gt;0,IF(BQ21&gt;$G21,"NO VÁLIDA","VÁLIDA"),"NO VÁLIDA")</f>
        <v>NO VÁLIDA</v>
      </c>
      <c r="BT21" s="265"/>
      <c r="BU21" s="199">
        <f>ROUND($F21*ROUND(BT21,0),0)</f>
        <v>0</v>
      </c>
      <c r="BV21" s="200" t="str">
        <f>+IF(BT21&gt;0,IF(BT21&gt;$G21,"NO VÁLIDA","VÁLIDA"),"NO VÁLIDA")</f>
        <v>NO VÁLIDA</v>
      </c>
      <c r="BW21" s="265"/>
      <c r="BX21" s="199">
        <f>ROUND($F21*ROUND(BW21,0),0)</f>
        <v>0</v>
      </c>
      <c r="BY21" s="200" t="str">
        <f>+IF(BW21&gt;0,IF(BW21&gt;$G21,"NO VÁLIDA","VÁLIDA"),"NO VÁLIDA")</f>
        <v>NO VÁLIDA</v>
      </c>
      <c r="BZ21" s="265"/>
      <c r="CA21" s="199">
        <f>ROUND($F21*ROUND(BZ21,0),0)</f>
        <v>0</v>
      </c>
      <c r="CB21" s="200" t="str">
        <f>+IF(BZ21&gt;0,IF(BZ21&gt;$G21,"NO VÁLIDA","VÁLIDA"),"NO VÁLIDA")</f>
        <v>NO VÁLIDA</v>
      </c>
      <c r="CC21" s="265"/>
      <c r="CD21" s="199">
        <f>ROUND($F21*ROUND(CC21,0),0)</f>
        <v>0</v>
      </c>
      <c r="CE21" s="200" t="str">
        <f>+IF(CC21&gt;0,IF(CC21&gt;$G21,"NO VÁLIDA","VÁLIDA"),"NO VÁLIDA")</f>
        <v>NO VÁLIDA</v>
      </c>
      <c r="CF21" s="265"/>
      <c r="CG21" s="199">
        <f>ROUND($F21*ROUND(CF21,0),0)</f>
        <v>0</v>
      </c>
      <c r="CH21" s="200" t="str">
        <f>+IF(CF21&gt;0,IF(CF21&gt;$G21,"NO VÁLIDA","VÁLIDA"),"NO VÁLIDA")</f>
        <v>NO VÁLIDA</v>
      </c>
      <c r="CI21" s="265"/>
      <c r="CJ21" s="199">
        <f>ROUND($F21*ROUND(CI21,0),0)</f>
        <v>0</v>
      </c>
      <c r="CK21" s="200" t="str">
        <f>+IF(CI21&gt;0,IF(CI21&gt;$G21,"NO VÁLIDA","VÁLIDA"),"NO VÁLIDA")</f>
        <v>NO VÁLIDA</v>
      </c>
      <c r="CL21" s="265"/>
      <c r="CM21" s="199">
        <f>ROUND($F21*ROUND(CL21,0),0)</f>
        <v>0</v>
      </c>
      <c r="CN21" s="200" t="str">
        <f>+IF(CL21&gt;0,IF(CL21&gt;$G21,"NO VÁLIDA","VÁLIDA"),"NO VÁLIDA")</f>
        <v>NO VÁLIDA</v>
      </c>
      <c r="CO21" s="265"/>
      <c r="CP21" s="199">
        <f>ROUND($F21*ROUND(CO21,0),0)</f>
        <v>0</v>
      </c>
      <c r="CQ21" s="200" t="str">
        <f>+IF(CO21&gt;0,IF(CO21&gt;$G21,"NO VÁLIDA","VÁLIDA"),"NO VÁLIDA")</f>
        <v>NO VÁLIDA</v>
      </c>
      <c r="CR21" s="265"/>
      <c r="CS21" s="199">
        <f>ROUND($F21*ROUND(CR21,0),0)</f>
        <v>0</v>
      </c>
      <c r="CT21" s="200" t="str">
        <f>+IF(CR21&gt;0,IF(CR21&gt;$G21,"NO VÁLIDA","VÁLIDA"),"NO VÁLIDA")</f>
        <v>NO VÁLIDA</v>
      </c>
      <c r="CU21" s="265"/>
      <c r="CV21" s="199">
        <f>ROUND($F21*ROUND(CU21,0),0)</f>
        <v>0</v>
      </c>
      <c r="CW21" s="200" t="str">
        <f>+IF(CU21&gt;0,IF(CU21&gt;$G21,"NO VÁLIDA","VÁLIDA"),"NO VÁLIDA")</f>
        <v>NO VÁLIDA</v>
      </c>
      <c r="CX21" s="265"/>
      <c r="CY21" s="199">
        <f>ROUND($F21*ROUND(CX21,0),0)</f>
        <v>0</v>
      </c>
      <c r="CZ21" s="200" t="str">
        <f>+IF(CX21&gt;0,IF(CX21&gt;$G21,"NO VÁLIDA","VÁLIDA"),"NO VÁLIDA")</f>
        <v>NO VÁLIDA</v>
      </c>
      <c r="DA21" s="265"/>
      <c r="DB21" s="199">
        <f>ROUND($F21*ROUND(DA21,0),0)</f>
        <v>0</v>
      </c>
      <c r="DC21" s="200" t="str">
        <f>+IF(DA21&gt;0,IF(DA21&gt;$G21,"NO VÁLIDA","VÁLIDA"),"NO VÁLIDA")</f>
        <v>NO VÁLIDA</v>
      </c>
      <c r="DD21" s="265"/>
      <c r="DE21" s="199">
        <f>ROUND($F21*ROUND(DD21,0),0)</f>
        <v>0</v>
      </c>
      <c r="DF21" s="200" t="str">
        <f>+IF(DD21&gt;0,IF(DD21&gt;$G21,"NO VÁLIDA","VÁLIDA"),"NO VÁLIDA")</f>
        <v>NO VÁLIDA</v>
      </c>
      <c r="DG21" s="265"/>
      <c r="DH21" s="199">
        <f>ROUND($F21*ROUND(DG21,0),0)</f>
        <v>0</v>
      </c>
      <c r="DI21" s="200" t="str">
        <f>+IF(DG21&gt;0,IF(DG21&gt;$G21,"NO VÁLIDA","VÁLIDA"),"NO VÁLIDA")</f>
        <v>NO VÁLIDA</v>
      </c>
      <c r="DJ21" s="265"/>
      <c r="DK21" s="199">
        <f>ROUND($F21*ROUND(DJ21,0),0)</f>
        <v>0</v>
      </c>
      <c r="DL21" s="200" t="str">
        <f>+IF(DJ21&gt;0,IF(DJ21&gt;$G21,"NO VÁLIDA","VÁLIDA"),"NO VÁLIDA")</f>
        <v>NO VÁLIDA</v>
      </c>
      <c r="DM21" s="265"/>
      <c r="DN21" s="199">
        <f>ROUND($F21*ROUND(DM21,0),0)</f>
        <v>0</v>
      </c>
      <c r="DO21" s="200" t="str">
        <f>+IF(DM21&gt;0,IF(DM21&gt;$G21,"NO VÁLIDA","VÁLIDA"),"NO VÁLIDA")</f>
        <v>NO VÁLIDA</v>
      </c>
      <c r="DP21" s="265"/>
      <c r="DQ21" s="199">
        <f>ROUND($F21*ROUND(DP21,0),0)</f>
        <v>0</v>
      </c>
      <c r="DR21" s="200" t="str">
        <f>+IF(DP21&gt;0,IF(DP21&gt;$G21,"NO VÁLIDA","VÁLIDA"),"NO VÁLIDA")</f>
        <v>NO VÁLIDA</v>
      </c>
      <c r="DS21" s="265"/>
      <c r="DT21" s="199">
        <f>ROUND($F21*ROUND(DS21,0),0)</f>
        <v>0</v>
      </c>
      <c r="DU21" s="200" t="str">
        <f>+IF(DS21&gt;0,IF(DS21&gt;$G21,"NO VÁLIDA","VÁLIDA"),"NO VÁLIDA")</f>
        <v>NO VÁLIDA</v>
      </c>
      <c r="DV21" s="265"/>
      <c r="DW21" s="199">
        <f>ROUND($F21*ROUND(DV21,0),0)</f>
        <v>0</v>
      </c>
      <c r="DX21" s="200" t="str">
        <f>+IF(DV21&gt;0,IF(DV21&gt;$G21,"NO VÁLIDA","VÁLIDA"),"NO VÁLIDA")</f>
        <v>NO VÁLIDA</v>
      </c>
      <c r="DY21" s="265"/>
      <c r="DZ21" s="199">
        <f>ROUND($F21*ROUND(DY21,0),0)</f>
        <v>0</v>
      </c>
      <c r="EA21" s="200" t="str">
        <f>+IF(DY21&gt;0,IF(DY21&gt;$G21,"NO VÁLIDA","VÁLIDA"),"NO VÁLIDA")</f>
        <v>NO VÁLIDA</v>
      </c>
      <c r="EB21" s="265"/>
      <c r="EC21" s="199">
        <f>ROUND($F21*ROUND(EB21,0),0)</f>
        <v>0</v>
      </c>
      <c r="ED21" s="200" t="str">
        <f>+IF(EB21&gt;0,IF(EB21&gt;$G21,"NO VÁLIDA","VÁLIDA"),"NO VÁLIDA")</f>
        <v>NO VÁLIDA</v>
      </c>
      <c r="EE21" s="265"/>
      <c r="EF21" s="199">
        <f>ROUND($F21*ROUND(EE21,0),0)</f>
        <v>0</v>
      </c>
      <c r="EG21" s="200" t="str">
        <f>+IF(EE21&gt;0,IF(EE21&gt;$G21,"NO VÁLIDA","VÁLIDA"),"NO VÁLIDA")</f>
        <v>NO VÁLIDA</v>
      </c>
      <c r="EH21" s="265"/>
      <c r="EI21" s="199">
        <f>ROUND($F21*ROUND(EH21,0),0)</f>
        <v>0</v>
      </c>
      <c r="EJ21" s="200" t="str">
        <f>+IF(EH21&gt;0,IF(EH21&gt;$G21,"NO VÁLIDA","VÁLIDA"),"NO VÁLIDA")</f>
        <v>NO VÁLIDA</v>
      </c>
      <c r="EK21" s="265"/>
      <c r="EL21" s="199">
        <f>ROUND($F21*ROUND(EK21,0),0)</f>
        <v>0</v>
      </c>
      <c r="EM21" s="200" t="str">
        <f>+IF(EK21&gt;0,IF(EK21&gt;$G21,"NO VÁLIDA","VÁLIDA"),"NO VÁLIDA")</f>
        <v>NO VÁLIDA</v>
      </c>
      <c r="EN21" s="265"/>
      <c r="EO21" s="199">
        <f>ROUND($F21*ROUND(EN21,0),0)</f>
        <v>0</v>
      </c>
      <c r="EP21" s="200" t="str">
        <f>+IF(EN21&gt;0,IF(EN21&gt;$G21,"NO VÁLIDA","VÁLIDA"),"NO VÁLIDA")</f>
        <v>NO VÁLIDA</v>
      </c>
      <c r="EQ21" s="265"/>
      <c r="ER21" s="199">
        <f>ROUND($F21*ROUND(EQ21,0),0)</f>
        <v>0</v>
      </c>
      <c r="ES21" s="200" t="str">
        <f>+IF(EQ21&gt;0,IF(EQ21&gt;$G21,"NO VÁLIDA","VÁLIDA"),"NO VÁLIDA")</f>
        <v>NO VÁLIDA</v>
      </c>
      <c r="ET21" s="265"/>
      <c r="EU21" s="199">
        <f>ROUND($F21*ROUND(ET21,0),0)</f>
        <v>0</v>
      </c>
      <c r="EV21" s="200" t="str">
        <f>+IF(ET21&gt;0,IF(ET21&gt;$G21,"NO VÁLIDA","VÁLIDA"),"NO VÁLIDA")</f>
        <v>NO VÁLIDA</v>
      </c>
      <c r="EW21" s="265"/>
      <c r="EX21" s="199">
        <f>ROUND($F21*ROUND(EW21,0),0)</f>
        <v>0</v>
      </c>
      <c r="EY21" s="200" t="str">
        <f>+IF(EW21&gt;0,IF(EW21&gt;$G21,"NO VÁLIDA","VÁLIDA"),"NO VÁLIDA")</f>
        <v>NO VÁLIDA</v>
      </c>
      <c r="EZ21" s="265"/>
      <c r="FA21" s="199">
        <f>ROUND($F21*ROUND(EZ21,0),0)</f>
        <v>0</v>
      </c>
      <c r="FB21" s="200" t="str">
        <f>+IF(EZ21&gt;0,IF(EZ21&gt;$G21,"NO VÁLIDA","VÁLIDA"),"NO VÁLIDA")</f>
        <v>NO VÁLIDA</v>
      </c>
      <c r="FC21" s="265"/>
      <c r="FD21" s="199">
        <f>ROUND($F21*ROUND(FC21,0),0)</f>
        <v>0</v>
      </c>
      <c r="FE21" s="200" t="str">
        <f>+IF(FC21&gt;0,IF(FC21&gt;$G21,"NO VÁLIDA","VÁLIDA"),"NO VÁLIDA")</f>
        <v>NO VÁLIDA</v>
      </c>
      <c r="FF21" s="265"/>
      <c r="FG21" s="199">
        <f>ROUND($F21*ROUND(FF21,0),0)</f>
        <v>0</v>
      </c>
      <c r="FH21" s="200" t="str">
        <f>+IF(FF21&gt;0,IF(FF21&gt;$G21,"NO VÁLIDA","VÁLIDA"),"NO VÁLIDA")</f>
        <v>NO VÁLIDA</v>
      </c>
      <c r="FI21" s="265"/>
      <c r="FJ21" s="199">
        <f>ROUND($F21*ROUND(FI21,0),0)</f>
        <v>0</v>
      </c>
      <c r="FK21" s="200" t="str">
        <f>+IF(FI21&gt;0,IF(FI21&gt;$G21,"NO VÁLIDA","VÁLIDA"),"NO VÁLIDA")</f>
        <v>NO VÁLIDA</v>
      </c>
      <c r="FL21" s="265"/>
      <c r="FM21" s="199">
        <f>ROUND($F21*ROUND(FL21,0),0)</f>
        <v>0</v>
      </c>
      <c r="FN21" s="200" t="str">
        <f>+IF(FL21&gt;0,IF(FL21&gt;$G21,"NO VÁLIDA","VÁLIDA"),"NO VÁLIDA")</f>
        <v>NO VÁLIDA</v>
      </c>
      <c r="FO21" s="265"/>
      <c r="FP21" s="199">
        <f>ROUND($F21*ROUND(FO21,0),0)</f>
        <v>0</v>
      </c>
      <c r="FQ21" s="200" t="str">
        <f>+IF(FO21&gt;0,IF(FO21&gt;$G21,"NO VÁLIDA","VÁLIDA"),"NO VÁLIDA")</f>
        <v>NO VÁLIDA</v>
      </c>
      <c r="FR21" s="265"/>
      <c r="FS21" s="199">
        <f>ROUND($F21*ROUND(FR21,0),0)</f>
        <v>0</v>
      </c>
      <c r="FT21" s="200" t="str">
        <f>+IF(FR21&gt;0,IF(FR21&gt;$G21,"NO VÁLIDA","VÁLIDA"),"NO VÁLIDA")</f>
        <v>NO VÁLIDA</v>
      </c>
      <c r="FU21" s="265"/>
      <c r="FV21" s="199">
        <f>ROUND($F21*ROUND(FU21,0),0)</f>
        <v>0</v>
      </c>
      <c r="FW21" s="200" t="str">
        <f>+IF(FU21&gt;0,IF(FU21&gt;$G21,"NO VÁLIDA","VÁLIDA"),"NO VÁLIDA")</f>
        <v>NO VÁLIDA</v>
      </c>
      <c r="FX21" s="265"/>
      <c r="FY21" s="199">
        <f>ROUND($F21*ROUND(FX21,0),0)</f>
        <v>0</v>
      </c>
      <c r="FZ21" s="200" t="str">
        <f>+IF(FX21&gt;0,IF(FX21&gt;$G21,"NO VÁLIDA","VÁLIDA"),"NO VÁLIDA")</f>
        <v>NO VÁLIDA</v>
      </c>
      <c r="GA21" s="265"/>
      <c r="GB21" s="199">
        <f>ROUND($F21*ROUND(GA21,0),0)</f>
        <v>0</v>
      </c>
      <c r="GC21" s="200" t="str">
        <f>+IF(GA21&gt;0,IF(GA21&gt;$G21,"NO VÁLIDA","VÁLIDA"),"NO VÁLIDA")</f>
        <v>NO VÁLIDA</v>
      </c>
      <c r="GD21" s="265"/>
      <c r="GE21" s="199">
        <f>ROUND($F21*ROUND(GD21,0),0)</f>
        <v>0</v>
      </c>
      <c r="GF21" s="200" t="str">
        <f>+IF(GD21&gt;0,IF(GD21&gt;$G21,"NO VÁLIDA","VÁLIDA"),"NO VÁLIDA")</f>
        <v>NO VÁLIDA</v>
      </c>
      <c r="GG21" s="265"/>
      <c r="GH21" s="199">
        <f>ROUND($F21*ROUND(GG21,0),0)</f>
        <v>0</v>
      </c>
      <c r="GI21" s="200" t="str">
        <f>+IF(GG21&gt;0,IF(GG21&gt;$G21,"NO VÁLIDA","VÁLIDA"),"NO VÁLIDA")</f>
        <v>NO VÁLIDA</v>
      </c>
      <c r="GJ21" s="265"/>
      <c r="GK21" s="199">
        <f>ROUND($F21*ROUND(GJ21,0),0)</f>
        <v>0</v>
      </c>
      <c r="GL21" s="200" t="str">
        <f>+IF(GJ21&gt;0,IF(GJ21&gt;$G21,"NO VÁLIDA","VÁLIDA"),"NO VÁLIDA")</f>
        <v>NO VÁLIDA</v>
      </c>
      <c r="GM21" s="265"/>
      <c r="GN21" s="199">
        <f>ROUND($F21*ROUND(GM21,0),0)</f>
        <v>0</v>
      </c>
      <c r="GO21" s="200" t="str">
        <f>+IF(GM21&gt;0,IF(GM21&gt;$G21,"NO VÁLIDA","VÁLIDA"),"NO VÁLIDA")</f>
        <v>NO VÁLIDA</v>
      </c>
      <c r="GP21" s="265"/>
      <c r="GQ21" s="199">
        <f>ROUND($F21*ROUND(GP21,0),0)</f>
        <v>0</v>
      </c>
      <c r="GR21" s="200" t="str">
        <f>+IF(GP21&gt;0,IF(GP21&gt;$G21,"NO VÁLIDA","VÁLIDA"),"NO VÁLIDA")</f>
        <v>NO VÁLIDA</v>
      </c>
      <c r="GS21" s="265"/>
      <c r="GT21" s="199">
        <f>ROUND($F21*ROUND(GS21,0),0)</f>
        <v>0</v>
      </c>
      <c r="GU21" s="200" t="str">
        <f>+IF(GS21&gt;0,IF(GS21&gt;$G21,"NO VÁLIDA","VÁLIDA"),"NO VÁLIDA")</f>
        <v>NO VÁLIDA</v>
      </c>
      <c r="GV21" s="265"/>
      <c r="GW21" s="199">
        <f>ROUND($F21*ROUND(GV21,0),0)</f>
        <v>0</v>
      </c>
      <c r="GX21" s="200" t="str">
        <f>+IF(GV21&gt;0,IF(GV21&gt;$G21,"NO VÁLIDA","VÁLIDA"),"NO VÁLIDA")</f>
        <v>NO VÁLIDA</v>
      </c>
      <c r="GY21" s="265"/>
      <c r="GZ21" s="199">
        <f>ROUND($F21*ROUND(GY21,0),0)</f>
        <v>0</v>
      </c>
      <c r="HA21" s="200" t="str">
        <f>+IF(GY21&gt;0,IF(GY21&gt;$G21,"NO VÁLIDA","VÁLIDA"),"NO VÁLIDA")</f>
        <v>NO VÁLIDA</v>
      </c>
      <c r="HB21" s="265"/>
      <c r="HC21" s="199">
        <f>ROUND($F21*ROUND(HB21,0),0)</f>
        <v>0</v>
      </c>
      <c r="HD21" s="200" t="str">
        <f>+IF(HB21&gt;0,IF(HB21&gt;$G21,"NO VÁLIDA","VÁLIDA"),"NO VÁLIDA")</f>
        <v>NO VÁLIDA</v>
      </c>
      <c r="HE21" s="265"/>
      <c r="HF21" s="199">
        <f>ROUND($F21*ROUND(HE21,0),0)</f>
        <v>0</v>
      </c>
      <c r="HG21" s="200" t="str">
        <f>+IF(HE21&gt;0,IF(HE21&gt;$G21,"NO VÁLIDA","VÁLIDA"),"NO VÁLIDA")</f>
        <v>NO VÁLIDA</v>
      </c>
      <c r="HH21" s="265"/>
      <c r="HI21" s="199">
        <f>ROUND($F21*ROUND(HH21,0),0)</f>
        <v>0</v>
      </c>
      <c r="HJ21" s="200" t="str">
        <f>+IF(HH21&gt;0,IF(HH21&gt;$G21,"NO VÁLIDA","VÁLIDA"),"NO VÁLIDA")</f>
        <v>NO VÁLIDA</v>
      </c>
      <c r="HK21" s="265"/>
      <c r="HL21" s="199">
        <f>ROUND($F21*ROUND(HK21,0),0)</f>
        <v>0</v>
      </c>
      <c r="HM21" s="200" t="str">
        <f>+IF(HK21&gt;0,IF(HK21&gt;$G21,"NO VÁLIDA","VÁLIDA"),"NO VÁLIDA")</f>
        <v>NO VÁLIDA</v>
      </c>
      <c r="HN21" s="265"/>
      <c r="HO21" s="199">
        <f>ROUND($F21*ROUND(HN21,0),0)</f>
        <v>0</v>
      </c>
      <c r="HP21" s="200" t="str">
        <f>+IF(HN21&gt;0,IF(HN21&gt;$G21,"NO VÁLIDA","VÁLIDA"),"NO VÁLIDA")</f>
        <v>NO VÁLIDA</v>
      </c>
      <c r="HQ21" s="265"/>
      <c r="HR21" s="199">
        <f>ROUND($F21*ROUND(HQ21,0),0)</f>
        <v>0</v>
      </c>
      <c r="HS21" s="200" t="str">
        <f>+IF(HQ21&gt;0,IF(HQ21&gt;$G21,"NO VÁLIDA","VÁLIDA"),"NO VÁLIDA")</f>
        <v>NO VÁLIDA</v>
      </c>
      <c r="HT21" s="265"/>
      <c r="HU21" s="199">
        <f>ROUND($F21*ROUND(HT21,0),0)</f>
        <v>0</v>
      </c>
      <c r="HV21" s="200" t="str">
        <f>+IF(HT21&gt;0,IF(HT21&gt;$G21,"NO VÁLIDA","VÁLIDA"),"NO VÁLIDA")</f>
        <v>NO VÁLIDA</v>
      </c>
      <c r="HW21" s="265"/>
      <c r="HX21" s="199">
        <f>ROUND($F21*ROUND(HW21,0),0)</f>
        <v>0</v>
      </c>
      <c r="HY21" s="200" t="str">
        <f>+IF(HW21&gt;0,IF(HW21&gt;$G21,"NO VÁLIDA","VÁLIDA"),"NO VÁLIDA")</f>
        <v>NO VÁLIDA</v>
      </c>
      <c r="HZ21" s="265"/>
      <c r="IA21" s="199">
        <f>ROUND($F21*ROUND(HZ21,0),0)</f>
        <v>0</v>
      </c>
      <c r="IB21" s="200" t="str">
        <f>+IF(HZ21&gt;0,IF(HZ21&gt;$G21,"NO VÁLIDA","VÁLIDA"),"NO VÁLIDA")</f>
        <v>NO VÁLIDA</v>
      </c>
      <c r="IC21" s="265"/>
      <c r="ID21" s="199">
        <f>ROUND($F21*ROUND(IC21,0),0)</f>
        <v>0</v>
      </c>
      <c r="IE21" s="200" t="str">
        <f>+IF(IC21&gt;0,IF(IC21&gt;$G21,"NO VÁLIDA","VÁLIDA"),"NO VÁLIDA")</f>
        <v>NO VÁLIDA</v>
      </c>
      <c r="IF21" s="265"/>
      <c r="IG21" s="199">
        <f>ROUND($F21*ROUND(IF21,0),0)</f>
        <v>0</v>
      </c>
      <c r="IH21" s="200" t="str">
        <f>+IF(IF21&gt;0,IF(IF21&gt;$G21,"NO VÁLIDA","VÁLIDA"),"NO VÁLIDA")</f>
        <v>NO VÁLIDA</v>
      </c>
      <c r="II21" s="265"/>
      <c r="IJ21" s="199">
        <f>ROUND($F21*ROUND(II21,0),0)</f>
        <v>0</v>
      </c>
      <c r="IK21" s="200" t="str">
        <f>+IF(II21&gt;0,IF(II21&gt;$G21,"NO VÁLIDA","VÁLIDA"),"NO VÁLIDA")</f>
        <v>NO VÁLIDA</v>
      </c>
      <c r="IL21" s="265"/>
      <c r="IM21" s="199">
        <f>ROUND($F21*ROUND(IL21,0),0)</f>
        <v>0</v>
      </c>
      <c r="IN21" s="200" t="str">
        <f>+IF(IL21&gt;0,IF(IL21&gt;$G21,"NO VÁLIDA","VÁLIDA"),"NO VÁLIDA")</f>
        <v>NO VÁLIDA</v>
      </c>
      <c r="IO21" s="265"/>
      <c r="IP21" s="199">
        <f>ROUND($F21*ROUND(IO21,0),0)</f>
        <v>0</v>
      </c>
      <c r="IQ21" s="200" t="str">
        <f>+IF(IO21&gt;0,IF(IO21&gt;$G21,"NO VÁLIDA","VÁLIDA"),"NO VÁLIDA")</f>
        <v>NO VÁLIDA</v>
      </c>
      <c r="IR21" s="265"/>
      <c r="IS21" s="199">
        <f>ROUND($F21*ROUND(IR21,0),0)</f>
        <v>0</v>
      </c>
      <c r="IT21" s="200" t="str">
        <f>+IF(IR21&gt;0,IF(IR21&gt;$G21,"NO VÁLIDA","VÁLIDA"),"NO VÁLIDA")</f>
        <v>NO VÁLIDA</v>
      </c>
      <c r="IU21" s="265"/>
      <c r="IV21" s="199">
        <f>ROUND($F21*ROUND(IU21,0),0)</f>
        <v>0</v>
      </c>
      <c r="IW21" s="200" t="str">
        <f>+IF(IU21&gt;0,IF(IU21&gt;$G21,"NO VÁLIDA","VÁLIDA"),"NO VÁLIDA")</f>
        <v>NO VÁLIDA</v>
      </c>
      <c r="IX21" s="265"/>
      <c r="IY21" s="199">
        <f>ROUND($F21*ROUND(IX21,0),0)</f>
        <v>0</v>
      </c>
      <c r="IZ21" s="200" t="str">
        <f>+IF(IX21&gt;0,IF(IX21&gt;$G21,"NO VÁLIDA","VÁLIDA"),"NO VÁLIDA")</f>
        <v>NO VÁLIDA</v>
      </c>
      <c r="JA21" s="265"/>
      <c r="JB21" s="199">
        <f>ROUND($F21*ROUND(JA21,0),0)</f>
        <v>0</v>
      </c>
      <c r="JC21" s="200" t="str">
        <f>+IF(JA21&gt;0,IF(JA21&gt;$G21,"NO VÁLIDA","VÁLIDA"),"NO VÁLIDA")</f>
        <v>NO VÁLIDA</v>
      </c>
      <c r="JD21" s="265"/>
      <c r="JE21" s="199">
        <f>ROUND($F21*ROUND(JD21,0),0)</f>
        <v>0</v>
      </c>
      <c r="JF21" s="200" t="str">
        <f>+IF(JD21&gt;0,IF(JD21&gt;$G21,"NO VÁLIDA","VÁLIDA"),"NO VÁLIDA")</f>
        <v>NO VÁLIDA</v>
      </c>
      <c r="JG21" s="265"/>
      <c r="JH21" s="199">
        <f>ROUND($F21*ROUND(JG21,0),0)</f>
        <v>0</v>
      </c>
      <c r="JI21" s="200" t="str">
        <f>+IF(JG21&gt;0,IF(JG21&gt;$G21,"NO VÁLIDA","VÁLIDA"),"NO VÁLIDA")</f>
        <v>NO VÁLIDA</v>
      </c>
      <c r="JJ21" s="265"/>
      <c r="JK21" s="199">
        <f>ROUND($F21*ROUND(JJ21,0),0)</f>
        <v>0</v>
      </c>
      <c r="JL21" s="200" t="str">
        <f>+IF(JJ21&gt;0,IF(JJ21&gt;$G21,"NO VÁLIDA","VÁLIDA"),"NO VÁLIDA")</f>
        <v>NO VÁLIDA</v>
      </c>
      <c r="JM21" s="265"/>
      <c r="JN21" s="199">
        <f>ROUND($F21*ROUND(JM21,0),0)</f>
        <v>0</v>
      </c>
      <c r="JO21" s="200" t="str">
        <f>+IF(JM21&gt;0,IF(JM21&gt;$G21,"NO VÁLIDA","VÁLIDA"),"NO VÁLIDA")</f>
        <v>NO VÁLIDA</v>
      </c>
      <c r="JP21" s="265"/>
      <c r="JQ21" s="199">
        <f>ROUND($F21*ROUND(JP21,0),0)</f>
        <v>0</v>
      </c>
      <c r="JR21" s="200" t="str">
        <f>+IF(JP21&gt;0,IF(JP21&gt;$G21,"NO VÁLIDA","VÁLIDA"),"NO VÁLIDA")</f>
        <v>NO VÁLIDA</v>
      </c>
      <c r="JS21" s="265"/>
      <c r="JT21" s="199">
        <f>ROUND($F21*ROUND(JS21,0),0)</f>
        <v>0</v>
      </c>
      <c r="JU21" s="200" t="str">
        <f>+IF(JS21&gt;0,IF(JS21&gt;$G21,"NO VÁLIDA","VÁLIDA"),"NO VÁLIDA")</f>
        <v>NO VÁLIDA</v>
      </c>
      <c r="JV21" s="265"/>
      <c r="JW21" s="199">
        <f>ROUND($F21*ROUND(JV21,0),0)</f>
        <v>0</v>
      </c>
      <c r="JX21" s="200" t="str">
        <f>+IF(JV21&gt;0,IF(JV21&gt;$G21,"NO VÁLIDA","VÁLIDA"),"NO VÁLIDA")</f>
        <v>NO VÁLIDA</v>
      </c>
      <c r="JY21" s="265"/>
      <c r="JZ21" s="199">
        <f>ROUND($F21*ROUND(JY21,0),0)</f>
        <v>0</v>
      </c>
      <c r="KA21" s="200" t="str">
        <f>+IF(JY21&gt;0,IF(JY21&gt;$G21,"NO VÁLIDA","VÁLIDA"),"NO VÁLIDA")</f>
        <v>NO VÁLIDA</v>
      </c>
      <c r="KB21" s="265"/>
      <c r="KC21" s="199">
        <f>ROUND($F21*ROUND(KB21,0),0)</f>
        <v>0</v>
      </c>
      <c r="KD21" s="200" t="str">
        <f>+IF(KB21&gt;0,IF(KB21&gt;$G21,"NO VÁLIDA","VÁLIDA"),"NO VÁLIDA")</f>
        <v>NO VÁLIDA</v>
      </c>
      <c r="KE21" s="265"/>
      <c r="KF21" s="199">
        <f>ROUND($F21*ROUND(KE21,0),0)</f>
        <v>0</v>
      </c>
      <c r="KG21" s="200" t="str">
        <f>+IF(KE21&gt;0,IF(KE21&gt;$G21,"NO VÁLIDA","VÁLIDA"),"NO VÁLIDA")</f>
        <v>NO VÁLIDA</v>
      </c>
      <c r="KH21" s="265"/>
      <c r="KI21" s="199">
        <f>ROUND($F21*ROUND(KH21,0),0)</f>
        <v>0</v>
      </c>
      <c r="KJ21" s="200" t="str">
        <f>+IF(KH21&gt;0,IF(KH21&gt;$G21,"NO VÁLIDA","VÁLIDA"),"NO VÁLIDA")</f>
        <v>NO VÁLIDA</v>
      </c>
      <c r="KK21" s="265"/>
      <c r="KL21" s="199">
        <f>ROUND($F21*ROUND(KK21,0),0)</f>
        <v>0</v>
      </c>
      <c r="KM21" s="200" t="str">
        <f>+IF(KK21&gt;0,IF(KK21&gt;$G21,"NO VÁLIDA","VÁLIDA"),"NO VÁLIDA")</f>
        <v>NO VÁLIDA</v>
      </c>
      <c r="KN21" s="265"/>
      <c r="KO21" s="199">
        <f>ROUND($F21*ROUND(KN21,0),0)</f>
        <v>0</v>
      </c>
      <c r="KP21" s="200" t="str">
        <f>+IF(KN21&gt;0,IF(KN21&gt;$G21,"NO VÁLIDA","VÁLIDA"),"NO VÁLIDA")</f>
        <v>NO VÁLIDA</v>
      </c>
      <c r="KQ21" s="265"/>
      <c r="KR21" s="199">
        <f>ROUND($F21*ROUND(KQ21,0),0)</f>
        <v>0</v>
      </c>
      <c r="KS21" s="200" t="str">
        <f>+IF(KQ21&gt;0,IF(KQ21&gt;$G21,"NO VÁLIDA","VÁLIDA"),"NO VÁLIDA")</f>
        <v>NO VÁLIDA</v>
      </c>
      <c r="KT21" s="265"/>
      <c r="KU21" s="199">
        <f>ROUND($F21*ROUND(KT21,0),0)</f>
        <v>0</v>
      </c>
      <c r="KV21" s="200" t="str">
        <f>+IF(KT21&gt;0,IF(KT21&gt;$G21,"NO VÁLIDA","VÁLIDA"),"NO VÁLIDA")</f>
        <v>NO VÁLIDA</v>
      </c>
    </row>
    <row r="22" spans="1:309" s="42" customFormat="1" x14ac:dyDescent="0.2">
      <c r="A22" s="41"/>
      <c r="B22" s="201"/>
      <c r="C22" s="202"/>
      <c r="D22" s="203"/>
      <c r="E22" s="202"/>
      <c r="F22" s="204"/>
      <c r="G22" s="204" t="s">
        <v>119</v>
      </c>
      <c r="H22" s="205">
        <f>SUM(H15:H21)</f>
        <v>109368008</v>
      </c>
      <c r="I22" s="206"/>
      <c r="J22" s="253">
        <f>SUM(J14:J21)</f>
        <v>107505586</v>
      </c>
      <c r="K22" s="207"/>
      <c r="L22" s="206"/>
      <c r="M22" s="253">
        <f>SUM(M14:M21)</f>
        <v>0</v>
      </c>
      <c r="N22" s="207"/>
      <c r="O22" s="206"/>
      <c r="P22" s="253">
        <f>SUM(P14:P21)</f>
        <v>107940360</v>
      </c>
      <c r="Q22" s="207"/>
      <c r="R22" s="206"/>
      <c r="S22" s="253">
        <f>SUM(S15:S21)</f>
        <v>105721290</v>
      </c>
      <c r="T22" s="207"/>
      <c r="U22" s="206"/>
      <c r="V22" s="253">
        <f>SUM(V14:V21)</f>
        <v>104786150</v>
      </c>
      <c r="W22" s="207"/>
      <c r="X22" s="206"/>
      <c r="Y22" s="253">
        <f>SUM(Y14:Y21)</f>
        <v>100594000</v>
      </c>
      <c r="Z22" s="207"/>
      <c r="AA22" s="206"/>
      <c r="AB22" s="253">
        <f>SUM(AB14:AB21)</f>
        <v>79755192</v>
      </c>
      <c r="AC22" s="207"/>
      <c r="AD22" s="206"/>
      <c r="AE22" s="253">
        <f>SUM(AE14:AE21)</f>
        <v>0</v>
      </c>
      <c r="AF22" s="207"/>
      <c r="AG22" s="206"/>
      <c r="AH22" s="253">
        <f>SUM(AH14:AH21)</f>
        <v>0</v>
      </c>
      <c r="AI22" s="207"/>
      <c r="AJ22" s="206"/>
      <c r="AK22" s="253">
        <f>SUM(AK14:AK21)</f>
        <v>0</v>
      </c>
      <c r="AL22" s="207"/>
      <c r="AM22" s="206"/>
      <c r="AN22" s="253" t="e">
        <f>AN14+#REF!+#REF!+#REF!+#REF!+#REF!+#REF!+#REF!+#REF!</f>
        <v>#REF!</v>
      </c>
      <c r="AO22" s="207"/>
      <c r="AP22" s="206"/>
      <c r="AQ22" s="253" t="e">
        <f>AQ14+#REF!+#REF!+#REF!+#REF!+#REF!+#REF!+#REF!+#REF!</f>
        <v>#REF!</v>
      </c>
      <c r="AR22" s="207"/>
      <c r="AS22" s="206"/>
      <c r="AT22" s="253" t="e">
        <f>AT14+#REF!+#REF!+#REF!+#REF!+#REF!+#REF!+#REF!+#REF!</f>
        <v>#REF!</v>
      </c>
      <c r="AU22" s="207"/>
      <c r="AV22" s="206"/>
      <c r="AW22" s="253" t="e">
        <f>AW14+#REF!+#REF!+#REF!+#REF!+#REF!+#REF!+#REF!+#REF!</f>
        <v>#REF!</v>
      </c>
      <c r="AX22" s="207"/>
      <c r="AY22" s="206"/>
      <c r="AZ22" s="253" t="e">
        <f>AZ14+#REF!+#REF!+#REF!+#REF!+#REF!+#REF!+#REF!+#REF!</f>
        <v>#REF!</v>
      </c>
      <c r="BA22" s="207"/>
      <c r="BB22" s="206"/>
      <c r="BC22" s="253" t="e">
        <f>BC14+#REF!+#REF!+#REF!+#REF!+#REF!+#REF!+#REF!+#REF!</f>
        <v>#REF!</v>
      </c>
      <c r="BD22" s="207"/>
      <c r="BE22" s="206"/>
      <c r="BF22" s="253" t="e">
        <f>BF14+#REF!+#REF!+#REF!+#REF!+#REF!+#REF!+#REF!+#REF!</f>
        <v>#REF!</v>
      </c>
      <c r="BG22" s="207"/>
      <c r="BH22" s="206"/>
      <c r="BI22" s="253" t="e">
        <f>BI14+#REF!+#REF!+#REF!+#REF!+#REF!+#REF!+#REF!+#REF!</f>
        <v>#REF!</v>
      </c>
      <c r="BJ22" s="207"/>
      <c r="BK22" s="206"/>
      <c r="BL22" s="253" t="e">
        <f>BL14+#REF!+#REF!+#REF!+#REF!+#REF!+#REF!+#REF!+#REF!</f>
        <v>#REF!</v>
      </c>
      <c r="BM22" s="207"/>
      <c r="BN22" s="206"/>
      <c r="BO22" s="253" t="e">
        <f>BO14+#REF!+#REF!+#REF!+#REF!+#REF!+#REF!+#REF!+#REF!</f>
        <v>#REF!</v>
      </c>
      <c r="BP22" s="207"/>
      <c r="BQ22" s="206"/>
      <c r="BR22" s="253" t="e">
        <f>BR14+#REF!+#REF!+#REF!+#REF!+#REF!+#REF!+#REF!+#REF!</f>
        <v>#REF!</v>
      </c>
      <c r="BS22" s="207"/>
      <c r="BT22" s="206"/>
      <c r="BU22" s="253" t="e">
        <f>BU14+#REF!+#REF!+#REF!+#REF!+#REF!+#REF!+#REF!+#REF!</f>
        <v>#REF!</v>
      </c>
      <c r="BV22" s="207"/>
      <c r="BW22" s="206"/>
      <c r="BX22" s="253" t="e">
        <f>BX14+#REF!+#REF!+#REF!+#REF!+#REF!+#REF!+#REF!+#REF!</f>
        <v>#REF!</v>
      </c>
      <c r="BY22" s="207"/>
      <c r="BZ22" s="206"/>
      <c r="CA22" s="253" t="e">
        <f>CA14+#REF!+#REF!+#REF!+#REF!+#REF!+#REF!+#REF!+#REF!</f>
        <v>#REF!</v>
      </c>
      <c r="CB22" s="207"/>
      <c r="CC22" s="206"/>
      <c r="CD22" s="253" t="e">
        <f>CD14+#REF!+#REF!+#REF!+#REF!+#REF!+#REF!+#REF!+#REF!</f>
        <v>#REF!</v>
      </c>
      <c r="CE22" s="207"/>
      <c r="CF22" s="206"/>
      <c r="CG22" s="253" t="e">
        <f>CG14+#REF!+#REF!+#REF!+#REF!+#REF!+#REF!+#REF!+#REF!</f>
        <v>#REF!</v>
      </c>
      <c r="CH22" s="207"/>
      <c r="CI22" s="206"/>
      <c r="CJ22" s="253" t="e">
        <f>CJ14+#REF!+#REF!+#REF!+#REF!+#REF!+#REF!+#REF!+#REF!</f>
        <v>#REF!</v>
      </c>
      <c r="CK22" s="207"/>
      <c r="CL22" s="206"/>
      <c r="CM22" s="253" t="e">
        <f>CM14+#REF!+#REF!+#REF!+#REF!+#REF!+#REF!+#REF!+#REF!</f>
        <v>#REF!</v>
      </c>
      <c r="CN22" s="207"/>
      <c r="CO22" s="206"/>
      <c r="CP22" s="253" t="e">
        <f>CP14+#REF!+#REF!+#REF!+#REF!+#REF!+#REF!+#REF!+#REF!</f>
        <v>#REF!</v>
      </c>
      <c r="CQ22" s="207"/>
      <c r="CR22" s="206"/>
      <c r="CS22" s="253" t="e">
        <f>CS14+#REF!+#REF!+#REF!+#REF!+#REF!+#REF!+#REF!+#REF!</f>
        <v>#REF!</v>
      </c>
      <c r="CT22" s="207"/>
      <c r="CU22" s="206"/>
      <c r="CV22" s="253" t="e">
        <f>CV14+#REF!+#REF!+#REF!+#REF!+#REF!+#REF!+#REF!+#REF!</f>
        <v>#REF!</v>
      </c>
      <c r="CW22" s="207"/>
      <c r="CX22" s="206"/>
      <c r="CY22" s="253" t="e">
        <f>CY14+#REF!+#REF!+#REF!+#REF!+#REF!+#REF!+#REF!+#REF!</f>
        <v>#REF!</v>
      </c>
      <c r="CZ22" s="207"/>
      <c r="DA22" s="206"/>
      <c r="DB22" s="253" t="e">
        <f>DB14+#REF!+#REF!+#REF!+#REF!+#REF!+#REF!+#REF!+#REF!</f>
        <v>#REF!</v>
      </c>
      <c r="DC22" s="207"/>
      <c r="DD22" s="206"/>
      <c r="DE22" s="253" t="e">
        <f>DE14+#REF!+#REF!+#REF!+#REF!+#REF!+#REF!+#REF!+#REF!</f>
        <v>#REF!</v>
      </c>
      <c r="DF22" s="207"/>
      <c r="DG22" s="206"/>
      <c r="DH22" s="253" t="e">
        <f>DH14+#REF!+#REF!+#REF!+#REF!+#REF!+#REF!+#REF!+#REF!</f>
        <v>#REF!</v>
      </c>
      <c r="DI22" s="207"/>
      <c r="DJ22" s="206"/>
      <c r="DK22" s="253" t="e">
        <f>DK14+#REF!+#REF!+#REF!+#REF!+#REF!+#REF!+#REF!+#REF!</f>
        <v>#REF!</v>
      </c>
      <c r="DL22" s="207"/>
      <c r="DM22" s="206"/>
      <c r="DN22" s="253" t="e">
        <f>DN14+#REF!+#REF!+#REF!+#REF!+#REF!+#REF!+#REF!+#REF!</f>
        <v>#REF!</v>
      </c>
      <c r="DO22" s="207"/>
      <c r="DP22" s="206"/>
      <c r="DQ22" s="253" t="e">
        <f>DQ14+#REF!+#REF!+#REF!+#REF!+#REF!+#REF!+#REF!+#REF!</f>
        <v>#REF!</v>
      </c>
      <c r="DR22" s="207"/>
      <c r="DS22" s="206"/>
      <c r="DT22" s="253" t="e">
        <f>DT14+#REF!+#REF!+#REF!+#REF!+#REF!+#REF!+#REF!+#REF!</f>
        <v>#REF!</v>
      </c>
      <c r="DU22" s="207"/>
      <c r="DV22" s="206"/>
      <c r="DW22" s="253" t="e">
        <f>DW14+#REF!+#REF!+#REF!+#REF!+#REF!+#REF!+#REF!+#REF!</f>
        <v>#REF!</v>
      </c>
      <c r="DX22" s="207"/>
      <c r="DY22" s="206"/>
      <c r="DZ22" s="253" t="e">
        <f>DZ14+#REF!+#REF!+#REF!+#REF!+#REF!+#REF!+#REF!+#REF!</f>
        <v>#REF!</v>
      </c>
      <c r="EA22" s="207"/>
      <c r="EB22" s="206"/>
      <c r="EC22" s="253" t="e">
        <f>EC14+#REF!+#REF!+#REF!+#REF!+#REF!+#REF!+#REF!+#REF!</f>
        <v>#REF!</v>
      </c>
      <c r="ED22" s="207"/>
      <c r="EE22" s="206"/>
      <c r="EF22" s="253" t="e">
        <f>EF14+#REF!+#REF!+#REF!+#REF!+#REF!+#REF!+#REF!+#REF!</f>
        <v>#REF!</v>
      </c>
      <c r="EG22" s="207"/>
      <c r="EH22" s="206"/>
      <c r="EI22" s="253" t="e">
        <f>EI14+#REF!+#REF!+#REF!+#REF!+#REF!+#REF!+#REF!+#REF!</f>
        <v>#REF!</v>
      </c>
      <c r="EJ22" s="207"/>
      <c r="EK22" s="206"/>
      <c r="EL22" s="253" t="e">
        <f>EL14+#REF!+#REF!+#REF!+#REF!+#REF!+#REF!+#REF!+#REF!</f>
        <v>#REF!</v>
      </c>
      <c r="EM22" s="207"/>
      <c r="EN22" s="206"/>
      <c r="EO22" s="253" t="e">
        <f>EO14+#REF!+#REF!+#REF!+#REF!+#REF!+#REF!+#REF!+#REF!</f>
        <v>#REF!</v>
      </c>
      <c r="EP22" s="207"/>
      <c r="EQ22" s="206"/>
      <c r="ER22" s="253" t="e">
        <f>ER14+#REF!+#REF!+#REF!+#REF!+#REF!+#REF!+#REF!+#REF!</f>
        <v>#REF!</v>
      </c>
      <c r="ES22" s="207"/>
      <c r="ET22" s="206"/>
      <c r="EU22" s="253" t="e">
        <f>EU14+#REF!+#REF!+#REF!+#REF!+#REF!+#REF!+#REF!+#REF!</f>
        <v>#REF!</v>
      </c>
      <c r="EV22" s="207"/>
      <c r="EW22" s="206"/>
      <c r="EX22" s="253" t="e">
        <f>EX14+#REF!+#REF!+#REF!+#REF!+#REF!+#REF!+#REF!+#REF!</f>
        <v>#REF!</v>
      </c>
      <c r="EY22" s="207"/>
      <c r="EZ22" s="206"/>
      <c r="FA22" s="253" t="e">
        <f>FA14+#REF!+#REF!+#REF!+#REF!+#REF!+#REF!+#REF!+#REF!</f>
        <v>#REF!</v>
      </c>
      <c r="FB22" s="207"/>
      <c r="FC22" s="206"/>
      <c r="FD22" s="253" t="e">
        <f>FD14+#REF!+#REF!+#REF!+#REF!+#REF!+#REF!+#REF!+#REF!</f>
        <v>#REF!</v>
      </c>
      <c r="FE22" s="207"/>
      <c r="FF22" s="206"/>
      <c r="FG22" s="253" t="e">
        <f>FG14+#REF!+#REF!+#REF!+#REF!+#REF!+#REF!+#REF!+#REF!</f>
        <v>#REF!</v>
      </c>
      <c r="FH22" s="207"/>
      <c r="FI22" s="206"/>
      <c r="FJ22" s="253" t="e">
        <f>FJ14+#REF!+#REF!+#REF!+#REF!+#REF!+#REF!+#REF!+#REF!</f>
        <v>#REF!</v>
      </c>
      <c r="FK22" s="207"/>
      <c r="FL22" s="206"/>
      <c r="FM22" s="253" t="e">
        <f>FM14+#REF!+#REF!+#REF!+#REF!+#REF!+#REF!+#REF!+#REF!</f>
        <v>#REF!</v>
      </c>
      <c r="FN22" s="207"/>
      <c r="FO22" s="206"/>
      <c r="FP22" s="253" t="e">
        <f>FP14+#REF!+#REF!+#REF!+#REF!+#REF!+#REF!+#REF!+#REF!</f>
        <v>#REF!</v>
      </c>
      <c r="FQ22" s="207"/>
      <c r="FR22" s="206"/>
      <c r="FS22" s="253" t="e">
        <f>FS14+#REF!+#REF!+#REF!+#REF!+#REF!+#REF!+#REF!+#REF!</f>
        <v>#REF!</v>
      </c>
      <c r="FT22" s="207"/>
      <c r="FU22" s="206"/>
      <c r="FV22" s="253" t="e">
        <f>FV14+#REF!+#REF!+#REF!+#REF!+#REF!+#REF!+#REF!+#REF!</f>
        <v>#REF!</v>
      </c>
      <c r="FW22" s="207"/>
      <c r="FX22" s="206"/>
      <c r="FY22" s="253" t="e">
        <f>FY14+#REF!+#REF!+#REF!+#REF!+#REF!+#REF!+#REF!+#REF!</f>
        <v>#REF!</v>
      </c>
      <c r="FZ22" s="207"/>
      <c r="GA22" s="206"/>
      <c r="GB22" s="253" t="e">
        <f>GB14+#REF!+#REF!+#REF!+#REF!+#REF!+#REF!+#REF!+#REF!</f>
        <v>#REF!</v>
      </c>
      <c r="GC22" s="207"/>
      <c r="GD22" s="206"/>
      <c r="GE22" s="253" t="e">
        <f>GE14+#REF!+#REF!+#REF!+#REF!+#REF!+#REF!+#REF!+#REF!</f>
        <v>#REF!</v>
      </c>
      <c r="GF22" s="207"/>
      <c r="GG22" s="206"/>
      <c r="GH22" s="253" t="e">
        <f>GH14+#REF!+#REF!+#REF!+#REF!+#REF!+#REF!+#REF!+#REF!</f>
        <v>#REF!</v>
      </c>
      <c r="GI22" s="207"/>
      <c r="GJ22" s="206"/>
      <c r="GK22" s="253" t="e">
        <f>GK14+#REF!+#REF!+#REF!+#REF!+#REF!+#REF!+#REF!+#REF!</f>
        <v>#REF!</v>
      </c>
      <c r="GL22" s="207"/>
      <c r="GM22" s="206"/>
      <c r="GN22" s="253" t="e">
        <f>GN14+#REF!+#REF!+#REF!+#REF!+#REF!+#REF!+#REF!+#REF!</f>
        <v>#REF!</v>
      </c>
      <c r="GO22" s="207"/>
      <c r="GP22" s="206"/>
      <c r="GQ22" s="253" t="e">
        <f>GQ14+#REF!+#REF!+#REF!+#REF!+#REF!+#REF!+#REF!+#REF!</f>
        <v>#REF!</v>
      </c>
      <c r="GR22" s="207"/>
      <c r="GS22" s="206"/>
      <c r="GT22" s="253" t="e">
        <f>GT14+#REF!+#REF!+#REF!+#REF!+#REF!+#REF!+#REF!+#REF!</f>
        <v>#REF!</v>
      </c>
      <c r="GU22" s="207"/>
      <c r="GV22" s="206"/>
      <c r="GW22" s="253" t="e">
        <f>GW14+#REF!+#REF!+#REF!+#REF!+#REF!+#REF!+#REF!+#REF!</f>
        <v>#REF!</v>
      </c>
      <c r="GX22" s="207"/>
      <c r="GY22" s="206"/>
      <c r="GZ22" s="253" t="e">
        <f>GZ14+#REF!+#REF!+#REF!+#REF!+#REF!+#REF!+#REF!+#REF!</f>
        <v>#REF!</v>
      </c>
      <c r="HA22" s="207"/>
      <c r="HB22" s="206"/>
      <c r="HC22" s="253" t="e">
        <f>HC14+#REF!+#REF!+#REF!+#REF!+#REF!+#REF!+#REF!+#REF!</f>
        <v>#REF!</v>
      </c>
      <c r="HD22" s="207"/>
      <c r="HE22" s="206"/>
      <c r="HF22" s="253" t="e">
        <f>HF14+#REF!+#REF!+#REF!+#REF!+#REF!+#REF!+#REF!+#REF!</f>
        <v>#REF!</v>
      </c>
      <c r="HG22" s="207"/>
      <c r="HH22" s="206"/>
      <c r="HI22" s="253" t="e">
        <f>HI14+#REF!+#REF!+#REF!+#REF!+#REF!+#REF!+#REF!+#REF!</f>
        <v>#REF!</v>
      </c>
      <c r="HJ22" s="207"/>
      <c r="HK22" s="206"/>
      <c r="HL22" s="253" t="e">
        <f>HL14+#REF!+#REF!+#REF!+#REF!+#REF!+#REF!+#REF!+#REF!</f>
        <v>#REF!</v>
      </c>
      <c r="HM22" s="207"/>
      <c r="HN22" s="206"/>
      <c r="HO22" s="253" t="e">
        <f>HO14+#REF!+#REF!+#REF!+#REF!+#REF!+#REF!+#REF!+#REF!</f>
        <v>#REF!</v>
      </c>
      <c r="HP22" s="207"/>
      <c r="HQ22" s="206"/>
      <c r="HR22" s="253" t="e">
        <f>HR14+#REF!+#REF!+#REF!+#REF!+#REF!+#REF!+#REF!+#REF!</f>
        <v>#REF!</v>
      </c>
      <c r="HS22" s="207"/>
      <c r="HT22" s="206"/>
      <c r="HU22" s="253" t="e">
        <f>HU14+#REF!+#REF!+#REF!+#REF!+#REF!+#REF!+#REF!+#REF!</f>
        <v>#REF!</v>
      </c>
      <c r="HV22" s="207"/>
      <c r="HW22" s="206"/>
      <c r="HX22" s="253" t="e">
        <f>HX14+#REF!+#REF!+#REF!+#REF!+#REF!+#REF!+#REF!+#REF!</f>
        <v>#REF!</v>
      </c>
      <c r="HY22" s="207"/>
      <c r="HZ22" s="206"/>
      <c r="IA22" s="253" t="e">
        <f>IA14+#REF!+#REF!+#REF!+#REF!+#REF!+#REF!+#REF!+#REF!</f>
        <v>#REF!</v>
      </c>
      <c r="IB22" s="207"/>
      <c r="IC22" s="206"/>
      <c r="ID22" s="253" t="e">
        <f>ID14+#REF!+#REF!+#REF!+#REF!+#REF!+#REF!+#REF!+#REF!</f>
        <v>#REF!</v>
      </c>
      <c r="IE22" s="207"/>
      <c r="IF22" s="206"/>
      <c r="IG22" s="253" t="e">
        <f>IG14+#REF!+#REF!+#REF!+#REF!+#REF!+#REF!+#REF!+#REF!</f>
        <v>#REF!</v>
      </c>
      <c r="IH22" s="207"/>
      <c r="II22" s="206"/>
      <c r="IJ22" s="253" t="e">
        <f>IJ14+#REF!+#REF!+#REF!+#REF!+#REF!+#REF!+#REF!+#REF!</f>
        <v>#REF!</v>
      </c>
      <c r="IK22" s="207"/>
      <c r="IL22" s="206"/>
      <c r="IM22" s="253" t="e">
        <f>IM14+#REF!+#REF!+#REF!+#REF!+#REF!+#REF!+#REF!+#REF!</f>
        <v>#REF!</v>
      </c>
      <c r="IN22" s="207"/>
      <c r="IO22" s="206"/>
      <c r="IP22" s="253" t="e">
        <f>IP14+#REF!+#REF!+#REF!+#REF!+#REF!+#REF!+#REF!+#REF!</f>
        <v>#REF!</v>
      </c>
      <c r="IQ22" s="207"/>
      <c r="IR22" s="206"/>
      <c r="IS22" s="253" t="e">
        <f>IS14+#REF!+#REF!+#REF!+#REF!+#REF!+#REF!+#REF!+#REF!</f>
        <v>#REF!</v>
      </c>
      <c r="IT22" s="207"/>
      <c r="IU22" s="206"/>
      <c r="IV22" s="253" t="e">
        <f>IV14+#REF!+#REF!+#REF!+#REF!+#REF!+#REF!+#REF!+#REF!</f>
        <v>#REF!</v>
      </c>
      <c r="IW22" s="207"/>
      <c r="IX22" s="206"/>
      <c r="IY22" s="253" t="e">
        <f>IY14+#REF!+#REF!+#REF!+#REF!+#REF!+#REF!+#REF!+#REF!</f>
        <v>#REF!</v>
      </c>
      <c r="IZ22" s="207"/>
      <c r="JA22" s="206"/>
      <c r="JB22" s="253" t="e">
        <f>JB14+#REF!+#REF!+#REF!+#REF!+#REF!+#REF!+#REF!+#REF!</f>
        <v>#REF!</v>
      </c>
      <c r="JC22" s="207"/>
      <c r="JD22" s="206"/>
      <c r="JE22" s="253" t="e">
        <f>JE14+#REF!+#REF!+#REF!+#REF!+#REF!+#REF!+#REF!+#REF!</f>
        <v>#REF!</v>
      </c>
      <c r="JF22" s="207"/>
      <c r="JG22" s="206"/>
      <c r="JH22" s="253" t="e">
        <f>JH14+#REF!+#REF!+#REF!+#REF!+#REF!+#REF!+#REF!+#REF!</f>
        <v>#REF!</v>
      </c>
      <c r="JI22" s="207"/>
      <c r="JJ22" s="206"/>
      <c r="JK22" s="253" t="e">
        <f>JK14+#REF!+#REF!+#REF!+#REF!+#REF!+#REF!+#REF!+#REF!</f>
        <v>#REF!</v>
      </c>
      <c r="JL22" s="207"/>
      <c r="JM22" s="206"/>
      <c r="JN22" s="253" t="e">
        <f>JN14+#REF!+#REF!+#REF!+#REF!+#REF!+#REF!+#REF!+#REF!</f>
        <v>#REF!</v>
      </c>
      <c r="JO22" s="207"/>
      <c r="JP22" s="206"/>
      <c r="JQ22" s="253" t="e">
        <f>JQ14+#REF!+#REF!+#REF!+#REF!+#REF!+#REF!+#REF!+#REF!</f>
        <v>#REF!</v>
      </c>
      <c r="JR22" s="207"/>
      <c r="JS22" s="206"/>
      <c r="JT22" s="253" t="e">
        <f>JT14+#REF!+#REF!+#REF!+#REF!+#REF!+#REF!+#REF!+#REF!</f>
        <v>#REF!</v>
      </c>
      <c r="JU22" s="207"/>
      <c r="JV22" s="206"/>
      <c r="JW22" s="253" t="e">
        <f>JW14+#REF!+#REF!+#REF!+#REF!+#REF!+#REF!+#REF!+#REF!</f>
        <v>#REF!</v>
      </c>
      <c r="JX22" s="207"/>
      <c r="JY22" s="206"/>
      <c r="JZ22" s="253" t="e">
        <f>JZ14+#REF!+#REF!+#REF!+#REF!+#REF!+#REF!+#REF!+#REF!</f>
        <v>#REF!</v>
      </c>
      <c r="KA22" s="207"/>
      <c r="KB22" s="206"/>
      <c r="KC22" s="253" t="e">
        <f>KC14+#REF!+#REF!+#REF!+#REF!+#REF!+#REF!+#REF!+#REF!</f>
        <v>#REF!</v>
      </c>
      <c r="KD22" s="207"/>
      <c r="KE22" s="206"/>
      <c r="KF22" s="253" t="e">
        <f>KF14+#REF!+#REF!+#REF!+#REF!+#REF!+#REF!+#REF!+#REF!</f>
        <v>#REF!</v>
      </c>
      <c r="KG22" s="207"/>
      <c r="KH22" s="206"/>
      <c r="KI22" s="253" t="e">
        <f>KI14+#REF!+#REF!+#REF!+#REF!+#REF!+#REF!+#REF!+#REF!</f>
        <v>#REF!</v>
      </c>
      <c r="KJ22" s="207"/>
      <c r="KK22" s="206"/>
      <c r="KL22" s="253" t="e">
        <f>KL14+#REF!+#REF!+#REF!+#REF!+#REF!+#REF!+#REF!+#REF!</f>
        <v>#REF!</v>
      </c>
      <c r="KM22" s="207"/>
      <c r="KN22" s="206"/>
      <c r="KO22" s="253" t="e">
        <f>KO14+#REF!+#REF!+#REF!+#REF!+#REF!+#REF!+#REF!+#REF!</f>
        <v>#REF!</v>
      </c>
      <c r="KP22" s="207"/>
      <c r="KQ22" s="206"/>
      <c r="KR22" s="253" t="e">
        <f>KR14+#REF!+#REF!+#REF!+#REF!+#REF!+#REF!+#REF!+#REF!</f>
        <v>#REF!</v>
      </c>
      <c r="KS22" s="207"/>
      <c r="KT22" s="206"/>
      <c r="KU22" s="253" t="e">
        <f>KU14+#REF!+#REF!+#REF!+#REF!+#REF!+#REF!+#REF!+#REF!</f>
        <v>#REF!</v>
      </c>
      <c r="KV22" s="207"/>
      <c r="KW22"/>
    </row>
    <row r="23" spans="1:309" s="42" customFormat="1" x14ac:dyDescent="0.2">
      <c r="A23" s="41"/>
      <c r="B23" s="208"/>
      <c r="C23" s="209"/>
      <c r="D23" s="210"/>
      <c r="E23" s="209"/>
      <c r="F23" s="211"/>
      <c r="G23" s="211" t="s">
        <v>120</v>
      </c>
      <c r="H23" s="216">
        <v>0.2</v>
      </c>
      <c r="I23" s="213"/>
      <c r="J23" s="217">
        <v>0.2</v>
      </c>
      <c r="K23" s="215"/>
      <c r="L23" s="213"/>
      <c r="M23" s="217">
        <v>0.2</v>
      </c>
      <c r="N23" s="215"/>
      <c r="O23" s="213"/>
      <c r="P23" s="217">
        <v>0.2</v>
      </c>
      <c r="Q23" s="215"/>
      <c r="R23" s="213"/>
      <c r="S23" s="217">
        <v>0.2</v>
      </c>
      <c r="T23" s="215"/>
      <c r="U23" s="213"/>
      <c r="V23" s="217">
        <v>0.2</v>
      </c>
      <c r="W23" s="215"/>
      <c r="X23" s="213"/>
      <c r="Y23" s="217">
        <v>0.2</v>
      </c>
      <c r="Z23" s="215"/>
      <c r="AA23" s="213"/>
      <c r="AB23" s="217">
        <v>0.2</v>
      </c>
      <c r="AC23" s="215"/>
      <c r="AD23" s="213"/>
      <c r="AE23" s="217">
        <v>0.2</v>
      </c>
      <c r="AF23" s="215"/>
      <c r="AG23" s="213"/>
      <c r="AH23" s="217">
        <v>0.2</v>
      </c>
      <c r="AI23" s="215"/>
      <c r="AJ23" s="213"/>
      <c r="AK23" s="217">
        <v>0.2</v>
      </c>
      <c r="AL23" s="215"/>
      <c r="AM23" s="213"/>
      <c r="AN23" s="217"/>
      <c r="AO23" s="215"/>
      <c r="AP23" s="213"/>
      <c r="AQ23" s="217"/>
      <c r="AR23" s="215"/>
      <c r="AS23" s="213"/>
      <c r="AT23" s="217"/>
      <c r="AU23" s="215"/>
      <c r="AV23" s="213"/>
      <c r="AW23" s="217"/>
      <c r="AX23" s="215"/>
      <c r="AY23" s="213"/>
      <c r="AZ23" s="217"/>
      <c r="BA23" s="215"/>
      <c r="BB23" s="213"/>
      <c r="BC23" s="217"/>
      <c r="BD23" s="215"/>
      <c r="BE23" s="213"/>
      <c r="BF23" s="217"/>
      <c r="BG23" s="215"/>
      <c r="BH23" s="213"/>
      <c r="BI23" s="217"/>
      <c r="BJ23" s="215"/>
      <c r="BK23" s="213"/>
      <c r="BL23" s="217"/>
      <c r="BM23" s="215"/>
      <c r="BN23" s="213"/>
      <c r="BO23" s="217"/>
      <c r="BP23" s="215"/>
      <c r="BQ23" s="213"/>
      <c r="BR23" s="217"/>
      <c r="BS23" s="215"/>
      <c r="BT23" s="213"/>
      <c r="BU23" s="217"/>
      <c r="BV23" s="215"/>
      <c r="BW23" s="213"/>
      <c r="BX23" s="217"/>
      <c r="BY23" s="215"/>
      <c r="BZ23" s="213"/>
      <c r="CA23" s="217"/>
      <c r="CB23" s="215"/>
      <c r="CC23" s="213"/>
      <c r="CD23" s="217"/>
      <c r="CE23" s="215"/>
      <c r="CF23" s="213"/>
      <c r="CG23" s="217"/>
      <c r="CH23" s="215"/>
      <c r="CI23" s="213"/>
      <c r="CJ23" s="217"/>
      <c r="CK23" s="215"/>
      <c r="CL23" s="213"/>
      <c r="CM23" s="217"/>
      <c r="CN23" s="215"/>
      <c r="CO23" s="213"/>
      <c r="CP23" s="217"/>
      <c r="CQ23" s="215"/>
      <c r="CR23" s="213"/>
      <c r="CS23" s="217"/>
      <c r="CT23" s="215"/>
      <c r="CU23" s="213"/>
      <c r="CV23" s="217"/>
      <c r="CW23" s="215"/>
      <c r="CX23" s="213"/>
      <c r="CY23" s="217"/>
      <c r="CZ23" s="215"/>
      <c r="DA23" s="213"/>
      <c r="DB23" s="217"/>
      <c r="DC23" s="215"/>
      <c r="DD23" s="213"/>
      <c r="DE23" s="217"/>
      <c r="DF23" s="215"/>
      <c r="DG23" s="213"/>
      <c r="DH23" s="217"/>
      <c r="DI23" s="215"/>
      <c r="DJ23" s="213"/>
      <c r="DK23" s="217"/>
      <c r="DL23" s="215"/>
      <c r="DM23" s="213"/>
      <c r="DN23" s="217"/>
      <c r="DO23" s="215"/>
      <c r="DP23" s="213"/>
      <c r="DQ23" s="217"/>
      <c r="DR23" s="215"/>
      <c r="DS23" s="213"/>
      <c r="DT23" s="217"/>
      <c r="DU23" s="215"/>
      <c r="DV23" s="213"/>
      <c r="DW23" s="217"/>
      <c r="DX23" s="215"/>
      <c r="DY23" s="213"/>
      <c r="DZ23" s="217"/>
      <c r="EA23" s="215"/>
      <c r="EB23" s="213"/>
      <c r="EC23" s="217"/>
      <c r="ED23" s="215"/>
      <c r="EE23" s="213"/>
      <c r="EF23" s="217"/>
      <c r="EG23" s="215"/>
      <c r="EH23" s="213"/>
      <c r="EI23" s="217"/>
      <c r="EJ23" s="215"/>
      <c r="EK23" s="213"/>
      <c r="EL23" s="217"/>
      <c r="EM23" s="215"/>
      <c r="EN23" s="213"/>
      <c r="EO23" s="217"/>
      <c r="EP23" s="215"/>
      <c r="EQ23" s="213"/>
      <c r="ER23" s="217"/>
      <c r="ES23" s="215"/>
      <c r="ET23" s="213"/>
      <c r="EU23" s="217"/>
      <c r="EV23" s="215"/>
      <c r="EW23" s="213"/>
      <c r="EX23" s="217"/>
      <c r="EY23" s="215"/>
      <c r="EZ23" s="213"/>
      <c r="FA23" s="217"/>
      <c r="FB23" s="215"/>
      <c r="FC23" s="213"/>
      <c r="FD23" s="217"/>
      <c r="FE23" s="215"/>
      <c r="FF23" s="213"/>
      <c r="FG23" s="217"/>
      <c r="FH23" s="215"/>
      <c r="FI23" s="213"/>
      <c r="FJ23" s="217"/>
      <c r="FK23" s="215"/>
      <c r="FL23" s="213"/>
      <c r="FM23" s="217"/>
      <c r="FN23" s="215"/>
      <c r="FO23" s="213"/>
      <c r="FP23" s="217"/>
      <c r="FQ23" s="215"/>
      <c r="FR23" s="213"/>
      <c r="FS23" s="217"/>
      <c r="FT23" s="215"/>
      <c r="FU23" s="213"/>
      <c r="FV23" s="217"/>
      <c r="FW23" s="215"/>
      <c r="FX23" s="213"/>
      <c r="FY23" s="217"/>
      <c r="FZ23" s="215"/>
      <c r="GA23" s="213"/>
      <c r="GB23" s="217"/>
      <c r="GC23" s="215"/>
      <c r="GD23" s="213"/>
      <c r="GE23" s="217"/>
      <c r="GF23" s="215"/>
      <c r="GG23" s="213"/>
      <c r="GH23" s="217"/>
      <c r="GI23" s="215"/>
      <c r="GJ23" s="213"/>
      <c r="GK23" s="217"/>
      <c r="GL23" s="215"/>
      <c r="GM23" s="213"/>
      <c r="GN23" s="217"/>
      <c r="GO23" s="215"/>
      <c r="GP23" s="213"/>
      <c r="GQ23" s="217"/>
      <c r="GR23" s="215"/>
      <c r="GS23" s="213"/>
      <c r="GT23" s="217"/>
      <c r="GU23" s="215"/>
      <c r="GV23" s="213"/>
      <c r="GW23" s="217"/>
      <c r="GX23" s="215"/>
      <c r="GY23" s="213"/>
      <c r="GZ23" s="217"/>
      <c r="HA23" s="215"/>
      <c r="HB23" s="213"/>
      <c r="HC23" s="217"/>
      <c r="HD23" s="215"/>
      <c r="HE23" s="213"/>
      <c r="HF23" s="217"/>
      <c r="HG23" s="215"/>
      <c r="HH23" s="213"/>
      <c r="HI23" s="217"/>
      <c r="HJ23" s="215"/>
      <c r="HK23" s="213"/>
      <c r="HL23" s="217"/>
      <c r="HM23" s="215"/>
      <c r="HN23" s="213"/>
      <c r="HO23" s="217"/>
      <c r="HP23" s="215"/>
      <c r="HQ23" s="213"/>
      <c r="HR23" s="217"/>
      <c r="HS23" s="215"/>
      <c r="HT23" s="213"/>
      <c r="HU23" s="217"/>
      <c r="HV23" s="215"/>
      <c r="HW23" s="213"/>
      <c r="HX23" s="217"/>
      <c r="HY23" s="215"/>
      <c r="HZ23" s="213"/>
      <c r="IA23" s="217"/>
      <c r="IB23" s="215"/>
      <c r="IC23" s="213"/>
      <c r="ID23" s="217"/>
      <c r="IE23" s="215"/>
      <c r="IF23" s="213"/>
      <c r="IG23" s="217"/>
      <c r="IH23" s="215"/>
      <c r="II23" s="213"/>
      <c r="IJ23" s="217"/>
      <c r="IK23" s="215"/>
      <c r="IL23" s="213"/>
      <c r="IM23" s="217"/>
      <c r="IN23" s="215"/>
      <c r="IO23" s="213"/>
      <c r="IP23" s="217"/>
      <c r="IQ23" s="215"/>
      <c r="IR23" s="213"/>
      <c r="IS23" s="217"/>
      <c r="IT23" s="215"/>
      <c r="IU23" s="213"/>
      <c r="IV23" s="217"/>
      <c r="IW23" s="215"/>
      <c r="IX23" s="213"/>
      <c r="IY23" s="217"/>
      <c r="IZ23" s="215"/>
      <c r="JA23" s="213"/>
      <c r="JB23" s="217"/>
      <c r="JC23" s="215"/>
      <c r="JD23" s="213"/>
      <c r="JE23" s="217"/>
      <c r="JF23" s="215"/>
      <c r="JG23" s="213"/>
      <c r="JH23" s="217"/>
      <c r="JI23" s="215"/>
      <c r="JJ23" s="213"/>
      <c r="JK23" s="217"/>
      <c r="JL23" s="215"/>
      <c r="JM23" s="213"/>
      <c r="JN23" s="217"/>
      <c r="JO23" s="215"/>
      <c r="JP23" s="213"/>
      <c r="JQ23" s="217"/>
      <c r="JR23" s="215"/>
      <c r="JS23" s="213"/>
      <c r="JT23" s="217"/>
      <c r="JU23" s="215"/>
      <c r="JV23" s="213"/>
      <c r="JW23" s="217"/>
      <c r="JX23" s="215"/>
      <c r="JY23" s="213"/>
      <c r="JZ23" s="217"/>
      <c r="KA23" s="215"/>
      <c r="KB23" s="213"/>
      <c r="KC23" s="217"/>
      <c r="KD23" s="215"/>
      <c r="KE23" s="213"/>
      <c r="KF23" s="217"/>
      <c r="KG23" s="215"/>
      <c r="KH23" s="213"/>
      <c r="KI23" s="217"/>
      <c r="KJ23" s="215"/>
      <c r="KK23" s="213"/>
      <c r="KL23" s="217"/>
      <c r="KM23" s="215"/>
      <c r="KN23" s="213"/>
      <c r="KO23" s="217"/>
      <c r="KP23" s="215"/>
      <c r="KQ23" s="213"/>
      <c r="KR23" s="217"/>
      <c r="KS23" s="215"/>
      <c r="KT23" s="213"/>
      <c r="KU23" s="217"/>
      <c r="KV23" s="215"/>
      <c r="KW23"/>
    </row>
    <row r="24" spans="1:309" s="42" customFormat="1" x14ac:dyDescent="0.2">
      <c r="A24" s="41"/>
      <c r="B24" s="208"/>
      <c r="C24" s="209"/>
      <c r="D24" s="210"/>
      <c r="E24" s="209"/>
      <c r="F24" s="211"/>
      <c r="G24" s="211" t="s">
        <v>121</v>
      </c>
      <c r="H24" s="216">
        <v>0.05</v>
      </c>
      <c r="I24" s="271" t="s">
        <v>129</v>
      </c>
      <c r="J24" s="218">
        <v>0.05</v>
      </c>
      <c r="K24" s="200" t="str">
        <f>+IF(J24&gt;0,IF(J24&lt;$H24,"NO VÁLIDA","VÁLIDA"),"NO VÁLIDA")</f>
        <v>VÁLIDA</v>
      </c>
      <c r="L24" s="271" t="s">
        <v>129</v>
      </c>
      <c r="M24" s="218">
        <v>0.05</v>
      </c>
      <c r="N24" s="200" t="str">
        <f>+IF(M24&gt;0,IF(M24&lt;$H24,"NO VÁLIDA","VÁLIDA"),"NO VÁLIDA")</f>
        <v>VÁLIDA</v>
      </c>
      <c r="O24" s="271" t="s">
        <v>129</v>
      </c>
      <c r="P24" s="218">
        <v>0.05</v>
      </c>
      <c r="Q24" s="200" t="str">
        <f>+IF(P24&gt;0,IF(P24&lt;$H24,"NO VÁLIDA","VÁLIDA"),"NO VÁLIDA")</f>
        <v>VÁLIDA</v>
      </c>
      <c r="R24" s="271" t="s">
        <v>129</v>
      </c>
      <c r="S24" s="218">
        <v>0.05</v>
      </c>
      <c r="T24" s="200" t="str">
        <f>+IF(S24&gt;0,IF(S24&lt;$H24,"NO VÁLIDA","VÁLIDA"),"NO VÁLIDA")</f>
        <v>VÁLIDA</v>
      </c>
      <c r="U24" s="271" t="s">
        <v>129</v>
      </c>
      <c r="V24" s="218">
        <v>0.05</v>
      </c>
      <c r="W24" s="200" t="str">
        <f>+IF(V24&gt;0,IF(V24&lt;$H24,"NO VÁLIDA","VÁLIDA"),"NO VÁLIDA")</f>
        <v>VÁLIDA</v>
      </c>
      <c r="X24" s="271" t="s">
        <v>129</v>
      </c>
      <c r="Y24" s="218">
        <v>0.05</v>
      </c>
      <c r="Z24" s="200" t="str">
        <f>+IF(Y24&gt;0,IF(Y24&lt;$H24,"NO VÁLIDA","VÁLIDA"),"NO VÁLIDA")</f>
        <v>VÁLIDA</v>
      </c>
      <c r="AA24" s="271" t="s">
        <v>129</v>
      </c>
      <c r="AB24" s="218">
        <v>0.05</v>
      </c>
      <c r="AC24" s="200" t="str">
        <f>+IF(AB24&gt;0,IF(AB24&lt;$H24,"NO VÁLIDA","VÁLIDA"),"NO VÁLIDA")</f>
        <v>VÁLIDA</v>
      </c>
      <c r="AD24" s="271" t="s">
        <v>129</v>
      </c>
      <c r="AE24" s="218">
        <v>0.05</v>
      </c>
      <c r="AF24" s="200" t="str">
        <f>+IF(AE24&gt;0,IF(AE24&lt;$H24,"NO VÁLIDA","VÁLIDA"),"NO VÁLIDA")</f>
        <v>VÁLIDA</v>
      </c>
      <c r="AG24" s="271" t="s">
        <v>129</v>
      </c>
      <c r="AH24" s="218">
        <v>0.05</v>
      </c>
      <c r="AI24" s="200" t="str">
        <f>+IF(AH24&gt;0,IF(AH24&lt;$H24,"NO VÁLIDA","VÁLIDA"),"NO VÁLIDA")</f>
        <v>VÁLIDA</v>
      </c>
      <c r="AJ24" s="271" t="s">
        <v>129</v>
      </c>
      <c r="AK24" s="218">
        <v>0.05</v>
      </c>
      <c r="AL24" s="200" t="str">
        <f>+IF(AK24&gt;0,IF(AK24&lt;$H24,"NO VÁLIDA","VÁLIDA"),"NO VÁLIDA")</f>
        <v>VÁLIDA</v>
      </c>
      <c r="AM24" s="271" t="s">
        <v>129</v>
      </c>
      <c r="AN24" s="218"/>
      <c r="AO24" s="200" t="str">
        <f>+IF(AN24&gt;0,IF(AN24&lt;$H24,"NO VÁLIDA","VÁLIDA"),"NO VÁLIDA")</f>
        <v>NO VÁLIDA</v>
      </c>
      <c r="AP24" s="271" t="s">
        <v>129</v>
      </c>
      <c r="AQ24" s="218"/>
      <c r="AR24" s="200" t="str">
        <f>+IF(AQ24&gt;0,IF(AQ24&lt;$H24,"NO VÁLIDA","VÁLIDA"),"NO VÁLIDA")</f>
        <v>NO VÁLIDA</v>
      </c>
      <c r="AS24" s="271" t="s">
        <v>129</v>
      </c>
      <c r="AT24" s="218"/>
      <c r="AU24" s="200" t="str">
        <f>+IF(AT24&gt;0,IF(AT24&lt;$H24,"NO VÁLIDA","VÁLIDA"),"NO VÁLIDA")</f>
        <v>NO VÁLIDA</v>
      </c>
      <c r="AV24" s="271" t="s">
        <v>129</v>
      </c>
      <c r="AW24" s="218"/>
      <c r="AX24" s="200" t="str">
        <f>+IF(AW24&gt;0,IF(AW24&lt;$H24,"NO VÁLIDA","VÁLIDA"),"NO VÁLIDA")</f>
        <v>NO VÁLIDA</v>
      </c>
      <c r="AY24" s="271" t="s">
        <v>129</v>
      </c>
      <c r="AZ24" s="218"/>
      <c r="BA24" s="200" t="str">
        <f>+IF(AZ24&gt;0,IF(AZ24&lt;$H24,"NO VÁLIDA","VÁLIDA"),"NO VÁLIDA")</f>
        <v>NO VÁLIDA</v>
      </c>
      <c r="BB24" s="271" t="s">
        <v>129</v>
      </c>
      <c r="BC24" s="218"/>
      <c r="BD24" s="200" t="str">
        <f>+IF(BC24&gt;0,IF(BC24&lt;$H24,"NO VÁLIDA","VÁLIDA"),"NO VÁLIDA")</f>
        <v>NO VÁLIDA</v>
      </c>
      <c r="BE24" s="271" t="s">
        <v>129</v>
      </c>
      <c r="BF24" s="218"/>
      <c r="BG24" s="200" t="str">
        <f>+IF(BF24&gt;0,IF(BF24&lt;$H24,"NO VÁLIDA","VÁLIDA"),"NO VÁLIDA")</f>
        <v>NO VÁLIDA</v>
      </c>
      <c r="BH24" s="271" t="s">
        <v>129</v>
      </c>
      <c r="BI24" s="218"/>
      <c r="BJ24" s="200" t="str">
        <f>+IF(BI24&gt;0,IF(BI24&lt;$H24,"NO VÁLIDA","VÁLIDA"),"NO VÁLIDA")</f>
        <v>NO VÁLIDA</v>
      </c>
      <c r="BK24" s="271" t="s">
        <v>129</v>
      </c>
      <c r="BL24" s="218"/>
      <c r="BM24" s="200" t="str">
        <f>+IF(BL24&gt;0,IF(BL24&lt;$H24,"NO VÁLIDA","VÁLIDA"),"NO VÁLIDA")</f>
        <v>NO VÁLIDA</v>
      </c>
      <c r="BN24" s="271" t="s">
        <v>129</v>
      </c>
      <c r="BO24" s="218"/>
      <c r="BP24" s="200" t="str">
        <f>+IF(BO24&gt;0,IF(BO24&lt;$H24,"NO VÁLIDA","VÁLIDA"),"NO VÁLIDA")</f>
        <v>NO VÁLIDA</v>
      </c>
      <c r="BQ24" s="271" t="s">
        <v>129</v>
      </c>
      <c r="BR24" s="218"/>
      <c r="BS24" s="200" t="str">
        <f>+IF(BR24&gt;0,IF(BR24&lt;$H24,"NO VÁLIDA","VÁLIDA"),"NO VÁLIDA")</f>
        <v>NO VÁLIDA</v>
      </c>
      <c r="BT24" s="271" t="s">
        <v>129</v>
      </c>
      <c r="BU24" s="218"/>
      <c r="BV24" s="200" t="str">
        <f>+IF(BU24&gt;0,IF(BU24&lt;$H24,"NO VÁLIDA","VÁLIDA"),"NO VÁLIDA")</f>
        <v>NO VÁLIDA</v>
      </c>
      <c r="BW24" s="271" t="s">
        <v>129</v>
      </c>
      <c r="BX24" s="218"/>
      <c r="BY24" s="200" t="str">
        <f>+IF(BX24&gt;0,IF(BX24&lt;$H24,"NO VÁLIDA","VÁLIDA"),"NO VÁLIDA")</f>
        <v>NO VÁLIDA</v>
      </c>
      <c r="BZ24" s="271" t="s">
        <v>129</v>
      </c>
      <c r="CA24" s="218"/>
      <c r="CB24" s="200" t="str">
        <f>+IF(CA24&gt;0,IF(CA24&lt;$H24,"NO VÁLIDA","VÁLIDA"),"NO VÁLIDA")</f>
        <v>NO VÁLIDA</v>
      </c>
      <c r="CC24" s="271" t="s">
        <v>129</v>
      </c>
      <c r="CD24" s="218"/>
      <c r="CE24" s="200" t="str">
        <f>+IF(CD24&gt;0,IF(CD24&lt;$H24,"NO VÁLIDA","VÁLIDA"),"NO VÁLIDA")</f>
        <v>NO VÁLIDA</v>
      </c>
      <c r="CF24" s="271" t="s">
        <v>129</v>
      </c>
      <c r="CG24" s="218"/>
      <c r="CH24" s="200" t="str">
        <f>+IF(CG24&gt;0,IF(CG24&lt;$H24,"NO VÁLIDA","VÁLIDA"),"NO VÁLIDA")</f>
        <v>NO VÁLIDA</v>
      </c>
      <c r="CI24" s="271" t="s">
        <v>129</v>
      </c>
      <c r="CJ24" s="218"/>
      <c r="CK24" s="200" t="str">
        <f>+IF(CJ24&gt;0,IF(CJ24&lt;$H24,"NO VÁLIDA","VÁLIDA"),"NO VÁLIDA")</f>
        <v>NO VÁLIDA</v>
      </c>
      <c r="CL24" s="271" t="s">
        <v>129</v>
      </c>
      <c r="CM24" s="218"/>
      <c r="CN24" s="200" t="str">
        <f>+IF(CM24&gt;0,IF(CM24&lt;$H24,"NO VÁLIDA","VÁLIDA"),"NO VÁLIDA")</f>
        <v>NO VÁLIDA</v>
      </c>
      <c r="CO24" s="271" t="s">
        <v>129</v>
      </c>
      <c r="CP24" s="218"/>
      <c r="CQ24" s="200" t="str">
        <f>+IF(CP24&gt;0,IF(CP24&lt;$H24,"NO VÁLIDA","VÁLIDA"),"NO VÁLIDA")</f>
        <v>NO VÁLIDA</v>
      </c>
      <c r="CR24" s="271" t="s">
        <v>129</v>
      </c>
      <c r="CS24" s="218"/>
      <c r="CT24" s="200" t="str">
        <f>+IF(CS24&gt;0,IF(CS24&lt;$H24,"NO VÁLIDA","VÁLIDA"),"NO VÁLIDA")</f>
        <v>NO VÁLIDA</v>
      </c>
      <c r="CU24" s="271" t="s">
        <v>129</v>
      </c>
      <c r="CV24" s="218"/>
      <c r="CW24" s="200" t="str">
        <f>+IF(CV24&gt;0,IF(CV24&lt;$H24,"NO VÁLIDA","VÁLIDA"),"NO VÁLIDA")</f>
        <v>NO VÁLIDA</v>
      </c>
      <c r="CX24" s="271" t="s">
        <v>129</v>
      </c>
      <c r="CY24" s="218"/>
      <c r="CZ24" s="200" t="str">
        <f>+IF(CY24&gt;0,IF(CY24&lt;$H24,"NO VÁLIDA","VÁLIDA"),"NO VÁLIDA")</f>
        <v>NO VÁLIDA</v>
      </c>
      <c r="DA24" s="271" t="s">
        <v>129</v>
      </c>
      <c r="DB24" s="218"/>
      <c r="DC24" s="200" t="str">
        <f>+IF(DB24&gt;0,IF(DB24&lt;$H24,"NO VÁLIDA","VÁLIDA"),"NO VÁLIDA")</f>
        <v>NO VÁLIDA</v>
      </c>
      <c r="DD24" s="271" t="s">
        <v>129</v>
      </c>
      <c r="DE24" s="218"/>
      <c r="DF24" s="200" t="str">
        <f>+IF(DE24&gt;0,IF(DE24&lt;$H24,"NO VÁLIDA","VÁLIDA"),"NO VÁLIDA")</f>
        <v>NO VÁLIDA</v>
      </c>
      <c r="DG24" s="271" t="s">
        <v>129</v>
      </c>
      <c r="DH24" s="218"/>
      <c r="DI24" s="200" t="str">
        <f>+IF(DH24&gt;0,IF(DH24&lt;$H24,"NO VÁLIDA","VÁLIDA"),"NO VÁLIDA")</f>
        <v>NO VÁLIDA</v>
      </c>
      <c r="DJ24" s="271" t="s">
        <v>129</v>
      </c>
      <c r="DK24" s="218"/>
      <c r="DL24" s="200" t="str">
        <f>+IF(DK24&gt;0,IF(DK24&lt;$H24,"NO VÁLIDA","VÁLIDA"),"NO VÁLIDA")</f>
        <v>NO VÁLIDA</v>
      </c>
      <c r="DM24" s="271" t="s">
        <v>129</v>
      </c>
      <c r="DN24" s="218"/>
      <c r="DO24" s="200" t="str">
        <f>+IF(DN24&gt;0,IF(DN24&lt;$H24,"NO VÁLIDA","VÁLIDA"),"NO VÁLIDA")</f>
        <v>NO VÁLIDA</v>
      </c>
      <c r="DP24" s="271" t="s">
        <v>129</v>
      </c>
      <c r="DQ24" s="218"/>
      <c r="DR24" s="200" t="str">
        <f>+IF(DQ24&gt;0,IF(DQ24&lt;$H24,"NO VÁLIDA","VÁLIDA"),"NO VÁLIDA")</f>
        <v>NO VÁLIDA</v>
      </c>
      <c r="DS24" s="271" t="s">
        <v>129</v>
      </c>
      <c r="DT24" s="218"/>
      <c r="DU24" s="200" t="str">
        <f>+IF(DT24&gt;0,IF(DT24&lt;$H24,"NO VÁLIDA","VÁLIDA"),"NO VÁLIDA")</f>
        <v>NO VÁLIDA</v>
      </c>
      <c r="DV24" s="271" t="s">
        <v>129</v>
      </c>
      <c r="DW24" s="218"/>
      <c r="DX24" s="200" t="str">
        <f>+IF(DW24&gt;0,IF(DW24&lt;$H24,"NO VÁLIDA","VÁLIDA"),"NO VÁLIDA")</f>
        <v>NO VÁLIDA</v>
      </c>
      <c r="DY24" s="271" t="s">
        <v>129</v>
      </c>
      <c r="DZ24" s="218"/>
      <c r="EA24" s="200" t="str">
        <f>+IF(DZ24&gt;0,IF(DZ24&lt;$H24,"NO VÁLIDA","VÁLIDA"),"NO VÁLIDA")</f>
        <v>NO VÁLIDA</v>
      </c>
      <c r="EB24" s="271" t="s">
        <v>129</v>
      </c>
      <c r="EC24" s="218"/>
      <c r="ED24" s="200" t="str">
        <f>+IF(EC24&gt;0,IF(EC24&lt;$H24,"NO VÁLIDA","VÁLIDA"),"NO VÁLIDA")</f>
        <v>NO VÁLIDA</v>
      </c>
      <c r="EE24" s="271" t="s">
        <v>129</v>
      </c>
      <c r="EF24" s="218"/>
      <c r="EG24" s="200" t="str">
        <f>+IF(EF24&gt;0,IF(EF24&lt;$H24,"NO VÁLIDA","VÁLIDA"),"NO VÁLIDA")</f>
        <v>NO VÁLIDA</v>
      </c>
      <c r="EH24" s="271" t="s">
        <v>129</v>
      </c>
      <c r="EI24" s="218"/>
      <c r="EJ24" s="200" t="str">
        <f>+IF(EI24&gt;0,IF(EI24&lt;$H24,"NO VÁLIDA","VÁLIDA"),"NO VÁLIDA")</f>
        <v>NO VÁLIDA</v>
      </c>
      <c r="EK24" s="271" t="s">
        <v>129</v>
      </c>
      <c r="EL24" s="218"/>
      <c r="EM24" s="200" t="str">
        <f>+IF(EL24&gt;0,IF(EL24&lt;$H24,"NO VÁLIDA","VÁLIDA"),"NO VÁLIDA")</f>
        <v>NO VÁLIDA</v>
      </c>
      <c r="EN24" s="271" t="s">
        <v>129</v>
      </c>
      <c r="EO24" s="218"/>
      <c r="EP24" s="200" t="str">
        <f>+IF(EO24&gt;0,IF(EO24&lt;$H24,"NO VÁLIDA","VÁLIDA"),"NO VÁLIDA")</f>
        <v>NO VÁLIDA</v>
      </c>
      <c r="EQ24" s="271" t="s">
        <v>129</v>
      </c>
      <c r="ER24" s="218"/>
      <c r="ES24" s="200" t="str">
        <f>+IF(ER24&gt;0,IF(ER24&lt;$H24,"NO VÁLIDA","VÁLIDA"),"NO VÁLIDA")</f>
        <v>NO VÁLIDA</v>
      </c>
      <c r="ET24" s="271" t="s">
        <v>129</v>
      </c>
      <c r="EU24" s="218"/>
      <c r="EV24" s="200" t="str">
        <f>+IF(EU24&gt;0,IF(EU24&lt;$H24,"NO VÁLIDA","VÁLIDA"),"NO VÁLIDA")</f>
        <v>NO VÁLIDA</v>
      </c>
      <c r="EW24" s="271" t="s">
        <v>129</v>
      </c>
      <c r="EX24" s="218"/>
      <c r="EY24" s="200" t="str">
        <f>+IF(EX24&gt;0,IF(EX24&lt;$H24,"NO VÁLIDA","VÁLIDA"),"NO VÁLIDA")</f>
        <v>NO VÁLIDA</v>
      </c>
      <c r="EZ24" s="271" t="s">
        <v>129</v>
      </c>
      <c r="FA24" s="218"/>
      <c r="FB24" s="200" t="str">
        <f>+IF(FA24&gt;0,IF(FA24&lt;$H24,"NO VÁLIDA","VÁLIDA"),"NO VÁLIDA")</f>
        <v>NO VÁLIDA</v>
      </c>
      <c r="FC24" s="271" t="s">
        <v>129</v>
      </c>
      <c r="FD24" s="218"/>
      <c r="FE24" s="200" t="str">
        <f>+IF(FD24&gt;0,IF(FD24&lt;$H24,"NO VÁLIDA","VÁLIDA"),"NO VÁLIDA")</f>
        <v>NO VÁLIDA</v>
      </c>
      <c r="FF24" s="271" t="s">
        <v>129</v>
      </c>
      <c r="FG24" s="218"/>
      <c r="FH24" s="200" t="str">
        <f>+IF(FG24&gt;0,IF(FG24&lt;$H24,"NO VÁLIDA","VÁLIDA"),"NO VÁLIDA")</f>
        <v>NO VÁLIDA</v>
      </c>
      <c r="FI24" s="271" t="s">
        <v>129</v>
      </c>
      <c r="FJ24" s="218"/>
      <c r="FK24" s="200" t="str">
        <f>+IF(FJ24&gt;0,IF(FJ24&lt;$H24,"NO VÁLIDA","VÁLIDA"),"NO VÁLIDA")</f>
        <v>NO VÁLIDA</v>
      </c>
      <c r="FL24" s="271" t="s">
        <v>129</v>
      </c>
      <c r="FM24" s="218"/>
      <c r="FN24" s="200" t="str">
        <f>+IF(FM24&gt;0,IF(FM24&lt;$H24,"NO VÁLIDA","VÁLIDA"),"NO VÁLIDA")</f>
        <v>NO VÁLIDA</v>
      </c>
      <c r="FO24" s="271" t="s">
        <v>129</v>
      </c>
      <c r="FP24" s="218"/>
      <c r="FQ24" s="200" t="str">
        <f>+IF(FP24&gt;0,IF(FP24&lt;$H24,"NO VÁLIDA","VÁLIDA"),"NO VÁLIDA")</f>
        <v>NO VÁLIDA</v>
      </c>
      <c r="FR24" s="271" t="s">
        <v>129</v>
      </c>
      <c r="FS24" s="218"/>
      <c r="FT24" s="200" t="str">
        <f>+IF(FS24&gt;0,IF(FS24&lt;$H24,"NO VÁLIDA","VÁLIDA"),"NO VÁLIDA")</f>
        <v>NO VÁLIDA</v>
      </c>
      <c r="FU24" s="271" t="s">
        <v>129</v>
      </c>
      <c r="FV24" s="218"/>
      <c r="FW24" s="200" t="str">
        <f>+IF(FV24&gt;0,IF(FV24&lt;$H24,"NO VÁLIDA","VÁLIDA"),"NO VÁLIDA")</f>
        <v>NO VÁLIDA</v>
      </c>
      <c r="FX24" s="271" t="s">
        <v>129</v>
      </c>
      <c r="FY24" s="218"/>
      <c r="FZ24" s="200" t="str">
        <f>+IF(FY24&gt;0,IF(FY24&lt;$H24,"NO VÁLIDA","VÁLIDA"),"NO VÁLIDA")</f>
        <v>NO VÁLIDA</v>
      </c>
      <c r="GA24" s="271" t="s">
        <v>129</v>
      </c>
      <c r="GB24" s="218"/>
      <c r="GC24" s="200" t="str">
        <f>+IF(GB24&gt;0,IF(GB24&lt;$H24,"NO VÁLIDA","VÁLIDA"),"NO VÁLIDA")</f>
        <v>NO VÁLIDA</v>
      </c>
      <c r="GD24" s="271" t="s">
        <v>129</v>
      </c>
      <c r="GE24" s="218"/>
      <c r="GF24" s="200" t="str">
        <f>+IF(GE24&gt;0,IF(GE24&lt;$H24,"NO VÁLIDA","VÁLIDA"),"NO VÁLIDA")</f>
        <v>NO VÁLIDA</v>
      </c>
      <c r="GG24" s="271" t="s">
        <v>129</v>
      </c>
      <c r="GH24" s="218"/>
      <c r="GI24" s="200" t="str">
        <f>+IF(GH24&gt;0,IF(GH24&lt;$H24,"NO VÁLIDA","VÁLIDA"),"NO VÁLIDA")</f>
        <v>NO VÁLIDA</v>
      </c>
      <c r="GJ24" s="271" t="s">
        <v>129</v>
      </c>
      <c r="GK24" s="218"/>
      <c r="GL24" s="200" t="str">
        <f>+IF(GK24&gt;0,IF(GK24&lt;$H24,"NO VÁLIDA","VÁLIDA"),"NO VÁLIDA")</f>
        <v>NO VÁLIDA</v>
      </c>
      <c r="GM24" s="271" t="s">
        <v>129</v>
      </c>
      <c r="GN24" s="218"/>
      <c r="GO24" s="200" t="str">
        <f>+IF(GN24&gt;0,IF(GN24&lt;$H24,"NO VÁLIDA","VÁLIDA"),"NO VÁLIDA")</f>
        <v>NO VÁLIDA</v>
      </c>
      <c r="GP24" s="271" t="s">
        <v>129</v>
      </c>
      <c r="GQ24" s="218"/>
      <c r="GR24" s="200" t="str">
        <f>+IF(GQ24&gt;0,IF(GQ24&lt;$H24,"NO VÁLIDA","VÁLIDA"),"NO VÁLIDA")</f>
        <v>NO VÁLIDA</v>
      </c>
      <c r="GS24" s="271" t="s">
        <v>129</v>
      </c>
      <c r="GT24" s="218"/>
      <c r="GU24" s="200" t="str">
        <f>+IF(GT24&gt;0,IF(GT24&lt;$H24,"NO VÁLIDA","VÁLIDA"),"NO VÁLIDA")</f>
        <v>NO VÁLIDA</v>
      </c>
      <c r="GV24" s="271" t="s">
        <v>129</v>
      </c>
      <c r="GW24" s="218"/>
      <c r="GX24" s="200" t="str">
        <f>+IF(GW24&gt;0,IF(GW24&lt;$H24,"NO VÁLIDA","VÁLIDA"),"NO VÁLIDA")</f>
        <v>NO VÁLIDA</v>
      </c>
      <c r="GY24" s="271" t="s">
        <v>129</v>
      </c>
      <c r="GZ24" s="218"/>
      <c r="HA24" s="200" t="str">
        <f>+IF(GZ24&gt;0,IF(GZ24&lt;$H24,"NO VÁLIDA","VÁLIDA"),"NO VÁLIDA")</f>
        <v>NO VÁLIDA</v>
      </c>
      <c r="HB24" s="271" t="s">
        <v>129</v>
      </c>
      <c r="HC24" s="218"/>
      <c r="HD24" s="200" t="str">
        <f>+IF(HC24&gt;0,IF(HC24&lt;$H24,"NO VÁLIDA","VÁLIDA"),"NO VÁLIDA")</f>
        <v>NO VÁLIDA</v>
      </c>
      <c r="HE24" s="271" t="s">
        <v>129</v>
      </c>
      <c r="HF24" s="218"/>
      <c r="HG24" s="200" t="str">
        <f>+IF(HF24&gt;0,IF(HF24&lt;$H24,"NO VÁLIDA","VÁLIDA"),"NO VÁLIDA")</f>
        <v>NO VÁLIDA</v>
      </c>
      <c r="HH24" s="271" t="s">
        <v>129</v>
      </c>
      <c r="HI24" s="218"/>
      <c r="HJ24" s="200" t="str">
        <f>+IF(HI24&gt;0,IF(HI24&lt;$H24,"NO VÁLIDA","VÁLIDA"),"NO VÁLIDA")</f>
        <v>NO VÁLIDA</v>
      </c>
      <c r="HK24" s="271" t="s">
        <v>129</v>
      </c>
      <c r="HL24" s="218"/>
      <c r="HM24" s="200" t="str">
        <f>+IF(HL24&gt;0,IF(HL24&lt;$H24,"NO VÁLIDA","VÁLIDA"),"NO VÁLIDA")</f>
        <v>NO VÁLIDA</v>
      </c>
      <c r="HN24" s="271" t="s">
        <v>129</v>
      </c>
      <c r="HO24" s="218"/>
      <c r="HP24" s="200" t="str">
        <f>+IF(HO24&gt;0,IF(HO24&lt;$H24,"NO VÁLIDA","VÁLIDA"),"NO VÁLIDA")</f>
        <v>NO VÁLIDA</v>
      </c>
      <c r="HQ24" s="271" t="s">
        <v>129</v>
      </c>
      <c r="HR24" s="218"/>
      <c r="HS24" s="200" t="str">
        <f>+IF(HR24&gt;0,IF(HR24&lt;$H24,"NO VÁLIDA","VÁLIDA"),"NO VÁLIDA")</f>
        <v>NO VÁLIDA</v>
      </c>
      <c r="HT24" s="271" t="s">
        <v>129</v>
      </c>
      <c r="HU24" s="218"/>
      <c r="HV24" s="200" t="str">
        <f>+IF(HU24&gt;0,IF(HU24&lt;$H24,"NO VÁLIDA","VÁLIDA"),"NO VÁLIDA")</f>
        <v>NO VÁLIDA</v>
      </c>
      <c r="HW24" s="271" t="s">
        <v>129</v>
      </c>
      <c r="HX24" s="218"/>
      <c r="HY24" s="200" t="str">
        <f>+IF(HX24&gt;0,IF(HX24&lt;$H24,"NO VÁLIDA","VÁLIDA"),"NO VÁLIDA")</f>
        <v>NO VÁLIDA</v>
      </c>
      <c r="HZ24" s="271" t="s">
        <v>129</v>
      </c>
      <c r="IA24" s="218"/>
      <c r="IB24" s="200" t="str">
        <f>+IF(IA24&gt;0,IF(IA24&lt;$H24,"NO VÁLIDA","VÁLIDA"),"NO VÁLIDA")</f>
        <v>NO VÁLIDA</v>
      </c>
      <c r="IC24" s="271" t="s">
        <v>129</v>
      </c>
      <c r="ID24" s="218"/>
      <c r="IE24" s="200" t="str">
        <f>+IF(ID24&gt;0,IF(ID24&lt;$H24,"NO VÁLIDA","VÁLIDA"),"NO VÁLIDA")</f>
        <v>NO VÁLIDA</v>
      </c>
      <c r="IF24" s="271" t="s">
        <v>129</v>
      </c>
      <c r="IG24" s="218"/>
      <c r="IH24" s="200" t="str">
        <f>+IF(IG24&gt;0,IF(IG24&lt;$H24,"NO VÁLIDA","VÁLIDA"),"NO VÁLIDA")</f>
        <v>NO VÁLIDA</v>
      </c>
      <c r="II24" s="271" t="s">
        <v>129</v>
      </c>
      <c r="IJ24" s="218"/>
      <c r="IK24" s="200" t="str">
        <f>+IF(IJ24&gt;0,IF(IJ24&lt;$H24,"NO VÁLIDA","VÁLIDA"),"NO VÁLIDA")</f>
        <v>NO VÁLIDA</v>
      </c>
      <c r="IL24" s="271" t="s">
        <v>129</v>
      </c>
      <c r="IM24" s="218"/>
      <c r="IN24" s="200" t="str">
        <f>+IF(IM24&gt;0,IF(IM24&lt;$H24,"NO VÁLIDA","VÁLIDA"),"NO VÁLIDA")</f>
        <v>NO VÁLIDA</v>
      </c>
      <c r="IO24" s="271" t="s">
        <v>129</v>
      </c>
      <c r="IP24" s="218"/>
      <c r="IQ24" s="200" t="str">
        <f>+IF(IP24&gt;0,IF(IP24&lt;$H24,"NO VÁLIDA","VÁLIDA"),"NO VÁLIDA")</f>
        <v>NO VÁLIDA</v>
      </c>
      <c r="IR24" s="271" t="s">
        <v>129</v>
      </c>
      <c r="IS24" s="218"/>
      <c r="IT24" s="200" t="str">
        <f>+IF(IS24&gt;0,IF(IS24&lt;$H24,"NO VÁLIDA","VÁLIDA"),"NO VÁLIDA")</f>
        <v>NO VÁLIDA</v>
      </c>
      <c r="IU24" s="271" t="s">
        <v>129</v>
      </c>
      <c r="IV24" s="218"/>
      <c r="IW24" s="200" t="str">
        <f>+IF(IV24&gt;0,IF(IV24&lt;$H24,"NO VÁLIDA","VÁLIDA"),"NO VÁLIDA")</f>
        <v>NO VÁLIDA</v>
      </c>
      <c r="IX24" s="271" t="s">
        <v>129</v>
      </c>
      <c r="IY24" s="218"/>
      <c r="IZ24" s="200" t="str">
        <f>+IF(IY24&gt;0,IF(IY24&lt;$H24,"NO VÁLIDA","VÁLIDA"),"NO VÁLIDA")</f>
        <v>NO VÁLIDA</v>
      </c>
      <c r="JA24" s="271" t="s">
        <v>129</v>
      </c>
      <c r="JB24" s="218"/>
      <c r="JC24" s="200" t="str">
        <f>+IF(JB24&gt;0,IF(JB24&lt;$H24,"NO VÁLIDA","VÁLIDA"),"NO VÁLIDA")</f>
        <v>NO VÁLIDA</v>
      </c>
      <c r="JD24" s="271" t="s">
        <v>129</v>
      </c>
      <c r="JE24" s="218"/>
      <c r="JF24" s="200" t="str">
        <f>+IF(JE24&gt;0,IF(JE24&lt;$H24,"NO VÁLIDA","VÁLIDA"),"NO VÁLIDA")</f>
        <v>NO VÁLIDA</v>
      </c>
      <c r="JG24" s="271" t="s">
        <v>129</v>
      </c>
      <c r="JH24" s="218"/>
      <c r="JI24" s="200" t="str">
        <f>+IF(JH24&gt;0,IF(JH24&lt;$H24,"NO VÁLIDA","VÁLIDA"),"NO VÁLIDA")</f>
        <v>NO VÁLIDA</v>
      </c>
      <c r="JJ24" s="271" t="s">
        <v>129</v>
      </c>
      <c r="JK24" s="218"/>
      <c r="JL24" s="200" t="str">
        <f>+IF(JK24&gt;0,IF(JK24&lt;$H24,"NO VÁLIDA","VÁLIDA"),"NO VÁLIDA")</f>
        <v>NO VÁLIDA</v>
      </c>
      <c r="JM24" s="271" t="s">
        <v>129</v>
      </c>
      <c r="JN24" s="218"/>
      <c r="JO24" s="200" t="str">
        <f>+IF(JN24&gt;0,IF(JN24&lt;$H24,"NO VÁLIDA","VÁLIDA"),"NO VÁLIDA")</f>
        <v>NO VÁLIDA</v>
      </c>
      <c r="JP24" s="271" t="s">
        <v>129</v>
      </c>
      <c r="JQ24" s="218"/>
      <c r="JR24" s="200" t="str">
        <f>+IF(JQ24&gt;0,IF(JQ24&lt;$H24,"NO VÁLIDA","VÁLIDA"),"NO VÁLIDA")</f>
        <v>NO VÁLIDA</v>
      </c>
      <c r="JS24" s="271" t="s">
        <v>129</v>
      </c>
      <c r="JT24" s="218"/>
      <c r="JU24" s="200" t="str">
        <f>+IF(JT24&gt;0,IF(JT24&lt;$H24,"NO VÁLIDA","VÁLIDA"),"NO VÁLIDA")</f>
        <v>NO VÁLIDA</v>
      </c>
      <c r="JV24" s="271" t="s">
        <v>129</v>
      </c>
      <c r="JW24" s="218"/>
      <c r="JX24" s="200" t="str">
        <f>+IF(JW24&gt;0,IF(JW24&lt;$H24,"NO VÁLIDA","VÁLIDA"),"NO VÁLIDA")</f>
        <v>NO VÁLIDA</v>
      </c>
      <c r="JY24" s="271" t="s">
        <v>129</v>
      </c>
      <c r="JZ24" s="218"/>
      <c r="KA24" s="200" t="str">
        <f>+IF(JZ24&gt;0,IF(JZ24&lt;$H24,"NO VÁLIDA","VÁLIDA"),"NO VÁLIDA")</f>
        <v>NO VÁLIDA</v>
      </c>
      <c r="KB24" s="271" t="s">
        <v>129</v>
      </c>
      <c r="KC24" s="218"/>
      <c r="KD24" s="200" t="str">
        <f>+IF(KC24&gt;0,IF(KC24&lt;$H24,"NO VÁLIDA","VÁLIDA"),"NO VÁLIDA")</f>
        <v>NO VÁLIDA</v>
      </c>
      <c r="KE24" s="271" t="s">
        <v>129</v>
      </c>
      <c r="KF24" s="218"/>
      <c r="KG24" s="200" t="str">
        <f>+IF(KF24&gt;0,IF(KF24&lt;$H24,"NO VÁLIDA","VÁLIDA"),"NO VÁLIDA")</f>
        <v>NO VÁLIDA</v>
      </c>
      <c r="KH24" s="271" t="s">
        <v>129</v>
      </c>
      <c r="KI24" s="218"/>
      <c r="KJ24" s="200" t="str">
        <f>+IF(KI24&gt;0,IF(KI24&lt;$H24,"NO VÁLIDA","VÁLIDA"),"NO VÁLIDA")</f>
        <v>NO VÁLIDA</v>
      </c>
      <c r="KK24" s="271" t="s">
        <v>129</v>
      </c>
      <c r="KL24" s="218"/>
      <c r="KM24" s="200" t="str">
        <f>+IF(KL24&gt;0,IF(KL24&lt;$H24,"NO VÁLIDA","VÁLIDA"),"NO VÁLIDA")</f>
        <v>NO VÁLIDA</v>
      </c>
      <c r="KN24" s="271" t="s">
        <v>129</v>
      </c>
      <c r="KO24" s="218"/>
      <c r="KP24" s="200" t="str">
        <f>+IF(KO24&gt;0,IF(KO24&lt;$H24,"NO VÁLIDA","VÁLIDA"),"NO VÁLIDA")</f>
        <v>NO VÁLIDA</v>
      </c>
      <c r="KQ24" s="271" t="s">
        <v>129</v>
      </c>
      <c r="KR24" s="218"/>
      <c r="KS24" s="200" t="str">
        <f>+IF(KR24&gt;0,IF(KR24&lt;$H24,"NO VÁLIDA","VÁLIDA"),"NO VÁLIDA")</f>
        <v>NO VÁLIDA</v>
      </c>
      <c r="KT24" s="271" t="s">
        <v>129</v>
      </c>
      <c r="KU24" s="218"/>
      <c r="KV24" s="200" t="str">
        <f>+IF(KU24&gt;0,IF(KU24&lt;$H24,"NO VÁLIDA","VÁLIDA"),"NO VÁLIDA")</f>
        <v>NO VÁLIDA</v>
      </c>
      <c r="KW24"/>
    </row>
    <row r="25" spans="1:309" s="42" customFormat="1" x14ac:dyDescent="0.2">
      <c r="A25" s="41"/>
      <c r="B25" s="208"/>
      <c r="C25" s="209"/>
      <c r="D25" s="210"/>
      <c r="E25" s="209"/>
      <c r="F25" s="211"/>
      <c r="G25" s="211" t="s">
        <v>122</v>
      </c>
      <c r="H25" s="216">
        <v>0.05</v>
      </c>
      <c r="I25" s="283"/>
      <c r="J25" s="218">
        <v>0.05</v>
      </c>
      <c r="K25" s="219"/>
      <c r="L25" s="283"/>
      <c r="M25" s="218">
        <v>0.05</v>
      </c>
      <c r="N25" s="219"/>
      <c r="O25" s="283"/>
      <c r="P25" s="218">
        <v>0.05</v>
      </c>
      <c r="Q25" s="219"/>
      <c r="R25" s="283"/>
      <c r="S25" s="218">
        <v>0.05</v>
      </c>
      <c r="T25" s="219"/>
      <c r="U25" s="283"/>
      <c r="V25" s="218">
        <v>0.05</v>
      </c>
      <c r="W25" s="219"/>
      <c r="X25" s="283"/>
      <c r="Y25" s="218">
        <v>0.05</v>
      </c>
      <c r="Z25" s="219"/>
      <c r="AA25" s="283"/>
      <c r="AB25" s="218">
        <v>0.05</v>
      </c>
      <c r="AC25" s="219"/>
      <c r="AD25" s="283"/>
      <c r="AE25" s="218">
        <v>0.05</v>
      </c>
      <c r="AF25" s="219"/>
      <c r="AG25" s="283"/>
      <c r="AH25" s="218">
        <v>0.05</v>
      </c>
      <c r="AI25" s="219"/>
      <c r="AJ25" s="283"/>
      <c r="AK25" s="218">
        <v>0.05</v>
      </c>
      <c r="AL25" s="219"/>
      <c r="AM25" s="283"/>
      <c r="AN25" s="218"/>
      <c r="AO25" s="219"/>
      <c r="AP25" s="283"/>
      <c r="AQ25" s="218"/>
      <c r="AR25" s="219"/>
      <c r="AS25" s="283"/>
      <c r="AT25" s="218"/>
      <c r="AU25" s="219"/>
      <c r="AV25" s="283"/>
      <c r="AW25" s="218"/>
      <c r="AX25" s="219"/>
      <c r="AY25" s="283"/>
      <c r="AZ25" s="218"/>
      <c r="BA25" s="219"/>
      <c r="BB25" s="283"/>
      <c r="BC25" s="218"/>
      <c r="BD25" s="219"/>
      <c r="BE25" s="283"/>
      <c r="BF25" s="218"/>
      <c r="BG25" s="219"/>
      <c r="BH25" s="283"/>
      <c r="BI25" s="218"/>
      <c r="BJ25" s="219"/>
      <c r="BK25" s="283"/>
      <c r="BL25" s="218"/>
      <c r="BM25" s="219"/>
      <c r="BN25" s="283"/>
      <c r="BO25" s="218"/>
      <c r="BP25" s="219"/>
      <c r="BQ25" s="283"/>
      <c r="BR25" s="218"/>
      <c r="BS25" s="219"/>
      <c r="BT25" s="283"/>
      <c r="BU25" s="218"/>
      <c r="BV25" s="219"/>
      <c r="BW25" s="283"/>
      <c r="BX25" s="218"/>
      <c r="BY25" s="219"/>
      <c r="BZ25" s="283"/>
      <c r="CA25" s="218"/>
      <c r="CB25" s="219"/>
      <c r="CC25" s="283"/>
      <c r="CD25" s="218"/>
      <c r="CE25" s="219"/>
      <c r="CF25" s="283"/>
      <c r="CG25" s="218"/>
      <c r="CH25" s="219"/>
      <c r="CI25" s="283"/>
      <c r="CJ25" s="218"/>
      <c r="CK25" s="219"/>
      <c r="CL25" s="283"/>
      <c r="CM25" s="218"/>
      <c r="CN25" s="219"/>
      <c r="CO25" s="283"/>
      <c r="CP25" s="218"/>
      <c r="CQ25" s="219"/>
      <c r="CR25" s="283"/>
      <c r="CS25" s="218"/>
      <c r="CT25" s="219"/>
      <c r="CU25" s="283"/>
      <c r="CV25" s="218"/>
      <c r="CW25" s="219"/>
      <c r="CX25" s="283"/>
      <c r="CY25" s="218"/>
      <c r="CZ25" s="219"/>
      <c r="DA25" s="283"/>
      <c r="DB25" s="218"/>
      <c r="DC25" s="219"/>
      <c r="DD25" s="283"/>
      <c r="DE25" s="218"/>
      <c r="DF25" s="219"/>
      <c r="DG25" s="283"/>
      <c r="DH25" s="218"/>
      <c r="DI25" s="219"/>
      <c r="DJ25" s="283"/>
      <c r="DK25" s="218"/>
      <c r="DL25" s="219"/>
      <c r="DM25" s="283"/>
      <c r="DN25" s="218"/>
      <c r="DO25" s="219"/>
      <c r="DP25" s="283"/>
      <c r="DQ25" s="218"/>
      <c r="DR25" s="219"/>
      <c r="DS25" s="283"/>
      <c r="DT25" s="218"/>
      <c r="DU25" s="219"/>
      <c r="DV25" s="283"/>
      <c r="DW25" s="218"/>
      <c r="DX25" s="219"/>
      <c r="DY25" s="283"/>
      <c r="DZ25" s="218"/>
      <c r="EA25" s="219"/>
      <c r="EB25" s="283"/>
      <c r="EC25" s="218"/>
      <c r="ED25" s="219"/>
      <c r="EE25" s="283"/>
      <c r="EF25" s="218"/>
      <c r="EG25" s="219"/>
      <c r="EH25" s="283"/>
      <c r="EI25" s="218"/>
      <c r="EJ25" s="219"/>
      <c r="EK25" s="283"/>
      <c r="EL25" s="218"/>
      <c r="EM25" s="219"/>
      <c r="EN25" s="283"/>
      <c r="EO25" s="218"/>
      <c r="EP25" s="219"/>
      <c r="EQ25" s="283"/>
      <c r="ER25" s="218"/>
      <c r="ES25" s="219"/>
      <c r="ET25" s="283"/>
      <c r="EU25" s="218"/>
      <c r="EV25" s="219"/>
      <c r="EW25" s="283"/>
      <c r="EX25" s="218"/>
      <c r="EY25" s="219"/>
      <c r="EZ25" s="283"/>
      <c r="FA25" s="218"/>
      <c r="FB25" s="219"/>
      <c r="FC25" s="283"/>
      <c r="FD25" s="218"/>
      <c r="FE25" s="219"/>
      <c r="FF25" s="283"/>
      <c r="FG25" s="218"/>
      <c r="FH25" s="219"/>
      <c r="FI25" s="283"/>
      <c r="FJ25" s="218"/>
      <c r="FK25" s="219"/>
      <c r="FL25" s="283"/>
      <c r="FM25" s="218"/>
      <c r="FN25" s="219"/>
      <c r="FO25" s="283"/>
      <c r="FP25" s="218"/>
      <c r="FQ25" s="219"/>
      <c r="FR25" s="283"/>
      <c r="FS25" s="218"/>
      <c r="FT25" s="219"/>
      <c r="FU25" s="283"/>
      <c r="FV25" s="218"/>
      <c r="FW25" s="219"/>
      <c r="FX25" s="283"/>
      <c r="FY25" s="218"/>
      <c r="FZ25" s="219"/>
      <c r="GA25" s="283"/>
      <c r="GB25" s="218"/>
      <c r="GC25" s="219"/>
      <c r="GD25" s="283"/>
      <c r="GE25" s="218"/>
      <c r="GF25" s="219"/>
      <c r="GG25" s="283"/>
      <c r="GH25" s="218"/>
      <c r="GI25" s="219"/>
      <c r="GJ25" s="283"/>
      <c r="GK25" s="218"/>
      <c r="GL25" s="219"/>
      <c r="GM25" s="283"/>
      <c r="GN25" s="218"/>
      <c r="GO25" s="219"/>
      <c r="GP25" s="283"/>
      <c r="GQ25" s="218"/>
      <c r="GR25" s="219"/>
      <c r="GS25" s="283"/>
      <c r="GT25" s="218"/>
      <c r="GU25" s="219"/>
      <c r="GV25" s="283"/>
      <c r="GW25" s="218"/>
      <c r="GX25" s="219"/>
      <c r="GY25" s="283"/>
      <c r="GZ25" s="218"/>
      <c r="HA25" s="219"/>
      <c r="HB25" s="283"/>
      <c r="HC25" s="218"/>
      <c r="HD25" s="219"/>
      <c r="HE25" s="283"/>
      <c r="HF25" s="218"/>
      <c r="HG25" s="219"/>
      <c r="HH25" s="283"/>
      <c r="HI25" s="218"/>
      <c r="HJ25" s="219"/>
      <c r="HK25" s="283"/>
      <c r="HL25" s="218"/>
      <c r="HM25" s="219"/>
      <c r="HN25" s="283"/>
      <c r="HO25" s="218"/>
      <c r="HP25" s="219"/>
      <c r="HQ25" s="283"/>
      <c r="HR25" s="218"/>
      <c r="HS25" s="219"/>
      <c r="HT25" s="283"/>
      <c r="HU25" s="218"/>
      <c r="HV25" s="219"/>
      <c r="HW25" s="283"/>
      <c r="HX25" s="218"/>
      <c r="HY25" s="219"/>
      <c r="HZ25" s="283"/>
      <c r="IA25" s="218"/>
      <c r="IB25" s="219"/>
      <c r="IC25" s="283"/>
      <c r="ID25" s="218"/>
      <c r="IE25" s="219"/>
      <c r="IF25" s="283"/>
      <c r="IG25" s="218"/>
      <c r="IH25" s="219"/>
      <c r="II25" s="283"/>
      <c r="IJ25" s="218"/>
      <c r="IK25" s="219"/>
      <c r="IL25" s="283"/>
      <c r="IM25" s="218"/>
      <c r="IN25" s="219"/>
      <c r="IO25" s="283"/>
      <c r="IP25" s="218"/>
      <c r="IQ25" s="219"/>
      <c r="IR25" s="283"/>
      <c r="IS25" s="218"/>
      <c r="IT25" s="219"/>
      <c r="IU25" s="283"/>
      <c r="IV25" s="218"/>
      <c r="IW25" s="219"/>
      <c r="IX25" s="283"/>
      <c r="IY25" s="218"/>
      <c r="IZ25" s="219"/>
      <c r="JA25" s="283"/>
      <c r="JB25" s="218"/>
      <c r="JC25" s="219"/>
      <c r="JD25" s="283"/>
      <c r="JE25" s="218"/>
      <c r="JF25" s="219"/>
      <c r="JG25" s="283"/>
      <c r="JH25" s="218"/>
      <c r="JI25" s="219"/>
      <c r="JJ25" s="283"/>
      <c r="JK25" s="218"/>
      <c r="JL25" s="219"/>
      <c r="JM25" s="283"/>
      <c r="JN25" s="218"/>
      <c r="JO25" s="219"/>
      <c r="JP25" s="283"/>
      <c r="JQ25" s="218"/>
      <c r="JR25" s="219"/>
      <c r="JS25" s="283"/>
      <c r="JT25" s="218"/>
      <c r="JU25" s="219"/>
      <c r="JV25" s="283"/>
      <c r="JW25" s="218"/>
      <c r="JX25" s="219"/>
      <c r="JY25" s="283"/>
      <c r="JZ25" s="218"/>
      <c r="KA25" s="219"/>
      <c r="KB25" s="283"/>
      <c r="KC25" s="218"/>
      <c r="KD25" s="219"/>
      <c r="KE25" s="283"/>
      <c r="KF25" s="218"/>
      <c r="KG25" s="219"/>
      <c r="KH25" s="283"/>
      <c r="KI25" s="218"/>
      <c r="KJ25" s="219"/>
      <c r="KK25" s="283"/>
      <c r="KL25" s="218"/>
      <c r="KM25" s="219"/>
      <c r="KN25" s="283"/>
      <c r="KO25" s="218"/>
      <c r="KP25" s="219"/>
      <c r="KQ25" s="283"/>
      <c r="KR25" s="218"/>
      <c r="KS25" s="219"/>
      <c r="KT25" s="283"/>
      <c r="KU25" s="218"/>
      <c r="KV25" s="219"/>
      <c r="KW25"/>
    </row>
    <row r="26" spans="1:309" s="42" customFormat="1" x14ac:dyDescent="0.2">
      <c r="A26" s="41"/>
      <c r="B26" s="208"/>
      <c r="C26" s="209"/>
      <c r="D26" s="210"/>
      <c r="E26" s="209"/>
      <c r="F26" s="211"/>
      <c r="G26" s="211" t="s">
        <v>123</v>
      </c>
      <c r="H26" s="216">
        <f>SUM(H23:H25)</f>
        <v>0.3</v>
      </c>
      <c r="I26" s="284"/>
      <c r="J26" s="218">
        <f>SUM(J23:J25)</f>
        <v>0.3</v>
      </c>
      <c r="K26" s="200" t="str">
        <f>IF(OR(J26&lt;0.85*$H26,J26&gt;1.1*$H26),"NO VÁLIDA","VÁLIDA")</f>
        <v>VÁLIDA</v>
      </c>
      <c r="L26" s="284"/>
      <c r="M26" s="218">
        <f>SUM(M23:M25)</f>
        <v>0.3</v>
      </c>
      <c r="N26" s="200" t="str">
        <f>IF(OR(M26&lt;0.85*$H26,M26&gt;1.1*$H26),"NO VÁLIDA","VÁLIDA")</f>
        <v>VÁLIDA</v>
      </c>
      <c r="O26" s="284"/>
      <c r="P26" s="218">
        <f>SUM(P23:P25)</f>
        <v>0.3</v>
      </c>
      <c r="Q26" s="200" t="str">
        <f>IF(OR(P26&lt;0.85*$H26,P26&gt;1.1*$H26),"NO VÁLIDA","VÁLIDA")</f>
        <v>VÁLIDA</v>
      </c>
      <c r="R26" s="284"/>
      <c r="S26" s="218">
        <f>SUM(S23:S25)</f>
        <v>0.3</v>
      </c>
      <c r="T26" s="200" t="str">
        <f>IF(OR(S26&lt;0.85*$H26,S26&gt;1.1*$H26),"NO VÁLIDA","VÁLIDA")</f>
        <v>VÁLIDA</v>
      </c>
      <c r="U26" s="284"/>
      <c r="V26" s="218">
        <v>0.3</v>
      </c>
      <c r="W26" s="200" t="str">
        <f>IF(OR(V26&lt;0.85*$H26,V26&gt;1.1*$H26),"NO VÁLIDA","VÁLIDA")</f>
        <v>VÁLIDA</v>
      </c>
      <c r="X26" s="284"/>
      <c r="Y26" s="218">
        <f>SUM(Y23:Y25)</f>
        <v>0.3</v>
      </c>
      <c r="Z26" s="200" t="str">
        <f>IF(OR(Y26&lt;0.85*$H26,Y26&gt;1.1*$H26),"NO VÁLIDA","VÁLIDA")</f>
        <v>VÁLIDA</v>
      </c>
      <c r="AA26" s="284"/>
      <c r="AB26" s="218">
        <f>SUM(AB23:AB25)</f>
        <v>0.3</v>
      </c>
      <c r="AC26" s="200" t="str">
        <f>IF(OR(AB26&lt;0.85*$H26,AB26&gt;1.1*$H26),"NO VÁLIDA","VÁLIDA")</f>
        <v>VÁLIDA</v>
      </c>
      <c r="AD26" s="284"/>
      <c r="AE26" s="218">
        <f>SUM(AE23:AE25)</f>
        <v>0.3</v>
      </c>
      <c r="AF26" s="200" t="str">
        <f>IF(OR(AE26&lt;0.85*$H26,AE26&gt;1.1*$H26),"NO VÁLIDA","VÁLIDA")</f>
        <v>VÁLIDA</v>
      </c>
      <c r="AG26" s="284"/>
      <c r="AH26" s="218">
        <f>SUM(AH23:AH25)</f>
        <v>0.3</v>
      </c>
      <c r="AI26" s="200" t="str">
        <f>IF(OR(AH26&lt;0.85*$H26,AH26&gt;1.1*$H26),"NO VÁLIDA","VÁLIDA")</f>
        <v>VÁLIDA</v>
      </c>
      <c r="AJ26" s="284"/>
      <c r="AK26" s="218">
        <f>SUM(AK23:AK25)</f>
        <v>0.3</v>
      </c>
      <c r="AL26" s="200" t="str">
        <f>IF(OR(AK26&lt;0.85*$H26,AK26&gt;1.1*$H26),"NO VÁLIDA","VÁLIDA")</f>
        <v>VÁLIDA</v>
      </c>
      <c r="AM26" s="284"/>
      <c r="AN26" s="218">
        <f>SUM(AN23:AN25)</f>
        <v>0</v>
      </c>
      <c r="AO26" s="200" t="str">
        <f>IF(OR(AN26&lt;0.85*$H26,AN26&gt;1.1*$H26),"NO VÁLIDA","VÁLIDA")</f>
        <v>NO VÁLIDA</v>
      </c>
      <c r="AP26" s="284"/>
      <c r="AQ26" s="218">
        <f>SUM(AQ23:AQ25)</f>
        <v>0</v>
      </c>
      <c r="AR26" s="200" t="str">
        <f>IF(OR(AQ26&lt;0.85*$H26,AQ26&gt;1.1*$H26),"NO VÁLIDA","VÁLIDA")</f>
        <v>NO VÁLIDA</v>
      </c>
      <c r="AS26" s="284"/>
      <c r="AT26" s="218">
        <f>SUM(AT23:AT25)</f>
        <v>0</v>
      </c>
      <c r="AU26" s="200" t="str">
        <f>IF(OR(AT26&lt;0.85*$H26,AT26&gt;1.1*$H26),"NO VÁLIDA","VÁLIDA")</f>
        <v>NO VÁLIDA</v>
      </c>
      <c r="AV26" s="284"/>
      <c r="AW26" s="218">
        <f>SUM(AW23:AW25)</f>
        <v>0</v>
      </c>
      <c r="AX26" s="200" t="str">
        <f>IF(OR(AW26&lt;0.85*$H26,AW26&gt;1.1*$H26),"NO VÁLIDA","VÁLIDA")</f>
        <v>NO VÁLIDA</v>
      </c>
      <c r="AY26" s="284"/>
      <c r="AZ26" s="218">
        <f>SUM(AZ23:AZ25)</f>
        <v>0</v>
      </c>
      <c r="BA26" s="200" t="str">
        <f>IF(OR(AZ26&lt;0.85*$H26,AZ26&gt;1.1*$H26),"NO VÁLIDA","VÁLIDA")</f>
        <v>NO VÁLIDA</v>
      </c>
      <c r="BB26" s="284"/>
      <c r="BC26" s="218">
        <f>SUM(BC23:BC25)</f>
        <v>0</v>
      </c>
      <c r="BD26" s="200" t="str">
        <f>IF(OR(BC26&lt;0.85*$H26,BC26&gt;1.1*$H26),"NO VÁLIDA","VÁLIDA")</f>
        <v>NO VÁLIDA</v>
      </c>
      <c r="BE26" s="284"/>
      <c r="BF26" s="218">
        <f>SUM(BF23:BF25)</f>
        <v>0</v>
      </c>
      <c r="BG26" s="200" t="str">
        <f>IF(OR(BF26&lt;0.85*$H26,BF26&gt;1.1*$H26),"NO VÁLIDA","VÁLIDA")</f>
        <v>NO VÁLIDA</v>
      </c>
      <c r="BH26" s="284"/>
      <c r="BI26" s="218">
        <f>SUM(BI23:BI25)</f>
        <v>0</v>
      </c>
      <c r="BJ26" s="200" t="str">
        <f>IF(OR(BI26&lt;0.85*$H26,BI26&gt;1.1*$H26),"NO VÁLIDA","VÁLIDA")</f>
        <v>NO VÁLIDA</v>
      </c>
      <c r="BK26" s="284"/>
      <c r="BL26" s="218">
        <f>SUM(BL23:BL25)</f>
        <v>0</v>
      </c>
      <c r="BM26" s="200" t="str">
        <f>IF(OR(BL26&lt;0.85*$H26,BL26&gt;1.1*$H26),"NO VÁLIDA","VÁLIDA")</f>
        <v>NO VÁLIDA</v>
      </c>
      <c r="BN26" s="284"/>
      <c r="BO26" s="218">
        <f>SUM(BO23:BO25)</f>
        <v>0</v>
      </c>
      <c r="BP26" s="200" t="str">
        <f>IF(OR(BO26&lt;0.85*$H26,BO26&gt;1.1*$H26),"NO VÁLIDA","VÁLIDA")</f>
        <v>NO VÁLIDA</v>
      </c>
      <c r="BQ26" s="284"/>
      <c r="BR26" s="218">
        <f>SUM(BR23:BR25)</f>
        <v>0</v>
      </c>
      <c r="BS26" s="200" t="str">
        <f>IF(OR(BR26&lt;0.85*$H26,BR26&gt;1.1*$H26),"NO VÁLIDA","VÁLIDA")</f>
        <v>NO VÁLIDA</v>
      </c>
      <c r="BT26" s="284"/>
      <c r="BU26" s="218">
        <f>SUM(BU23:BU25)</f>
        <v>0</v>
      </c>
      <c r="BV26" s="200" t="str">
        <f>IF(OR(BU26&lt;0.85*$H26,BU26&gt;1.1*$H26),"NO VÁLIDA","VÁLIDA")</f>
        <v>NO VÁLIDA</v>
      </c>
      <c r="BW26" s="284"/>
      <c r="BX26" s="218">
        <f>SUM(BX23:BX25)</f>
        <v>0</v>
      </c>
      <c r="BY26" s="200" t="str">
        <f>IF(OR(BX26&lt;0.85*$H26,BX26&gt;1.1*$H26),"NO VÁLIDA","VÁLIDA")</f>
        <v>NO VÁLIDA</v>
      </c>
      <c r="BZ26" s="284"/>
      <c r="CA26" s="218">
        <f>SUM(CA23:CA25)</f>
        <v>0</v>
      </c>
      <c r="CB26" s="200" t="str">
        <f>IF(OR(CA26&lt;0.85*$H26,CA26&gt;1.1*$H26),"NO VÁLIDA","VÁLIDA")</f>
        <v>NO VÁLIDA</v>
      </c>
      <c r="CC26" s="284"/>
      <c r="CD26" s="218">
        <f>SUM(CD23:CD25)</f>
        <v>0</v>
      </c>
      <c r="CE26" s="200" t="str">
        <f>IF(OR(CD26&lt;0.85*$H26,CD26&gt;1.1*$H26),"NO VÁLIDA","VÁLIDA")</f>
        <v>NO VÁLIDA</v>
      </c>
      <c r="CF26" s="284"/>
      <c r="CG26" s="218">
        <f>SUM(CG23:CG25)</f>
        <v>0</v>
      </c>
      <c r="CH26" s="200" t="str">
        <f>IF(OR(CG26&lt;0.85*$H26,CG26&gt;1.1*$H26),"NO VÁLIDA","VÁLIDA")</f>
        <v>NO VÁLIDA</v>
      </c>
      <c r="CI26" s="284"/>
      <c r="CJ26" s="218">
        <f>SUM(CJ23:CJ25)</f>
        <v>0</v>
      </c>
      <c r="CK26" s="200" t="str">
        <f>IF(OR(CJ26&lt;0.85*$H26,CJ26&gt;1.1*$H26),"NO VÁLIDA","VÁLIDA")</f>
        <v>NO VÁLIDA</v>
      </c>
      <c r="CL26" s="284"/>
      <c r="CM26" s="218">
        <f>SUM(CM23:CM25)</f>
        <v>0</v>
      </c>
      <c r="CN26" s="200" t="str">
        <f>IF(OR(CM26&lt;0.85*$H26,CM26&gt;1.1*$H26),"NO VÁLIDA","VÁLIDA")</f>
        <v>NO VÁLIDA</v>
      </c>
      <c r="CO26" s="284"/>
      <c r="CP26" s="218">
        <f>SUM(CP23:CP25)</f>
        <v>0</v>
      </c>
      <c r="CQ26" s="200" t="str">
        <f>IF(OR(CP26&lt;0.85*$H26,CP26&gt;1.1*$H26),"NO VÁLIDA","VÁLIDA")</f>
        <v>NO VÁLIDA</v>
      </c>
      <c r="CR26" s="284"/>
      <c r="CS26" s="218">
        <f>SUM(CS23:CS25)</f>
        <v>0</v>
      </c>
      <c r="CT26" s="200" t="str">
        <f>IF(OR(CS26&lt;0.85*$H26,CS26&gt;1.1*$H26),"NO VÁLIDA","VÁLIDA")</f>
        <v>NO VÁLIDA</v>
      </c>
      <c r="CU26" s="284"/>
      <c r="CV26" s="218">
        <f>SUM(CV23:CV25)</f>
        <v>0</v>
      </c>
      <c r="CW26" s="200" t="str">
        <f>IF(OR(CV26&lt;0.85*$H26,CV26&gt;1.1*$H26),"NO VÁLIDA","VÁLIDA")</f>
        <v>NO VÁLIDA</v>
      </c>
      <c r="CX26" s="284"/>
      <c r="CY26" s="218">
        <f>SUM(CY23:CY25)</f>
        <v>0</v>
      </c>
      <c r="CZ26" s="200" t="str">
        <f>IF(OR(CY26&lt;0.85*$H26,CY26&gt;1.1*$H26),"NO VÁLIDA","VÁLIDA")</f>
        <v>NO VÁLIDA</v>
      </c>
      <c r="DA26" s="284"/>
      <c r="DB26" s="218">
        <f>SUM(DB23:DB25)</f>
        <v>0</v>
      </c>
      <c r="DC26" s="200" t="str">
        <f>IF(OR(DB26&lt;0.85*$H26,DB26&gt;1.1*$H26),"NO VÁLIDA","VÁLIDA")</f>
        <v>NO VÁLIDA</v>
      </c>
      <c r="DD26" s="284"/>
      <c r="DE26" s="218">
        <f>SUM(DE23:DE25)</f>
        <v>0</v>
      </c>
      <c r="DF26" s="200" t="str">
        <f>IF(OR(DE26&lt;0.85*$H26,DE26&gt;1.1*$H26),"NO VÁLIDA","VÁLIDA")</f>
        <v>NO VÁLIDA</v>
      </c>
      <c r="DG26" s="284"/>
      <c r="DH26" s="218">
        <f>SUM(DH23:DH25)</f>
        <v>0</v>
      </c>
      <c r="DI26" s="200" t="str">
        <f>IF(OR(DH26&lt;0.85*$H26,DH26&gt;1.1*$H26),"NO VÁLIDA","VÁLIDA")</f>
        <v>NO VÁLIDA</v>
      </c>
      <c r="DJ26" s="284"/>
      <c r="DK26" s="218">
        <f>SUM(DK23:DK25)</f>
        <v>0</v>
      </c>
      <c r="DL26" s="200" t="str">
        <f>IF(OR(DK26&lt;0.85*$H26,DK26&gt;1.1*$H26),"NO VÁLIDA","VÁLIDA")</f>
        <v>NO VÁLIDA</v>
      </c>
      <c r="DM26" s="284"/>
      <c r="DN26" s="218">
        <f>SUM(DN23:DN25)</f>
        <v>0</v>
      </c>
      <c r="DO26" s="200" t="str">
        <f>IF(OR(DN26&lt;0.85*$H26,DN26&gt;1.1*$H26),"NO VÁLIDA","VÁLIDA")</f>
        <v>NO VÁLIDA</v>
      </c>
      <c r="DP26" s="284"/>
      <c r="DQ26" s="218">
        <f>SUM(DQ23:DQ25)</f>
        <v>0</v>
      </c>
      <c r="DR26" s="200" t="str">
        <f>IF(OR(DQ26&lt;0.85*$H26,DQ26&gt;1.1*$H26),"NO VÁLIDA","VÁLIDA")</f>
        <v>NO VÁLIDA</v>
      </c>
      <c r="DS26" s="284"/>
      <c r="DT26" s="218">
        <f>SUM(DT23:DT25)</f>
        <v>0</v>
      </c>
      <c r="DU26" s="200" t="str">
        <f>IF(OR(DT26&lt;0.85*$H26,DT26&gt;1.1*$H26),"NO VÁLIDA","VÁLIDA")</f>
        <v>NO VÁLIDA</v>
      </c>
      <c r="DV26" s="284"/>
      <c r="DW26" s="218">
        <f>SUM(DW23:DW25)</f>
        <v>0</v>
      </c>
      <c r="DX26" s="200" t="str">
        <f>IF(OR(DW26&lt;0.85*$H26,DW26&gt;1.1*$H26),"NO VÁLIDA","VÁLIDA")</f>
        <v>NO VÁLIDA</v>
      </c>
      <c r="DY26" s="284"/>
      <c r="DZ26" s="218">
        <f>SUM(DZ23:DZ25)</f>
        <v>0</v>
      </c>
      <c r="EA26" s="200" t="str">
        <f>IF(OR(DZ26&lt;0.85*$H26,DZ26&gt;1.1*$H26),"NO VÁLIDA","VÁLIDA")</f>
        <v>NO VÁLIDA</v>
      </c>
      <c r="EB26" s="284"/>
      <c r="EC26" s="218">
        <f>SUM(EC23:EC25)</f>
        <v>0</v>
      </c>
      <c r="ED26" s="200" t="str">
        <f>IF(OR(EC26&lt;0.85*$H26,EC26&gt;1.1*$H26),"NO VÁLIDA","VÁLIDA")</f>
        <v>NO VÁLIDA</v>
      </c>
      <c r="EE26" s="284"/>
      <c r="EF26" s="218">
        <f>SUM(EF23:EF25)</f>
        <v>0</v>
      </c>
      <c r="EG26" s="200" t="str">
        <f>IF(OR(EF26&lt;0.85*$H26,EF26&gt;1.1*$H26),"NO VÁLIDA","VÁLIDA")</f>
        <v>NO VÁLIDA</v>
      </c>
      <c r="EH26" s="284"/>
      <c r="EI26" s="218">
        <f>SUM(EI23:EI25)</f>
        <v>0</v>
      </c>
      <c r="EJ26" s="200" t="str">
        <f>IF(OR(EI26&lt;0.85*$H26,EI26&gt;1.1*$H26),"NO VÁLIDA","VÁLIDA")</f>
        <v>NO VÁLIDA</v>
      </c>
      <c r="EK26" s="284"/>
      <c r="EL26" s="218">
        <f>SUM(EL23:EL25)</f>
        <v>0</v>
      </c>
      <c r="EM26" s="200" t="str">
        <f>IF(OR(EL26&lt;0.85*$H26,EL26&gt;1.1*$H26),"NO VÁLIDA","VÁLIDA")</f>
        <v>NO VÁLIDA</v>
      </c>
      <c r="EN26" s="284"/>
      <c r="EO26" s="218">
        <f>SUM(EO23:EO25)</f>
        <v>0</v>
      </c>
      <c r="EP26" s="200" t="str">
        <f>IF(OR(EO26&lt;0.85*$H26,EO26&gt;1.1*$H26),"NO VÁLIDA","VÁLIDA")</f>
        <v>NO VÁLIDA</v>
      </c>
      <c r="EQ26" s="284"/>
      <c r="ER26" s="218">
        <f>SUM(ER23:ER25)</f>
        <v>0</v>
      </c>
      <c r="ES26" s="200" t="str">
        <f>IF(OR(ER26&lt;0.85*$H26,ER26&gt;1.1*$H26),"NO VÁLIDA","VÁLIDA")</f>
        <v>NO VÁLIDA</v>
      </c>
      <c r="ET26" s="284"/>
      <c r="EU26" s="218">
        <f>SUM(EU23:EU25)</f>
        <v>0</v>
      </c>
      <c r="EV26" s="200" t="str">
        <f>IF(OR(EU26&lt;0.85*$H26,EU26&gt;1.1*$H26),"NO VÁLIDA","VÁLIDA")</f>
        <v>NO VÁLIDA</v>
      </c>
      <c r="EW26" s="284"/>
      <c r="EX26" s="218">
        <f>SUM(EX23:EX25)</f>
        <v>0</v>
      </c>
      <c r="EY26" s="200" t="str">
        <f>IF(OR(EX26&lt;0.85*$H26,EX26&gt;1.1*$H26),"NO VÁLIDA","VÁLIDA")</f>
        <v>NO VÁLIDA</v>
      </c>
      <c r="EZ26" s="284"/>
      <c r="FA26" s="218">
        <f>SUM(FA23:FA25)</f>
        <v>0</v>
      </c>
      <c r="FB26" s="200" t="str">
        <f>IF(OR(FA26&lt;0.85*$H26,FA26&gt;1.1*$H26),"NO VÁLIDA","VÁLIDA")</f>
        <v>NO VÁLIDA</v>
      </c>
      <c r="FC26" s="284"/>
      <c r="FD26" s="218">
        <f>SUM(FD23:FD25)</f>
        <v>0</v>
      </c>
      <c r="FE26" s="200" t="str">
        <f>IF(OR(FD26&lt;0.85*$H26,FD26&gt;1.1*$H26),"NO VÁLIDA","VÁLIDA")</f>
        <v>NO VÁLIDA</v>
      </c>
      <c r="FF26" s="284"/>
      <c r="FG26" s="218">
        <f>SUM(FG23:FG25)</f>
        <v>0</v>
      </c>
      <c r="FH26" s="200" t="str">
        <f>IF(OR(FG26&lt;0.85*$H26,FG26&gt;1.1*$H26),"NO VÁLIDA","VÁLIDA")</f>
        <v>NO VÁLIDA</v>
      </c>
      <c r="FI26" s="284"/>
      <c r="FJ26" s="218">
        <f>SUM(FJ23:FJ25)</f>
        <v>0</v>
      </c>
      <c r="FK26" s="200" t="str">
        <f>IF(OR(FJ26&lt;0.85*$H26,FJ26&gt;1.1*$H26),"NO VÁLIDA","VÁLIDA")</f>
        <v>NO VÁLIDA</v>
      </c>
      <c r="FL26" s="284"/>
      <c r="FM26" s="218">
        <f>SUM(FM23:FM25)</f>
        <v>0</v>
      </c>
      <c r="FN26" s="200" t="str">
        <f>IF(OR(FM26&lt;0.85*$H26,FM26&gt;1.1*$H26),"NO VÁLIDA","VÁLIDA")</f>
        <v>NO VÁLIDA</v>
      </c>
      <c r="FO26" s="284"/>
      <c r="FP26" s="218">
        <f>SUM(FP23:FP25)</f>
        <v>0</v>
      </c>
      <c r="FQ26" s="200" t="str">
        <f>IF(OR(FP26&lt;0.85*$H26,FP26&gt;1.1*$H26),"NO VÁLIDA","VÁLIDA")</f>
        <v>NO VÁLIDA</v>
      </c>
      <c r="FR26" s="284"/>
      <c r="FS26" s="218">
        <f>SUM(FS23:FS25)</f>
        <v>0</v>
      </c>
      <c r="FT26" s="200" t="str">
        <f>IF(OR(FS26&lt;0.85*$H26,FS26&gt;1.1*$H26),"NO VÁLIDA","VÁLIDA")</f>
        <v>NO VÁLIDA</v>
      </c>
      <c r="FU26" s="284"/>
      <c r="FV26" s="218">
        <f>SUM(FV23:FV25)</f>
        <v>0</v>
      </c>
      <c r="FW26" s="200" t="str">
        <f>IF(OR(FV26&lt;0.85*$H26,FV26&gt;1.1*$H26),"NO VÁLIDA","VÁLIDA")</f>
        <v>NO VÁLIDA</v>
      </c>
      <c r="FX26" s="284"/>
      <c r="FY26" s="218">
        <f>SUM(FY23:FY25)</f>
        <v>0</v>
      </c>
      <c r="FZ26" s="200" t="str">
        <f>IF(OR(FY26&lt;0.85*$H26,FY26&gt;1.1*$H26),"NO VÁLIDA","VÁLIDA")</f>
        <v>NO VÁLIDA</v>
      </c>
      <c r="GA26" s="284"/>
      <c r="GB26" s="218">
        <f>SUM(GB23:GB25)</f>
        <v>0</v>
      </c>
      <c r="GC26" s="200" t="str">
        <f>IF(OR(GB26&lt;0.85*$H26,GB26&gt;1.1*$H26),"NO VÁLIDA","VÁLIDA")</f>
        <v>NO VÁLIDA</v>
      </c>
      <c r="GD26" s="284"/>
      <c r="GE26" s="218">
        <f>SUM(GE23:GE25)</f>
        <v>0</v>
      </c>
      <c r="GF26" s="200" t="str">
        <f>IF(OR(GE26&lt;0.85*$H26,GE26&gt;1.1*$H26),"NO VÁLIDA","VÁLIDA")</f>
        <v>NO VÁLIDA</v>
      </c>
      <c r="GG26" s="284"/>
      <c r="GH26" s="218">
        <f>SUM(GH23:GH25)</f>
        <v>0</v>
      </c>
      <c r="GI26" s="200" t="str">
        <f>IF(OR(GH26&lt;0.85*$H26,GH26&gt;1.1*$H26),"NO VÁLIDA","VÁLIDA")</f>
        <v>NO VÁLIDA</v>
      </c>
      <c r="GJ26" s="284"/>
      <c r="GK26" s="218">
        <f>SUM(GK23:GK25)</f>
        <v>0</v>
      </c>
      <c r="GL26" s="200" t="str">
        <f>IF(OR(GK26&lt;0.85*$H26,GK26&gt;1.1*$H26),"NO VÁLIDA","VÁLIDA")</f>
        <v>NO VÁLIDA</v>
      </c>
      <c r="GM26" s="284"/>
      <c r="GN26" s="218">
        <f>SUM(GN23:GN25)</f>
        <v>0</v>
      </c>
      <c r="GO26" s="200" t="str">
        <f>IF(OR(GN26&lt;0.85*$H26,GN26&gt;1.1*$H26),"NO VÁLIDA","VÁLIDA")</f>
        <v>NO VÁLIDA</v>
      </c>
      <c r="GP26" s="284"/>
      <c r="GQ26" s="218">
        <f>SUM(GQ23:GQ25)</f>
        <v>0</v>
      </c>
      <c r="GR26" s="200" t="str">
        <f>IF(OR(GQ26&lt;0.85*$H26,GQ26&gt;1.1*$H26),"NO VÁLIDA","VÁLIDA")</f>
        <v>NO VÁLIDA</v>
      </c>
      <c r="GS26" s="284"/>
      <c r="GT26" s="218">
        <f>SUM(GT23:GT25)</f>
        <v>0</v>
      </c>
      <c r="GU26" s="200" t="str">
        <f>IF(OR(GT26&lt;0.85*$H26,GT26&gt;1.1*$H26),"NO VÁLIDA","VÁLIDA")</f>
        <v>NO VÁLIDA</v>
      </c>
      <c r="GV26" s="284"/>
      <c r="GW26" s="218">
        <f>SUM(GW23:GW25)</f>
        <v>0</v>
      </c>
      <c r="GX26" s="200" t="str">
        <f>IF(OR(GW26&lt;0.85*$H26,GW26&gt;1.1*$H26),"NO VÁLIDA","VÁLIDA")</f>
        <v>NO VÁLIDA</v>
      </c>
      <c r="GY26" s="284"/>
      <c r="GZ26" s="218">
        <f>SUM(GZ23:GZ25)</f>
        <v>0</v>
      </c>
      <c r="HA26" s="200" t="str">
        <f>IF(OR(GZ26&lt;0.85*$H26,GZ26&gt;1.1*$H26),"NO VÁLIDA","VÁLIDA")</f>
        <v>NO VÁLIDA</v>
      </c>
      <c r="HB26" s="284"/>
      <c r="HC26" s="218">
        <f>SUM(HC23:HC25)</f>
        <v>0</v>
      </c>
      <c r="HD26" s="200" t="str">
        <f>IF(OR(HC26&lt;0.85*$H26,HC26&gt;1.1*$H26),"NO VÁLIDA","VÁLIDA")</f>
        <v>NO VÁLIDA</v>
      </c>
      <c r="HE26" s="284"/>
      <c r="HF26" s="218">
        <f>SUM(HF23:HF25)</f>
        <v>0</v>
      </c>
      <c r="HG26" s="200" t="str">
        <f>IF(OR(HF26&lt;0.85*$H26,HF26&gt;1.1*$H26),"NO VÁLIDA","VÁLIDA")</f>
        <v>NO VÁLIDA</v>
      </c>
      <c r="HH26" s="284"/>
      <c r="HI26" s="218">
        <f>SUM(HI23:HI25)</f>
        <v>0</v>
      </c>
      <c r="HJ26" s="200" t="str">
        <f>IF(OR(HI26&lt;0.85*$H26,HI26&gt;1.1*$H26),"NO VÁLIDA","VÁLIDA")</f>
        <v>NO VÁLIDA</v>
      </c>
      <c r="HK26" s="284"/>
      <c r="HL26" s="218">
        <f>SUM(HL23:HL25)</f>
        <v>0</v>
      </c>
      <c r="HM26" s="200" t="str">
        <f>IF(OR(HL26&lt;0.85*$H26,HL26&gt;1.1*$H26),"NO VÁLIDA","VÁLIDA")</f>
        <v>NO VÁLIDA</v>
      </c>
      <c r="HN26" s="284"/>
      <c r="HO26" s="218">
        <f>SUM(HO23:HO25)</f>
        <v>0</v>
      </c>
      <c r="HP26" s="200" t="str">
        <f>IF(OR(HO26&lt;0.85*$H26,HO26&gt;1.1*$H26),"NO VÁLIDA","VÁLIDA")</f>
        <v>NO VÁLIDA</v>
      </c>
      <c r="HQ26" s="284"/>
      <c r="HR26" s="218">
        <f>SUM(HR23:HR25)</f>
        <v>0</v>
      </c>
      <c r="HS26" s="200" t="str">
        <f>IF(OR(HR26&lt;0.85*$H26,HR26&gt;1.1*$H26),"NO VÁLIDA","VÁLIDA")</f>
        <v>NO VÁLIDA</v>
      </c>
      <c r="HT26" s="284"/>
      <c r="HU26" s="218">
        <f>SUM(HU23:HU25)</f>
        <v>0</v>
      </c>
      <c r="HV26" s="200" t="str">
        <f>IF(OR(HU26&lt;0.85*$H26,HU26&gt;1.1*$H26),"NO VÁLIDA","VÁLIDA")</f>
        <v>NO VÁLIDA</v>
      </c>
      <c r="HW26" s="284"/>
      <c r="HX26" s="218">
        <f>SUM(HX23:HX25)</f>
        <v>0</v>
      </c>
      <c r="HY26" s="200" t="str">
        <f>IF(OR(HX26&lt;0.85*$H26,HX26&gt;1.1*$H26),"NO VÁLIDA","VÁLIDA")</f>
        <v>NO VÁLIDA</v>
      </c>
      <c r="HZ26" s="284"/>
      <c r="IA26" s="218">
        <f>SUM(IA23:IA25)</f>
        <v>0</v>
      </c>
      <c r="IB26" s="200" t="str">
        <f>IF(OR(IA26&lt;0.85*$H26,IA26&gt;1.1*$H26),"NO VÁLIDA","VÁLIDA")</f>
        <v>NO VÁLIDA</v>
      </c>
      <c r="IC26" s="284"/>
      <c r="ID26" s="218">
        <f>SUM(ID23:ID25)</f>
        <v>0</v>
      </c>
      <c r="IE26" s="200" t="str">
        <f>IF(OR(ID26&lt;0.85*$H26,ID26&gt;1.1*$H26),"NO VÁLIDA","VÁLIDA")</f>
        <v>NO VÁLIDA</v>
      </c>
      <c r="IF26" s="284"/>
      <c r="IG26" s="218">
        <f>SUM(IG23:IG25)</f>
        <v>0</v>
      </c>
      <c r="IH26" s="200" t="str">
        <f>IF(OR(IG26&lt;0.85*$H26,IG26&gt;1.1*$H26),"NO VÁLIDA","VÁLIDA")</f>
        <v>NO VÁLIDA</v>
      </c>
      <c r="II26" s="284"/>
      <c r="IJ26" s="218">
        <f>SUM(IJ23:IJ25)</f>
        <v>0</v>
      </c>
      <c r="IK26" s="200" t="str">
        <f>IF(OR(IJ26&lt;0.85*$H26,IJ26&gt;1.1*$H26),"NO VÁLIDA","VÁLIDA")</f>
        <v>NO VÁLIDA</v>
      </c>
      <c r="IL26" s="284"/>
      <c r="IM26" s="218">
        <f>SUM(IM23:IM25)</f>
        <v>0</v>
      </c>
      <c r="IN26" s="200" t="str">
        <f>IF(OR(IM26&lt;0.85*$H26,IM26&gt;1.1*$H26),"NO VÁLIDA","VÁLIDA")</f>
        <v>NO VÁLIDA</v>
      </c>
      <c r="IO26" s="284"/>
      <c r="IP26" s="218">
        <f>SUM(IP23:IP25)</f>
        <v>0</v>
      </c>
      <c r="IQ26" s="200" t="str">
        <f>IF(OR(IP26&lt;0.85*$H26,IP26&gt;1.1*$H26),"NO VÁLIDA","VÁLIDA")</f>
        <v>NO VÁLIDA</v>
      </c>
      <c r="IR26" s="284"/>
      <c r="IS26" s="218">
        <f>SUM(IS23:IS25)</f>
        <v>0</v>
      </c>
      <c r="IT26" s="200" t="str">
        <f>IF(OR(IS26&lt;0.85*$H26,IS26&gt;1.1*$H26),"NO VÁLIDA","VÁLIDA")</f>
        <v>NO VÁLIDA</v>
      </c>
      <c r="IU26" s="284"/>
      <c r="IV26" s="218">
        <f>SUM(IV23:IV25)</f>
        <v>0</v>
      </c>
      <c r="IW26" s="200" t="str">
        <f>IF(OR(IV26&lt;0.85*$H26,IV26&gt;1.1*$H26),"NO VÁLIDA","VÁLIDA")</f>
        <v>NO VÁLIDA</v>
      </c>
      <c r="IX26" s="284"/>
      <c r="IY26" s="218">
        <f>SUM(IY23:IY25)</f>
        <v>0</v>
      </c>
      <c r="IZ26" s="200" t="str">
        <f>IF(OR(IY26&lt;0.85*$H26,IY26&gt;1.1*$H26),"NO VÁLIDA","VÁLIDA")</f>
        <v>NO VÁLIDA</v>
      </c>
      <c r="JA26" s="284"/>
      <c r="JB26" s="218">
        <f>SUM(JB23:JB25)</f>
        <v>0</v>
      </c>
      <c r="JC26" s="200" t="str">
        <f>IF(OR(JB26&lt;0.85*$H26,JB26&gt;1.1*$H26),"NO VÁLIDA","VÁLIDA")</f>
        <v>NO VÁLIDA</v>
      </c>
      <c r="JD26" s="284"/>
      <c r="JE26" s="218">
        <f>SUM(JE23:JE25)</f>
        <v>0</v>
      </c>
      <c r="JF26" s="200" t="str">
        <f>IF(OR(JE26&lt;0.85*$H26,JE26&gt;1.1*$H26),"NO VÁLIDA","VÁLIDA")</f>
        <v>NO VÁLIDA</v>
      </c>
      <c r="JG26" s="284"/>
      <c r="JH26" s="218">
        <f>SUM(JH23:JH25)</f>
        <v>0</v>
      </c>
      <c r="JI26" s="200" t="str">
        <f>IF(OR(JH26&lt;0.85*$H26,JH26&gt;1.1*$H26),"NO VÁLIDA","VÁLIDA")</f>
        <v>NO VÁLIDA</v>
      </c>
      <c r="JJ26" s="284"/>
      <c r="JK26" s="218">
        <f>SUM(JK23:JK25)</f>
        <v>0</v>
      </c>
      <c r="JL26" s="200" t="str">
        <f>IF(OR(JK26&lt;0.85*$H26,JK26&gt;1.1*$H26),"NO VÁLIDA","VÁLIDA")</f>
        <v>NO VÁLIDA</v>
      </c>
      <c r="JM26" s="284"/>
      <c r="JN26" s="218">
        <f>SUM(JN23:JN25)</f>
        <v>0</v>
      </c>
      <c r="JO26" s="200" t="str">
        <f>IF(OR(JN26&lt;0.85*$H26,JN26&gt;1.1*$H26),"NO VÁLIDA","VÁLIDA")</f>
        <v>NO VÁLIDA</v>
      </c>
      <c r="JP26" s="284"/>
      <c r="JQ26" s="218">
        <f>SUM(JQ23:JQ25)</f>
        <v>0</v>
      </c>
      <c r="JR26" s="200" t="str">
        <f>IF(OR(JQ26&lt;0.85*$H26,JQ26&gt;1.1*$H26),"NO VÁLIDA","VÁLIDA")</f>
        <v>NO VÁLIDA</v>
      </c>
      <c r="JS26" s="284"/>
      <c r="JT26" s="218">
        <f>SUM(JT23:JT25)</f>
        <v>0</v>
      </c>
      <c r="JU26" s="200" t="str">
        <f>IF(OR(JT26&lt;0.85*$H26,JT26&gt;1.1*$H26),"NO VÁLIDA","VÁLIDA")</f>
        <v>NO VÁLIDA</v>
      </c>
      <c r="JV26" s="284"/>
      <c r="JW26" s="218">
        <f>SUM(JW23:JW25)</f>
        <v>0</v>
      </c>
      <c r="JX26" s="200" t="str">
        <f>IF(OR(JW26&lt;0.85*$H26,JW26&gt;1.1*$H26),"NO VÁLIDA","VÁLIDA")</f>
        <v>NO VÁLIDA</v>
      </c>
      <c r="JY26" s="284"/>
      <c r="JZ26" s="218">
        <f>SUM(JZ23:JZ25)</f>
        <v>0</v>
      </c>
      <c r="KA26" s="200" t="str">
        <f>IF(OR(JZ26&lt;0.85*$H26,JZ26&gt;1.1*$H26),"NO VÁLIDA","VÁLIDA")</f>
        <v>NO VÁLIDA</v>
      </c>
      <c r="KB26" s="284"/>
      <c r="KC26" s="218">
        <f>SUM(KC23:KC25)</f>
        <v>0</v>
      </c>
      <c r="KD26" s="200" t="str">
        <f>IF(OR(KC26&lt;0.85*$H26,KC26&gt;1.1*$H26),"NO VÁLIDA","VÁLIDA")</f>
        <v>NO VÁLIDA</v>
      </c>
      <c r="KE26" s="284"/>
      <c r="KF26" s="218">
        <f>SUM(KF23:KF25)</f>
        <v>0</v>
      </c>
      <c r="KG26" s="200" t="str">
        <f>IF(OR(KF26&lt;0.85*$H26,KF26&gt;1.1*$H26),"NO VÁLIDA","VÁLIDA")</f>
        <v>NO VÁLIDA</v>
      </c>
      <c r="KH26" s="284"/>
      <c r="KI26" s="218">
        <f>SUM(KI23:KI25)</f>
        <v>0</v>
      </c>
      <c r="KJ26" s="200" t="str">
        <f>IF(OR(KI26&lt;0.85*$H26,KI26&gt;1.1*$H26),"NO VÁLIDA","VÁLIDA")</f>
        <v>NO VÁLIDA</v>
      </c>
      <c r="KK26" s="284"/>
      <c r="KL26" s="218">
        <f>SUM(KL23:KL25)</f>
        <v>0</v>
      </c>
      <c r="KM26" s="200" t="str">
        <f>IF(OR(KL26&lt;0.85*$H26,KL26&gt;1.1*$H26),"NO VÁLIDA","VÁLIDA")</f>
        <v>NO VÁLIDA</v>
      </c>
      <c r="KN26" s="284"/>
      <c r="KO26" s="218">
        <f>SUM(KO23:KO25)</f>
        <v>0</v>
      </c>
      <c r="KP26" s="200" t="str">
        <f>IF(OR(KO26&lt;0.85*$H26,KO26&gt;1.1*$H26),"NO VÁLIDA","VÁLIDA")</f>
        <v>NO VÁLIDA</v>
      </c>
      <c r="KQ26" s="284"/>
      <c r="KR26" s="218">
        <f>SUM(KR23:KR25)</f>
        <v>0</v>
      </c>
      <c r="KS26" s="200" t="str">
        <f>IF(OR(KR26&lt;0.85*$H26,KR26&gt;1.1*$H26),"NO VÁLIDA","VÁLIDA")</f>
        <v>NO VÁLIDA</v>
      </c>
      <c r="KT26" s="284"/>
      <c r="KU26" s="218">
        <f>SUM(KU23:KU25)</f>
        <v>0</v>
      </c>
      <c r="KV26" s="200" t="str">
        <f>IF(OR(KU26&lt;0.85*$H26,KU26&gt;1.1*$H26),"NO VÁLIDA","VÁLIDA")</f>
        <v>NO VÁLIDA</v>
      </c>
      <c r="KW26"/>
    </row>
    <row r="27" spans="1:309" s="42" customFormat="1" ht="13.5" thickBot="1" x14ac:dyDescent="0.25">
      <c r="A27" s="41"/>
      <c r="B27" s="208"/>
      <c r="C27" s="209"/>
      <c r="D27" s="210"/>
      <c r="E27" s="209"/>
      <c r="F27" s="211"/>
      <c r="G27" s="211" t="s">
        <v>131</v>
      </c>
      <c r="H27" s="212">
        <f>ROUND((H22)*0.19*H25/(1+H26),0)</f>
        <v>799228</v>
      </c>
      <c r="I27" s="213"/>
      <c r="J27" s="214">
        <f>ROUND((J22)*0.19*J25/(1+J26),0)</f>
        <v>785618</v>
      </c>
      <c r="K27" s="220"/>
      <c r="L27" s="213"/>
      <c r="M27" s="214">
        <f>ROUND((M22)*0.19*M25/(1+M26),0)</f>
        <v>0</v>
      </c>
      <c r="N27" s="220"/>
      <c r="O27" s="213"/>
      <c r="P27" s="214">
        <f>ROUND((P22)*0.19*P25/(1+P26),0)</f>
        <v>788795</v>
      </c>
      <c r="Q27" s="220"/>
      <c r="R27" s="213"/>
      <c r="S27" s="214">
        <f>ROUND((S22)*0.19*S25/(1+S26),0)</f>
        <v>772579</v>
      </c>
      <c r="T27" s="220"/>
      <c r="U27" s="213"/>
      <c r="V27" s="214">
        <f>ROUND((V22)*0.19*V25/(1+V26),0)</f>
        <v>765745</v>
      </c>
      <c r="W27" s="220"/>
      <c r="X27" s="213"/>
      <c r="Y27" s="214">
        <f>ROUND((Y22)*0.19*Y25/(1+Y26),0)</f>
        <v>735110</v>
      </c>
      <c r="Z27" s="220"/>
      <c r="AA27" s="213"/>
      <c r="AB27" s="214">
        <f>ROUND((AB22)*0.19*AB25/(1+AB26),0)</f>
        <v>582826</v>
      </c>
      <c r="AC27" s="220"/>
      <c r="AD27" s="213"/>
      <c r="AE27" s="214">
        <f>ROUND((AE22)*0.19*AE25/(1+AE26),0)</f>
        <v>0</v>
      </c>
      <c r="AF27" s="220"/>
      <c r="AG27" s="213"/>
      <c r="AH27" s="214">
        <f>ROUND((AH22)*0.16*AH25/(1+AH26),0)</f>
        <v>0</v>
      </c>
      <c r="AI27" s="220"/>
      <c r="AJ27" s="213"/>
      <c r="AK27" s="214">
        <f>ROUND((AK22)*0.19*AK25/(1+AK26),0)</f>
        <v>0</v>
      </c>
      <c r="AL27" s="220"/>
      <c r="AM27" s="213"/>
      <c r="AN27" s="214" t="e">
        <f>ROUND((AN22)*0.16*AN25/(1+AN26),0)</f>
        <v>#REF!</v>
      </c>
      <c r="AO27" s="220"/>
      <c r="AP27" s="213"/>
      <c r="AQ27" s="214" t="e">
        <f>ROUND((AQ22)*0.16*AQ25/(1+AQ26),0)</f>
        <v>#REF!</v>
      </c>
      <c r="AR27" s="220"/>
      <c r="AS27" s="213"/>
      <c r="AT27" s="214" t="e">
        <f>ROUND((AT22)*0.16*AT25/(1+AT26),0)</f>
        <v>#REF!</v>
      </c>
      <c r="AU27" s="220"/>
      <c r="AV27" s="213"/>
      <c r="AW27" s="214" t="e">
        <f>ROUND((AW22)*0.16*AW25/(1+AW26),0)</f>
        <v>#REF!</v>
      </c>
      <c r="AX27" s="220"/>
      <c r="AY27" s="213"/>
      <c r="AZ27" s="214" t="e">
        <f>ROUND((AZ22)*0.16*AZ25/(1+AZ26),0)</f>
        <v>#REF!</v>
      </c>
      <c r="BA27" s="220"/>
      <c r="BB27" s="213"/>
      <c r="BC27" s="214" t="e">
        <f>ROUND((BC22)*0.16*BC25/(1+BC26),0)</f>
        <v>#REF!</v>
      </c>
      <c r="BD27" s="220"/>
      <c r="BE27" s="213"/>
      <c r="BF27" s="214" t="e">
        <f>ROUND((BF22)*0.16*BF25/(1+BF26),0)</f>
        <v>#REF!</v>
      </c>
      <c r="BG27" s="220"/>
      <c r="BH27" s="213"/>
      <c r="BI27" s="214" t="e">
        <f>ROUND((BI22)*0.16*BI25/(1+BI26),0)</f>
        <v>#REF!</v>
      </c>
      <c r="BJ27" s="220"/>
      <c r="BK27" s="213"/>
      <c r="BL27" s="214" t="e">
        <f>ROUND((BL22)*0.16*BL25/(1+BL26),0)</f>
        <v>#REF!</v>
      </c>
      <c r="BM27" s="220"/>
      <c r="BN27" s="213"/>
      <c r="BO27" s="214" t="e">
        <f>ROUND((BO22)*0.16*BO25/(1+BO26),0)</f>
        <v>#REF!</v>
      </c>
      <c r="BP27" s="220"/>
      <c r="BQ27" s="213"/>
      <c r="BR27" s="214" t="e">
        <f>ROUND((BR22)*0.16*BR25/(1+BR26),0)</f>
        <v>#REF!</v>
      </c>
      <c r="BS27" s="220"/>
      <c r="BT27" s="213"/>
      <c r="BU27" s="214" t="e">
        <f>ROUND((BU22)*0.16*BU25/(1+BU26),0)</f>
        <v>#REF!</v>
      </c>
      <c r="BV27" s="220"/>
      <c r="BW27" s="213"/>
      <c r="BX27" s="214" t="e">
        <f>ROUND((BX22)*0.16*BX25/(1+BX26),0)</f>
        <v>#REF!</v>
      </c>
      <c r="BY27" s="220"/>
      <c r="BZ27" s="213"/>
      <c r="CA27" s="214" t="e">
        <f>ROUND((CA22)*0.16*CA25/(1+CA26),0)</f>
        <v>#REF!</v>
      </c>
      <c r="CB27" s="220"/>
      <c r="CC27" s="213"/>
      <c r="CD27" s="214" t="e">
        <f>ROUND((CD22)*0.16*CD25/(1+CD26),0)</f>
        <v>#REF!</v>
      </c>
      <c r="CE27" s="220"/>
      <c r="CF27" s="213"/>
      <c r="CG27" s="214" t="e">
        <f>ROUND((CG22)*0.16*CG25/(1+CG26),0)</f>
        <v>#REF!</v>
      </c>
      <c r="CH27" s="220"/>
      <c r="CI27" s="213"/>
      <c r="CJ27" s="214" t="e">
        <f>ROUND((CJ22)*0.16*CJ25/(1+CJ26),0)</f>
        <v>#REF!</v>
      </c>
      <c r="CK27" s="220"/>
      <c r="CL27" s="213"/>
      <c r="CM27" s="214" t="e">
        <f>ROUND((CM22)*0.16*CM25/(1+CM26),0)</f>
        <v>#REF!</v>
      </c>
      <c r="CN27" s="220"/>
      <c r="CO27" s="213"/>
      <c r="CP27" s="214" t="e">
        <f>ROUND((CP22)*0.16*CP25/(1+CP26),0)</f>
        <v>#REF!</v>
      </c>
      <c r="CQ27" s="220"/>
      <c r="CR27" s="213"/>
      <c r="CS27" s="214" t="e">
        <f>ROUND((CS22)*0.16*CS25/(1+CS26),0)</f>
        <v>#REF!</v>
      </c>
      <c r="CT27" s="220"/>
      <c r="CU27" s="213"/>
      <c r="CV27" s="214" t="e">
        <f>ROUND((CV22)*0.16*CV25/(1+CV26),0)</f>
        <v>#REF!</v>
      </c>
      <c r="CW27" s="220"/>
      <c r="CX27" s="213"/>
      <c r="CY27" s="214" t="e">
        <f>ROUND((CY22)*0.16*CY25/(1+CY26),0)</f>
        <v>#REF!</v>
      </c>
      <c r="CZ27" s="220"/>
      <c r="DA27" s="213"/>
      <c r="DB27" s="214" t="e">
        <f>ROUND((DB22)*0.16*DB25/(1+DB26),0)</f>
        <v>#REF!</v>
      </c>
      <c r="DC27" s="220"/>
      <c r="DD27" s="213"/>
      <c r="DE27" s="214" t="e">
        <f>ROUND((DE22)*0.16*DE25/(1+DE26),0)</f>
        <v>#REF!</v>
      </c>
      <c r="DF27" s="220"/>
      <c r="DG27" s="213"/>
      <c r="DH27" s="214" t="e">
        <f>ROUND((DH22)*0.16*DH25/(1+DH26),0)</f>
        <v>#REF!</v>
      </c>
      <c r="DI27" s="220"/>
      <c r="DJ27" s="213"/>
      <c r="DK27" s="214" t="e">
        <f>ROUND((DK22)*0.16*DK25/(1+DK26),0)</f>
        <v>#REF!</v>
      </c>
      <c r="DL27" s="220"/>
      <c r="DM27" s="213"/>
      <c r="DN27" s="214" t="e">
        <f>ROUND((DN22)*0.16*DN25/(1+DN26),0)</f>
        <v>#REF!</v>
      </c>
      <c r="DO27" s="220"/>
      <c r="DP27" s="213"/>
      <c r="DQ27" s="214" t="e">
        <f>ROUND((DQ22)*0.16*DQ25/(1+DQ26),0)</f>
        <v>#REF!</v>
      </c>
      <c r="DR27" s="220"/>
      <c r="DS27" s="213"/>
      <c r="DT27" s="214" t="e">
        <f>ROUND((DT22)*0.16*DT25/(1+DT26),0)</f>
        <v>#REF!</v>
      </c>
      <c r="DU27" s="220"/>
      <c r="DV27" s="213"/>
      <c r="DW27" s="214" t="e">
        <f>ROUND((DW22)*0.16*DW25/(1+DW26),0)</f>
        <v>#REF!</v>
      </c>
      <c r="DX27" s="220"/>
      <c r="DY27" s="213"/>
      <c r="DZ27" s="214" t="e">
        <f>ROUND((DZ22)*0.16*DZ25/(1+DZ26),0)</f>
        <v>#REF!</v>
      </c>
      <c r="EA27" s="220"/>
      <c r="EB27" s="213"/>
      <c r="EC27" s="214" t="e">
        <f>ROUND((EC22)*0.16*EC25/(1+EC26),0)</f>
        <v>#REF!</v>
      </c>
      <c r="ED27" s="220"/>
      <c r="EE27" s="213"/>
      <c r="EF27" s="214" t="e">
        <f>ROUND((EF22)*0.16*EF25/(1+EF26),0)</f>
        <v>#REF!</v>
      </c>
      <c r="EG27" s="220"/>
      <c r="EH27" s="213"/>
      <c r="EI27" s="214" t="e">
        <f>ROUND((EI22)*0.16*EI25/(1+EI26),0)</f>
        <v>#REF!</v>
      </c>
      <c r="EJ27" s="220"/>
      <c r="EK27" s="213"/>
      <c r="EL27" s="214" t="e">
        <f>ROUND((EL22)*0.16*EL25/(1+EL26),0)</f>
        <v>#REF!</v>
      </c>
      <c r="EM27" s="220"/>
      <c r="EN27" s="213"/>
      <c r="EO27" s="214" t="e">
        <f>ROUND((EO22)*0.16*EO25/(1+EO26),0)</f>
        <v>#REF!</v>
      </c>
      <c r="EP27" s="220"/>
      <c r="EQ27" s="213"/>
      <c r="ER27" s="214" t="e">
        <f>ROUND((ER22)*0.16*ER25/(1+ER26),0)</f>
        <v>#REF!</v>
      </c>
      <c r="ES27" s="220"/>
      <c r="ET27" s="213"/>
      <c r="EU27" s="214" t="e">
        <f>ROUND((EU22)*0.16*EU25/(1+EU26),0)</f>
        <v>#REF!</v>
      </c>
      <c r="EV27" s="220"/>
      <c r="EW27" s="213"/>
      <c r="EX27" s="214" t="e">
        <f>ROUND((EX22)*0.16*EX25/(1+EX26),0)</f>
        <v>#REF!</v>
      </c>
      <c r="EY27" s="220"/>
      <c r="EZ27" s="213"/>
      <c r="FA27" s="214" t="e">
        <f>ROUND((FA22)*0.16*FA25/(1+FA26),0)</f>
        <v>#REF!</v>
      </c>
      <c r="FB27" s="220"/>
      <c r="FC27" s="213"/>
      <c r="FD27" s="214" t="e">
        <f>ROUND((FD22)*0.16*FD25/(1+FD26),0)</f>
        <v>#REF!</v>
      </c>
      <c r="FE27" s="220"/>
      <c r="FF27" s="213"/>
      <c r="FG27" s="214" t="e">
        <f>ROUND((FG22)*0.16*FG25/(1+FG26),0)</f>
        <v>#REF!</v>
      </c>
      <c r="FH27" s="220"/>
      <c r="FI27" s="213"/>
      <c r="FJ27" s="214" t="e">
        <f>ROUND((FJ22)*0.16*FJ25/(1+FJ26),0)</f>
        <v>#REF!</v>
      </c>
      <c r="FK27" s="220"/>
      <c r="FL27" s="213"/>
      <c r="FM27" s="214" t="e">
        <f>ROUND((FM22)*0.16*FM25/(1+FM26),0)</f>
        <v>#REF!</v>
      </c>
      <c r="FN27" s="220"/>
      <c r="FO27" s="213"/>
      <c r="FP27" s="214" t="e">
        <f>ROUND((FP22)*0.16*FP25/(1+FP26),0)</f>
        <v>#REF!</v>
      </c>
      <c r="FQ27" s="220"/>
      <c r="FR27" s="213"/>
      <c r="FS27" s="214" t="e">
        <f>ROUND((FS22)*0.16*FS25/(1+FS26),0)</f>
        <v>#REF!</v>
      </c>
      <c r="FT27" s="220"/>
      <c r="FU27" s="213"/>
      <c r="FV27" s="214" t="e">
        <f>ROUND((FV22)*0.16*FV25/(1+FV26),0)</f>
        <v>#REF!</v>
      </c>
      <c r="FW27" s="220"/>
      <c r="FX27" s="213"/>
      <c r="FY27" s="214" t="e">
        <f>ROUND((FY22)*0.16*FY25/(1+FY26),0)</f>
        <v>#REF!</v>
      </c>
      <c r="FZ27" s="220"/>
      <c r="GA27" s="213"/>
      <c r="GB27" s="214" t="e">
        <f>ROUND((GB22)*0.16*GB25/(1+GB26),0)</f>
        <v>#REF!</v>
      </c>
      <c r="GC27" s="220"/>
      <c r="GD27" s="213"/>
      <c r="GE27" s="214" t="e">
        <f>ROUND((GE22)*0.16*GE25/(1+GE26),0)</f>
        <v>#REF!</v>
      </c>
      <c r="GF27" s="220"/>
      <c r="GG27" s="213"/>
      <c r="GH27" s="214" t="e">
        <f>ROUND((GH22)*0.16*GH25/(1+GH26),0)</f>
        <v>#REF!</v>
      </c>
      <c r="GI27" s="220"/>
      <c r="GJ27" s="213"/>
      <c r="GK27" s="214" t="e">
        <f>ROUND((GK22)*0.16*GK25/(1+GK26),0)</f>
        <v>#REF!</v>
      </c>
      <c r="GL27" s="220"/>
      <c r="GM27" s="213"/>
      <c r="GN27" s="214" t="e">
        <f>ROUND((GN22)*0.16*GN25/(1+GN26),0)</f>
        <v>#REF!</v>
      </c>
      <c r="GO27" s="220"/>
      <c r="GP27" s="213"/>
      <c r="GQ27" s="214" t="e">
        <f>ROUND((GQ22)*0.16*GQ25/(1+GQ26),0)</f>
        <v>#REF!</v>
      </c>
      <c r="GR27" s="220"/>
      <c r="GS27" s="213"/>
      <c r="GT27" s="214" t="e">
        <f>ROUND((GT22)*0.16*GT25/(1+GT26),0)</f>
        <v>#REF!</v>
      </c>
      <c r="GU27" s="220"/>
      <c r="GV27" s="213"/>
      <c r="GW27" s="214" t="e">
        <f>ROUND((GW22)*0.16*GW25/(1+GW26),0)</f>
        <v>#REF!</v>
      </c>
      <c r="GX27" s="220"/>
      <c r="GY27" s="213"/>
      <c r="GZ27" s="214" t="e">
        <f>ROUND((GZ22)*0.16*GZ25/(1+GZ26),0)</f>
        <v>#REF!</v>
      </c>
      <c r="HA27" s="220"/>
      <c r="HB27" s="213"/>
      <c r="HC27" s="214" t="e">
        <f>ROUND((HC22)*0.16*HC25/(1+HC26),0)</f>
        <v>#REF!</v>
      </c>
      <c r="HD27" s="220"/>
      <c r="HE27" s="213"/>
      <c r="HF27" s="214" t="e">
        <f>ROUND((HF22)*0.16*HF25/(1+HF26),0)</f>
        <v>#REF!</v>
      </c>
      <c r="HG27" s="220"/>
      <c r="HH27" s="213"/>
      <c r="HI27" s="214" t="e">
        <f>ROUND((HI22)*0.16*HI25/(1+HI26),0)</f>
        <v>#REF!</v>
      </c>
      <c r="HJ27" s="220"/>
      <c r="HK27" s="213"/>
      <c r="HL27" s="214" t="e">
        <f>ROUND((HL22)*0.16*HL25/(1+HL26),0)</f>
        <v>#REF!</v>
      </c>
      <c r="HM27" s="220"/>
      <c r="HN27" s="213"/>
      <c r="HO27" s="214" t="e">
        <f>ROUND((HO22)*0.16*HO25/(1+HO26),0)</f>
        <v>#REF!</v>
      </c>
      <c r="HP27" s="220"/>
      <c r="HQ27" s="213"/>
      <c r="HR27" s="214" t="e">
        <f>ROUND((HR22)*0.16*HR25/(1+HR26),0)</f>
        <v>#REF!</v>
      </c>
      <c r="HS27" s="220"/>
      <c r="HT27" s="213"/>
      <c r="HU27" s="214" t="e">
        <f>ROUND((HU22)*0.16*HU25/(1+HU26),0)</f>
        <v>#REF!</v>
      </c>
      <c r="HV27" s="220"/>
      <c r="HW27" s="213"/>
      <c r="HX27" s="214" t="e">
        <f>ROUND((HX22)*0.16*HX25/(1+HX26),0)</f>
        <v>#REF!</v>
      </c>
      <c r="HY27" s="220"/>
      <c r="HZ27" s="213"/>
      <c r="IA27" s="214" t="e">
        <f>ROUND((IA22)*0.16*IA25/(1+IA26),0)</f>
        <v>#REF!</v>
      </c>
      <c r="IB27" s="220"/>
      <c r="IC27" s="213"/>
      <c r="ID27" s="214" t="e">
        <f>ROUND((ID22)*0.16*ID25/(1+ID26),0)</f>
        <v>#REF!</v>
      </c>
      <c r="IE27" s="220"/>
      <c r="IF27" s="213"/>
      <c r="IG27" s="214" t="e">
        <f>ROUND((IG22)*0.16*IG25/(1+IG26),0)</f>
        <v>#REF!</v>
      </c>
      <c r="IH27" s="220"/>
      <c r="II27" s="213"/>
      <c r="IJ27" s="214" t="e">
        <f>ROUND((IJ22)*0.16*IJ25/(1+IJ26),0)</f>
        <v>#REF!</v>
      </c>
      <c r="IK27" s="220"/>
      <c r="IL27" s="213"/>
      <c r="IM27" s="214" t="e">
        <f>ROUND((IM22)*0.16*IM25/(1+IM26),0)</f>
        <v>#REF!</v>
      </c>
      <c r="IN27" s="220"/>
      <c r="IO27" s="213"/>
      <c r="IP27" s="214" t="e">
        <f>ROUND((IP22)*0.16*IP25/(1+IP26),0)</f>
        <v>#REF!</v>
      </c>
      <c r="IQ27" s="220"/>
      <c r="IR27" s="213"/>
      <c r="IS27" s="214" t="e">
        <f>ROUND((IS22)*0.16*IS25/(1+IS26),0)</f>
        <v>#REF!</v>
      </c>
      <c r="IT27" s="220"/>
      <c r="IU27" s="213"/>
      <c r="IV27" s="214" t="e">
        <f>ROUND((IV22)*0.16*IV25/(1+IV26),0)</f>
        <v>#REF!</v>
      </c>
      <c r="IW27" s="220"/>
      <c r="IX27" s="213"/>
      <c r="IY27" s="214" t="e">
        <f>ROUND((IY22)*0.16*IY25/(1+IY26),0)</f>
        <v>#REF!</v>
      </c>
      <c r="IZ27" s="220"/>
      <c r="JA27" s="213"/>
      <c r="JB27" s="214" t="e">
        <f>ROUND((JB22)*0.16*JB25/(1+JB26),0)</f>
        <v>#REF!</v>
      </c>
      <c r="JC27" s="220"/>
      <c r="JD27" s="213"/>
      <c r="JE27" s="214" t="e">
        <f>ROUND((JE22)*0.16*JE25/(1+JE26),0)</f>
        <v>#REF!</v>
      </c>
      <c r="JF27" s="220"/>
      <c r="JG27" s="213"/>
      <c r="JH27" s="214" t="e">
        <f>ROUND((JH22)*0.16*JH25/(1+JH26),0)</f>
        <v>#REF!</v>
      </c>
      <c r="JI27" s="220"/>
      <c r="JJ27" s="213"/>
      <c r="JK27" s="214" t="e">
        <f>ROUND((JK22)*0.16*JK25/(1+JK26),0)</f>
        <v>#REF!</v>
      </c>
      <c r="JL27" s="220"/>
      <c r="JM27" s="213"/>
      <c r="JN27" s="214" t="e">
        <f>ROUND((JN22)*0.16*JN25/(1+JN26),0)</f>
        <v>#REF!</v>
      </c>
      <c r="JO27" s="220"/>
      <c r="JP27" s="213"/>
      <c r="JQ27" s="214" t="e">
        <f>ROUND((JQ22)*0.16*JQ25/(1+JQ26),0)</f>
        <v>#REF!</v>
      </c>
      <c r="JR27" s="220"/>
      <c r="JS27" s="213"/>
      <c r="JT27" s="214" t="e">
        <f>ROUND((JT22)*0.16*JT25/(1+JT26),0)</f>
        <v>#REF!</v>
      </c>
      <c r="JU27" s="220"/>
      <c r="JV27" s="213"/>
      <c r="JW27" s="214" t="e">
        <f>ROUND((JW22)*0.16*JW25/(1+JW26),0)</f>
        <v>#REF!</v>
      </c>
      <c r="JX27" s="220"/>
      <c r="JY27" s="213"/>
      <c r="JZ27" s="214" t="e">
        <f>ROUND((JZ22)*0.16*JZ25/(1+JZ26),0)</f>
        <v>#REF!</v>
      </c>
      <c r="KA27" s="220"/>
      <c r="KB27" s="213"/>
      <c r="KC27" s="214" t="e">
        <f>ROUND((KC22)*0.16*KC25/(1+KC26),0)</f>
        <v>#REF!</v>
      </c>
      <c r="KD27" s="220"/>
      <c r="KE27" s="213"/>
      <c r="KF27" s="214" t="e">
        <f>ROUND((KF22)*0.16*KF25/(1+KF26),0)</f>
        <v>#REF!</v>
      </c>
      <c r="KG27" s="220"/>
      <c r="KH27" s="213"/>
      <c r="KI27" s="214" t="e">
        <f>ROUND((KI22)*0.16*KI25/(1+KI26),0)</f>
        <v>#REF!</v>
      </c>
      <c r="KJ27" s="220"/>
      <c r="KK27" s="213"/>
      <c r="KL27" s="214" t="e">
        <f>ROUND((KL22)*0.16*KL25/(1+KL26),0)</f>
        <v>#REF!</v>
      </c>
      <c r="KM27" s="220"/>
      <c r="KN27" s="213"/>
      <c r="KO27" s="214" t="e">
        <f>ROUND((KO22)*0.16*KO25/(1+KO26),0)</f>
        <v>#REF!</v>
      </c>
      <c r="KP27" s="220"/>
      <c r="KQ27" s="213"/>
      <c r="KR27" s="214" t="e">
        <f>ROUND((KR22)*0.16*KR25/(1+KR26),0)</f>
        <v>#REF!</v>
      </c>
      <c r="KS27" s="220"/>
      <c r="KT27" s="213"/>
      <c r="KU27" s="214" t="e">
        <f>ROUND((KU22)*0.16*KU25/(1+KU26),0)</f>
        <v>#REF!</v>
      </c>
      <c r="KV27" s="220"/>
      <c r="KW27"/>
    </row>
    <row r="28" spans="1:309" s="42" customFormat="1" ht="13.5" thickBot="1" x14ac:dyDescent="0.25">
      <c r="A28" s="41"/>
      <c r="B28" s="221"/>
      <c r="C28" s="222"/>
      <c r="D28" s="223"/>
      <c r="E28" s="222"/>
      <c r="F28" s="224"/>
      <c r="G28" s="224" t="s">
        <v>130</v>
      </c>
      <c r="H28" s="225">
        <f>ROUND(SUM(H27,H22),0)</f>
        <v>110167236</v>
      </c>
      <c r="I28" s="213"/>
      <c r="J28" s="255">
        <f>ROUND(SUM(J27,J22),0)</f>
        <v>108291204</v>
      </c>
      <c r="K28" s="220"/>
      <c r="L28" s="213"/>
      <c r="M28" s="255">
        <f>ROUND(SUM(M27,M22),0)</f>
        <v>0</v>
      </c>
      <c r="N28" s="220"/>
      <c r="O28" s="213"/>
      <c r="P28" s="255">
        <f>ROUND(SUM(P27,P22),0)</f>
        <v>108729155</v>
      </c>
      <c r="Q28" s="220"/>
      <c r="R28" s="213"/>
      <c r="S28" s="255">
        <f>ROUND(SUM(S27,S22),0)</f>
        <v>106493869</v>
      </c>
      <c r="T28" s="220"/>
      <c r="U28" s="213"/>
      <c r="V28" s="255">
        <f>ROUND(SUM(V27,V22),0)</f>
        <v>105551895</v>
      </c>
      <c r="W28" s="220"/>
      <c r="X28" s="213"/>
      <c r="Y28" s="255">
        <f>ROUND(SUM(Y27,Y22),0)</f>
        <v>101329110</v>
      </c>
      <c r="Z28" s="220"/>
      <c r="AA28" s="213"/>
      <c r="AB28" s="255">
        <f>ROUND(SUM(AB27,AB22),0)</f>
        <v>80338018</v>
      </c>
      <c r="AC28" s="220"/>
      <c r="AD28" s="213"/>
      <c r="AE28" s="255">
        <f>ROUND(SUM(AE27,AE22),0)</f>
        <v>0</v>
      </c>
      <c r="AF28" s="220"/>
      <c r="AG28" s="213"/>
      <c r="AH28" s="255">
        <f>ROUND(SUM(AH27,AH22),0)</f>
        <v>0</v>
      </c>
      <c r="AI28" s="220"/>
      <c r="AJ28" s="213"/>
      <c r="AK28" s="255">
        <f>ROUND(SUM(AK27,AK22),0)</f>
        <v>0</v>
      </c>
      <c r="AL28" s="220"/>
      <c r="AM28" s="213"/>
      <c r="AN28" s="255" t="e">
        <f>ROUND(SUM(AN27,AN22),0)</f>
        <v>#REF!</v>
      </c>
      <c r="AO28" s="220"/>
      <c r="AP28" s="213"/>
      <c r="AQ28" s="255" t="e">
        <f>ROUND(SUM(AQ27,AQ22),0)</f>
        <v>#REF!</v>
      </c>
      <c r="AR28" s="220"/>
      <c r="AS28" s="213"/>
      <c r="AT28" s="255" t="e">
        <f>ROUND(SUM(AT27,AT22),0)</f>
        <v>#REF!</v>
      </c>
      <c r="AU28" s="220"/>
      <c r="AV28" s="213"/>
      <c r="AW28" s="255" t="e">
        <f>ROUND(SUM(AW27,AW22),0)</f>
        <v>#REF!</v>
      </c>
      <c r="AX28" s="220"/>
      <c r="AY28" s="213"/>
      <c r="AZ28" s="255" t="e">
        <f>ROUND(SUM(AZ27,AZ22),0)</f>
        <v>#REF!</v>
      </c>
      <c r="BA28" s="220"/>
      <c r="BB28" s="213"/>
      <c r="BC28" s="255" t="e">
        <f>ROUND(SUM(BC27,BC22),0)</f>
        <v>#REF!</v>
      </c>
      <c r="BD28" s="220"/>
      <c r="BE28" s="213"/>
      <c r="BF28" s="255" t="e">
        <f>ROUND(SUM(BF27,BF22),0)</f>
        <v>#REF!</v>
      </c>
      <c r="BG28" s="220"/>
      <c r="BH28" s="213"/>
      <c r="BI28" s="255" t="e">
        <f>ROUND(SUM(BI27,BI22),0)</f>
        <v>#REF!</v>
      </c>
      <c r="BJ28" s="220"/>
      <c r="BK28" s="213"/>
      <c r="BL28" s="255" t="e">
        <f>ROUND(SUM(BL27,BL22),0)</f>
        <v>#REF!</v>
      </c>
      <c r="BM28" s="220"/>
      <c r="BN28" s="213"/>
      <c r="BO28" s="255" t="e">
        <f>ROUND(SUM(BO27,BO22),0)</f>
        <v>#REF!</v>
      </c>
      <c r="BP28" s="220"/>
      <c r="BQ28" s="213"/>
      <c r="BR28" s="255" t="e">
        <f>ROUND(SUM(BR27,BR22),0)</f>
        <v>#REF!</v>
      </c>
      <c r="BS28" s="220"/>
      <c r="BT28" s="213"/>
      <c r="BU28" s="255" t="e">
        <f>ROUND(SUM(BU27,BU22),0)</f>
        <v>#REF!</v>
      </c>
      <c r="BV28" s="220"/>
      <c r="BW28" s="213"/>
      <c r="BX28" s="255" t="e">
        <f>ROUND(SUM(BX27,BX22),0)</f>
        <v>#REF!</v>
      </c>
      <c r="BY28" s="220"/>
      <c r="BZ28" s="213"/>
      <c r="CA28" s="255" t="e">
        <f>ROUND(SUM(CA27,CA22),0)</f>
        <v>#REF!</v>
      </c>
      <c r="CB28" s="220"/>
      <c r="CC28" s="213"/>
      <c r="CD28" s="255" t="e">
        <f>ROUND(SUM(CD27,CD22),0)</f>
        <v>#REF!</v>
      </c>
      <c r="CE28" s="220"/>
      <c r="CF28" s="213"/>
      <c r="CG28" s="255" t="e">
        <f>ROUND(SUM(CG27,CG22),0)</f>
        <v>#REF!</v>
      </c>
      <c r="CH28" s="220"/>
      <c r="CI28" s="213"/>
      <c r="CJ28" s="255" t="e">
        <f>ROUND(SUM(CJ27,CJ22),0)</f>
        <v>#REF!</v>
      </c>
      <c r="CK28" s="220"/>
      <c r="CL28" s="213"/>
      <c r="CM28" s="255" t="e">
        <f>ROUND(SUM(CM27,CM22),0)</f>
        <v>#REF!</v>
      </c>
      <c r="CN28" s="220"/>
      <c r="CO28" s="213"/>
      <c r="CP28" s="255" t="e">
        <f>ROUND(SUM(CP27,CP22),0)</f>
        <v>#REF!</v>
      </c>
      <c r="CQ28" s="220"/>
      <c r="CR28" s="213"/>
      <c r="CS28" s="255" t="e">
        <f>ROUND(SUM(CS27,CS22),0)</f>
        <v>#REF!</v>
      </c>
      <c r="CT28" s="220"/>
      <c r="CU28" s="213"/>
      <c r="CV28" s="255" t="e">
        <f>ROUND(SUM(CV27,CV22),0)</f>
        <v>#REF!</v>
      </c>
      <c r="CW28" s="220"/>
      <c r="CX28" s="213"/>
      <c r="CY28" s="255" t="e">
        <f>ROUND(SUM(CY27,CY22),0)</f>
        <v>#REF!</v>
      </c>
      <c r="CZ28" s="220"/>
      <c r="DA28" s="213"/>
      <c r="DB28" s="255" t="e">
        <f>ROUND(SUM(DB27,DB22),0)</f>
        <v>#REF!</v>
      </c>
      <c r="DC28" s="220"/>
      <c r="DD28" s="213"/>
      <c r="DE28" s="255" t="e">
        <f>ROUND(SUM(DE27,DE22),0)</f>
        <v>#REF!</v>
      </c>
      <c r="DF28" s="220"/>
      <c r="DG28" s="213"/>
      <c r="DH28" s="255" t="e">
        <f>ROUND(SUM(DH27,DH22),0)</f>
        <v>#REF!</v>
      </c>
      <c r="DI28" s="220"/>
      <c r="DJ28" s="213"/>
      <c r="DK28" s="255" t="e">
        <f>ROUND(SUM(DK27,DK22),0)</f>
        <v>#REF!</v>
      </c>
      <c r="DL28" s="220"/>
      <c r="DM28" s="213"/>
      <c r="DN28" s="255" t="e">
        <f>ROUND(SUM(DN27,DN22),0)</f>
        <v>#REF!</v>
      </c>
      <c r="DO28" s="220"/>
      <c r="DP28" s="213"/>
      <c r="DQ28" s="255" t="e">
        <f>ROUND(SUM(DQ27,DQ22),0)</f>
        <v>#REF!</v>
      </c>
      <c r="DR28" s="220"/>
      <c r="DS28" s="213"/>
      <c r="DT28" s="255" t="e">
        <f>ROUND(SUM(DT27,DT22),0)</f>
        <v>#REF!</v>
      </c>
      <c r="DU28" s="220"/>
      <c r="DV28" s="213"/>
      <c r="DW28" s="255" t="e">
        <f>ROUND(SUM(DW27,DW22),0)</f>
        <v>#REF!</v>
      </c>
      <c r="DX28" s="220"/>
      <c r="DY28" s="213"/>
      <c r="DZ28" s="255" t="e">
        <f>ROUND(SUM(DZ27,DZ22),0)</f>
        <v>#REF!</v>
      </c>
      <c r="EA28" s="220"/>
      <c r="EB28" s="213"/>
      <c r="EC28" s="255" t="e">
        <f>ROUND(SUM(EC27,EC22),0)</f>
        <v>#REF!</v>
      </c>
      <c r="ED28" s="220"/>
      <c r="EE28" s="213"/>
      <c r="EF28" s="255" t="e">
        <f>ROUND(SUM(EF27,EF22),0)</f>
        <v>#REF!</v>
      </c>
      <c r="EG28" s="220"/>
      <c r="EH28" s="213"/>
      <c r="EI28" s="255" t="e">
        <f>ROUND(SUM(EI27,EI22),0)</f>
        <v>#REF!</v>
      </c>
      <c r="EJ28" s="220"/>
      <c r="EK28" s="213"/>
      <c r="EL28" s="255" t="e">
        <f>ROUND(SUM(EL27,EL22),0)</f>
        <v>#REF!</v>
      </c>
      <c r="EM28" s="220"/>
      <c r="EN28" s="213"/>
      <c r="EO28" s="255" t="e">
        <f>ROUND(SUM(EO27,EO22),0)</f>
        <v>#REF!</v>
      </c>
      <c r="EP28" s="220"/>
      <c r="EQ28" s="213"/>
      <c r="ER28" s="255" t="e">
        <f>ROUND(SUM(ER27,ER22),0)</f>
        <v>#REF!</v>
      </c>
      <c r="ES28" s="220"/>
      <c r="ET28" s="213"/>
      <c r="EU28" s="255" t="e">
        <f>ROUND(SUM(EU27,EU22),0)</f>
        <v>#REF!</v>
      </c>
      <c r="EV28" s="220"/>
      <c r="EW28" s="213"/>
      <c r="EX28" s="255" t="e">
        <f>ROUND(SUM(EX27,EX22),0)</f>
        <v>#REF!</v>
      </c>
      <c r="EY28" s="220"/>
      <c r="EZ28" s="213"/>
      <c r="FA28" s="255" t="e">
        <f>ROUND(SUM(FA27,FA22),0)</f>
        <v>#REF!</v>
      </c>
      <c r="FB28" s="220"/>
      <c r="FC28" s="213"/>
      <c r="FD28" s="255" t="e">
        <f>ROUND(SUM(FD27,FD22),0)</f>
        <v>#REF!</v>
      </c>
      <c r="FE28" s="220"/>
      <c r="FF28" s="213"/>
      <c r="FG28" s="255" t="e">
        <f>ROUND(SUM(FG27,FG22),0)</f>
        <v>#REF!</v>
      </c>
      <c r="FH28" s="220"/>
      <c r="FI28" s="213"/>
      <c r="FJ28" s="255" t="e">
        <f>ROUND(SUM(FJ27,FJ22),0)</f>
        <v>#REF!</v>
      </c>
      <c r="FK28" s="220"/>
      <c r="FL28" s="213"/>
      <c r="FM28" s="255" t="e">
        <f>ROUND(SUM(FM27,FM22),0)</f>
        <v>#REF!</v>
      </c>
      <c r="FN28" s="220"/>
      <c r="FO28" s="213"/>
      <c r="FP28" s="255" t="e">
        <f>ROUND(SUM(FP27,FP22),0)</f>
        <v>#REF!</v>
      </c>
      <c r="FQ28" s="220"/>
      <c r="FR28" s="213"/>
      <c r="FS28" s="255" t="e">
        <f>ROUND(SUM(FS27,FS22),0)</f>
        <v>#REF!</v>
      </c>
      <c r="FT28" s="220"/>
      <c r="FU28" s="213"/>
      <c r="FV28" s="255" t="e">
        <f>ROUND(SUM(FV27,FV22),0)</f>
        <v>#REF!</v>
      </c>
      <c r="FW28" s="220"/>
      <c r="FX28" s="213"/>
      <c r="FY28" s="255" t="e">
        <f>ROUND(SUM(FY27,FY22),0)</f>
        <v>#REF!</v>
      </c>
      <c r="FZ28" s="220"/>
      <c r="GA28" s="213"/>
      <c r="GB28" s="255" t="e">
        <f>ROUND(SUM(GB27,GB22),0)</f>
        <v>#REF!</v>
      </c>
      <c r="GC28" s="220"/>
      <c r="GD28" s="213"/>
      <c r="GE28" s="255" t="e">
        <f>ROUND(SUM(GE27,GE22),0)</f>
        <v>#REF!</v>
      </c>
      <c r="GF28" s="220"/>
      <c r="GG28" s="213"/>
      <c r="GH28" s="255" t="e">
        <f>ROUND(SUM(GH27,GH22),0)</f>
        <v>#REF!</v>
      </c>
      <c r="GI28" s="220"/>
      <c r="GJ28" s="213"/>
      <c r="GK28" s="255" t="e">
        <f>ROUND(SUM(GK27,GK22),0)</f>
        <v>#REF!</v>
      </c>
      <c r="GL28" s="220"/>
      <c r="GM28" s="213"/>
      <c r="GN28" s="255" t="e">
        <f>ROUND(SUM(GN27,GN22),0)</f>
        <v>#REF!</v>
      </c>
      <c r="GO28" s="220"/>
      <c r="GP28" s="213"/>
      <c r="GQ28" s="255" t="e">
        <f>ROUND(SUM(GQ27,GQ22),0)</f>
        <v>#REF!</v>
      </c>
      <c r="GR28" s="220"/>
      <c r="GS28" s="213"/>
      <c r="GT28" s="255" t="e">
        <f>ROUND(SUM(GT27,GT22),0)</f>
        <v>#REF!</v>
      </c>
      <c r="GU28" s="220"/>
      <c r="GV28" s="213"/>
      <c r="GW28" s="255" t="e">
        <f>ROUND(SUM(GW27,GW22),0)</f>
        <v>#REF!</v>
      </c>
      <c r="GX28" s="220"/>
      <c r="GY28" s="213"/>
      <c r="GZ28" s="255" t="e">
        <f>ROUND(SUM(GZ27,GZ22),0)</f>
        <v>#REF!</v>
      </c>
      <c r="HA28" s="220"/>
      <c r="HB28" s="213"/>
      <c r="HC28" s="255" t="e">
        <f>ROUND(SUM(HC27,HC22),0)</f>
        <v>#REF!</v>
      </c>
      <c r="HD28" s="220"/>
      <c r="HE28" s="213"/>
      <c r="HF28" s="255" t="e">
        <f>ROUND(SUM(HF27,HF22),0)</f>
        <v>#REF!</v>
      </c>
      <c r="HG28" s="220"/>
      <c r="HH28" s="213"/>
      <c r="HI28" s="255" t="e">
        <f>ROUND(SUM(HI27,HI22),0)</f>
        <v>#REF!</v>
      </c>
      <c r="HJ28" s="220"/>
      <c r="HK28" s="213"/>
      <c r="HL28" s="255" t="e">
        <f>ROUND(SUM(HL27,HL22),0)</f>
        <v>#REF!</v>
      </c>
      <c r="HM28" s="220"/>
      <c r="HN28" s="213"/>
      <c r="HO28" s="255" t="e">
        <f>ROUND(SUM(HO27,HO22),0)</f>
        <v>#REF!</v>
      </c>
      <c r="HP28" s="220"/>
      <c r="HQ28" s="213"/>
      <c r="HR28" s="255" t="e">
        <f>ROUND(SUM(HR27,HR22),0)</f>
        <v>#REF!</v>
      </c>
      <c r="HS28" s="220"/>
      <c r="HT28" s="213"/>
      <c r="HU28" s="255" t="e">
        <f>ROUND(SUM(HU27,HU22),0)</f>
        <v>#REF!</v>
      </c>
      <c r="HV28" s="220"/>
      <c r="HW28" s="213"/>
      <c r="HX28" s="255" t="e">
        <f>ROUND(SUM(HX27,HX22),0)</f>
        <v>#REF!</v>
      </c>
      <c r="HY28" s="220"/>
      <c r="HZ28" s="213"/>
      <c r="IA28" s="255" t="e">
        <f>ROUND(SUM(IA27,IA22),0)</f>
        <v>#REF!</v>
      </c>
      <c r="IB28" s="220"/>
      <c r="IC28" s="213"/>
      <c r="ID28" s="255" t="e">
        <f>ROUND(SUM(ID27,ID22),0)</f>
        <v>#REF!</v>
      </c>
      <c r="IE28" s="220"/>
      <c r="IF28" s="213"/>
      <c r="IG28" s="255" t="e">
        <f>ROUND(SUM(IG27,IG22),0)</f>
        <v>#REF!</v>
      </c>
      <c r="IH28" s="220"/>
      <c r="II28" s="213"/>
      <c r="IJ28" s="255" t="e">
        <f>ROUND(SUM(IJ27,IJ22),0)</f>
        <v>#REF!</v>
      </c>
      <c r="IK28" s="220"/>
      <c r="IL28" s="213"/>
      <c r="IM28" s="255" t="e">
        <f>ROUND(SUM(IM27,IM22),0)</f>
        <v>#REF!</v>
      </c>
      <c r="IN28" s="220"/>
      <c r="IO28" s="213"/>
      <c r="IP28" s="255" t="e">
        <f>ROUND(SUM(IP27,IP22),0)</f>
        <v>#REF!</v>
      </c>
      <c r="IQ28" s="220"/>
      <c r="IR28" s="213"/>
      <c r="IS28" s="255" t="e">
        <f>ROUND(SUM(IS27,IS22),0)</f>
        <v>#REF!</v>
      </c>
      <c r="IT28" s="220"/>
      <c r="IU28" s="213"/>
      <c r="IV28" s="255" t="e">
        <f>ROUND(SUM(IV27,IV22),0)</f>
        <v>#REF!</v>
      </c>
      <c r="IW28" s="220"/>
      <c r="IX28" s="213"/>
      <c r="IY28" s="255" t="e">
        <f>ROUND(SUM(IY27,IY22),0)</f>
        <v>#REF!</v>
      </c>
      <c r="IZ28" s="220"/>
      <c r="JA28" s="213"/>
      <c r="JB28" s="255" t="e">
        <f>ROUND(SUM(JB27,JB22),0)</f>
        <v>#REF!</v>
      </c>
      <c r="JC28" s="220"/>
      <c r="JD28" s="213"/>
      <c r="JE28" s="255" t="e">
        <f>ROUND(SUM(JE27,JE22),0)</f>
        <v>#REF!</v>
      </c>
      <c r="JF28" s="220"/>
      <c r="JG28" s="213"/>
      <c r="JH28" s="255" t="e">
        <f>ROUND(SUM(JH27,JH22),0)</f>
        <v>#REF!</v>
      </c>
      <c r="JI28" s="220"/>
      <c r="JJ28" s="213"/>
      <c r="JK28" s="255" t="e">
        <f>ROUND(SUM(JK27,JK22),0)</f>
        <v>#REF!</v>
      </c>
      <c r="JL28" s="220"/>
      <c r="JM28" s="213"/>
      <c r="JN28" s="255" t="e">
        <f>ROUND(SUM(JN27,JN22),0)</f>
        <v>#REF!</v>
      </c>
      <c r="JO28" s="220"/>
      <c r="JP28" s="213"/>
      <c r="JQ28" s="255" t="e">
        <f>ROUND(SUM(JQ27,JQ22),0)</f>
        <v>#REF!</v>
      </c>
      <c r="JR28" s="220"/>
      <c r="JS28" s="213"/>
      <c r="JT28" s="255" t="e">
        <f>ROUND(SUM(JT27,JT22),0)</f>
        <v>#REF!</v>
      </c>
      <c r="JU28" s="220"/>
      <c r="JV28" s="213"/>
      <c r="JW28" s="255" t="e">
        <f>ROUND(SUM(JW27,JW22),0)</f>
        <v>#REF!</v>
      </c>
      <c r="JX28" s="220"/>
      <c r="JY28" s="213"/>
      <c r="JZ28" s="255" t="e">
        <f>ROUND(SUM(JZ27,JZ22),0)</f>
        <v>#REF!</v>
      </c>
      <c r="KA28" s="220"/>
      <c r="KB28" s="213"/>
      <c r="KC28" s="255" t="e">
        <f>ROUND(SUM(KC27,KC22),0)</f>
        <v>#REF!</v>
      </c>
      <c r="KD28" s="220"/>
      <c r="KE28" s="213"/>
      <c r="KF28" s="255" t="e">
        <f>ROUND(SUM(KF27,KF22),0)</f>
        <v>#REF!</v>
      </c>
      <c r="KG28" s="220"/>
      <c r="KH28" s="213"/>
      <c r="KI28" s="255" t="e">
        <f>ROUND(SUM(KI27,KI22),0)</f>
        <v>#REF!</v>
      </c>
      <c r="KJ28" s="220"/>
      <c r="KK28" s="213"/>
      <c r="KL28" s="255" t="e">
        <f>ROUND(SUM(KL27,KL22),0)</f>
        <v>#REF!</v>
      </c>
      <c r="KM28" s="220"/>
      <c r="KN28" s="213"/>
      <c r="KO28" s="255" t="e">
        <f>ROUND(SUM(KO27,KO22),0)</f>
        <v>#REF!</v>
      </c>
      <c r="KP28" s="220"/>
      <c r="KQ28" s="213"/>
      <c r="KR28" s="255" t="e">
        <f>ROUND(SUM(KR27,KR22),0)</f>
        <v>#REF!</v>
      </c>
      <c r="KS28" s="220"/>
      <c r="KT28" s="213"/>
      <c r="KU28" s="255" t="e">
        <f>ROUND(SUM(KU27,KU22),0)</f>
        <v>#REF!</v>
      </c>
      <c r="KV28" s="220"/>
      <c r="KW28"/>
    </row>
    <row r="29" spans="1:309" s="42" customFormat="1" ht="13.5" thickBot="1" x14ac:dyDescent="0.25">
      <c r="A29" s="41"/>
      <c r="B29" s="221"/>
      <c r="C29" s="222"/>
      <c r="D29" s="223"/>
      <c r="E29" s="222"/>
      <c r="F29" s="224"/>
      <c r="G29" s="224" t="s">
        <v>124</v>
      </c>
      <c r="H29" s="225">
        <f>ROUND(H28,0)</f>
        <v>110167236</v>
      </c>
      <c r="I29" s="213"/>
      <c r="J29" s="255">
        <f>ROUND(J28,0)</f>
        <v>108291204</v>
      </c>
      <c r="K29" s="220"/>
      <c r="L29" s="213"/>
      <c r="M29" s="255">
        <f>ROUND(M28,0)</f>
        <v>0</v>
      </c>
      <c r="N29" s="220"/>
      <c r="O29" s="213"/>
      <c r="P29" s="255">
        <f>ROUND(P28,0)</f>
        <v>108729155</v>
      </c>
      <c r="Q29" s="220"/>
      <c r="R29" s="213"/>
      <c r="S29" s="255">
        <f>ROUND(S28,0)</f>
        <v>106493869</v>
      </c>
      <c r="T29" s="220"/>
      <c r="U29" s="213"/>
      <c r="V29" s="255">
        <f>ROUND(V28,0)</f>
        <v>105551895</v>
      </c>
      <c r="W29" s="220"/>
      <c r="X29" s="213"/>
      <c r="Y29" s="255">
        <f>ROUND(Y28,0)</f>
        <v>101329110</v>
      </c>
      <c r="Z29" s="220"/>
      <c r="AA29" s="213"/>
      <c r="AB29" s="255">
        <f>ROUND(AB28,0)</f>
        <v>80338018</v>
      </c>
      <c r="AC29" s="220"/>
      <c r="AD29" s="213"/>
      <c r="AE29" s="255">
        <f>ROUND(AE28,0)</f>
        <v>0</v>
      </c>
      <c r="AF29" s="220"/>
      <c r="AG29" s="213"/>
      <c r="AH29" s="255">
        <f>ROUND(AH28,0)</f>
        <v>0</v>
      </c>
      <c r="AI29" s="220"/>
      <c r="AJ29" s="213"/>
      <c r="AK29" s="255">
        <f>ROUND(AK28,0)</f>
        <v>0</v>
      </c>
      <c r="AL29" s="220"/>
      <c r="AM29" s="213"/>
      <c r="AN29" s="255" t="e">
        <f>ROUND(AN28,0)</f>
        <v>#REF!</v>
      </c>
      <c r="AO29" s="220"/>
      <c r="AP29" s="213"/>
      <c r="AQ29" s="255" t="e">
        <f>ROUND(AQ28,0)</f>
        <v>#REF!</v>
      </c>
      <c r="AR29" s="220"/>
      <c r="AS29" s="213"/>
      <c r="AT29" s="255" t="e">
        <f>ROUND(AT28,0)</f>
        <v>#REF!</v>
      </c>
      <c r="AU29" s="220"/>
      <c r="AV29" s="213"/>
      <c r="AW29" s="255" t="e">
        <f>ROUND(AW28,0)</f>
        <v>#REF!</v>
      </c>
      <c r="AX29" s="220"/>
      <c r="AY29" s="213"/>
      <c r="AZ29" s="255" t="e">
        <f>ROUND(AZ28,0)</f>
        <v>#REF!</v>
      </c>
      <c r="BA29" s="220"/>
      <c r="BB29" s="213"/>
      <c r="BC29" s="255" t="e">
        <f>ROUND(BC28,0)</f>
        <v>#REF!</v>
      </c>
      <c r="BD29" s="220"/>
      <c r="BE29" s="213"/>
      <c r="BF29" s="255" t="e">
        <f>ROUND(BF28,0)</f>
        <v>#REF!</v>
      </c>
      <c r="BG29" s="220"/>
      <c r="BH29" s="213"/>
      <c r="BI29" s="255" t="e">
        <f>ROUND(BI28,0)</f>
        <v>#REF!</v>
      </c>
      <c r="BJ29" s="220"/>
      <c r="BK29" s="213"/>
      <c r="BL29" s="255" t="e">
        <f>ROUND(BL28,0)</f>
        <v>#REF!</v>
      </c>
      <c r="BM29" s="220"/>
      <c r="BN29" s="213"/>
      <c r="BO29" s="255" t="e">
        <f>ROUND(BO28,0)</f>
        <v>#REF!</v>
      </c>
      <c r="BP29" s="220"/>
      <c r="BQ29" s="213"/>
      <c r="BR29" s="255" t="e">
        <f>ROUND(BR28,0)</f>
        <v>#REF!</v>
      </c>
      <c r="BS29" s="220"/>
      <c r="BT29" s="213"/>
      <c r="BU29" s="255" t="e">
        <f>ROUND(BU28,0)</f>
        <v>#REF!</v>
      </c>
      <c r="BV29" s="220"/>
      <c r="BW29" s="213"/>
      <c r="BX29" s="255" t="e">
        <f>ROUND(BX28,0)</f>
        <v>#REF!</v>
      </c>
      <c r="BY29" s="220"/>
      <c r="BZ29" s="213"/>
      <c r="CA29" s="255" t="e">
        <f>ROUND(CA28,0)</f>
        <v>#REF!</v>
      </c>
      <c r="CB29" s="220"/>
      <c r="CC29" s="213"/>
      <c r="CD29" s="255" t="e">
        <f>ROUND(CD28,0)</f>
        <v>#REF!</v>
      </c>
      <c r="CE29" s="220"/>
      <c r="CF29" s="213"/>
      <c r="CG29" s="255" t="e">
        <f>ROUND(CG28,0)</f>
        <v>#REF!</v>
      </c>
      <c r="CH29" s="220"/>
      <c r="CI29" s="213"/>
      <c r="CJ29" s="255" t="e">
        <f>ROUND(CJ28,0)</f>
        <v>#REF!</v>
      </c>
      <c r="CK29" s="220"/>
      <c r="CL29" s="213"/>
      <c r="CM29" s="255" t="e">
        <f>ROUND(CM28,0)</f>
        <v>#REF!</v>
      </c>
      <c r="CN29" s="220"/>
      <c r="CO29" s="213"/>
      <c r="CP29" s="255" t="e">
        <f>ROUND(CP28,0)</f>
        <v>#REF!</v>
      </c>
      <c r="CQ29" s="220"/>
      <c r="CR29" s="213"/>
      <c r="CS29" s="255" t="e">
        <f>ROUND(CS28,0)</f>
        <v>#REF!</v>
      </c>
      <c r="CT29" s="220"/>
      <c r="CU29" s="213"/>
      <c r="CV29" s="255" t="e">
        <f>ROUND(CV28,0)</f>
        <v>#REF!</v>
      </c>
      <c r="CW29" s="220"/>
      <c r="CX29" s="213"/>
      <c r="CY29" s="255" t="e">
        <f>ROUND(CY28,0)</f>
        <v>#REF!</v>
      </c>
      <c r="CZ29" s="220"/>
      <c r="DA29" s="213"/>
      <c r="DB29" s="255" t="e">
        <f>ROUND(DB28,0)</f>
        <v>#REF!</v>
      </c>
      <c r="DC29" s="220"/>
      <c r="DD29" s="213"/>
      <c r="DE29" s="255" t="e">
        <f>ROUND(DE28,0)</f>
        <v>#REF!</v>
      </c>
      <c r="DF29" s="220"/>
      <c r="DG29" s="213"/>
      <c r="DH29" s="255" t="e">
        <f>ROUND(DH28,0)</f>
        <v>#REF!</v>
      </c>
      <c r="DI29" s="220"/>
      <c r="DJ29" s="213"/>
      <c r="DK29" s="255" t="e">
        <f>ROUND(DK28,0)</f>
        <v>#REF!</v>
      </c>
      <c r="DL29" s="220"/>
      <c r="DM29" s="213"/>
      <c r="DN29" s="255" t="e">
        <f>ROUND(DN28,0)</f>
        <v>#REF!</v>
      </c>
      <c r="DO29" s="220"/>
      <c r="DP29" s="213"/>
      <c r="DQ29" s="255" t="e">
        <f>ROUND(DQ28,0)</f>
        <v>#REF!</v>
      </c>
      <c r="DR29" s="220"/>
      <c r="DS29" s="213"/>
      <c r="DT29" s="255" t="e">
        <f>ROUND(DT28,0)</f>
        <v>#REF!</v>
      </c>
      <c r="DU29" s="220"/>
      <c r="DV29" s="213"/>
      <c r="DW29" s="255" t="e">
        <f>ROUND(DW28,0)</f>
        <v>#REF!</v>
      </c>
      <c r="DX29" s="220"/>
      <c r="DY29" s="213"/>
      <c r="DZ29" s="255" t="e">
        <f>ROUND(DZ28,0)</f>
        <v>#REF!</v>
      </c>
      <c r="EA29" s="220"/>
      <c r="EB29" s="213"/>
      <c r="EC29" s="255" t="e">
        <f>ROUND(EC28,0)</f>
        <v>#REF!</v>
      </c>
      <c r="ED29" s="220"/>
      <c r="EE29" s="213"/>
      <c r="EF29" s="255" t="e">
        <f>ROUND(EF28,0)</f>
        <v>#REF!</v>
      </c>
      <c r="EG29" s="220"/>
      <c r="EH29" s="213"/>
      <c r="EI29" s="255" t="e">
        <f>ROUND(EI28,0)</f>
        <v>#REF!</v>
      </c>
      <c r="EJ29" s="220"/>
      <c r="EK29" s="213"/>
      <c r="EL29" s="255" t="e">
        <f>ROUND(EL28,0)</f>
        <v>#REF!</v>
      </c>
      <c r="EM29" s="220"/>
      <c r="EN29" s="213"/>
      <c r="EO29" s="255" t="e">
        <f>ROUND(EO28,0)</f>
        <v>#REF!</v>
      </c>
      <c r="EP29" s="220"/>
      <c r="EQ29" s="213"/>
      <c r="ER29" s="255" t="e">
        <f>ROUND(ER28,0)</f>
        <v>#REF!</v>
      </c>
      <c r="ES29" s="220"/>
      <c r="ET29" s="213"/>
      <c r="EU29" s="255" t="e">
        <f>ROUND(EU28,0)</f>
        <v>#REF!</v>
      </c>
      <c r="EV29" s="220"/>
      <c r="EW29" s="213"/>
      <c r="EX29" s="255" t="e">
        <f>ROUND(EX28,0)</f>
        <v>#REF!</v>
      </c>
      <c r="EY29" s="220"/>
      <c r="EZ29" s="213"/>
      <c r="FA29" s="255" t="e">
        <f>ROUND(FA28,0)</f>
        <v>#REF!</v>
      </c>
      <c r="FB29" s="220"/>
      <c r="FC29" s="213"/>
      <c r="FD29" s="255" t="e">
        <f>ROUND(FD28,0)</f>
        <v>#REF!</v>
      </c>
      <c r="FE29" s="220"/>
      <c r="FF29" s="213"/>
      <c r="FG29" s="255" t="e">
        <f>ROUND(FG28,0)</f>
        <v>#REF!</v>
      </c>
      <c r="FH29" s="220"/>
      <c r="FI29" s="213"/>
      <c r="FJ29" s="255" t="e">
        <f>ROUND(FJ28,0)</f>
        <v>#REF!</v>
      </c>
      <c r="FK29" s="220"/>
      <c r="FL29" s="213"/>
      <c r="FM29" s="255" t="e">
        <f>ROUND(FM28,0)</f>
        <v>#REF!</v>
      </c>
      <c r="FN29" s="220"/>
      <c r="FO29" s="213"/>
      <c r="FP29" s="255" t="e">
        <f>ROUND(FP28,0)</f>
        <v>#REF!</v>
      </c>
      <c r="FQ29" s="220"/>
      <c r="FR29" s="213"/>
      <c r="FS29" s="255" t="e">
        <f>ROUND(FS28,0)</f>
        <v>#REF!</v>
      </c>
      <c r="FT29" s="220"/>
      <c r="FU29" s="213"/>
      <c r="FV29" s="255" t="e">
        <f>ROUND(FV28,0)</f>
        <v>#REF!</v>
      </c>
      <c r="FW29" s="220"/>
      <c r="FX29" s="213"/>
      <c r="FY29" s="255" t="e">
        <f>ROUND(FY28,0)</f>
        <v>#REF!</v>
      </c>
      <c r="FZ29" s="220"/>
      <c r="GA29" s="213"/>
      <c r="GB29" s="255" t="e">
        <f>ROUND(GB28,0)</f>
        <v>#REF!</v>
      </c>
      <c r="GC29" s="220"/>
      <c r="GD29" s="213"/>
      <c r="GE29" s="255" t="e">
        <f>ROUND(GE28,0)</f>
        <v>#REF!</v>
      </c>
      <c r="GF29" s="220"/>
      <c r="GG29" s="213"/>
      <c r="GH29" s="255" t="e">
        <f>ROUND(GH28,0)</f>
        <v>#REF!</v>
      </c>
      <c r="GI29" s="220"/>
      <c r="GJ29" s="213"/>
      <c r="GK29" s="255" t="e">
        <f>ROUND(GK28,0)</f>
        <v>#REF!</v>
      </c>
      <c r="GL29" s="220"/>
      <c r="GM29" s="213"/>
      <c r="GN29" s="255" t="e">
        <f>ROUND(GN28,0)</f>
        <v>#REF!</v>
      </c>
      <c r="GO29" s="220"/>
      <c r="GP29" s="213"/>
      <c r="GQ29" s="255" t="e">
        <f>ROUND(GQ28,0)</f>
        <v>#REF!</v>
      </c>
      <c r="GR29" s="220"/>
      <c r="GS29" s="213"/>
      <c r="GT29" s="255" t="e">
        <f>ROUND(GT28,0)</f>
        <v>#REF!</v>
      </c>
      <c r="GU29" s="220"/>
      <c r="GV29" s="213"/>
      <c r="GW29" s="255" t="e">
        <f>ROUND(GW28,0)</f>
        <v>#REF!</v>
      </c>
      <c r="GX29" s="220"/>
      <c r="GY29" s="213"/>
      <c r="GZ29" s="255" t="e">
        <f>ROUND(GZ28,0)</f>
        <v>#REF!</v>
      </c>
      <c r="HA29" s="220"/>
      <c r="HB29" s="213"/>
      <c r="HC29" s="255" t="e">
        <f>ROUND(HC28,0)</f>
        <v>#REF!</v>
      </c>
      <c r="HD29" s="220"/>
      <c r="HE29" s="213"/>
      <c r="HF29" s="255" t="e">
        <f>ROUND(HF28,0)</f>
        <v>#REF!</v>
      </c>
      <c r="HG29" s="220"/>
      <c r="HH29" s="213"/>
      <c r="HI29" s="255" t="e">
        <f>ROUND(HI28,0)</f>
        <v>#REF!</v>
      </c>
      <c r="HJ29" s="220"/>
      <c r="HK29" s="213"/>
      <c r="HL29" s="255" t="e">
        <f>ROUND(HL28,0)</f>
        <v>#REF!</v>
      </c>
      <c r="HM29" s="220"/>
      <c r="HN29" s="213"/>
      <c r="HO29" s="255" t="e">
        <f>ROUND(HO28,0)</f>
        <v>#REF!</v>
      </c>
      <c r="HP29" s="220"/>
      <c r="HQ29" s="213"/>
      <c r="HR29" s="255" t="e">
        <f>ROUND(HR28,0)</f>
        <v>#REF!</v>
      </c>
      <c r="HS29" s="220"/>
      <c r="HT29" s="213"/>
      <c r="HU29" s="255" t="e">
        <f>ROUND(HU28,0)</f>
        <v>#REF!</v>
      </c>
      <c r="HV29" s="220"/>
      <c r="HW29" s="213"/>
      <c r="HX29" s="255" t="e">
        <f>ROUND(HX28,0)</f>
        <v>#REF!</v>
      </c>
      <c r="HY29" s="220"/>
      <c r="HZ29" s="213"/>
      <c r="IA29" s="255" t="e">
        <f>ROUND(IA28,0)</f>
        <v>#REF!</v>
      </c>
      <c r="IB29" s="220"/>
      <c r="IC29" s="213"/>
      <c r="ID29" s="255" t="e">
        <f>ROUND(ID28,0)</f>
        <v>#REF!</v>
      </c>
      <c r="IE29" s="220"/>
      <c r="IF29" s="213"/>
      <c r="IG29" s="255" t="e">
        <f>ROUND(IG28,0)</f>
        <v>#REF!</v>
      </c>
      <c r="IH29" s="220"/>
      <c r="II29" s="213"/>
      <c r="IJ29" s="255" t="e">
        <f>ROUND(IJ28,0)</f>
        <v>#REF!</v>
      </c>
      <c r="IK29" s="220"/>
      <c r="IL29" s="213"/>
      <c r="IM29" s="255" t="e">
        <f>ROUND(IM28,0)</f>
        <v>#REF!</v>
      </c>
      <c r="IN29" s="220"/>
      <c r="IO29" s="213"/>
      <c r="IP29" s="255" t="e">
        <f>ROUND(IP28,0)</f>
        <v>#REF!</v>
      </c>
      <c r="IQ29" s="220"/>
      <c r="IR29" s="213"/>
      <c r="IS29" s="255" t="e">
        <f>ROUND(IS28,0)</f>
        <v>#REF!</v>
      </c>
      <c r="IT29" s="220"/>
      <c r="IU29" s="213"/>
      <c r="IV29" s="255" t="e">
        <f>ROUND(IV28,0)</f>
        <v>#REF!</v>
      </c>
      <c r="IW29" s="220"/>
      <c r="IX29" s="213"/>
      <c r="IY29" s="255" t="e">
        <f>ROUND(IY28,0)</f>
        <v>#REF!</v>
      </c>
      <c r="IZ29" s="220"/>
      <c r="JA29" s="213"/>
      <c r="JB29" s="255" t="e">
        <f>ROUND(JB28,0)</f>
        <v>#REF!</v>
      </c>
      <c r="JC29" s="220"/>
      <c r="JD29" s="213"/>
      <c r="JE29" s="255" t="e">
        <f>ROUND(JE28,0)</f>
        <v>#REF!</v>
      </c>
      <c r="JF29" s="220"/>
      <c r="JG29" s="213"/>
      <c r="JH29" s="255" t="e">
        <f>ROUND(JH28,0)</f>
        <v>#REF!</v>
      </c>
      <c r="JI29" s="220"/>
      <c r="JJ29" s="213"/>
      <c r="JK29" s="255" t="e">
        <f>ROUND(JK28,0)</f>
        <v>#REF!</v>
      </c>
      <c r="JL29" s="220"/>
      <c r="JM29" s="213"/>
      <c r="JN29" s="255" t="e">
        <f>ROUND(JN28,0)</f>
        <v>#REF!</v>
      </c>
      <c r="JO29" s="220"/>
      <c r="JP29" s="213"/>
      <c r="JQ29" s="255" t="e">
        <f>ROUND(JQ28,0)</f>
        <v>#REF!</v>
      </c>
      <c r="JR29" s="220"/>
      <c r="JS29" s="213"/>
      <c r="JT29" s="255" t="e">
        <f>ROUND(JT28,0)</f>
        <v>#REF!</v>
      </c>
      <c r="JU29" s="220"/>
      <c r="JV29" s="213"/>
      <c r="JW29" s="255" t="e">
        <f>ROUND(JW28,0)</f>
        <v>#REF!</v>
      </c>
      <c r="JX29" s="220"/>
      <c r="JY29" s="213"/>
      <c r="JZ29" s="255" t="e">
        <f>ROUND(JZ28,0)</f>
        <v>#REF!</v>
      </c>
      <c r="KA29" s="220"/>
      <c r="KB29" s="213"/>
      <c r="KC29" s="255" t="e">
        <f>ROUND(KC28,0)</f>
        <v>#REF!</v>
      </c>
      <c r="KD29" s="220"/>
      <c r="KE29" s="213"/>
      <c r="KF29" s="255" t="e">
        <f>ROUND(KF28,0)</f>
        <v>#REF!</v>
      </c>
      <c r="KG29" s="220"/>
      <c r="KH29" s="213"/>
      <c r="KI29" s="255" t="e">
        <f>ROUND(KI28,0)</f>
        <v>#REF!</v>
      </c>
      <c r="KJ29" s="220"/>
      <c r="KK29" s="213"/>
      <c r="KL29" s="255" t="e">
        <f>ROUND(KL28,0)</f>
        <v>#REF!</v>
      </c>
      <c r="KM29" s="220"/>
      <c r="KN29" s="213"/>
      <c r="KO29" s="255" t="e">
        <f>ROUND(KO28,0)</f>
        <v>#REF!</v>
      </c>
      <c r="KP29" s="220"/>
      <c r="KQ29" s="213"/>
      <c r="KR29" s="255" t="e">
        <f>ROUND(KR28,0)</f>
        <v>#REF!</v>
      </c>
      <c r="KS29" s="220"/>
      <c r="KT29" s="213"/>
      <c r="KU29" s="255" t="e">
        <f>ROUND(KU28,0)</f>
        <v>#REF!</v>
      </c>
      <c r="KV29" s="220"/>
      <c r="KW29"/>
    </row>
    <row r="30" spans="1:309" s="42" customFormat="1" ht="21" customHeight="1" thickBot="1" x14ac:dyDescent="0.25">
      <c r="A30" s="41"/>
      <c r="B30" s="378" t="s">
        <v>128</v>
      </c>
      <c r="C30" s="379"/>
      <c r="D30" s="379"/>
      <c r="E30" s="379"/>
      <c r="F30" s="379"/>
      <c r="G30" s="379"/>
      <c r="H30" s="380"/>
      <c r="I30" s="213"/>
      <c r="J30" s="288">
        <v>108291204</v>
      </c>
      <c r="K30" s="220"/>
      <c r="L30" s="213"/>
      <c r="M30" s="288">
        <v>84584150</v>
      </c>
      <c r="N30" s="220"/>
      <c r="O30" s="213"/>
      <c r="P30" s="288">
        <v>108729155</v>
      </c>
      <c r="Q30" s="220"/>
      <c r="R30" s="213"/>
      <c r="S30" s="288">
        <v>106493869</v>
      </c>
      <c r="T30" s="220"/>
      <c r="U30" s="213"/>
      <c r="V30" s="288">
        <v>105551895</v>
      </c>
      <c r="W30" s="220"/>
      <c r="X30" s="213"/>
      <c r="Y30" s="288">
        <v>101329110</v>
      </c>
      <c r="Z30" s="220"/>
      <c r="AA30" s="213"/>
      <c r="AB30" s="288">
        <v>83189032</v>
      </c>
      <c r="AC30" s="220"/>
      <c r="AD30" s="213"/>
      <c r="AE30" s="288"/>
      <c r="AF30" s="220"/>
      <c r="AG30" s="213"/>
      <c r="AH30" s="288"/>
      <c r="AI30" s="220"/>
      <c r="AJ30" s="213"/>
      <c r="AK30" s="288">
        <v>392359844</v>
      </c>
      <c r="AL30" s="220"/>
      <c r="AM30" s="213"/>
      <c r="AN30" s="288"/>
      <c r="AO30" s="220"/>
      <c r="AP30" s="213"/>
      <c r="AQ30" s="288"/>
      <c r="AR30" s="220"/>
      <c r="AS30" s="213"/>
      <c r="AT30" s="288"/>
      <c r="AU30" s="220"/>
      <c r="AV30" s="213"/>
      <c r="AW30" s="288"/>
      <c r="AX30" s="220"/>
      <c r="AY30" s="213"/>
      <c r="AZ30" s="288"/>
      <c r="BA30" s="220"/>
      <c r="BB30" s="213"/>
      <c r="BC30" s="288"/>
      <c r="BD30" s="220"/>
      <c r="BE30" s="213"/>
      <c r="BF30" s="288"/>
      <c r="BG30" s="220"/>
      <c r="BH30" s="213"/>
      <c r="BI30" s="288"/>
      <c r="BJ30" s="220"/>
      <c r="BK30" s="213"/>
      <c r="BL30" s="288"/>
      <c r="BM30" s="220"/>
      <c r="BN30" s="213"/>
      <c r="BO30" s="288"/>
      <c r="BP30" s="220"/>
      <c r="BQ30" s="213"/>
      <c r="BR30" s="288"/>
      <c r="BS30" s="220"/>
      <c r="BT30" s="213"/>
      <c r="BU30" s="288"/>
      <c r="BV30" s="220"/>
      <c r="BW30" s="213"/>
      <c r="BX30" s="288"/>
      <c r="BY30" s="220"/>
      <c r="BZ30" s="213"/>
      <c r="CA30" s="288"/>
      <c r="CB30" s="220"/>
      <c r="CC30" s="213"/>
      <c r="CD30" s="288"/>
      <c r="CE30" s="220"/>
      <c r="CF30" s="213"/>
      <c r="CG30" s="288"/>
      <c r="CH30" s="220"/>
      <c r="CI30" s="213"/>
      <c r="CJ30" s="288"/>
      <c r="CK30" s="220"/>
      <c r="CL30" s="213"/>
      <c r="CM30" s="288"/>
      <c r="CN30" s="220"/>
      <c r="CO30" s="213"/>
      <c r="CP30" s="288"/>
      <c r="CQ30" s="220"/>
      <c r="CR30" s="213"/>
      <c r="CS30" s="288"/>
      <c r="CT30" s="220"/>
      <c r="CU30" s="213"/>
      <c r="CV30" s="288"/>
      <c r="CW30" s="220"/>
      <c r="CX30" s="213"/>
      <c r="CY30" s="288"/>
      <c r="CZ30" s="220"/>
      <c r="DA30" s="213"/>
      <c r="DB30" s="288"/>
      <c r="DC30" s="220"/>
      <c r="DD30" s="213"/>
      <c r="DE30" s="288"/>
      <c r="DF30" s="220"/>
      <c r="DG30" s="213"/>
      <c r="DH30" s="288"/>
      <c r="DI30" s="220"/>
      <c r="DJ30" s="213"/>
      <c r="DK30" s="288"/>
      <c r="DL30" s="220"/>
      <c r="DM30" s="213"/>
      <c r="DN30" s="288"/>
      <c r="DO30" s="220"/>
      <c r="DP30" s="213"/>
      <c r="DQ30" s="288"/>
      <c r="DR30" s="220"/>
      <c r="DS30" s="213"/>
      <c r="DT30" s="288"/>
      <c r="DU30" s="220"/>
      <c r="DV30" s="213"/>
      <c r="DW30" s="288"/>
      <c r="DX30" s="220"/>
      <c r="DY30" s="213"/>
      <c r="DZ30" s="288"/>
      <c r="EA30" s="220"/>
      <c r="EB30" s="213"/>
      <c r="EC30" s="288"/>
      <c r="ED30" s="220"/>
      <c r="EE30" s="213"/>
      <c r="EF30" s="288"/>
      <c r="EG30" s="220"/>
      <c r="EH30" s="213"/>
      <c r="EI30" s="288"/>
      <c r="EJ30" s="220"/>
      <c r="EK30" s="213"/>
      <c r="EL30" s="288"/>
      <c r="EM30" s="220"/>
      <c r="EN30" s="213"/>
      <c r="EO30" s="288"/>
      <c r="EP30" s="220"/>
      <c r="EQ30" s="213"/>
      <c r="ER30" s="288"/>
      <c r="ES30" s="220"/>
      <c r="ET30" s="213"/>
      <c r="EU30" s="288"/>
      <c r="EV30" s="220"/>
      <c r="EW30" s="213"/>
      <c r="EX30" s="288"/>
      <c r="EY30" s="220"/>
      <c r="EZ30" s="213"/>
      <c r="FA30" s="288"/>
      <c r="FB30" s="220"/>
      <c r="FC30" s="213"/>
      <c r="FD30" s="288"/>
      <c r="FE30" s="220"/>
      <c r="FF30" s="213"/>
      <c r="FG30" s="288"/>
      <c r="FH30" s="220"/>
      <c r="FI30" s="213"/>
      <c r="FJ30" s="288"/>
      <c r="FK30" s="220"/>
      <c r="FL30" s="213"/>
      <c r="FM30" s="288"/>
      <c r="FN30" s="220"/>
      <c r="FO30" s="213"/>
      <c r="FP30" s="288"/>
      <c r="FQ30" s="220"/>
      <c r="FR30" s="213"/>
      <c r="FS30" s="288"/>
      <c r="FT30" s="220"/>
      <c r="FU30" s="213"/>
      <c r="FV30" s="288"/>
      <c r="FW30" s="220"/>
      <c r="FX30" s="213"/>
      <c r="FY30" s="288"/>
      <c r="FZ30" s="220"/>
      <c r="GA30" s="213"/>
      <c r="GB30" s="288"/>
      <c r="GC30" s="220"/>
      <c r="GD30" s="213"/>
      <c r="GE30" s="288"/>
      <c r="GF30" s="220"/>
      <c r="GG30" s="213"/>
      <c r="GH30" s="288"/>
      <c r="GI30" s="220"/>
      <c r="GJ30" s="213"/>
      <c r="GK30" s="288"/>
      <c r="GL30" s="220"/>
      <c r="GM30" s="213"/>
      <c r="GN30" s="288"/>
      <c r="GO30" s="220"/>
      <c r="GP30" s="213"/>
      <c r="GQ30" s="288"/>
      <c r="GR30" s="220"/>
      <c r="GS30" s="213"/>
      <c r="GT30" s="288"/>
      <c r="GU30" s="220"/>
      <c r="GV30" s="213"/>
      <c r="GW30" s="288"/>
      <c r="GX30" s="220"/>
      <c r="GY30" s="213"/>
      <c r="GZ30" s="288"/>
      <c r="HA30" s="220"/>
      <c r="HB30" s="213"/>
      <c r="HC30" s="288"/>
      <c r="HD30" s="220"/>
      <c r="HE30" s="213"/>
      <c r="HF30" s="288"/>
      <c r="HG30" s="220"/>
      <c r="HH30" s="213"/>
      <c r="HI30" s="288"/>
      <c r="HJ30" s="220"/>
      <c r="HK30" s="213"/>
      <c r="HL30" s="288"/>
      <c r="HM30" s="220"/>
      <c r="HN30" s="213"/>
      <c r="HO30" s="288"/>
      <c r="HP30" s="220"/>
      <c r="HQ30" s="213"/>
      <c r="HR30" s="288"/>
      <c r="HS30" s="220"/>
      <c r="HT30" s="213"/>
      <c r="HU30" s="288"/>
      <c r="HV30" s="220"/>
      <c r="HW30" s="213"/>
      <c r="HX30" s="288"/>
      <c r="HY30" s="220"/>
      <c r="HZ30" s="213"/>
      <c r="IA30" s="288"/>
      <c r="IB30" s="220"/>
      <c r="IC30" s="213"/>
      <c r="ID30" s="288"/>
      <c r="IE30" s="220"/>
      <c r="IF30" s="213"/>
      <c r="IG30" s="288"/>
      <c r="IH30" s="220"/>
      <c r="II30" s="213"/>
      <c r="IJ30" s="288"/>
      <c r="IK30" s="220"/>
      <c r="IL30" s="213"/>
      <c r="IM30" s="288"/>
      <c r="IN30" s="220"/>
      <c r="IO30" s="213"/>
      <c r="IP30" s="288"/>
      <c r="IQ30" s="220"/>
      <c r="IR30" s="213"/>
      <c r="IS30" s="288"/>
      <c r="IT30" s="220"/>
      <c r="IU30" s="213"/>
      <c r="IV30" s="288"/>
      <c r="IW30" s="220"/>
      <c r="IX30" s="213"/>
      <c r="IY30" s="288"/>
      <c r="IZ30" s="220"/>
      <c r="JA30" s="213"/>
      <c r="JB30" s="288"/>
      <c r="JC30" s="220"/>
      <c r="JD30" s="213"/>
      <c r="JE30" s="288"/>
      <c r="JF30" s="220"/>
      <c r="JG30" s="213"/>
      <c r="JH30" s="288"/>
      <c r="JI30" s="220"/>
      <c r="JJ30" s="213"/>
      <c r="JK30" s="288"/>
      <c r="JL30" s="220"/>
      <c r="JM30" s="213"/>
      <c r="JN30" s="288"/>
      <c r="JO30" s="220"/>
      <c r="JP30" s="213"/>
      <c r="JQ30" s="288"/>
      <c r="JR30" s="220"/>
      <c r="JS30" s="213"/>
      <c r="JT30" s="288"/>
      <c r="JU30" s="220"/>
      <c r="JV30" s="213"/>
      <c r="JW30" s="288"/>
      <c r="JX30" s="220"/>
      <c r="JY30" s="213"/>
      <c r="JZ30" s="288"/>
      <c r="KA30" s="220"/>
      <c r="KB30" s="213"/>
      <c r="KC30" s="288"/>
      <c r="KD30" s="220"/>
      <c r="KE30" s="213"/>
      <c r="KF30" s="288"/>
      <c r="KG30" s="220"/>
      <c r="KH30" s="213"/>
      <c r="KI30" s="288"/>
      <c r="KJ30" s="220"/>
      <c r="KK30" s="213"/>
      <c r="KL30" s="288"/>
      <c r="KM30" s="220"/>
      <c r="KN30" s="213"/>
      <c r="KO30" s="288"/>
      <c r="KP30" s="220"/>
      <c r="KQ30" s="213"/>
      <c r="KR30" s="288"/>
      <c r="KS30" s="220"/>
      <c r="KT30" s="213"/>
      <c r="KU30" s="288"/>
      <c r="KV30" s="220"/>
      <c r="KW30"/>
    </row>
    <row r="31" spans="1:309" s="42" customFormat="1" ht="21" customHeight="1" thickBot="1" x14ac:dyDescent="0.25">
      <c r="A31" s="41"/>
      <c r="B31" s="381" t="s">
        <v>127</v>
      </c>
      <c r="C31" s="382"/>
      <c r="D31" s="382"/>
      <c r="E31" s="382"/>
      <c r="F31" s="382"/>
      <c r="G31" s="382"/>
      <c r="H31" s="383"/>
      <c r="I31" s="213"/>
      <c r="J31" s="302">
        <f>IF(OR(J29=0,J30=""),0,ABS(1-(J29/J30)))</f>
        <v>0</v>
      </c>
      <c r="K31" s="220"/>
      <c r="L31" s="213"/>
      <c r="M31" s="302">
        <f>IF(OR(M29=0,M30=""),0,ABS(1-(M29/M30)))</f>
        <v>0</v>
      </c>
      <c r="N31" s="220"/>
      <c r="O31" s="213"/>
      <c r="P31" s="302">
        <f>IF(OR(P29=0,P30=""),0,ABS(1-(P29/P30)))</f>
        <v>0</v>
      </c>
      <c r="Q31" s="220"/>
      <c r="R31" s="213"/>
      <c r="S31" s="302">
        <f>IF(OR(S29=0,S30=""),0,ABS(1-(S29/S30)))</f>
        <v>0</v>
      </c>
      <c r="T31" s="220"/>
      <c r="U31" s="213"/>
      <c r="V31" s="302">
        <f>IF(OR(V29=0,V30=""),0,ABS(1-(V29/V30)))</f>
        <v>0</v>
      </c>
      <c r="W31" s="220"/>
      <c r="X31" s="213"/>
      <c r="Y31" s="302">
        <f>IF(OR(Y29=0,Y30=""),0,ABS(1-(Y29/Y30)))</f>
        <v>0</v>
      </c>
      <c r="Z31" s="220"/>
      <c r="AA31" s="213"/>
      <c r="AB31" s="302">
        <f>IF(OR(AB29=0,AB30=""),0,ABS(1-(AB29/AB30)))</f>
        <v>3.4271513100428863E-2</v>
      </c>
      <c r="AC31" s="220"/>
      <c r="AD31" s="213"/>
      <c r="AE31" s="302">
        <f>IF(OR(AE29=0,AE30=""),0,ABS(1-(AE29/AE30)))</f>
        <v>0</v>
      </c>
      <c r="AF31" s="220"/>
      <c r="AG31" s="213"/>
      <c r="AH31" s="302">
        <f>IF(OR(AH29=0,AH30=""),0,ABS(1-(AH29/AH30)))</f>
        <v>0</v>
      </c>
      <c r="AI31" s="220"/>
      <c r="AJ31" s="213"/>
      <c r="AK31" s="302">
        <f>IF(OR(AK29=0,AK30=""),0,ABS(1-(AK29/AK30)))</f>
        <v>0</v>
      </c>
      <c r="AL31" s="220"/>
      <c r="AM31" s="213"/>
      <c r="AN31" s="302" t="e">
        <f>IF(OR(AN29=0,AN30=""),0,ABS(1-(AN29/AN30)))</f>
        <v>#REF!</v>
      </c>
      <c r="AO31" s="220"/>
      <c r="AP31" s="213"/>
      <c r="AQ31" s="302" t="e">
        <f>IF(OR(AQ29=0,AQ30=""),0,ABS(1-(AQ29/AQ30)))</f>
        <v>#REF!</v>
      </c>
      <c r="AR31" s="220"/>
      <c r="AS31" s="213"/>
      <c r="AT31" s="302" t="e">
        <f>IF(OR(AT29=0,AT30=""),0,ABS(1-(AT29/AT30)))</f>
        <v>#REF!</v>
      </c>
      <c r="AU31" s="220"/>
      <c r="AV31" s="213"/>
      <c r="AW31" s="302" t="e">
        <f>IF(OR(AW29=0,AW30=""),0,ABS(1-(AW29/AW30)))</f>
        <v>#REF!</v>
      </c>
      <c r="AX31" s="220"/>
      <c r="AY31" s="213"/>
      <c r="AZ31" s="302" t="e">
        <f>IF(OR(AZ29=0,AZ30=""),0,ABS(1-(AZ29/AZ30)))</f>
        <v>#REF!</v>
      </c>
      <c r="BA31" s="220"/>
      <c r="BB31" s="213"/>
      <c r="BC31" s="302" t="e">
        <f>IF(OR(BC29=0,BC30=""),0,ABS(1-(BC29/BC30)))</f>
        <v>#REF!</v>
      </c>
      <c r="BD31" s="220"/>
      <c r="BE31" s="213"/>
      <c r="BF31" s="302" t="e">
        <f>IF(OR(BF29=0,BF30=""),0,ABS(1-(BF29/BF30)))</f>
        <v>#REF!</v>
      </c>
      <c r="BG31" s="220"/>
      <c r="BH31" s="213"/>
      <c r="BI31" s="302" t="e">
        <f>IF(OR(BI29=0,BI30=""),0,ABS(1-(BI29/BI30)))</f>
        <v>#REF!</v>
      </c>
      <c r="BJ31" s="220"/>
      <c r="BK31" s="213"/>
      <c r="BL31" s="302" t="e">
        <f>IF(OR(BL29=0,BL30=""),0,ABS(1-(BL29/BL30)))</f>
        <v>#REF!</v>
      </c>
      <c r="BM31" s="220"/>
      <c r="BN31" s="213"/>
      <c r="BO31" s="302" t="e">
        <f>IF(OR(BO29=0,BO30=""),0,ABS(1-(BO29/BO30)))</f>
        <v>#REF!</v>
      </c>
      <c r="BP31" s="220"/>
      <c r="BQ31" s="213"/>
      <c r="BR31" s="302" t="e">
        <f>IF(OR(BR29=0,BR30=""),0,ABS(1-(BR29/BR30)))</f>
        <v>#REF!</v>
      </c>
      <c r="BS31" s="220"/>
      <c r="BT31" s="213"/>
      <c r="BU31" s="302" t="e">
        <f>IF(OR(BU29=0,BU30=""),0,ABS(1-(BU29/BU30)))</f>
        <v>#REF!</v>
      </c>
      <c r="BV31" s="220"/>
      <c r="BW31" s="213"/>
      <c r="BX31" s="302" t="e">
        <f>IF(OR(BX29=0,BX30=""),0,ABS(1-(BX29/BX30)))</f>
        <v>#REF!</v>
      </c>
      <c r="BY31" s="220"/>
      <c r="BZ31" s="213"/>
      <c r="CA31" s="302" t="e">
        <f>IF(OR(CA29=0,CA30=""),0,ABS(1-(CA29/CA30)))</f>
        <v>#REF!</v>
      </c>
      <c r="CB31" s="220"/>
      <c r="CC31" s="213"/>
      <c r="CD31" s="302" t="e">
        <f>IF(OR(CD29=0,CD30=""),0,ABS(1-(CD29/CD30)))</f>
        <v>#REF!</v>
      </c>
      <c r="CE31" s="220"/>
      <c r="CF31" s="213"/>
      <c r="CG31" s="302" t="e">
        <f>IF(OR(CG29=0,CG30=""),0,ABS(1-(CG29/CG30)))</f>
        <v>#REF!</v>
      </c>
      <c r="CH31" s="220"/>
      <c r="CI31" s="213"/>
      <c r="CJ31" s="302" t="e">
        <f>IF(OR(CJ29=0,CJ30=""),0,ABS(1-(CJ29/CJ30)))</f>
        <v>#REF!</v>
      </c>
      <c r="CK31" s="220"/>
      <c r="CL31" s="213"/>
      <c r="CM31" s="302" t="e">
        <f>IF(OR(CM29=0,CM30=""),0,ABS(1-(CM29/CM30)))</f>
        <v>#REF!</v>
      </c>
      <c r="CN31" s="220"/>
      <c r="CO31" s="213"/>
      <c r="CP31" s="302" t="e">
        <f>IF(OR(CP29=0,CP30=""),0,ABS(1-(CP29/CP30)))</f>
        <v>#REF!</v>
      </c>
      <c r="CQ31" s="220"/>
      <c r="CR31" s="213"/>
      <c r="CS31" s="302" t="e">
        <f>IF(OR(CS29=0,CS30=""),0,ABS(1-(CS29/CS30)))</f>
        <v>#REF!</v>
      </c>
      <c r="CT31" s="220"/>
      <c r="CU31" s="213"/>
      <c r="CV31" s="302" t="e">
        <f>IF(OR(CV29=0,CV30=""),0,ABS(1-(CV29/CV30)))</f>
        <v>#REF!</v>
      </c>
      <c r="CW31" s="220"/>
      <c r="CX31" s="213"/>
      <c r="CY31" s="302" t="e">
        <f>IF(OR(CY29=0,CY30=""),0,ABS(1-(CY29/CY30)))</f>
        <v>#REF!</v>
      </c>
      <c r="CZ31" s="220"/>
      <c r="DA31" s="213"/>
      <c r="DB31" s="302" t="e">
        <f>IF(OR(DB29=0,DB30=""),0,ABS(1-(DB29/DB30)))</f>
        <v>#REF!</v>
      </c>
      <c r="DC31" s="220"/>
      <c r="DD31" s="213"/>
      <c r="DE31" s="302" t="e">
        <f>IF(OR(DE29=0,DE30=""),0,ABS(1-(DE29/DE30)))</f>
        <v>#REF!</v>
      </c>
      <c r="DF31" s="220"/>
      <c r="DG31" s="213"/>
      <c r="DH31" s="302" t="e">
        <f>IF(OR(DH29=0,DH30=""),0,ABS(1-(DH29/DH30)))</f>
        <v>#REF!</v>
      </c>
      <c r="DI31" s="220"/>
      <c r="DJ31" s="213"/>
      <c r="DK31" s="302" t="e">
        <f>IF(OR(DK29=0,DK30=""),0,ABS(1-(DK29/DK30)))</f>
        <v>#REF!</v>
      </c>
      <c r="DL31" s="220"/>
      <c r="DM31" s="213"/>
      <c r="DN31" s="302" t="e">
        <f>IF(OR(DN29=0,DN30=""),0,ABS(1-(DN29/DN30)))</f>
        <v>#REF!</v>
      </c>
      <c r="DO31" s="220"/>
      <c r="DP31" s="213"/>
      <c r="DQ31" s="302" t="e">
        <f>IF(OR(DQ29=0,DQ30=""),0,ABS(1-(DQ29/DQ30)))</f>
        <v>#REF!</v>
      </c>
      <c r="DR31" s="220"/>
      <c r="DS31" s="213"/>
      <c r="DT31" s="302" t="e">
        <f>IF(OR(DT29=0,DT30=""),0,ABS(1-(DT29/DT30)))</f>
        <v>#REF!</v>
      </c>
      <c r="DU31" s="220"/>
      <c r="DV31" s="213"/>
      <c r="DW31" s="302" t="e">
        <f>IF(OR(DW29=0,DW30=""),0,ABS(1-(DW29/DW30)))</f>
        <v>#REF!</v>
      </c>
      <c r="DX31" s="220"/>
      <c r="DY31" s="213"/>
      <c r="DZ31" s="302" t="e">
        <f>IF(OR(DZ29=0,DZ30=""),0,ABS(1-(DZ29/DZ30)))</f>
        <v>#REF!</v>
      </c>
      <c r="EA31" s="220"/>
      <c r="EB31" s="213"/>
      <c r="EC31" s="302" t="e">
        <f>IF(OR(EC29=0,EC30=""),0,ABS(1-(EC29/EC30)))</f>
        <v>#REF!</v>
      </c>
      <c r="ED31" s="220"/>
      <c r="EE31" s="213"/>
      <c r="EF31" s="302" t="e">
        <f>IF(OR(EF29=0,EF30=""),0,ABS(1-(EF29/EF30)))</f>
        <v>#REF!</v>
      </c>
      <c r="EG31" s="220"/>
      <c r="EH31" s="213"/>
      <c r="EI31" s="302" t="e">
        <f>IF(OR(EI29=0,EI30=""),0,ABS(1-(EI29/EI30)))</f>
        <v>#REF!</v>
      </c>
      <c r="EJ31" s="220"/>
      <c r="EK31" s="213"/>
      <c r="EL31" s="302" t="e">
        <f>IF(OR(EL29=0,EL30=""),0,ABS(1-(EL29/EL30)))</f>
        <v>#REF!</v>
      </c>
      <c r="EM31" s="220"/>
      <c r="EN31" s="213"/>
      <c r="EO31" s="302" t="e">
        <f>IF(OR(EO29=0,EO30=""),0,ABS(1-(EO29/EO30)))</f>
        <v>#REF!</v>
      </c>
      <c r="EP31" s="220"/>
      <c r="EQ31" s="213"/>
      <c r="ER31" s="302" t="e">
        <f>IF(OR(ER29=0,ER30=""),0,ABS(1-(ER29/ER30)))</f>
        <v>#REF!</v>
      </c>
      <c r="ES31" s="220"/>
      <c r="ET31" s="213"/>
      <c r="EU31" s="302" t="e">
        <f>IF(OR(EU29=0,EU30=""),0,ABS(1-(EU29/EU30)))</f>
        <v>#REF!</v>
      </c>
      <c r="EV31" s="220"/>
      <c r="EW31" s="213"/>
      <c r="EX31" s="302" t="e">
        <f>IF(OR(EX29=0,EX30=""),0,ABS(1-(EX29/EX30)))</f>
        <v>#REF!</v>
      </c>
      <c r="EY31" s="220"/>
      <c r="EZ31" s="213"/>
      <c r="FA31" s="302" t="e">
        <f>IF(OR(FA29=0,FA30=""),0,ABS(1-(FA29/FA30)))</f>
        <v>#REF!</v>
      </c>
      <c r="FB31" s="220"/>
      <c r="FC31" s="213"/>
      <c r="FD31" s="302" t="e">
        <f>IF(OR(FD29=0,FD30=""),0,ABS(1-(FD29/FD30)))</f>
        <v>#REF!</v>
      </c>
      <c r="FE31" s="220"/>
      <c r="FF31" s="213"/>
      <c r="FG31" s="302" t="e">
        <f>IF(OR(FG29=0,FG30=""),0,ABS(1-(FG29/FG30)))</f>
        <v>#REF!</v>
      </c>
      <c r="FH31" s="220"/>
      <c r="FI31" s="213"/>
      <c r="FJ31" s="302" t="e">
        <f>IF(OR(FJ29=0,FJ30=""),0,ABS(1-(FJ29/FJ30)))</f>
        <v>#REF!</v>
      </c>
      <c r="FK31" s="220"/>
      <c r="FL31" s="213"/>
      <c r="FM31" s="302" t="e">
        <f>IF(OR(FM29=0,FM30=""),0,ABS(1-(FM29/FM30)))</f>
        <v>#REF!</v>
      </c>
      <c r="FN31" s="220"/>
      <c r="FO31" s="213"/>
      <c r="FP31" s="302" t="e">
        <f>IF(OR(FP29=0,FP30=""),0,ABS(1-(FP29/FP30)))</f>
        <v>#REF!</v>
      </c>
      <c r="FQ31" s="220"/>
      <c r="FR31" s="213"/>
      <c r="FS31" s="302" t="e">
        <f>IF(OR(FS29=0,FS30=""),0,ABS(1-(FS29/FS30)))</f>
        <v>#REF!</v>
      </c>
      <c r="FT31" s="220"/>
      <c r="FU31" s="213"/>
      <c r="FV31" s="302" t="e">
        <f>IF(OR(FV29=0,FV30=""),0,ABS(1-(FV29/FV30)))</f>
        <v>#REF!</v>
      </c>
      <c r="FW31" s="220"/>
      <c r="FX31" s="213"/>
      <c r="FY31" s="302" t="e">
        <f>IF(OR(FY29=0,FY30=""),0,ABS(1-(FY29/FY30)))</f>
        <v>#REF!</v>
      </c>
      <c r="FZ31" s="220"/>
      <c r="GA31" s="213"/>
      <c r="GB31" s="302" t="e">
        <f>IF(OR(GB29=0,GB30=""),0,ABS(1-(GB29/GB30)))</f>
        <v>#REF!</v>
      </c>
      <c r="GC31" s="220"/>
      <c r="GD31" s="213"/>
      <c r="GE31" s="302" t="e">
        <f>IF(OR(GE29=0,GE30=""),0,ABS(1-(GE29/GE30)))</f>
        <v>#REF!</v>
      </c>
      <c r="GF31" s="220"/>
      <c r="GG31" s="213"/>
      <c r="GH31" s="302" t="e">
        <f>IF(OR(GH29=0,GH30=""),0,ABS(1-(GH29/GH30)))</f>
        <v>#REF!</v>
      </c>
      <c r="GI31" s="220"/>
      <c r="GJ31" s="213"/>
      <c r="GK31" s="302" t="e">
        <f>IF(OR(GK29=0,GK30=""),0,ABS(1-(GK29/GK30)))</f>
        <v>#REF!</v>
      </c>
      <c r="GL31" s="220"/>
      <c r="GM31" s="213"/>
      <c r="GN31" s="302" t="e">
        <f>IF(OR(GN29=0,GN30=""),0,ABS(1-(GN29/GN30)))</f>
        <v>#REF!</v>
      </c>
      <c r="GO31" s="220"/>
      <c r="GP31" s="213"/>
      <c r="GQ31" s="302" t="e">
        <f>IF(OR(GQ29=0,GQ30=""),0,ABS(1-(GQ29/GQ30)))</f>
        <v>#REF!</v>
      </c>
      <c r="GR31" s="220"/>
      <c r="GS31" s="213"/>
      <c r="GT31" s="302" t="e">
        <f>IF(OR(GT29=0,GT30=""),0,ABS(1-(GT29/GT30)))</f>
        <v>#REF!</v>
      </c>
      <c r="GU31" s="220"/>
      <c r="GV31" s="213"/>
      <c r="GW31" s="302" t="e">
        <f>IF(OR(GW29=0,GW30=""),0,ABS(1-(GW29/GW30)))</f>
        <v>#REF!</v>
      </c>
      <c r="GX31" s="220"/>
      <c r="GY31" s="213"/>
      <c r="GZ31" s="302" t="e">
        <f>IF(OR(GZ29=0,GZ30=""),0,ABS(1-(GZ29/GZ30)))</f>
        <v>#REF!</v>
      </c>
      <c r="HA31" s="220"/>
      <c r="HB31" s="213"/>
      <c r="HC31" s="302" t="e">
        <f>IF(OR(HC29=0,HC30=""),0,ABS(1-(HC29/HC30)))</f>
        <v>#REF!</v>
      </c>
      <c r="HD31" s="220"/>
      <c r="HE31" s="213"/>
      <c r="HF31" s="302" t="e">
        <f>IF(OR(HF29=0,HF30=""),0,ABS(1-(HF29/HF30)))</f>
        <v>#REF!</v>
      </c>
      <c r="HG31" s="220"/>
      <c r="HH31" s="213"/>
      <c r="HI31" s="302" t="e">
        <f>IF(OR(HI29=0,HI30=""),0,ABS(1-(HI29/HI30)))</f>
        <v>#REF!</v>
      </c>
      <c r="HJ31" s="220"/>
      <c r="HK31" s="213"/>
      <c r="HL31" s="302" t="e">
        <f>IF(OR(HL29=0,HL30=""),0,ABS(1-(HL29/HL30)))</f>
        <v>#REF!</v>
      </c>
      <c r="HM31" s="220"/>
      <c r="HN31" s="213"/>
      <c r="HO31" s="302" t="e">
        <f>IF(OR(HO29=0,HO30=""),0,ABS(1-(HO29/HO30)))</f>
        <v>#REF!</v>
      </c>
      <c r="HP31" s="220"/>
      <c r="HQ31" s="213"/>
      <c r="HR31" s="302" t="e">
        <f>IF(OR(HR29=0,HR30=""),0,ABS(1-(HR29/HR30)))</f>
        <v>#REF!</v>
      </c>
      <c r="HS31" s="220"/>
      <c r="HT31" s="213"/>
      <c r="HU31" s="302" t="e">
        <f>IF(OR(HU29=0,HU30=""),0,ABS(1-(HU29/HU30)))</f>
        <v>#REF!</v>
      </c>
      <c r="HV31" s="220"/>
      <c r="HW31" s="213"/>
      <c r="HX31" s="302" t="e">
        <f>IF(OR(HX29=0,HX30=""),0,ABS(1-(HX29/HX30)))</f>
        <v>#REF!</v>
      </c>
      <c r="HY31" s="220"/>
      <c r="HZ31" s="213"/>
      <c r="IA31" s="302" t="e">
        <f>IF(OR(IA29=0,IA30=""),0,ABS(1-(IA29/IA30)))</f>
        <v>#REF!</v>
      </c>
      <c r="IB31" s="220"/>
      <c r="IC31" s="213"/>
      <c r="ID31" s="302" t="e">
        <f>IF(OR(ID29=0,ID30=""),0,ABS(1-(ID29/ID30)))</f>
        <v>#REF!</v>
      </c>
      <c r="IE31" s="220"/>
      <c r="IF31" s="213"/>
      <c r="IG31" s="302" t="e">
        <f>IF(OR(IG29=0,IG30=""),0,ABS(1-(IG29/IG30)))</f>
        <v>#REF!</v>
      </c>
      <c r="IH31" s="220"/>
      <c r="II31" s="213"/>
      <c r="IJ31" s="302" t="e">
        <f>IF(OR(IJ29=0,IJ30=""),0,ABS(1-(IJ29/IJ30)))</f>
        <v>#REF!</v>
      </c>
      <c r="IK31" s="220"/>
      <c r="IL31" s="213"/>
      <c r="IM31" s="302" t="e">
        <f>IF(OR(IM29=0,IM30=""),0,ABS(1-(IM29/IM30)))</f>
        <v>#REF!</v>
      </c>
      <c r="IN31" s="220"/>
      <c r="IO31" s="213"/>
      <c r="IP31" s="302" t="e">
        <f>IF(OR(IP29=0,IP30=""),0,ABS(1-(IP29/IP30)))</f>
        <v>#REF!</v>
      </c>
      <c r="IQ31" s="220"/>
      <c r="IR31" s="213"/>
      <c r="IS31" s="302" t="e">
        <f>IF(OR(IS29=0,IS30=""),0,ABS(1-(IS29/IS30)))</f>
        <v>#REF!</v>
      </c>
      <c r="IT31" s="220"/>
      <c r="IU31" s="213"/>
      <c r="IV31" s="302" t="e">
        <f>IF(OR(IV29=0,IV30=""),0,ABS(1-(IV29/IV30)))</f>
        <v>#REF!</v>
      </c>
      <c r="IW31" s="220"/>
      <c r="IX31" s="213"/>
      <c r="IY31" s="302" t="e">
        <f>IF(OR(IY29=0,IY30=""),0,ABS(1-(IY29/IY30)))</f>
        <v>#REF!</v>
      </c>
      <c r="IZ31" s="220"/>
      <c r="JA31" s="213"/>
      <c r="JB31" s="302" t="e">
        <f>IF(OR(JB29=0,JB30=""),0,ABS(1-(JB29/JB30)))</f>
        <v>#REF!</v>
      </c>
      <c r="JC31" s="220"/>
      <c r="JD31" s="213"/>
      <c r="JE31" s="302" t="e">
        <f>IF(OR(JE29=0,JE30=""),0,ABS(1-(JE29/JE30)))</f>
        <v>#REF!</v>
      </c>
      <c r="JF31" s="220"/>
      <c r="JG31" s="213"/>
      <c r="JH31" s="302" t="e">
        <f>IF(OR(JH29=0,JH30=""),0,ABS(1-(JH29/JH30)))</f>
        <v>#REF!</v>
      </c>
      <c r="JI31" s="220"/>
      <c r="JJ31" s="213"/>
      <c r="JK31" s="302" t="e">
        <f>IF(OR(JK29=0,JK30=""),0,ABS(1-(JK29/JK30)))</f>
        <v>#REF!</v>
      </c>
      <c r="JL31" s="220"/>
      <c r="JM31" s="213"/>
      <c r="JN31" s="302" t="e">
        <f>IF(OR(JN29=0,JN30=""),0,ABS(1-(JN29/JN30)))</f>
        <v>#REF!</v>
      </c>
      <c r="JO31" s="220"/>
      <c r="JP31" s="213"/>
      <c r="JQ31" s="302" t="e">
        <f>IF(OR(JQ29=0,JQ30=""),0,ABS(1-(JQ29/JQ30)))</f>
        <v>#REF!</v>
      </c>
      <c r="JR31" s="220"/>
      <c r="JS31" s="213"/>
      <c r="JT31" s="302" t="e">
        <f>IF(OR(JT29=0,JT30=""),0,ABS(1-(JT29/JT30)))</f>
        <v>#REF!</v>
      </c>
      <c r="JU31" s="220"/>
      <c r="JV31" s="213"/>
      <c r="JW31" s="302" t="e">
        <f>IF(OR(JW29=0,JW30=""),0,ABS(1-(JW29/JW30)))</f>
        <v>#REF!</v>
      </c>
      <c r="JX31" s="220"/>
      <c r="JY31" s="213"/>
      <c r="JZ31" s="302" t="e">
        <f>IF(OR(JZ29=0,JZ30=""),0,ABS(1-(JZ29/JZ30)))</f>
        <v>#REF!</v>
      </c>
      <c r="KA31" s="220"/>
      <c r="KB31" s="213"/>
      <c r="KC31" s="302" t="e">
        <f>IF(OR(KC29=0,KC30=""),0,ABS(1-(KC29/KC30)))</f>
        <v>#REF!</v>
      </c>
      <c r="KD31" s="220"/>
      <c r="KE31" s="213"/>
      <c r="KF31" s="302" t="e">
        <f>IF(OR(KF29=0,KF30=""),0,ABS(1-(KF29/KF30)))</f>
        <v>#REF!</v>
      </c>
      <c r="KG31" s="220"/>
      <c r="KH31" s="213"/>
      <c r="KI31" s="302" t="e">
        <f>IF(OR(KI29=0,KI30=""),0,ABS(1-(KI29/KI30)))</f>
        <v>#REF!</v>
      </c>
      <c r="KJ31" s="220"/>
      <c r="KK31" s="213"/>
      <c r="KL31" s="302" t="e">
        <f>IF(OR(KL29=0,KL30=""),0,ABS(1-(KL29/KL30)))</f>
        <v>#REF!</v>
      </c>
      <c r="KM31" s="220"/>
      <c r="KN31" s="213"/>
      <c r="KO31" s="302" t="e">
        <f>IF(OR(KO29=0,KO30=""),0,ABS(1-(KO29/KO30)))</f>
        <v>#REF!</v>
      </c>
      <c r="KP31" s="220"/>
      <c r="KQ31" s="213"/>
      <c r="KR31" s="302" t="e">
        <f>IF(OR(KR29=0,KR30=""),0,ABS(1-(KR29/KR30)))</f>
        <v>#REF!</v>
      </c>
      <c r="KS31" s="220"/>
      <c r="KT31" s="213"/>
      <c r="KU31" s="302" t="e">
        <f>IF(OR(KU29=0,KU30=""),0,ABS(1-(KU29/KU30)))</f>
        <v>#REF!</v>
      </c>
      <c r="KV31" s="220"/>
      <c r="KW31"/>
    </row>
    <row r="32" spans="1:309" s="42" customFormat="1" ht="15.75" thickBot="1" x14ac:dyDescent="0.3">
      <c r="A32" s="41"/>
      <c r="B32" s="226" t="s">
        <v>0</v>
      </c>
      <c r="C32" s="227"/>
      <c r="D32" s="91"/>
      <c r="E32" s="228"/>
      <c r="F32" s="92"/>
      <c r="G32" s="92"/>
      <c r="H32" s="90">
        <f>ROUND(H29,0)</f>
        <v>110167236</v>
      </c>
      <c r="I32" s="229"/>
      <c r="J32" s="230">
        <f>IF(I10="ADMISIBLE",IF(AND(K32="VÁLIDA",J29&lt;=$H$32,I34="",J31&lt;0.01),J29,"DESCARTADO"),I10)</f>
        <v>108291204</v>
      </c>
      <c r="K32" s="200" t="str">
        <f>IF(COUNTIF(K15:K27,"NO VÁLIDA")&gt;0,"NO VÁLIDA","VÁLIDA")</f>
        <v>VÁLIDA</v>
      </c>
      <c r="L32" s="229"/>
      <c r="M32" s="230" t="str">
        <f>IF(L10="ADMISIBLE",IF(AND(N32="VÁLIDA",M29&lt;=$H$32,L34="",M31&lt;0.01),M29,"DESCARTADO"),L10)</f>
        <v>RECHAZO</v>
      </c>
      <c r="N32" s="200" t="str">
        <f>IF(COUNTIF(N15:N27,"NO VÁLIDA")&gt;0,"NO VÁLIDA","VÁLIDA")</f>
        <v>NO VÁLIDA</v>
      </c>
      <c r="O32" s="229"/>
      <c r="P32" s="230">
        <f>IF(O10="ADMISIBLE",IF(AND(Q32="VÁLIDA",P29&lt;=$H$32,O34="",P31&lt;0.01),P29,"DESCARTADO"),O10)</f>
        <v>108729155</v>
      </c>
      <c r="Q32" s="200" t="str">
        <f>IF(COUNTIF(Q15:Q27,"NO VÁLIDA")&gt;0,"NO VÁLIDA","VÁLIDA")</f>
        <v>VÁLIDA</v>
      </c>
      <c r="R32" s="229"/>
      <c r="S32" s="230">
        <f>IF(R10="ADMISIBLE",IF(AND(T32="VÁLIDA",S29&lt;=$H$32,R34="",S31&lt;0.01),S29,"DESCARTADO"),R10)</f>
        <v>106493869</v>
      </c>
      <c r="T32" s="200" t="str">
        <f>IF(COUNTIF(T15:T27,"NO VÁLIDA")&gt;0,"NO VÁLIDA","VÁLIDA")</f>
        <v>VÁLIDA</v>
      </c>
      <c r="U32" s="229"/>
      <c r="V32" s="230">
        <f>IF(U10="ADMISIBLE",IF(AND(W32="VÁLIDA",V29&lt;=$H$32,U34="",V31&lt;0.01),V29,"DESCARTADO"),U10)</f>
        <v>105551895</v>
      </c>
      <c r="W32" s="200" t="str">
        <f>IF(COUNTIF(W15:W27,"NO VÁLIDA")&gt;0,"NO VÁLIDA","VÁLIDA")</f>
        <v>VÁLIDA</v>
      </c>
      <c r="X32" s="229"/>
      <c r="Y32" s="230">
        <f>IF(X10="ADMISIBLE",IF(AND(Z32="VÁLIDA",Y29&lt;=$H$32,X34="",Y31&lt;0.01),Y29,"DESCARTADO"),X10)</f>
        <v>101329110</v>
      </c>
      <c r="Z32" s="200" t="str">
        <f>IF(COUNTIF(Z15:Z27,"NO VÁLIDA")&gt;0,"NO VÁLIDA","VÁLIDA")</f>
        <v>VÁLIDA</v>
      </c>
      <c r="AA32" s="229"/>
      <c r="AB32" s="230">
        <f>IF(AA10="ADMISIBLE",IF(AND(AC32="VÁLIDA",AB29&lt;=$H$32,AA34="",AB31&lt;0.01),AB29,"DESCARTADO"),AA10)</f>
        <v>0</v>
      </c>
      <c r="AC32" s="200" t="str">
        <f>IF(COUNTIF(AC15:AC27,"NO VÁLIDA")&gt;0,"NO VÁLIDA","VÁLIDA")</f>
        <v>VÁLIDA</v>
      </c>
      <c r="AD32" s="229"/>
      <c r="AE32" s="230">
        <f>IF(AD10="ADMISIBLE",IF(AND(AF32="VÁLIDA",AE29&lt;=$H$32,AD34="",AE31&lt;0.01),AE29,"DESCARTADO"),AD10)</f>
        <v>0</v>
      </c>
      <c r="AF32" s="200" t="str">
        <f>IF(COUNTIF(AF15:AF27,"NO VÁLIDA")&gt;0,"NO VÁLIDA","VÁLIDA")</f>
        <v>NO VÁLIDA</v>
      </c>
      <c r="AG32" s="229"/>
      <c r="AH32" s="230">
        <f>IF(AG10="ADMISIBLE",IF(AND(AI32="VÁLIDA",AH29&lt;=$H$32,AG34="",AH31&lt;0.01),AH29,"DESCARTADO"),AG10)</f>
        <v>0</v>
      </c>
      <c r="AI32" s="200" t="str">
        <f>IF(COUNTIF(AI15:AI27,"NO VÁLIDA")&gt;0,"NO VÁLIDA","VÁLIDA")</f>
        <v>NO VÁLIDA</v>
      </c>
      <c r="AJ32" s="229"/>
      <c r="AK32" s="230">
        <f>IF(AJ10="ADMISIBLE",IF(AND(AL32="VÁLIDA",AK29&lt;=$H$32,AJ34="",AK31&lt;0.01),AK29,"DESCARTADO"),AJ10)</f>
        <v>0</v>
      </c>
      <c r="AL32" s="200" t="str">
        <f>IF(COUNTIF(AL15:AL27,"NO VÁLIDA")&gt;0,"NO VÁLIDA","VÁLIDA")</f>
        <v>NO VÁLIDA</v>
      </c>
      <c r="AM32" s="229"/>
      <c r="AN32" s="230">
        <f>IF(AM10="ADMISIBLE",IF(AND(AO32="VÁLIDA",AN29&lt;=$H$32,AM34="",AN31&lt;0.01),AN29,"DESCARTADO"),AM10)</f>
        <v>0</v>
      </c>
      <c r="AO32" s="200" t="str">
        <f>IF(COUNTIF(AO15:AO27,"NO VÁLIDA")&gt;0,"NO VÁLIDA","VÁLIDA")</f>
        <v>NO VÁLIDA</v>
      </c>
      <c r="AP32" s="229"/>
      <c r="AQ32" s="230">
        <f>IF(AP10="ADMISIBLE",IF(AND(AR32="VÁLIDA",AQ29&lt;=$H$32,AP34="",AQ31&lt;0.01),AQ29,"DESCARTADO"),AP10)</f>
        <v>0</v>
      </c>
      <c r="AR32" s="200" t="str">
        <f>IF(COUNTIF(AR15:AR27,"NO VÁLIDA")&gt;0,"NO VÁLIDA","VÁLIDA")</f>
        <v>NO VÁLIDA</v>
      </c>
      <c r="AS32" s="229"/>
      <c r="AT32" s="230">
        <f>IF(AS10="ADMISIBLE",IF(AND(AU32="VÁLIDA",AT29&lt;=$H$32,AS34="",AT31&lt;0.01),AT29,"DESCARTADO"),AS10)</f>
        <v>0</v>
      </c>
      <c r="AU32" s="200" t="str">
        <f>IF(COUNTIF(AU15:AU27,"NO VÁLIDA")&gt;0,"NO VÁLIDA","VÁLIDA")</f>
        <v>NO VÁLIDA</v>
      </c>
      <c r="AV32" s="229"/>
      <c r="AW32" s="230">
        <f>IF(AV10="ADMISIBLE",IF(AND(AX32="VÁLIDA",AW29&lt;=$H$32,AV34="",AW31&lt;0.01),AW29,"DESCARTADO"),AV10)</f>
        <v>0</v>
      </c>
      <c r="AX32" s="200" t="str">
        <f>IF(COUNTIF(AX15:AX27,"NO VÁLIDA")&gt;0,"NO VÁLIDA","VÁLIDA")</f>
        <v>NO VÁLIDA</v>
      </c>
      <c r="AY32" s="229"/>
      <c r="AZ32" s="230">
        <f>IF(AY10="ADMISIBLE",IF(AND(BA32="VÁLIDA",AZ29&lt;=$H$32,AY34="",AZ31&lt;0.01),AZ29,"DESCARTADO"),AY10)</f>
        <v>0</v>
      </c>
      <c r="BA32" s="200" t="str">
        <f>IF(COUNTIF(BA15:BA27,"NO VÁLIDA")&gt;0,"NO VÁLIDA","VÁLIDA")</f>
        <v>NO VÁLIDA</v>
      </c>
      <c r="BB32" s="229"/>
      <c r="BC32" s="230">
        <f>IF(BB10="ADMISIBLE",IF(AND(BD32="VÁLIDA",BC29&lt;=$H$32,BB34="",BC31&lt;0.01),BC29,"DESCARTADO"),BB10)</f>
        <v>0</v>
      </c>
      <c r="BD32" s="200" t="str">
        <f>IF(COUNTIF(BD15:BD27,"NO VÁLIDA")&gt;0,"NO VÁLIDA","VÁLIDA")</f>
        <v>NO VÁLIDA</v>
      </c>
      <c r="BE32" s="229"/>
      <c r="BF32" s="230">
        <f>IF(BE10="ADMISIBLE",IF(AND(BG32="VÁLIDA",BF29&lt;=$H$32,BE34="",BF31&lt;0.01),BF29,"DESCARTADO"),BE10)</f>
        <v>0</v>
      </c>
      <c r="BG32" s="200" t="str">
        <f>IF(COUNTIF(BG15:BG27,"NO VÁLIDA")&gt;0,"NO VÁLIDA","VÁLIDA")</f>
        <v>NO VÁLIDA</v>
      </c>
      <c r="BH32" s="229"/>
      <c r="BI32" s="230">
        <f>IF(BH10="ADMISIBLE",IF(AND(BJ32="VÁLIDA",BI29&lt;=$H$32,BH34="",BI31&lt;0.01),BI29,"DESCARTADO"),BH10)</f>
        <v>0</v>
      </c>
      <c r="BJ32" s="200" t="str">
        <f>IF(COUNTIF(BJ15:BJ27,"NO VÁLIDA")&gt;0,"NO VÁLIDA","VÁLIDA")</f>
        <v>NO VÁLIDA</v>
      </c>
      <c r="BK32" s="229"/>
      <c r="BL32" s="230">
        <f>IF(BK10="ADMISIBLE",IF(AND(BM32="VÁLIDA",BL29&lt;=$H$32,BK34="",BL31&lt;0.01),BL29,"DESCARTADO"),BK10)</f>
        <v>0</v>
      </c>
      <c r="BM32" s="200" t="str">
        <f>IF(COUNTIF(BM15:BM27,"NO VÁLIDA")&gt;0,"NO VÁLIDA","VÁLIDA")</f>
        <v>NO VÁLIDA</v>
      </c>
      <c r="BN32" s="229"/>
      <c r="BO32" s="230">
        <f>IF(BN10="ADMISIBLE",IF(AND(BP32="VÁLIDA",BO29&lt;=$H$32,BN34="",BO31&lt;0.01),BO29,"DESCARTADO"),BN10)</f>
        <v>0</v>
      </c>
      <c r="BP32" s="200" t="str">
        <f>IF(COUNTIF(BP15:BP27,"NO VÁLIDA")&gt;0,"NO VÁLIDA","VÁLIDA")</f>
        <v>NO VÁLIDA</v>
      </c>
      <c r="BQ32" s="229"/>
      <c r="BR32" s="230">
        <f>IF(BQ10="ADMISIBLE",IF(AND(BS32="VÁLIDA",BR29&lt;=$H$32,BQ34="",BR31&lt;0.01),BR29,"DESCARTADO"),BQ10)</f>
        <v>0</v>
      </c>
      <c r="BS32" s="200" t="str">
        <f>IF(COUNTIF(BS15:BS27,"NO VÁLIDA")&gt;0,"NO VÁLIDA","VÁLIDA")</f>
        <v>NO VÁLIDA</v>
      </c>
      <c r="BT32" s="229"/>
      <c r="BU32" s="230">
        <f>IF(BT10="ADMISIBLE",IF(AND(BV32="VÁLIDA",BU29&lt;=$H$32,BT34="",BU31&lt;0.01),BU29,"DESCARTADO"),BT10)</f>
        <v>0</v>
      </c>
      <c r="BV32" s="200" t="str">
        <f>IF(COUNTIF(BV15:BV27,"NO VÁLIDA")&gt;0,"NO VÁLIDA","VÁLIDA")</f>
        <v>NO VÁLIDA</v>
      </c>
      <c r="BW32" s="229"/>
      <c r="BX32" s="230">
        <f>IF(BW10="ADMISIBLE",IF(AND(BY32="VÁLIDA",BX29&lt;=$H$32,BW34="",BX31&lt;0.01),BX29,"DESCARTADO"),BW10)</f>
        <v>0</v>
      </c>
      <c r="BY32" s="200" t="str">
        <f>IF(COUNTIF(BY15:BY27,"NO VÁLIDA")&gt;0,"NO VÁLIDA","VÁLIDA")</f>
        <v>NO VÁLIDA</v>
      </c>
      <c r="BZ32" s="229"/>
      <c r="CA32" s="230">
        <f>IF(BZ10="ADMISIBLE",IF(AND(CB32="VÁLIDA",CA29&lt;=$H$32,BZ34="",CA31&lt;0.01),CA29,"DESCARTADO"),BZ10)</f>
        <v>0</v>
      </c>
      <c r="CB32" s="200" t="str">
        <f>IF(COUNTIF(CB15:CB27,"NO VÁLIDA")&gt;0,"NO VÁLIDA","VÁLIDA")</f>
        <v>NO VÁLIDA</v>
      </c>
      <c r="CC32" s="229"/>
      <c r="CD32" s="230">
        <f>IF(CC10="ADMISIBLE",IF(AND(CE32="VÁLIDA",CD29&lt;=$H$32,CC34="",CD31&lt;0.01),CD29,"DESCARTADO"),CC10)</f>
        <v>0</v>
      </c>
      <c r="CE32" s="200" t="str">
        <f>IF(COUNTIF(CE15:CE27,"NO VÁLIDA")&gt;0,"NO VÁLIDA","VÁLIDA")</f>
        <v>NO VÁLIDA</v>
      </c>
      <c r="CF32" s="229"/>
      <c r="CG32" s="230">
        <f>IF(CF10="ADMISIBLE",IF(AND(CH32="VÁLIDA",CG29&lt;=$H$32,CF34="",CG31&lt;0.01),CG29,"DESCARTADO"),CF10)</f>
        <v>0</v>
      </c>
      <c r="CH32" s="200" t="str">
        <f>IF(COUNTIF(CH15:CH27,"NO VÁLIDA")&gt;0,"NO VÁLIDA","VÁLIDA")</f>
        <v>NO VÁLIDA</v>
      </c>
      <c r="CI32" s="229"/>
      <c r="CJ32" s="230">
        <f>IF(CI10="ADMISIBLE",IF(AND(CK32="VÁLIDA",CJ29&lt;=$H$32,CI34="",CJ31&lt;0.01),CJ29,"DESCARTADO"),CI10)</f>
        <v>0</v>
      </c>
      <c r="CK32" s="200" t="str">
        <f>IF(COUNTIF(CK15:CK27,"NO VÁLIDA")&gt;0,"NO VÁLIDA","VÁLIDA")</f>
        <v>NO VÁLIDA</v>
      </c>
      <c r="CL32" s="229"/>
      <c r="CM32" s="230">
        <f>IF(CL10="ADMISIBLE",IF(AND(CN32="VÁLIDA",CM29&lt;=$H$32,CL34="",CM31&lt;0.01),CM29,"DESCARTADO"),CL10)</f>
        <v>0</v>
      </c>
      <c r="CN32" s="200" t="str">
        <f>IF(COUNTIF(CN15:CN27,"NO VÁLIDA")&gt;0,"NO VÁLIDA","VÁLIDA")</f>
        <v>NO VÁLIDA</v>
      </c>
      <c r="CO32" s="229"/>
      <c r="CP32" s="230">
        <f>IF(CO10="ADMISIBLE",IF(AND(CQ32="VÁLIDA",CP29&lt;=$H$32,CO34="",CP31&lt;0.01),CP29,"DESCARTADO"),CO10)</f>
        <v>0</v>
      </c>
      <c r="CQ32" s="200" t="str">
        <f>IF(COUNTIF(CQ15:CQ27,"NO VÁLIDA")&gt;0,"NO VÁLIDA","VÁLIDA")</f>
        <v>NO VÁLIDA</v>
      </c>
      <c r="CR32" s="229"/>
      <c r="CS32" s="230">
        <f>IF(CR10="ADMISIBLE",IF(AND(CT32="VÁLIDA",CS29&lt;=$H$32,CR34="",CS31&lt;0.01),CS29,"DESCARTADO"),CR10)</f>
        <v>0</v>
      </c>
      <c r="CT32" s="200" t="str">
        <f>IF(COUNTIF(CT15:CT27,"NO VÁLIDA")&gt;0,"NO VÁLIDA","VÁLIDA")</f>
        <v>NO VÁLIDA</v>
      </c>
      <c r="CU32" s="229"/>
      <c r="CV32" s="230">
        <f>IF(CU10="ADMISIBLE",IF(AND(CW32="VÁLIDA",CV29&lt;=$H$32,CU34="",CV31&lt;0.01),CV29,"DESCARTADO"),CU10)</f>
        <v>0</v>
      </c>
      <c r="CW32" s="200" t="str">
        <f>IF(COUNTIF(CW15:CW27,"NO VÁLIDA")&gt;0,"NO VÁLIDA","VÁLIDA")</f>
        <v>NO VÁLIDA</v>
      </c>
      <c r="CX32" s="229"/>
      <c r="CY32" s="230">
        <f>IF(CX10="ADMISIBLE",IF(AND(CZ32="VÁLIDA",CY29&lt;=$H$32,CX34="",CY31&lt;0.01),CY29,"DESCARTADO"),CX10)</f>
        <v>0</v>
      </c>
      <c r="CZ32" s="200" t="str">
        <f>IF(COUNTIF(CZ15:CZ27,"NO VÁLIDA")&gt;0,"NO VÁLIDA","VÁLIDA")</f>
        <v>NO VÁLIDA</v>
      </c>
      <c r="DA32" s="229"/>
      <c r="DB32" s="230">
        <f>IF(DA10="ADMISIBLE",IF(AND(DC32="VÁLIDA",DB29&lt;=$H$32,DA34="",DB31&lt;0.01),DB29,"DESCARTADO"),DA10)</f>
        <v>0</v>
      </c>
      <c r="DC32" s="200" t="str">
        <f>IF(COUNTIF(DC15:DC27,"NO VÁLIDA")&gt;0,"NO VÁLIDA","VÁLIDA")</f>
        <v>NO VÁLIDA</v>
      </c>
      <c r="DD32" s="229"/>
      <c r="DE32" s="230">
        <f>IF(DD10="ADMISIBLE",IF(AND(DF32="VÁLIDA",DE29&lt;=$H$32,DD34="",DE31&lt;0.01),DE29,"DESCARTADO"),DD10)</f>
        <v>0</v>
      </c>
      <c r="DF32" s="200" t="str">
        <f>IF(COUNTIF(DF15:DF27,"NO VÁLIDA")&gt;0,"NO VÁLIDA","VÁLIDA")</f>
        <v>NO VÁLIDA</v>
      </c>
      <c r="DG32" s="229"/>
      <c r="DH32" s="230">
        <f>IF(DG10="ADMISIBLE",IF(AND(DI32="VÁLIDA",DH29&lt;=$H$32,DG34="",DH31&lt;0.01),DH29,"DESCARTADO"),DG10)</f>
        <v>0</v>
      </c>
      <c r="DI32" s="200" t="str">
        <f>IF(COUNTIF(DI15:DI27,"NO VÁLIDA")&gt;0,"NO VÁLIDA","VÁLIDA")</f>
        <v>NO VÁLIDA</v>
      </c>
      <c r="DJ32" s="229"/>
      <c r="DK32" s="230">
        <f>IF(DJ10="ADMISIBLE",IF(AND(DL32="VÁLIDA",DK29&lt;=$H$32,DJ34="",DK31&lt;0.01),DK29,"DESCARTADO"),DJ10)</f>
        <v>0</v>
      </c>
      <c r="DL32" s="200" t="str">
        <f>IF(COUNTIF(DL15:DL27,"NO VÁLIDA")&gt;0,"NO VÁLIDA","VÁLIDA")</f>
        <v>NO VÁLIDA</v>
      </c>
      <c r="DM32" s="229"/>
      <c r="DN32" s="230">
        <f>IF(DM10="ADMISIBLE",IF(AND(DO32="VÁLIDA",DN29&lt;=$H$32,DM34="",DN31&lt;0.01),DN29,"DESCARTADO"),DM10)</f>
        <v>0</v>
      </c>
      <c r="DO32" s="200" t="str">
        <f>IF(COUNTIF(DO15:DO27,"NO VÁLIDA")&gt;0,"NO VÁLIDA","VÁLIDA")</f>
        <v>NO VÁLIDA</v>
      </c>
      <c r="DP32" s="229"/>
      <c r="DQ32" s="230">
        <f>IF(DP10="ADMISIBLE",IF(AND(DR32="VÁLIDA",DQ29&lt;=$H$32,DP34="",DQ31&lt;0.01),DQ29,"DESCARTADO"),DP10)</f>
        <v>0</v>
      </c>
      <c r="DR32" s="200" t="str">
        <f>IF(COUNTIF(DR15:DR27,"NO VÁLIDA")&gt;0,"NO VÁLIDA","VÁLIDA")</f>
        <v>NO VÁLIDA</v>
      </c>
      <c r="DS32" s="229"/>
      <c r="DT32" s="230">
        <f>IF(DS10="ADMISIBLE",IF(AND(DU32="VÁLIDA",DT29&lt;=$H$32,DS34="",DT31&lt;0.01),DT29,"DESCARTADO"),DS10)</f>
        <v>0</v>
      </c>
      <c r="DU32" s="200" t="str">
        <f>IF(COUNTIF(DU15:DU27,"NO VÁLIDA")&gt;0,"NO VÁLIDA","VÁLIDA")</f>
        <v>NO VÁLIDA</v>
      </c>
      <c r="DV32" s="229"/>
      <c r="DW32" s="230">
        <f>IF(DV10="ADMISIBLE",IF(AND(DX32="VÁLIDA",DW29&lt;=$H$32,DV34="",DW31&lt;0.01),DW29,"DESCARTADO"),DV10)</f>
        <v>0</v>
      </c>
      <c r="DX32" s="200" t="str">
        <f>IF(COUNTIF(DX15:DX27,"NO VÁLIDA")&gt;0,"NO VÁLIDA","VÁLIDA")</f>
        <v>NO VÁLIDA</v>
      </c>
      <c r="DY32" s="229"/>
      <c r="DZ32" s="230">
        <f>IF(DY10="ADMISIBLE",IF(AND(EA32="VÁLIDA",DZ29&lt;=$H$32,DY34="",DZ31&lt;0.01),DZ29,"DESCARTADO"),DY10)</f>
        <v>0</v>
      </c>
      <c r="EA32" s="200" t="str">
        <f>IF(COUNTIF(EA15:EA27,"NO VÁLIDA")&gt;0,"NO VÁLIDA","VÁLIDA")</f>
        <v>NO VÁLIDA</v>
      </c>
      <c r="EB32" s="229"/>
      <c r="EC32" s="230">
        <f>IF(EB10="ADMISIBLE",IF(AND(ED32="VÁLIDA",EC29&lt;=$H$32,EB34="",EC31&lt;0.01),EC29,"DESCARTADO"),EB10)</f>
        <v>0</v>
      </c>
      <c r="ED32" s="200" t="str">
        <f>IF(COUNTIF(ED15:ED27,"NO VÁLIDA")&gt;0,"NO VÁLIDA","VÁLIDA")</f>
        <v>NO VÁLIDA</v>
      </c>
      <c r="EE32" s="229"/>
      <c r="EF32" s="230">
        <f>IF(EE10="ADMISIBLE",IF(AND(EG32="VÁLIDA",EF29&lt;=$H$32,EE34="",EF31&lt;0.01),EF29,"DESCARTADO"),EE10)</f>
        <v>0</v>
      </c>
      <c r="EG32" s="200" t="str">
        <f>IF(COUNTIF(EG15:EG27,"NO VÁLIDA")&gt;0,"NO VÁLIDA","VÁLIDA")</f>
        <v>NO VÁLIDA</v>
      </c>
      <c r="EH32" s="229"/>
      <c r="EI32" s="230">
        <f>IF(EH10="ADMISIBLE",IF(AND(EJ32="VÁLIDA",EI29&lt;=$H$32,EH34="",EI31&lt;0.01),EI29,"DESCARTADO"),EH10)</f>
        <v>0</v>
      </c>
      <c r="EJ32" s="200" t="str">
        <f>IF(COUNTIF(EJ15:EJ27,"NO VÁLIDA")&gt;0,"NO VÁLIDA","VÁLIDA")</f>
        <v>NO VÁLIDA</v>
      </c>
      <c r="EK32" s="229"/>
      <c r="EL32" s="230">
        <f>IF(EK10="ADMISIBLE",IF(AND(EM32="VÁLIDA",EL29&lt;=$H$32,EK34="",EL31&lt;0.01),EL29,"DESCARTADO"),EK10)</f>
        <v>0</v>
      </c>
      <c r="EM32" s="200" t="str">
        <f>IF(COUNTIF(EM15:EM27,"NO VÁLIDA")&gt;0,"NO VÁLIDA","VÁLIDA")</f>
        <v>NO VÁLIDA</v>
      </c>
      <c r="EN32" s="229"/>
      <c r="EO32" s="230">
        <f>IF(EN10="ADMISIBLE",IF(AND(EP32="VÁLIDA",EO29&lt;=$H$32,EN34="",EO31&lt;0.01),EO29,"DESCARTADO"),EN10)</f>
        <v>0</v>
      </c>
      <c r="EP32" s="200" t="str">
        <f>IF(COUNTIF(EP15:EP27,"NO VÁLIDA")&gt;0,"NO VÁLIDA","VÁLIDA")</f>
        <v>NO VÁLIDA</v>
      </c>
      <c r="EQ32" s="229"/>
      <c r="ER32" s="230">
        <f>IF(EQ10="ADMISIBLE",IF(AND(ES32="VÁLIDA",ER29&lt;=$H$32,EQ34="",ER31&lt;0.01),ER29,"DESCARTADO"),EQ10)</f>
        <v>0</v>
      </c>
      <c r="ES32" s="200" t="str">
        <f>IF(COUNTIF(ES15:ES27,"NO VÁLIDA")&gt;0,"NO VÁLIDA","VÁLIDA")</f>
        <v>NO VÁLIDA</v>
      </c>
      <c r="ET32" s="229"/>
      <c r="EU32" s="230">
        <f>IF(ET10="ADMISIBLE",IF(AND(EV32="VÁLIDA",EU29&lt;=$H$32,ET34="",EU31&lt;0.01),EU29,"DESCARTADO"),ET10)</f>
        <v>0</v>
      </c>
      <c r="EV32" s="200" t="str">
        <f>IF(COUNTIF(EV15:EV27,"NO VÁLIDA")&gt;0,"NO VÁLIDA","VÁLIDA")</f>
        <v>NO VÁLIDA</v>
      </c>
      <c r="EW32" s="229"/>
      <c r="EX32" s="230">
        <f>IF(EW10="ADMISIBLE",IF(AND(EY32="VÁLIDA",EX29&lt;=$H$32,EW34="",EX31&lt;0.01),EX29,"DESCARTADO"),EW10)</f>
        <v>0</v>
      </c>
      <c r="EY32" s="200" t="str">
        <f>IF(COUNTIF(EY15:EY27,"NO VÁLIDA")&gt;0,"NO VÁLIDA","VÁLIDA")</f>
        <v>NO VÁLIDA</v>
      </c>
      <c r="EZ32" s="229"/>
      <c r="FA32" s="230">
        <f>IF(EZ10="ADMISIBLE",IF(AND(FB32="VÁLIDA",FA29&lt;=$H$32,EZ34="",FA31&lt;0.01),FA29,"DESCARTADO"),EZ10)</f>
        <v>0</v>
      </c>
      <c r="FB32" s="200" t="str">
        <f>IF(COUNTIF(FB15:FB27,"NO VÁLIDA")&gt;0,"NO VÁLIDA","VÁLIDA")</f>
        <v>NO VÁLIDA</v>
      </c>
      <c r="FC32" s="229"/>
      <c r="FD32" s="230">
        <f>IF(FC10="ADMISIBLE",IF(AND(FE32="VÁLIDA",FD29&lt;=$H$32,FC34="",FD31&lt;0.01),FD29,"DESCARTADO"),FC10)</f>
        <v>0</v>
      </c>
      <c r="FE32" s="200" t="str">
        <f>IF(COUNTIF(FE15:FE27,"NO VÁLIDA")&gt;0,"NO VÁLIDA","VÁLIDA")</f>
        <v>NO VÁLIDA</v>
      </c>
      <c r="FF32" s="229"/>
      <c r="FG32" s="230">
        <f>IF(FF10="ADMISIBLE",IF(AND(FH32="VÁLIDA",FG29&lt;=$H$32,FF34="",FG31&lt;0.01),FG29,"DESCARTADO"),FF10)</f>
        <v>0</v>
      </c>
      <c r="FH32" s="200" t="str">
        <f>IF(COUNTIF(FH15:FH27,"NO VÁLIDA")&gt;0,"NO VÁLIDA","VÁLIDA")</f>
        <v>NO VÁLIDA</v>
      </c>
      <c r="FI32" s="229"/>
      <c r="FJ32" s="230">
        <f>IF(FI10="ADMISIBLE",IF(AND(FK32="VÁLIDA",FJ29&lt;=$H$32,FI34="",FJ31&lt;0.01),FJ29,"DESCARTADO"),FI10)</f>
        <v>0</v>
      </c>
      <c r="FK32" s="200" t="str">
        <f>IF(COUNTIF(FK15:FK27,"NO VÁLIDA")&gt;0,"NO VÁLIDA","VÁLIDA")</f>
        <v>NO VÁLIDA</v>
      </c>
      <c r="FL32" s="229"/>
      <c r="FM32" s="230">
        <f>IF(FL10="ADMISIBLE",IF(AND(FN32="VÁLIDA",FM29&lt;=$H$32,FL34="",FM31&lt;0.01),FM29,"DESCARTADO"),FL10)</f>
        <v>0</v>
      </c>
      <c r="FN32" s="200" t="str">
        <f>IF(COUNTIF(FN15:FN27,"NO VÁLIDA")&gt;0,"NO VÁLIDA","VÁLIDA")</f>
        <v>NO VÁLIDA</v>
      </c>
      <c r="FO32" s="229"/>
      <c r="FP32" s="230">
        <f>IF(FO10="ADMISIBLE",IF(AND(FQ32="VÁLIDA",FP29&lt;=$H$32,FO34="",FP31&lt;0.01),FP29,"DESCARTADO"),FO10)</f>
        <v>0</v>
      </c>
      <c r="FQ32" s="200" t="str">
        <f>IF(COUNTIF(FQ15:FQ27,"NO VÁLIDA")&gt;0,"NO VÁLIDA","VÁLIDA")</f>
        <v>NO VÁLIDA</v>
      </c>
      <c r="FR32" s="229"/>
      <c r="FS32" s="230">
        <f>IF(FR10="ADMISIBLE",IF(AND(FT32="VÁLIDA",FS29&lt;=$H$32,FR34="",FS31&lt;0.01),FS29,"DESCARTADO"),FR10)</f>
        <v>0</v>
      </c>
      <c r="FT32" s="200" t="str">
        <f>IF(COUNTIF(FT15:FT27,"NO VÁLIDA")&gt;0,"NO VÁLIDA","VÁLIDA")</f>
        <v>NO VÁLIDA</v>
      </c>
      <c r="FU32" s="229"/>
      <c r="FV32" s="230">
        <f>IF(FU10="ADMISIBLE",IF(AND(FW32="VÁLIDA",FV29&lt;=$H$32,FU34="",FV31&lt;0.01),FV29,"DESCARTADO"),FU10)</f>
        <v>0</v>
      </c>
      <c r="FW32" s="200" t="str">
        <f>IF(COUNTIF(FW15:FW27,"NO VÁLIDA")&gt;0,"NO VÁLIDA","VÁLIDA")</f>
        <v>NO VÁLIDA</v>
      </c>
      <c r="FX32" s="229"/>
      <c r="FY32" s="230">
        <f>IF(FX10="ADMISIBLE",IF(AND(FZ32="VÁLIDA",FY29&lt;=$H$32,FX34="",FY31&lt;0.01),FY29,"DESCARTADO"),FX10)</f>
        <v>0</v>
      </c>
      <c r="FZ32" s="200" t="str">
        <f>IF(COUNTIF(FZ15:FZ27,"NO VÁLIDA")&gt;0,"NO VÁLIDA","VÁLIDA")</f>
        <v>NO VÁLIDA</v>
      </c>
      <c r="GA32" s="229"/>
      <c r="GB32" s="230">
        <f>IF(GA10="ADMISIBLE",IF(AND(GC32="VÁLIDA",GB29&lt;=$H$32,GA34="",GB31&lt;0.01),GB29,"DESCARTADO"),GA10)</f>
        <v>0</v>
      </c>
      <c r="GC32" s="200" t="str">
        <f>IF(COUNTIF(GC15:GC27,"NO VÁLIDA")&gt;0,"NO VÁLIDA","VÁLIDA")</f>
        <v>NO VÁLIDA</v>
      </c>
      <c r="GD32" s="229"/>
      <c r="GE32" s="230">
        <f>IF(GD10="ADMISIBLE",IF(AND(GF32="VÁLIDA",GE29&lt;=$H$32,GD34="",GE31&lt;0.01),GE29,"DESCARTADO"),GD10)</f>
        <v>0</v>
      </c>
      <c r="GF32" s="200" t="str">
        <f>IF(COUNTIF(GF15:GF27,"NO VÁLIDA")&gt;0,"NO VÁLIDA","VÁLIDA")</f>
        <v>NO VÁLIDA</v>
      </c>
      <c r="GG32" s="229"/>
      <c r="GH32" s="230">
        <f>IF(GG10="ADMISIBLE",IF(AND(GI32="VÁLIDA",GH29&lt;=$H$32,GG34="",GH31&lt;0.01),GH29,"DESCARTADO"),GG10)</f>
        <v>0</v>
      </c>
      <c r="GI32" s="200" t="str">
        <f>IF(COUNTIF(GI15:GI27,"NO VÁLIDA")&gt;0,"NO VÁLIDA","VÁLIDA")</f>
        <v>NO VÁLIDA</v>
      </c>
      <c r="GJ32" s="229"/>
      <c r="GK32" s="230">
        <f>IF(GJ10="ADMISIBLE",IF(AND(GL32="VÁLIDA",GK29&lt;=$H$32,GJ34="",GK31&lt;0.01),GK29,"DESCARTADO"),GJ10)</f>
        <v>0</v>
      </c>
      <c r="GL32" s="200" t="str">
        <f>IF(COUNTIF(GL15:GL27,"NO VÁLIDA")&gt;0,"NO VÁLIDA","VÁLIDA")</f>
        <v>NO VÁLIDA</v>
      </c>
      <c r="GM32" s="229"/>
      <c r="GN32" s="230">
        <f>IF(GM10="ADMISIBLE",IF(AND(GO32="VÁLIDA",GN29&lt;=$H$32,GM34="",GN31&lt;0.01),GN29,"DESCARTADO"),GM10)</f>
        <v>0</v>
      </c>
      <c r="GO32" s="200" t="str">
        <f>IF(COUNTIF(GO15:GO27,"NO VÁLIDA")&gt;0,"NO VÁLIDA","VÁLIDA")</f>
        <v>NO VÁLIDA</v>
      </c>
      <c r="GP32" s="229"/>
      <c r="GQ32" s="230">
        <f>IF(GP10="ADMISIBLE",IF(AND(GR32="VÁLIDA",GQ29&lt;=$H$32,GP34="",GQ31&lt;0.01),GQ29,"DESCARTADO"),GP10)</f>
        <v>0</v>
      </c>
      <c r="GR32" s="200" t="str">
        <f>IF(COUNTIF(GR15:GR27,"NO VÁLIDA")&gt;0,"NO VÁLIDA","VÁLIDA")</f>
        <v>NO VÁLIDA</v>
      </c>
      <c r="GS32" s="229"/>
      <c r="GT32" s="230">
        <f>IF(GS10="ADMISIBLE",IF(AND(GU32="VÁLIDA",GT29&lt;=$H$32,GS34="",GT31&lt;0.01),GT29,"DESCARTADO"),GS10)</f>
        <v>0</v>
      </c>
      <c r="GU32" s="200" t="str">
        <f>IF(COUNTIF(GU15:GU27,"NO VÁLIDA")&gt;0,"NO VÁLIDA","VÁLIDA")</f>
        <v>NO VÁLIDA</v>
      </c>
      <c r="GV32" s="229"/>
      <c r="GW32" s="230">
        <f>IF(GV10="ADMISIBLE",IF(AND(GX32="VÁLIDA",GW29&lt;=$H$32,GV34="",GW31&lt;0.01),GW29,"DESCARTADO"),GV10)</f>
        <v>0</v>
      </c>
      <c r="GX32" s="200" t="str">
        <f>IF(COUNTIF(GX15:GX27,"NO VÁLIDA")&gt;0,"NO VÁLIDA","VÁLIDA")</f>
        <v>NO VÁLIDA</v>
      </c>
      <c r="GY32" s="229"/>
      <c r="GZ32" s="230">
        <f>IF(GY10="ADMISIBLE",IF(AND(HA32="VÁLIDA",GZ29&lt;=$H$32,GY34="",GZ31&lt;0.01),GZ29,"DESCARTADO"),GY10)</f>
        <v>0</v>
      </c>
      <c r="HA32" s="200" t="str">
        <f>IF(COUNTIF(HA15:HA27,"NO VÁLIDA")&gt;0,"NO VÁLIDA","VÁLIDA")</f>
        <v>NO VÁLIDA</v>
      </c>
      <c r="HB32" s="229"/>
      <c r="HC32" s="230">
        <f>IF(HB10="ADMISIBLE",IF(AND(HD32="VÁLIDA",HC29&lt;=$H$32,HB34="",HC31&lt;0.01),HC29,"DESCARTADO"),HB10)</f>
        <v>0</v>
      </c>
      <c r="HD32" s="200" t="str">
        <f>IF(COUNTIF(HD15:HD27,"NO VÁLIDA")&gt;0,"NO VÁLIDA","VÁLIDA")</f>
        <v>NO VÁLIDA</v>
      </c>
      <c r="HE32" s="229"/>
      <c r="HF32" s="230">
        <f>IF(HE10="ADMISIBLE",IF(AND(HG32="VÁLIDA",HF29&lt;=$H$32,HE34="",HF31&lt;0.01),HF29,"DESCARTADO"),HE10)</f>
        <v>0</v>
      </c>
      <c r="HG32" s="200" t="str">
        <f>IF(COUNTIF(HG15:HG27,"NO VÁLIDA")&gt;0,"NO VÁLIDA","VÁLIDA")</f>
        <v>NO VÁLIDA</v>
      </c>
      <c r="HH32" s="229"/>
      <c r="HI32" s="230">
        <f>IF(HH10="ADMISIBLE",IF(AND(HJ32="VÁLIDA",HI29&lt;=$H$32,HH34="",HI31&lt;0.01),HI29,"DESCARTADO"),HH10)</f>
        <v>0</v>
      </c>
      <c r="HJ32" s="200" t="str">
        <f>IF(COUNTIF(HJ15:HJ27,"NO VÁLIDA")&gt;0,"NO VÁLIDA","VÁLIDA")</f>
        <v>NO VÁLIDA</v>
      </c>
      <c r="HK32" s="229"/>
      <c r="HL32" s="230">
        <f>IF(HK10="ADMISIBLE",IF(AND(HM32="VÁLIDA",HL29&lt;=$H$32,HK34="",HL31&lt;0.01),HL29,"DESCARTADO"),HK10)</f>
        <v>0</v>
      </c>
      <c r="HM32" s="200" t="str">
        <f>IF(COUNTIF(HM15:HM27,"NO VÁLIDA")&gt;0,"NO VÁLIDA","VÁLIDA")</f>
        <v>NO VÁLIDA</v>
      </c>
      <c r="HN32" s="229"/>
      <c r="HO32" s="230">
        <f>IF(HN10="ADMISIBLE",IF(AND(HP32="VÁLIDA",HO29&lt;=$H$32,HN34="",HO31&lt;0.01),HO29,"DESCARTADO"),HN10)</f>
        <v>0</v>
      </c>
      <c r="HP32" s="200" t="str">
        <f>IF(COUNTIF(HP15:HP27,"NO VÁLIDA")&gt;0,"NO VÁLIDA","VÁLIDA")</f>
        <v>NO VÁLIDA</v>
      </c>
      <c r="HQ32" s="229"/>
      <c r="HR32" s="230">
        <f>IF(HQ10="ADMISIBLE",IF(AND(HS32="VÁLIDA",HR29&lt;=$H$32,HQ34="",HR31&lt;0.01),HR29,"DESCARTADO"),HQ10)</f>
        <v>0</v>
      </c>
      <c r="HS32" s="200" t="str">
        <f>IF(COUNTIF(HS15:HS27,"NO VÁLIDA")&gt;0,"NO VÁLIDA","VÁLIDA")</f>
        <v>NO VÁLIDA</v>
      </c>
      <c r="HT32" s="229"/>
      <c r="HU32" s="230">
        <f>IF(HT10="ADMISIBLE",IF(AND(HV32="VÁLIDA",HU29&lt;=$H$32,HT34="",HU31&lt;0.01),HU29,"DESCARTADO"),HT10)</f>
        <v>0</v>
      </c>
      <c r="HV32" s="200" t="str">
        <f>IF(COUNTIF(HV15:HV27,"NO VÁLIDA")&gt;0,"NO VÁLIDA","VÁLIDA")</f>
        <v>NO VÁLIDA</v>
      </c>
      <c r="HW32" s="229"/>
      <c r="HX32" s="230">
        <f>IF(HW10="ADMISIBLE",IF(AND(HY32="VÁLIDA",HX29&lt;=$H$32,HW34="",HX31&lt;0.01),HX29,"DESCARTADO"),HW10)</f>
        <v>0</v>
      </c>
      <c r="HY32" s="200" t="str">
        <f>IF(COUNTIF(HY15:HY27,"NO VÁLIDA")&gt;0,"NO VÁLIDA","VÁLIDA")</f>
        <v>NO VÁLIDA</v>
      </c>
      <c r="HZ32" s="229"/>
      <c r="IA32" s="230">
        <f>IF(HZ10="ADMISIBLE",IF(AND(IB32="VÁLIDA",IA29&lt;=$H$32,HZ34="",IA31&lt;0.01),IA29,"DESCARTADO"),HZ10)</f>
        <v>0</v>
      </c>
      <c r="IB32" s="200" t="str">
        <f>IF(COUNTIF(IB15:IB27,"NO VÁLIDA")&gt;0,"NO VÁLIDA","VÁLIDA")</f>
        <v>NO VÁLIDA</v>
      </c>
      <c r="IC32" s="229"/>
      <c r="ID32" s="230">
        <f>IF(IC10="ADMISIBLE",IF(AND(IE32="VÁLIDA",ID29&lt;=$H$32,IC34="",ID31&lt;0.01),ID29,"DESCARTADO"),IC10)</f>
        <v>0</v>
      </c>
      <c r="IE32" s="200" t="str">
        <f>IF(COUNTIF(IE15:IE27,"NO VÁLIDA")&gt;0,"NO VÁLIDA","VÁLIDA")</f>
        <v>NO VÁLIDA</v>
      </c>
      <c r="IF32" s="229"/>
      <c r="IG32" s="230">
        <f>IF(IF10="ADMISIBLE",IF(AND(IH32="VÁLIDA",IG29&lt;=$H$32,IF34="",IG31&lt;0.01),IG29,"DESCARTADO"),IF10)</f>
        <v>0</v>
      </c>
      <c r="IH32" s="200" t="str">
        <f>IF(COUNTIF(IH15:IH27,"NO VÁLIDA")&gt;0,"NO VÁLIDA","VÁLIDA")</f>
        <v>NO VÁLIDA</v>
      </c>
      <c r="II32" s="229"/>
      <c r="IJ32" s="230">
        <f>IF(II10="ADMISIBLE",IF(AND(IK32="VÁLIDA",IJ29&lt;=$H$32,II34="",IJ31&lt;0.01),IJ29,"DESCARTADO"),II10)</f>
        <v>0</v>
      </c>
      <c r="IK32" s="200" t="str">
        <f>IF(COUNTIF(IK15:IK27,"NO VÁLIDA")&gt;0,"NO VÁLIDA","VÁLIDA")</f>
        <v>NO VÁLIDA</v>
      </c>
      <c r="IL32" s="229"/>
      <c r="IM32" s="230">
        <f>IF(IL10="ADMISIBLE",IF(AND(IN32="VÁLIDA",IM29&lt;=$H$32,IL34="",IM31&lt;0.01),IM29,"DESCARTADO"),IL10)</f>
        <v>0</v>
      </c>
      <c r="IN32" s="200" t="str">
        <f>IF(COUNTIF(IN15:IN27,"NO VÁLIDA")&gt;0,"NO VÁLIDA","VÁLIDA")</f>
        <v>NO VÁLIDA</v>
      </c>
      <c r="IO32" s="229"/>
      <c r="IP32" s="230">
        <f>IF(IO10="ADMISIBLE",IF(AND(IQ32="VÁLIDA",IP29&lt;=$H$32,IO34="",IP31&lt;0.01),IP29,"DESCARTADO"),IO10)</f>
        <v>0</v>
      </c>
      <c r="IQ32" s="200" t="str">
        <f>IF(COUNTIF(IQ15:IQ27,"NO VÁLIDA")&gt;0,"NO VÁLIDA","VÁLIDA")</f>
        <v>NO VÁLIDA</v>
      </c>
      <c r="IR32" s="229"/>
      <c r="IS32" s="230">
        <f>IF(IR10="ADMISIBLE",IF(AND(IT32="VÁLIDA",IS29&lt;=$H$32,IR34="",IS31&lt;0.01),IS29,"DESCARTADO"),IR10)</f>
        <v>0</v>
      </c>
      <c r="IT32" s="200" t="str">
        <f>IF(COUNTIF(IT15:IT27,"NO VÁLIDA")&gt;0,"NO VÁLIDA","VÁLIDA")</f>
        <v>NO VÁLIDA</v>
      </c>
      <c r="IU32" s="229"/>
      <c r="IV32" s="230">
        <f>IF(IU10="ADMISIBLE",IF(AND(IW32="VÁLIDA",IV29&lt;=$H$32,IU34="",IV31&lt;0.01),IV29,"DESCARTADO"),IU10)</f>
        <v>0</v>
      </c>
      <c r="IW32" s="200" t="str">
        <f>IF(COUNTIF(IW15:IW27,"NO VÁLIDA")&gt;0,"NO VÁLIDA","VÁLIDA")</f>
        <v>NO VÁLIDA</v>
      </c>
      <c r="IX32" s="229"/>
      <c r="IY32" s="230">
        <f>IF(IX10="ADMISIBLE",IF(AND(IZ32="VÁLIDA",IY29&lt;=$H$32,IX34="",IY31&lt;0.01),IY29,"DESCARTADO"),IX10)</f>
        <v>0</v>
      </c>
      <c r="IZ32" s="200" t="str">
        <f>IF(COUNTIF(IZ15:IZ27,"NO VÁLIDA")&gt;0,"NO VÁLIDA","VÁLIDA")</f>
        <v>NO VÁLIDA</v>
      </c>
      <c r="JA32" s="229"/>
      <c r="JB32" s="230">
        <f>IF(JA10="ADMISIBLE",IF(AND(JC32="VÁLIDA",JB29&lt;=$H$32,JA34="",JB31&lt;0.01),JB29,"DESCARTADO"),JA10)</f>
        <v>0</v>
      </c>
      <c r="JC32" s="200" t="str">
        <f>IF(COUNTIF(JC15:JC27,"NO VÁLIDA")&gt;0,"NO VÁLIDA","VÁLIDA")</f>
        <v>NO VÁLIDA</v>
      </c>
      <c r="JD32" s="229"/>
      <c r="JE32" s="230">
        <f>IF(JD10="ADMISIBLE",IF(AND(JF32="VÁLIDA",JE29&lt;=$H$32,JD34="",JE31&lt;0.01),JE29,"DESCARTADO"),JD10)</f>
        <v>0</v>
      </c>
      <c r="JF32" s="200" t="str">
        <f>IF(COUNTIF(JF15:JF27,"NO VÁLIDA")&gt;0,"NO VÁLIDA","VÁLIDA")</f>
        <v>NO VÁLIDA</v>
      </c>
      <c r="JG32" s="229"/>
      <c r="JH32" s="230">
        <f>IF(JG10="ADMISIBLE",IF(AND(JI32="VÁLIDA",JH29&lt;=$H$32,JG34="",JH31&lt;0.01),JH29,"DESCARTADO"),JG10)</f>
        <v>0</v>
      </c>
      <c r="JI32" s="200" t="str">
        <f>IF(COUNTIF(JI15:JI27,"NO VÁLIDA")&gt;0,"NO VÁLIDA","VÁLIDA")</f>
        <v>NO VÁLIDA</v>
      </c>
      <c r="JJ32" s="229"/>
      <c r="JK32" s="230">
        <f>IF(JJ10="ADMISIBLE",IF(AND(JL32="VÁLIDA",JK29&lt;=$H$32,JJ34="",JK31&lt;0.01),JK29,"DESCARTADO"),JJ10)</f>
        <v>0</v>
      </c>
      <c r="JL32" s="200" t="str">
        <f>IF(COUNTIF(JL15:JL27,"NO VÁLIDA")&gt;0,"NO VÁLIDA","VÁLIDA")</f>
        <v>NO VÁLIDA</v>
      </c>
      <c r="JM32" s="229"/>
      <c r="JN32" s="230">
        <f>IF(JM10="ADMISIBLE",IF(AND(JO32="VÁLIDA",JN29&lt;=$H$32,JM34="",JN31&lt;0.01),JN29,"DESCARTADO"),JM10)</f>
        <v>0</v>
      </c>
      <c r="JO32" s="200" t="str">
        <f>IF(COUNTIF(JO15:JO27,"NO VÁLIDA")&gt;0,"NO VÁLIDA","VÁLIDA")</f>
        <v>NO VÁLIDA</v>
      </c>
      <c r="JP32" s="229"/>
      <c r="JQ32" s="230">
        <f>IF(JP10="ADMISIBLE",IF(AND(JR32="VÁLIDA",JQ29&lt;=$H$32,JP34="",JQ31&lt;0.01),JQ29,"DESCARTADO"),JP10)</f>
        <v>0</v>
      </c>
      <c r="JR32" s="200" t="str">
        <f>IF(COUNTIF(JR15:JR27,"NO VÁLIDA")&gt;0,"NO VÁLIDA","VÁLIDA")</f>
        <v>NO VÁLIDA</v>
      </c>
      <c r="JS32" s="229"/>
      <c r="JT32" s="230">
        <f>IF(JS10="ADMISIBLE",IF(AND(JU32="VÁLIDA",JT29&lt;=$H$32,JS34="",JT31&lt;0.01),JT29,"DESCARTADO"),JS10)</f>
        <v>0</v>
      </c>
      <c r="JU32" s="200" t="str">
        <f>IF(COUNTIF(JU15:JU27,"NO VÁLIDA")&gt;0,"NO VÁLIDA","VÁLIDA")</f>
        <v>NO VÁLIDA</v>
      </c>
      <c r="JV32" s="229"/>
      <c r="JW32" s="230">
        <f>IF(JV10="ADMISIBLE",IF(AND(JX32="VÁLIDA",JW29&lt;=$H$32,JV34="",JW31&lt;0.01),JW29,"DESCARTADO"),JV10)</f>
        <v>0</v>
      </c>
      <c r="JX32" s="200" t="str">
        <f>IF(COUNTIF(JX15:JX27,"NO VÁLIDA")&gt;0,"NO VÁLIDA","VÁLIDA")</f>
        <v>NO VÁLIDA</v>
      </c>
      <c r="JY32" s="229"/>
      <c r="JZ32" s="230">
        <f>IF(JY10="ADMISIBLE",IF(AND(KA32="VÁLIDA",JZ29&lt;=$H$32,JY34="",JZ31&lt;0.01),JZ29,"DESCARTADO"),JY10)</f>
        <v>0</v>
      </c>
      <c r="KA32" s="200" t="str">
        <f>IF(COUNTIF(KA15:KA27,"NO VÁLIDA")&gt;0,"NO VÁLIDA","VÁLIDA")</f>
        <v>NO VÁLIDA</v>
      </c>
      <c r="KB32" s="229"/>
      <c r="KC32" s="230">
        <f>IF(KB10="ADMISIBLE",IF(AND(KD32="VÁLIDA",KC29&lt;=$H$32,KB34="",KC31&lt;0.01),KC29,"DESCARTADO"),KB10)</f>
        <v>0</v>
      </c>
      <c r="KD32" s="200" t="str">
        <f>IF(COUNTIF(KD15:KD27,"NO VÁLIDA")&gt;0,"NO VÁLIDA","VÁLIDA")</f>
        <v>NO VÁLIDA</v>
      </c>
      <c r="KE32" s="229"/>
      <c r="KF32" s="230">
        <f>IF(KE10="ADMISIBLE",IF(AND(KG32="VÁLIDA",KF29&lt;=$H$32,KE34="",KF31&lt;0.01),KF29,"DESCARTADO"),KE10)</f>
        <v>0</v>
      </c>
      <c r="KG32" s="200" t="str">
        <f>IF(COUNTIF(KG15:KG27,"NO VÁLIDA")&gt;0,"NO VÁLIDA","VÁLIDA")</f>
        <v>NO VÁLIDA</v>
      </c>
      <c r="KH32" s="229"/>
      <c r="KI32" s="230">
        <f>IF(KH10="ADMISIBLE",IF(AND(KJ32="VÁLIDA",KI29&lt;=$H$32,KH34="",KI31&lt;0.01),KI29,"DESCARTADO"),KH10)</f>
        <v>0</v>
      </c>
      <c r="KJ32" s="200" t="str">
        <f>IF(COUNTIF(KJ15:KJ27,"NO VÁLIDA")&gt;0,"NO VÁLIDA","VÁLIDA")</f>
        <v>NO VÁLIDA</v>
      </c>
      <c r="KK32" s="229"/>
      <c r="KL32" s="230">
        <f>IF(KK10="ADMISIBLE",IF(AND(KM32="VÁLIDA",KL29&lt;=$H$32,KK34="",KL31&lt;0.01),KL29,"DESCARTADO"),KK10)</f>
        <v>0</v>
      </c>
      <c r="KM32" s="200" t="str">
        <f>IF(COUNTIF(KM15:KM27,"NO VÁLIDA")&gt;0,"NO VÁLIDA","VÁLIDA")</f>
        <v>NO VÁLIDA</v>
      </c>
      <c r="KN32" s="229"/>
      <c r="KO32" s="230">
        <f>IF(KN10="ADMISIBLE",IF(AND(KP32="VÁLIDA",KO29&lt;=$H$32,KN34="",KO31&lt;0.01),KO29,"DESCARTADO"),KN10)</f>
        <v>0</v>
      </c>
      <c r="KP32" s="200" t="str">
        <f>IF(COUNTIF(KP15:KP27,"NO VÁLIDA")&gt;0,"NO VÁLIDA","VÁLIDA")</f>
        <v>NO VÁLIDA</v>
      </c>
      <c r="KQ32" s="229"/>
      <c r="KR32" s="230">
        <f>IF(KQ10="ADMISIBLE",IF(AND(KS32="VÁLIDA",KR29&lt;=$H$32,KQ34="",KR31&lt;0.01),KR29,"DESCARTADO"),KQ10)</f>
        <v>0</v>
      </c>
      <c r="KS32" s="200" t="str">
        <f>IF(COUNTIF(KS15:KS27,"NO VÁLIDA")&gt;0,"NO VÁLIDA","VÁLIDA")</f>
        <v>NO VÁLIDA</v>
      </c>
      <c r="KT32" s="229"/>
      <c r="KU32" s="230">
        <f>IF(KT10="ADMISIBLE",IF(AND(KV32="VÁLIDA",KU29&lt;=$H$32,KT34="",KU31&lt;0.01),KU29,"DESCARTADO"),KT10)</f>
        <v>0</v>
      </c>
      <c r="KV32" s="200" t="str">
        <f>IF(COUNTIF(KV15:KV27,"NO VÁLIDA")&gt;0,"NO VÁLIDA","VÁLIDA")</f>
        <v>NO VÁLIDA</v>
      </c>
      <c r="KW32"/>
    </row>
    <row r="33" spans="1:309" s="9" customFormat="1" ht="19.5" thickTop="1" thickBot="1" x14ac:dyDescent="0.3">
      <c r="A33" s="22"/>
      <c r="B33" s="14"/>
      <c r="C33" s="14"/>
      <c r="D33" s="23"/>
      <c r="E33" s="23"/>
      <c r="F33" s="23"/>
      <c r="G33" s="28"/>
      <c r="H33" s="28"/>
      <c r="I33" s="367">
        <f>I11</f>
        <v>1</v>
      </c>
      <c r="J33" s="368"/>
      <c r="K33" s="369"/>
      <c r="L33" s="367">
        <f>L11</f>
        <v>2</v>
      </c>
      <c r="M33" s="368"/>
      <c r="N33" s="369"/>
      <c r="O33" s="367">
        <f>O11</f>
        <v>3</v>
      </c>
      <c r="P33" s="368"/>
      <c r="Q33" s="369"/>
      <c r="R33" s="367">
        <f>R11</f>
        <v>4</v>
      </c>
      <c r="S33" s="368"/>
      <c r="T33" s="369"/>
      <c r="U33" s="367">
        <f>U11</f>
        <v>5</v>
      </c>
      <c r="V33" s="368"/>
      <c r="W33" s="369"/>
      <c r="X33" s="367">
        <f>X11</f>
        <v>6</v>
      </c>
      <c r="Y33" s="368"/>
      <c r="Z33" s="369"/>
      <c r="AA33" s="367">
        <f>AA11</f>
        <v>7</v>
      </c>
      <c r="AB33" s="368"/>
      <c r="AC33" s="369"/>
      <c r="AD33" s="367">
        <f>AD11</f>
        <v>8</v>
      </c>
      <c r="AE33" s="368"/>
      <c r="AF33" s="369"/>
      <c r="AG33" s="367">
        <f>AG11</f>
        <v>9</v>
      </c>
      <c r="AH33" s="368"/>
      <c r="AI33" s="369"/>
      <c r="AJ33" s="367">
        <f>AJ11</f>
        <v>10</v>
      </c>
      <c r="AK33" s="368"/>
      <c r="AL33" s="369"/>
      <c r="AM33" s="367">
        <f>AM11</f>
        <v>0</v>
      </c>
      <c r="AN33" s="368"/>
      <c r="AO33" s="369"/>
      <c r="AP33" s="367">
        <f>AP11</f>
        <v>0</v>
      </c>
      <c r="AQ33" s="368"/>
      <c r="AR33" s="369"/>
      <c r="AS33" s="367">
        <f>AS11</f>
        <v>0</v>
      </c>
      <c r="AT33" s="368"/>
      <c r="AU33" s="369"/>
      <c r="AV33" s="367">
        <f>AV11</f>
        <v>0</v>
      </c>
      <c r="AW33" s="368"/>
      <c r="AX33" s="369"/>
      <c r="AY33" s="367">
        <f>AY11</f>
        <v>0</v>
      </c>
      <c r="AZ33" s="368"/>
      <c r="BA33" s="369"/>
      <c r="BB33" s="367">
        <f>BB11</f>
        <v>0</v>
      </c>
      <c r="BC33" s="368"/>
      <c r="BD33" s="369"/>
      <c r="BE33" s="367">
        <f>BE11</f>
        <v>0</v>
      </c>
      <c r="BF33" s="368"/>
      <c r="BG33" s="369"/>
      <c r="BH33" s="367">
        <f>BH11</f>
        <v>0</v>
      </c>
      <c r="BI33" s="368"/>
      <c r="BJ33" s="369"/>
      <c r="BK33" s="367">
        <f>BK11</f>
        <v>0</v>
      </c>
      <c r="BL33" s="368"/>
      <c r="BM33" s="369"/>
      <c r="BN33" s="367">
        <f>BN11</f>
        <v>0</v>
      </c>
      <c r="BO33" s="368"/>
      <c r="BP33" s="369"/>
      <c r="BQ33" s="367">
        <f>BQ11</f>
        <v>0</v>
      </c>
      <c r="BR33" s="368"/>
      <c r="BS33" s="369"/>
      <c r="BT33" s="367">
        <f>BT11</f>
        <v>0</v>
      </c>
      <c r="BU33" s="368"/>
      <c r="BV33" s="369"/>
      <c r="BW33" s="367">
        <f>BW11</f>
        <v>0</v>
      </c>
      <c r="BX33" s="368"/>
      <c r="BY33" s="369"/>
      <c r="BZ33" s="367">
        <f>BZ11</f>
        <v>0</v>
      </c>
      <c r="CA33" s="368"/>
      <c r="CB33" s="369"/>
      <c r="CC33" s="367">
        <f>CC11</f>
        <v>0</v>
      </c>
      <c r="CD33" s="368"/>
      <c r="CE33" s="369"/>
      <c r="CF33" s="367">
        <f>CF11</f>
        <v>0</v>
      </c>
      <c r="CG33" s="368"/>
      <c r="CH33" s="369"/>
      <c r="CI33" s="367">
        <f>CI11</f>
        <v>0</v>
      </c>
      <c r="CJ33" s="368"/>
      <c r="CK33" s="369"/>
      <c r="CL33" s="367">
        <f>CL11</f>
        <v>0</v>
      </c>
      <c r="CM33" s="368"/>
      <c r="CN33" s="369"/>
      <c r="CO33" s="367">
        <f>CO11</f>
        <v>0</v>
      </c>
      <c r="CP33" s="368"/>
      <c r="CQ33" s="369"/>
      <c r="CR33" s="367">
        <f>CR11</f>
        <v>0</v>
      </c>
      <c r="CS33" s="368"/>
      <c r="CT33" s="369"/>
      <c r="CU33" s="367">
        <f>CU11</f>
        <v>0</v>
      </c>
      <c r="CV33" s="368"/>
      <c r="CW33" s="369"/>
      <c r="CX33" s="367">
        <f>CX11</f>
        <v>0</v>
      </c>
      <c r="CY33" s="368"/>
      <c r="CZ33" s="369"/>
      <c r="DA33" s="367">
        <f>DA11</f>
        <v>0</v>
      </c>
      <c r="DB33" s="368"/>
      <c r="DC33" s="369"/>
      <c r="DD33" s="367">
        <f>DD11</f>
        <v>0</v>
      </c>
      <c r="DE33" s="368"/>
      <c r="DF33" s="369"/>
      <c r="DG33" s="367">
        <f>DG11</f>
        <v>0</v>
      </c>
      <c r="DH33" s="368"/>
      <c r="DI33" s="369"/>
      <c r="DJ33" s="367">
        <f>DJ11</f>
        <v>0</v>
      </c>
      <c r="DK33" s="368"/>
      <c r="DL33" s="369"/>
      <c r="DM33" s="367">
        <f>DM11</f>
        <v>0</v>
      </c>
      <c r="DN33" s="368"/>
      <c r="DO33" s="369"/>
      <c r="DP33" s="367">
        <f>DP11</f>
        <v>0</v>
      </c>
      <c r="DQ33" s="368"/>
      <c r="DR33" s="369"/>
      <c r="DS33" s="367">
        <f>DS11</f>
        <v>0</v>
      </c>
      <c r="DT33" s="368"/>
      <c r="DU33" s="369"/>
      <c r="DV33" s="367">
        <f>DV11</f>
        <v>0</v>
      </c>
      <c r="DW33" s="368"/>
      <c r="DX33" s="369"/>
      <c r="DY33" s="367">
        <f>DY11</f>
        <v>0</v>
      </c>
      <c r="DZ33" s="368"/>
      <c r="EA33" s="369"/>
      <c r="EB33" s="367">
        <f>EB11</f>
        <v>0</v>
      </c>
      <c r="EC33" s="368"/>
      <c r="ED33" s="369"/>
      <c r="EE33" s="367">
        <f>EE11</f>
        <v>0</v>
      </c>
      <c r="EF33" s="368"/>
      <c r="EG33" s="369"/>
      <c r="EH33" s="367">
        <f>EH11</f>
        <v>0</v>
      </c>
      <c r="EI33" s="368"/>
      <c r="EJ33" s="369"/>
      <c r="EK33" s="367">
        <f>EK11</f>
        <v>0</v>
      </c>
      <c r="EL33" s="368"/>
      <c r="EM33" s="369"/>
      <c r="EN33" s="367">
        <f>EN11</f>
        <v>0</v>
      </c>
      <c r="EO33" s="368"/>
      <c r="EP33" s="369"/>
      <c r="EQ33" s="367">
        <f>EQ11</f>
        <v>0</v>
      </c>
      <c r="ER33" s="368"/>
      <c r="ES33" s="369"/>
      <c r="ET33" s="367">
        <f>ET11</f>
        <v>0</v>
      </c>
      <c r="EU33" s="368"/>
      <c r="EV33" s="369"/>
      <c r="EW33" s="367">
        <f>EW11</f>
        <v>0</v>
      </c>
      <c r="EX33" s="368"/>
      <c r="EY33" s="369"/>
      <c r="EZ33" s="367">
        <f>EZ11</f>
        <v>0</v>
      </c>
      <c r="FA33" s="368"/>
      <c r="FB33" s="369"/>
      <c r="FC33" s="367">
        <f>FC11</f>
        <v>0</v>
      </c>
      <c r="FD33" s="368"/>
      <c r="FE33" s="369"/>
      <c r="FF33" s="367">
        <f>FF11</f>
        <v>0</v>
      </c>
      <c r="FG33" s="368"/>
      <c r="FH33" s="369"/>
      <c r="FI33" s="367">
        <f>FI11</f>
        <v>0</v>
      </c>
      <c r="FJ33" s="368"/>
      <c r="FK33" s="369"/>
      <c r="FL33" s="367">
        <f>FL11</f>
        <v>0</v>
      </c>
      <c r="FM33" s="368"/>
      <c r="FN33" s="369"/>
      <c r="FO33" s="367">
        <f>FO11</f>
        <v>0</v>
      </c>
      <c r="FP33" s="368"/>
      <c r="FQ33" s="369"/>
      <c r="FR33" s="367">
        <f>FR11</f>
        <v>0</v>
      </c>
      <c r="FS33" s="368"/>
      <c r="FT33" s="369"/>
      <c r="FU33" s="367">
        <f>FU11</f>
        <v>0</v>
      </c>
      <c r="FV33" s="368"/>
      <c r="FW33" s="369"/>
      <c r="FX33" s="367">
        <f>FX11</f>
        <v>0</v>
      </c>
      <c r="FY33" s="368"/>
      <c r="FZ33" s="369"/>
      <c r="GA33" s="367">
        <f>GA11</f>
        <v>0</v>
      </c>
      <c r="GB33" s="368"/>
      <c r="GC33" s="369"/>
      <c r="GD33" s="367">
        <f>GD11</f>
        <v>0</v>
      </c>
      <c r="GE33" s="368"/>
      <c r="GF33" s="369"/>
      <c r="GG33" s="367">
        <f>GG11</f>
        <v>0</v>
      </c>
      <c r="GH33" s="368"/>
      <c r="GI33" s="369"/>
      <c r="GJ33" s="367">
        <f>GJ11</f>
        <v>0</v>
      </c>
      <c r="GK33" s="368"/>
      <c r="GL33" s="369"/>
      <c r="GM33" s="367">
        <f>GM11</f>
        <v>0</v>
      </c>
      <c r="GN33" s="368"/>
      <c r="GO33" s="369"/>
      <c r="GP33" s="367">
        <f>GP11</f>
        <v>0</v>
      </c>
      <c r="GQ33" s="368"/>
      <c r="GR33" s="369"/>
      <c r="GS33" s="367">
        <f>GS11</f>
        <v>0</v>
      </c>
      <c r="GT33" s="368"/>
      <c r="GU33" s="369"/>
      <c r="GV33" s="367">
        <f>GV11</f>
        <v>0</v>
      </c>
      <c r="GW33" s="368"/>
      <c r="GX33" s="369"/>
      <c r="GY33" s="367">
        <f>GY11</f>
        <v>0</v>
      </c>
      <c r="GZ33" s="368"/>
      <c r="HA33" s="369"/>
      <c r="HB33" s="367">
        <f>HB11</f>
        <v>0</v>
      </c>
      <c r="HC33" s="368"/>
      <c r="HD33" s="369"/>
      <c r="HE33" s="367">
        <f>HE11</f>
        <v>0</v>
      </c>
      <c r="HF33" s="368"/>
      <c r="HG33" s="369"/>
      <c r="HH33" s="367">
        <f>HH11</f>
        <v>0</v>
      </c>
      <c r="HI33" s="368"/>
      <c r="HJ33" s="369"/>
      <c r="HK33" s="367">
        <f>HK11</f>
        <v>0</v>
      </c>
      <c r="HL33" s="368"/>
      <c r="HM33" s="369"/>
      <c r="HN33" s="367">
        <f>HN11</f>
        <v>0</v>
      </c>
      <c r="HO33" s="368"/>
      <c r="HP33" s="369"/>
      <c r="HQ33" s="367">
        <f>HQ11</f>
        <v>0</v>
      </c>
      <c r="HR33" s="368"/>
      <c r="HS33" s="369"/>
      <c r="HT33" s="367">
        <f>HT11</f>
        <v>0</v>
      </c>
      <c r="HU33" s="368"/>
      <c r="HV33" s="369"/>
      <c r="HW33" s="367">
        <f>HW11</f>
        <v>0</v>
      </c>
      <c r="HX33" s="368"/>
      <c r="HY33" s="369"/>
      <c r="HZ33" s="367">
        <f>HZ11</f>
        <v>0</v>
      </c>
      <c r="IA33" s="368"/>
      <c r="IB33" s="369"/>
      <c r="IC33" s="367">
        <f>IC11</f>
        <v>0</v>
      </c>
      <c r="ID33" s="368"/>
      <c r="IE33" s="369"/>
      <c r="IF33" s="367">
        <f>IF11</f>
        <v>0</v>
      </c>
      <c r="IG33" s="368"/>
      <c r="IH33" s="369"/>
      <c r="II33" s="367">
        <f>II11</f>
        <v>0</v>
      </c>
      <c r="IJ33" s="368"/>
      <c r="IK33" s="369"/>
      <c r="IL33" s="367">
        <f>IL11</f>
        <v>0</v>
      </c>
      <c r="IM33" s="368"/>
      <c r="IN33" s="369"/>
      <c r="IO33" s="367">
        <f>IO11</f>
        <v>0</v>
      </c>
      <c r="IP33" s="368"/>
      <c r="IQ33" s="369"/>
      <c r="IR33" s="367">
        <f>IR11</f>
        <v>0</v>
      </c>
      <c r="IS33" s="368"/>
      <c r="IT33" s="369"/>
      <c r="IU33" s="367">
        <f>IU11</f>
        <v>0</v>
      </c>
      <c r="IV33" s="368"/>
      <c r="IW33" s="369"/>
      <c r="IX33" s="367">
        <f>IX11</f>
        <v>0</v>
      </c>
      <c r="IY33" s="368"/>
      <c r="IZ33" s="369"/>
      <c r="JA33" s="367">
        <f>JA11</f>
        <v>0</v>
      </c>
      <c r="JB33" s="368"/>
      <c r="JC33" s="369"/>
      <c r="JD33" s="367">
        <f>JD11</f>
        <v>0</v>
      </c>
      <c r="JE33" s="368"/>
      <c r="JF33" s="369"/>
      <c r="JG33" s="367">
        <f>JG11</f>
        <v>0</v>
      </c>
      <c r="JH33" s="368"/>
      <c r="JI33" s="369"/>
      <c r="JJ33" s="367">
        <f>JJ11</f>
        <v>0</v>
      </c>
      <c r="JK33" s="368"/>
      <c r="JL33" s="369"/>
      <c r="JM33" s="367">
        <f>JM11</f>
        <v>0</v>
      </c>
      <c r="JN33" s="368"/>
      <c r="JO33" s="369"/>
      <c r="JP33" s="367">
        <f>JP11</f>
        <v>0</v>
      </c>
      <c r="JQ33" s="368"/>
      <c r="JR33" s="369"/>
      <c r="JS33" s="367">
        <f>JS11</f>
        <v>0</v>
      </c>
      <c r="JT33" s="368"/>
      <c r="JU33" s="369"/>
      <c r="JV33" s="367">
        <f>JV11</f>
        <v>0</v>
      </c>
      <c r="JW33" s="368"/>
      <c r="JX33" s="369"/>
      <c r="JY33" s="367">
        <f>JY11</f>
        <v>0</v>
      </c>
      <c r="JZ33" s="368"/>
      <c r="KA33" s="369"/>
      <c r="KB33" s="367">
        <f>KB11</f>
        <v>0</v>
      </c>
      <c r="KC33" s="368"/>
      <c r="KD33" s="369"/>
      <c r="KE33" s="367">
        <f>KE11</f>
        <v>0</v>
      </c>
      <c r="KF33" s="368"/>
      <c r="KG33" s="369"/>
      <c r="KH33" s="367">
        <f>KH11</f>
        <v>0</v>
      </c>
      <c r="KI33" s="368"/>
      <c r="KJ33" s="369"/>
      <c r="KK33" s="367">
        <f>KK11</f>
        <v>0</v>
      </c>
      <c r="KL33" s="368"/>
      <c r="KM33" s="369"/>
      <c r="KN33" s="367">
        <f>KN11</f>
        <v>0</v>
      </c>
      <c r="KO33" s="368"/>
      <c r="KP33" s="369"/>
      <c r="KQ33" s="367">
        <f>KQ11</f>
        <v>0</v>
      </c>
      <c r="KR33" s="368"/>
      <c r="KS33" s="369"/>
      <c r="KT33" s="367">
        <f>KT11</f>
        <v>0</v>
      </c>
      <c r="KU33" s="368"/>
      <c r="KV33" s="369"/>
      <c r="KW33"/>
    </row>
    <row r="34" spans="1:309" ht="18.75" customHeight="1" thickTop="1" x14ac:dyDescent="0.2">
      <c r="A34" s="11"/>
      <c r="D34" s="11"/>
      <c r="E34" s="11"/>
      <c r="F34" s="11"/>
      <c r="G34" s="29"/>
      <c r="H34" s="373" t="s">
        <v>43</v>
      </c>
      <c r="I34" s="358"/>
      <c r="J34" s="359"/>
      <c r="K34" s="360"/>
      <c r="L34" s="358"/>
      <c r="M34" s="359"/>
      <c r="N34" s="360"/>
      <c r="O34" s="358"/>
      <c r="P34" s="359"/>
      <c r="Q34" s="360"/>
      <c r="R34" s="358"/>
      <c r="S34" s="359"/>
      <c r="T34" s="360"/>
      <c r="U34" s="358"/>
      <c r="V34" s="359"/>
      <c r="W34" s="360"/>
      <c r="X34" s="358"/>
      <c r="Y34" s="359"/>
      <c r="Z34" s="360"/>
      <c r="AA34" s="358"/>
      <c r="AB34" s="359"/>
      <c r="AC34" s="360"/>
      <c r="AD34" s="358"/>
      <c r="AE34" s="359"/>
      <c r="AF34" s="360"/>
      <c r="AG34" s="358"/>
      <c r="AH34" s="359"/>
      <c r="AI34" s="360"/>
      <c r="AJ34" s="358"/>
      <c r="AK34" s="359"/>
      <c r="AL34" s="360"/>
      <c r="AM34" s="358"/>
      <c r="AN34" s="359"/>
      <c r="AO34" s="360"/>
      <c r="AP34" s="358"/>
      <c r="AQ34" s="359"/>
      <c r="AR34" s="360"/>
      <c r="AS34" s="358"/>
      <c r="AT34" s="359"/>
      <c r="AU34" s="360"/>
      <c r="AV34" s="358"/>
      <c r="AW34" s="359"/>
      <c r="AX34" s="360"/>
      <c r="AY34" s="358"/>
      <c r="AZ34" s="359"/>
      <c r="BA34" s="360"/>
      <c r="BB34" s="358"/>
      <c r="BC34" s="359"/>
      <c r="BD34" s="360"/>
      <c r="BE34" s="358"/>
      <c r="BF34" s="359"/>
      <c r="BG34" s="360"/>
      <c r="BH34" s="358"/>
      <c r="BI34" s="359"/>
      <c r="BJ34" s="360"/>
      <c r="BK34" s="358"/>
      <c r="BL34" s="359"/>
      <c r="BM34" s="360"/>
      <c r="BN34" s="358"/>
      <c r="BO34" s="359"/>
      <c r="BP34" s="360"/>
      <c r="BQ34" s="358"/>
      <c r="BR34" s="359"/>
      <c r="BS34" s="360"/>
      <c r="BT34" s="358"/>
      <c r="BU34" s="359"/>
      <c r="BV34" s="360"/>
      <c r="BW34" s="358"/>
      <c r="BX34" s="359"/>
      <c r="BY34" s="360"/>
      <c r="BZ34" s="358"/>
      <c r="CA34" s="359"/>
      <c r="CB34" s="360"/>
      <c r="CC34" s="358"/>
      <c r="CD34" s="359"/>
      <c r="CE34" s="360"/>
      <c r="CF34" s="358"/>
      <c r="CG34" s="359"/>
      <c r="CH34" s="360"/>
      <c r="CI34" s="358"/>
      <c r="CJ34" s="359"/>
      <c r="CK34" s="360"/>
      <c r="CL34" s="358"/>
      <c r="CM34" s="359"/>
      <c r="CN34" s="360"/>
      <c r="CO34" s="358"/>
      <c r="CP34" s="359"/>
      <c r="CQ34" s="360"/>
      <c r="CR34" s="358"/>
      <c r="CS34" s="359"/>
      <c r="CT34" s="360"/>
      <c r="CU34" s="358"/>
      <c r="CV34" s="359"/>
      <c r="CW34" s="360"/>
      <c r="CX34" s="358"/>
      <c r="CY34" s="359"/>
      <c r="CZ34" s="360"/>
      <c r="DA34" s="358"/>
      <c r="DB34" s="359"/>
      <c r="DC34" s="360"/>
      <c r="DD34" s="358"/>
      <c r="DE34" s="359"/>
      <c r="DF34" s="360"/>
      <c r="DG34" s="358"/>
      <c r="DH34" s="359"/>
      <c r="DI34" s="360"/>
      <c r="DJ34" s="358"/>
      <c r="DK34" s="359"/>
      <c r="DL34" s="360"/>
      <c r="DM34" s="358"/>
      <c r="DN34" s="359"/>
      <c r="DO34" s="360"/>
      <c r="DP34" s="358"/>
      <c r="DQ34" s="359"/>
      <c r="DR34" s="360"/>
      <c r="DS34" s="358"/>
      <c r="DT34" s="359"/>
      <c r="DU34" s="360"/>
      <c r="DV34" s="358"/>
      <c r="DW34" s="359"/>
      <c r="DX34" s="360"/>
      <c r="DY34" s="358"/>
      <c r="DZ34" s="359"/>
      <c r="EA34" s="360"/>
      <c r="EB34" s="358"/>
      <c r="EC34" s="359"/>
      <c r="ED34" s="360"/>
      <c r="EE34" s="358"/>
      <c r="EF34" s="359"/>
      <c r="EG34" s="360"/>
      <c r="EH34" s="358"/>
      <c r="EI34" s="359"/>
      <c r="EJ34" s="360"/>
      <c r="EK34" s="358"/>
      <c r="EL34" s="359"/>
      <c r="EM34" s="360"/>
      <c r="EN34" s="358"/>
      <c r="EO34" s="359"/>
      <c r="EP34" s="360"/>
      <c r="EQ34" s="358"/>
      <c r="ER34" s="359"/>
      <c r="ES34" s="360"/>
      <c r="ET34" s="358"/>
      <c r="EU34" s="359"/>
      <c r="EV34" s="360"/>
      <c r="EW34" s="358"/>
      <c r="EX34" s="359"/>
      <c r="EY34" s="360"/>
      <c r="EZ34" s="358"/>
      <c r="FA34" s="359"/>
      <c r="FB34" s="360"/>
      <c r="FC34" s="358"/>
      <c r="FD34" s="359"/>
      <c r="FE34" s="360"/>
      <c r="FF34" s="358"/>
      <c r="FG34" s="359"/>
      <c r="FH34" s="360"/>
      <c r="FI34" s="358"/>
      <c r="FJ34" s="359"/>
      <c r="FK34" s="360"/>
      <c r="FL34" s="358"/>
      <c r="FM34" s="359"/>
      <c r="FN34" s="360"/>
      <c r="FO34" s="358"/>
      <c r="FP34" s="359"/>
      <c r="FQ34" s="360"/>
      <c r="FR34" s="358"/>
      <c r="FS34" s="359"/>
      <c r="FT34" s="360"/>
      <c r="FU34" s="358"/>
      <c r="FV34" s="359"/>
      <c r="FW34" s="360"/>
      <c r="FX34" s="358"/>
      <c r="FY34" s="359"/>
      <c r="FZ34" s="360"/>
      <c r="GA34" s="358"/>
      <c r="GB34" s="359"/>
      <c r="GC34" s="360"/>
      <c r="GD34" s="358"/>
      <c r="GE34" s="359"/>
      <c r="GF34" s="360"/>
      <c r="GG34" s="358"/>
      <c r="GH34" s="359"/>
      <c r="GI34" s="360"/>
      <c r="GJ34" s="358"/>
      <c r="GK34" s="359"/>
      <c r="GL34" s="360"/>
      <c r="GM34" s="358"/>
      <c r="GN34" s="359"/>
      <c r="GO34" s="360"/>
      <c r="GP34" s="358"/>
      <c r="GQ34" s="359"/>
      <c r="GR34" s="360"/>
      <c r="GS34" s="358"/>
      <c r="GT34" s="359"/>
      <c r="GU34" s="360"/>
      <c r="GV34" s="358"/>
      <c r="GW34" s="359"/>
      <c r="GX34" s="360"/>
      <c r="GY34" s="358"/>
      <c r="GZ34" s="359"/>
      <c r="HA34" s="360"/>
      <c r="HB34" s="358"/>
      <c r="HC34" s="359"/>
      <c r="HD34" s="360"/>
      <c r="HE34" s="358"/>
      <c r="HF34" s="359"/>
      <c r="HG34" s="360"/>
      <c r="HH34" s="358"/>
      <c r="HI34" s="359"/>
      <c r="HJ34" s="360"/>
      <c r="HK34" s="358"/>
      <c r="HL34" s="359"/>
      <c r="HM34" s="360"/>
      <c r="HN34" s="358"/>
      <c r="HO34" s="359"/>
      <c r="HP34" s="360"/>
      <c r="HQ34" s="358"/>
      <c r="HR34" s="359"/>
      <c r="HS34" s="360"/>
      <c r="HT34" s="358"/>
      <c r="HU34" s="359"/>
      <c r="HV34" s="360"/>
      <c r="HW34" s="358"/>
      <c r="HX34" s="359"/>
      <c r="HY34" s="360"/>
      <c r="HZ34" s="358"/>
      <c r="IA34" s="359"/>
      <c r="IB34" s="360"/>
      <c r="IC34" s="358"/>
      <c r="ID34" s="359"/>
      <c r="IE34" s="360"/>
      <c r="IF34" s="358"/>
      <c r="IG34" s="359"/>
      <c r="IH34" s="360"/>
      <c r="II34" s="358"/>
      <c r="IJ34" s="359"/>
      <c r="IK34" s="360"/>
      <c r="IL34" s="358"/>
      <c r="IM34" s="359"/>
      <c r="IN34" s="360"/>
      <c r="IO34" s="358"/>
      <c r="IP34" s="359"/>
      <c r="IQ34" s="360"/>
      <c r="IR34" s="358"/>
      <c r="IS34" s="359"/>
      <c r="IT34" s="360"/>
      <c r="IU34" s="358"/>
      <c r="IV34" s="359"/>
      <c r="IW34" s="360"/>
      <c r="IX34" s="358"/>
      <c r="IY34" s="359"/>
      <c r="IZ34" s="360"/>
      <c r="JA34" s="358"/>
      <c r="JB34" s="359"/>
      <c r="JC34" s="360"/>
      <c r="JD34" s="358"/>
      <c r="JE34" s="359"/>
      <c r="JF34" s="360"/>
      <c r="JG34" s="358"/>
      <c r="JH34" s="359"/>
      <c r="JI34" s="360"/>
      <c r="JJ34" s="358"/>
      <c r="JK34" s="359"/>
      <c r="JL34" s="360"/>
      <c r="JM34" s="358"/>
      <c r="JN34" s="359"/>
      <c r="JO34" s="360"/>
      <c r="JP34" s="358"/>
      <c r="JQ34" s="359"/>
      <c r="JR34" s="360"/>
      <c r="JS34" s="358"/>
      <c r="JT34" s="359"/>
      <c r="JU34" s="360"/>
      <c r="JV34" s="358"/>
      <c r="JW34" s="359"/>
      <c r="JX34" s="360"/>
      <c r="JY34" s="358"/>
      <c r="JZ34" s="359"/>
      <c r="KA34" s="360"/>
      <c r="KB34" s="358"/>
      <c r="KC34" s="359"/>
      <c r="KD34" s="360"/>
      <c r="KE34" s="358"/>
      <c r="KF34" s="359"/>
      <c r="KG34" s="360"/>
      <c r="KH34" s="358"/>
      <c r="KI34" s="359"/>
      <c r="KJ34" s="360"/>
      <c r="KK34" s="358"/>
      <c r="KL34" s="359"/>
      <c r="KM34" s="360"/>
      <c r="KN34" s="358"/>
      <c r="KO34" s="359"/>
      <c r="KP34" s="360"/>
      <c r="KQ34" s="358"/>
      <c r="KR34" s="359"/>
      <c r="KS34" s="360"/>
      <c r="KT34" s="358"/>
      <c r="KU34" s="359"/>
      <c r="KV34" s="360"/>
    </row>
    <row r="35" spans="1:309" ht="18.75" customHeight="1" x14ac:dyDescent="0.2">
      <c r="H35" s="374"/>
      <c r="I35" s="361"/>
      <c r="J35" s="362"/>
      <c r="K35" s="363"/>
      <c r="L35" s="361"/>
      <c r="M35" s="362"/>
      <c r="N35" s="363"/>
      <c r="O35" s="361"/>
      <c r="P35" s="362"/>
      <c r="Q35" s="363"/>
      <c r="R35" s="361"/>
      <c r="S35" s="362"/>
      <c r="T35" s="363"/>
      <c r="U35" s="361"/>
      <c r="V35" s="362"/>
      <c r="W35" s="363"/>
      <c r="X35" s="361"/>
      <c r="Y35" s="362"/>
      <c r="Z35" s="363"/>
      <c r="AA35" s="361"/>
      <c r="AB35" s="362"/>
      <c r="AC35" s="363"/>
      <c r="AD35" s="361"/>
      <c r="AE35" s="362"/>
      <c r="AF35" s="363"/>
      <c r="AG35" s="361"/>
      <c r="AH35" s="362"/>
      <c r="AI35" s="363"/>
      <c r="AJ35" s="361"/>
      <c r="AK35" s="362"/>
      <c r="AL35" s="363"/>
      <c r="AM35" s="361"/>
      <c r="AN35" s="362"/>
      <c r="AO35" s="363"/>
      <c r="AP35" s="361"/>
      <c r="AQ35" s="362"/>
      <c r="AR35" s="363"/>
      <c r="AS35" s="361"/>
      <c r="AT35" s="362"/>
      <c r="AU35" s="363"/>
      <c r="AV35" s="361"/>
      <c r="AW35" s="362"/>
      <c r="AX35" s="363"/>
      <c r="AY35" s="361"/>
      <c r="AZ35" s="362"/>
      <c r="BA35" s="363"/>
      <c r="BB35" s="361"/>
      <c r="BC35" s="362"/>
      <c r="BD35" s="363"/>
      <c r="BE35" s="361"/>
      <c r="BF35" s="362"/>
      <c r="BG35" s="363"/>
      <c r="BH35" s="361"/>
      <c r="BI35" s="362"/>
      <c r="BJ35" s="363"/>
      <c r="BK35" s="361"/>
      <c r="BL35" s="362"/>
      <c r="BM35" s="363"/>
      <c r="BN35" s="361"/>
      <c r="BO35" s="362"/>
      <c r="BP35" s="363"/>
      <c r="BQ35" s="361"/>
      <c r="BR35" s="362"/>
      <c r="BS35" s="363"/>
      <c r="BT35" s="361"/>
      <c r="BU35" s="362"/>
      <c r="BV35" s="363"/>
      <c r="BW35" s="361"/>
      <c r="BX35" s="362"/>
      <c r="BY35" s="363"/>
      <c r="BZ35" s="361"/>
      <c r="CA35" s="362"/>
      <c r="CB35" s="363"/>
      <c r="CC35" s="361"/>
      <c r="CD35" s="362"/>
      <c r="CE35" s="363"/>
      <c r="CF35" s="361"/>
      <c r="CG35" s="362"/>
      <c r="CH35" s="363"/>
      <c r="CI35" s="361"/>
      <c r="CJ35" s="362"/>
      <c r="CK35" s="363"/>
      <c r="CL35" s="361"/>
      <c r="CM35" s="362"/>
      <c r="CN35" s="363"/>
      <c r="CO35" s="361"/>
      <c r="CP35" s="362"/>
      <c r="CQ35" s="363"/>
      <c r="CR35" s="361"/>
      <c r="CS35" s="362"/>
      <c r="CT35" s="363"/>
      <c r="CU35" s="361"/>
      <c r="CV35" s="362"/>
      <c r="CW35" s="363"/>
      <c r="CX35" s="361"/>
      <c r="CY35" s="362"/>
      <c r="CZ35" s="363"/>
      <c r="DA35" s="361"/>
      <c r="DB35" s="362"/>
      <c r="DC35" s="363"/>
      <c r="DD35" s="361"/>
      <c r="DE35" s="362"/>
      <c r="DF35" s="363"/>
      <c r="DG35" s="361"/>
      <c r="DH35" s="362"/>
      <c r="DI35" s="363"/>
      <c r="DJ35" s="361"/>
      <c r="DK35" s="362"/>
      <c r="DL35" s="363"/>
      <c r="DM35" s="361"/>
      <c r="DN35" s="362"/>
      <c r="DO35" s="363"/>
      <c r="DP35" s="361"/>
      <c r="DQ35" s="362"/>
      <c r="DR35" s="363"/>
      <c r="DS35" s="361"/>
      <c r="DT35" s="362"/>
      <c r="DU35" s="363"/>
      <c r="DV35" s="361"/>
      <c r="DW35" s="362"/>
      <c r="DX35" s="363"/>
      <c r="DY35" s="361"/>
      <c r="DZ35" s="362"/>
      <c r="EA35" s="363"/>
      <c r="EB35" s="361"/>
      <c r="EC35" s="362"/>
      <c r="ED35" s="363"/>
      <c r="EE35" s="361"/>
      <c r="EF35" s="362"/>
      <c r="EG35" s="363"/>
      <c r="EH35" s="361"/>
      <c r="EI35" s="362"/>
      <c r="EJ35" s="363"/>
      <c r="EK35" s="361"/>
      <c r="EL35" s="362"/>
      <c r="EM35" s="363"/>
      <c r="EN35" s="361"/>
      <c r="EO35" s="362"/>
      <c r="EP35" s="363"/>
      <c r="EQ35" s="361"/>
      <c r="ER35" s="362"/>
      <c r="ES35" s="363"/>
      <c r="ET35" s="361"/>
      <c r="EU35" s="362"/>
      <c r="EV35" s="363"/>
      <c r="EW35" s="361"/>
      <c r="EX35" s="362"/>
      <c r="EY35" s="363"/>
      <c r="EZ35" s="361"/>
      <c r="FA35" s="362"/>
      <c r="FB35" s="363"/>
      <c r="FC35" s="361"/>
      <c r="FD35" s="362"/>
      <c r="FE35" s="363"/>
      <c r="FF35" s="361"/>
      <c r="FG35" s="362"/>
      <c r="FH35" s="363"/>
      <c r="FI35" s="361"/>
      <c r="FJ35" s="362"/>
      <c r="FK35" s="363"/>
      <c r="FL35" s="361"/>
      <c r="FM35" s="362"/>
      <c r="FN35" s="363"/>
      <c r="FO35" s="361"/>
      <c r="FP35" s="362"/>
      <c r="FQ35" s="363"/>
      <c r="FR35" s="361"/>
      <c r="FS35" s="362"/>
      <c r="FT35" s="363"/>
      <c r="FU35" s="361"/>
      <c r="FV35" s="362"/>
      <c r="FW35" s="363"/>
      <c r="FX35" s="361"/>
      <c r="FY35" s="362"/>
      <c r="FZ35" s="363"/>
      <c r="GA35" s="361"/>
      <c r="GB35" s="362"/>
      <c r="GC35" s="363"/>
      <c r="GD35" s="361"/>
      <c r="GE35" s="362"/>
      <c r="GF35" s="363"/>
      <c r="GG35" s="361"/>
      <c r="GH35" s="362"/>
      <c r="GI35" s="363"/>
      <c r="GJ35" s="361"/>
      <c r="GK35" s="362"/>
      <c r="GL35" s="363"/>
      <c r="GM35" s="361"/>
      <c r="GN35" s="362"/>
      <c r="GO35" s="363"/>
      <c r="GP35" s="361"/>
      <c r="GQ35" s="362"/>
      <c r="GR35" s="363"/>
      <c r="GS35" s="361"/>
      <c r="GT35" s="362"/>
      <c r="GU35" s="363"/>
      <c r="GV35" s="361"/>
      <c r="GW35" s="362"/>
      <c r="GX35" s="363"/>
      <c r="GY35" s="361"/>
      <c r="GZ35" s="362"/>
      <c r="HA35" s="363"/>
      <c r="HB35" s="361"/>
      <c r="HC35" s="362"/>
      <c r="HD35" s="363"/>
      <c r="HE35" s="361"/>
      <c r="HF35" s="362"/>
      <c r="HG35" s="363"/>
      <c r="HH35" s="361"/>
      <c r="HI35" s="362"/>
      <c r="HJ35" s="363"/>
      <c r="HK35" s="361"/>
      <c r="HL35" s="362"/>
      <c r="HM35" s="363"/>
      <c r="HN35" s="361"/>
      <c r="HO35" s="362"/>
      <c r="HP35" s="363"/>
      <c r="HQ35" s="361"/>
      <c r="HR35" s="362"/>
      <c r="HS35" s="363"/>
      <c r="HT35" s="361"/>
      <c r="HU35" s="362"/>
      <c r="HV35" s="363"/>
      <c r="HW35" s="361"/>
      <c r="HX35" s="362"/>
      <c r="HY35" s="363"/>
      <c r="HZ35" s="361"/>
      <c r="IA35" s="362"/>
      <c r="IB35" s="363"/>
      <c r="IC35" s="361"/>
      <c r="ID35" s="362"/>
      <c r="IE35" s="363"/>
      <c r="IF35" s="361"/>
      <c r="IG35" s="362"/>
      <c r="IH35" s="363"/>
      <c r="II35" s="361"/>
      <c r="IJ35" s="362"/>
      <c r="IK35" s="363"/>
      <c r="IL35" s="361"/>
      <c r="IM35" s="362"/>
      <c r="IN35" s="363"/>
      <c r="IO35" s="361"/>
      <c r="IP35" s="362"/>
      <c r="IQ35" s="363"/>
      <c r="IR35" s="361"/>
      <c r="IS35" s="362"/>
      <c r="IT35" s="363"/>
      <c r="IU35" s="361"/>
      <c r="IV35" s="362"/>
      <c r="IW35" s="363"/>
      <c r="IX35" s="361"/>
      <c r="IY35" s="362"/>
      <c r="IZ35" s="363"/>
      <c r="JA35" s="361"/>
      <c r="JB35" s="362"/>
      <c r="JC35" s="363"/>
      <c r="JD35" s="361"/>
      <c r="JE35" s="362"/>
      <c r="JF35" s="363"/>
      <c r="JG35" s="361"/>
      <c r="JH35" s="362"/>
      <c r="JI35" s="363"/>
      <c r="JJ35" s="361"/>
      <c r="JK35" s="362"/>
      <c r="JL35" s="363"/>
      <c r="JM35" s="361"/>
      <c r="JN35" s="362"/>
      <c r="JO35" s="363"/>
      <c r="JP35" s="361"/>
      <c r="JQ35" s="362"/>
      <c r="JR35" s="363"/>
      <c r="JS35" s="361"/>
      <c r="JT35" s="362"/>
      <c r="JU35" s="363"/>
      <c r="JV35" s="361"/>
      <c r="JW35" s="362"/>
      <c r="JX35" s="363"/>
      <c r="JY35" s="361"/>
      <c r="JZ35" s="362"/>
      <c r="KA35" s="363"/>
      <c r="KB35" s="361"/>
      <c r="KC35" s="362"/>
      <c r="KD35" s="363"/>
      <c r="KE35" s="361"/>
      <c r="KF35" s="362"/>
      <c r="KG35" s="363"/>
      <c r="KH35" s="361"/>
      <c r="KI35" s="362"/>
      <c r="KJ35" s="363"/>
      <c r="KK35" s="361"/>
      <c r="KL35" s="362"/>
      <c r="KM35" s="363"/>
      <c r="KN35" s="361"/>
      <c r="KO35" s="362"/>
      <c r="KP35" s="363"/>
      <c r="KQ35" s="361"/>
      <c r="KR35" s="362"/>
      <c r="KS35" s="363"/>
      <c r="KT35" s="361"/>
      <c r="KU35" s="362"/>
      <c r="KV35" s="363"/>
    </row>
    <row r="36" spans="1:309" ht="18.75" customHeight="1" x14ac:dyDescent="0.2">
      <c r="H36" s="374"/>
      <c r="I36" s="361"/>
      <c r="J36" s="362"/>
      <c r="K36" s="363"/>
      <c r="L36" s="361"/>
      <c r="M36" s="362"/>
      <c r="N36" s="363"/>
      <c r="O36" s="361"/>
      <c r="P36" s="362"/>
      <c r="Q36" s="363"/>
      <c r="R36" s="361"/>
      <c r="S36" s="362"/>
      <c r="T36" s="363"/>
      <c r="U36" s="361"/>
      <c r="V36" s="362"/>
      <c r="W36" s="363"/>
      <c r="X36" s="361"/>
      <c r="Y36" s="362"/>
      <c r="Z36" s="363"/>
      <c r="AA36" s="361"/>
      <c r="AB36" s="362"/>
      <c r="AC36" s="363"/>
      <c r="AD36" s="361"/>
      <c r="AE36" s="362"/>
      <c r="AF36" s="363"/>
      <c r="AG36" s="361"/>
      <c r="AH36" s="362"/>
      <c r="AI36" s="363"/>
      <c r="AJ36" s="361"/>
      <c r="AK36" s="362"/>
      <c r="AL36" s="363"/>
      <c r="AM36" s="361"/>
      <c r="AN36" s="362"/>
      <c r="AO36" s="363"/>
      <c r="AP36" s="361"/>
      <c r="AQ36" s="362"/>
      <c r="AR36" s="363"/>
      <c r="AS36" s="361"/>
      <c r="AT36" s="362"/>
      <c r="AU36" s="363"/>
      <c r="AV36" s="361"/>
      <c r="AW36" s="362"/>
      <c r="AX36" s="363"/>
      <c r="AY36" s="361"/>
      <c r="AZ36" s="362"/>
      <c r="BA36" s="363"/>
      <c r="BB36" s="361"/>
      <c r="BC36" s="362"/>
      <c r="BD36" s="363"/>
      <c r="BE36" s="361"/>
      <c r="BF36" s="362"/>
      <c r="BG36" s="363"/>
      <c r="BH36" s="361"/>
      <c r="BI36" s="362"/>
      <c r="BJ36" s="363"/>
      <c r="BK36" s="361"/>
      <c r="BL36" s="362"/>
      <c r="BM36" s="363"/>
      <c r="BN36" s="361"/>
      <c r="BO36" s="362"/>
      <c r="BP36" s="363"/>
      <c r="BQ36" s="361"/>
      <c r="BR36" s="362"/>
      <c r="BS36" s="363"/>
      <c r="BT36" s="361"/>
      <c r="BU36" s="362"/>
      <c r="BV36" s="363"/>
      <c r="BW36" s="361"/>
      <c r="BX36" s="362"/>
      <c r="BY36" s="363"/>
      <c r="BZ36" s="361"/>
      <c r="CA36" s="362"/>
      <c r="CB36" s="363"/>
      <c r="CC36" s="361"/>
      <c r="CD36" s="362"/>
      <c r="CE36" s="363"/>
      <c r="CF36" s="361"/>
      <c r="CG36" s="362"/>
      <c r="CH36" s="363"/>
      <c r="CI36" s="361"/>
      <c r="CJ36" s="362"/>
      <c r="CK36" s="363"/>
      <c r="CL36" s="361"/>
      <c r="CM36" s="362"/>
      <c r="CN36" s="363"/>
      <c r="CO36" s="361"/>
      <c r="CP36" s="362"/>
      <c r="CQ36" s="363"/>
      <c r="CR36" s="361"/>
      <c r="CS36" s="362"/>
      <c r="CT36" s="363"/>
      <c r="CU36" s="361"/>
      <c r="CV36" s="362"/>
      <c r="CW36" s="363"/>
      <c r="CX36" s="361"/>
      <c r="CY36" s="362"/>
      <c r="CZ36" s="363"/>
      <c r="DA36" s="361"/>
      <c r="DB36" s="362"/>
      <c r="DC36" s="363"/>
      <c r="DD36" s="361"/>
      <c r="DE36" s="362"/>
      <c r="DF36" s="363"/>
      <c r="DG36" s="361"/>
      <c r="DH36" s="362"/>
      <c r="DI36" s="363"/>
      <c r="DJ36" s="361"/>
      <c r="DK36" s="362"/>
      <c r="DL36" s="363"/>
      <c r="DM36" s="361"/>
      <c r="DN36" s="362"/>
      <c r="DO36" s="363"/>
      <c r="DP36" s="361"/>
      <c r="DQ36" s="362"/>
      <c r="DR36" s="363"/>
      <c r="DS36" s="361"/>
      <c r="DT36" s="362"/>
      <c r="DU36" s="363"/>
      <c r="DV36" s="361"/>
      <c r="DW36" s="362"/>
      <c r="DX36" s="363"/>
      <c r="DY36" s="361"/>
      <c r="DZ36" s="362"/>
      <c r="EA36" s="363"/>
      <c r="EB36" s="361"/>
      <c r="EC36" s="362"/>
      <c r="ED36" s="363"/>
      <c r="EE36" s="361"/>
      <c r="EF36" s="362"/>
      <c r="EG36" s="363"/>
      <c r="EH36" s="361"/>
      <c r="EI36" s="362"/>
      <c r="EJ36" s="363"/>
      <c r="EK36" s="361"/>
      <c r="EL36" s="362"/>
      <c r="EM36" s="363"/>
      <c r="EN36" s="361"/>
      <c r="EO36" s="362"/>
      <c r="EP36" s="363"/>
      <c r="EQ36" s="361"/>
      <c r="ER36" s="362"/>
      <c r="ES36" s="363"/>
      <c r="ET36" s="361"/>
      <c r="EU36" s="362"/>
      <c r="EV36" s="363"/>
      <c r="EW36" s="361"/>
      <c r="EX36" s="362"/>
      <c r="EY36" s="363"/>
      <c r="EZ36" s="361"/>
      <c r="FA36" s="362"/>
      <c r="FB36" s="363"/>
      <c r="FC36" s="361"/>
      <c r="FD36" s="362"/>
      <c r="FE36" s="363"/>
      <c r="FF36" s="361"/>
      <c r="FG36" s="362"/>
      <c r="FH36" s="363"/>
      <c r="FI36" s="361"/>
      <c r="FJ36" s="362"/>
      <c r="FK36" s="363"/>
      <c r="FL36" s="361"/>
      <c r="FM36" s="362"/>
      <c r="FN36" s="363"/>
      <c r="FO36" s="361"/>
      <c r="FP36" s="362"/>
      <c r="FQ36" s="363"/>
      <c r="FR36" s="361"/>
      <c r="FS36" s="362"/>
      <c r="FT36" s="363"/>
      <c r="FU36" s="361"/>
      <c r="FV36" s="362"/>
      <c r="FW36" s="363"/>
      <c r="FX36" s="361"/>
      <c r="FY36" s="362"/>
      <c r="FZ36" s="363"/>
      <c r="GA36" s="361"/>
      <c r="GB36" s="362"/>
      <c r="GC36" s="363"/>
      <c r="GD36" s="361"/>
      <c r="GE36" s="362"/>
      <c r="GF36" s="363"/>
      <c r="GG36" s="361"/>
      <c r="GH36" s="362"/>
      <c r="GI36" s="363"/>
      <c r="GJ36" s="361"/>
      <c r="GK36" s="362"/>
      <c r="GL36" s="363"/>
      <c r="GM36" s="361"/>
      <c r="GN36" s="362"/>
      <c r="GO36" s="363"/>
      <c r="GP36" s="361"/>
      <c r="GQ36" s="362"/>
      <c r="GR36" s="363"/>
      <c r="GS36" s="361"/>
      <c r="GT36" s="362"/>
      <c r="GU36" s="363"/>
      <c r="GV36" s="361"/>
      <c r="GW36" s="362"/>
      <c r="GX36" s="363"/>
      <c r="GY36" s="361"/>
      <c r="GZ36" s="362"/>
      <c r="HA36" s="363"/>
      <c r="HB36" s="361"/>
      <c r="HC36" s="362"/>
      <c r="HD36" s="363"/>
      <c r="HE36" s="361"/>
      <c r="HF36" s="362"/>
      <c r="HG36" s="363"/>
      <c r="HH36" s="361"/>
      <c r="HI36" s="362"/>
      <c r="HJ36" s="363"/>
      <c r="HK36" s="361"/>
      <c r="HL36" s="362"/>
      <c r="HM36" s="363"/>
      <c r="HN36" s="361"/>
      <c r="HO36" s="362"/>
      <c r="HP36" s="363"/>
      <c r="HQ36" s="361"/>
      <c r="HR36" s="362"/>
      <c r="HS36" s="363"/>
      <c r="HT36" s="361"/>
      <c r="HU36" s="362"/>
      <c r="HV36" s="363"/>
      <c r="HW36" s="361"/>
      <c r="HX36" s="362"/>
      <c r="HY36" s="363"/>
      <c r="HZ36" s="361"/>
      <c r="IA36" s="362"/>
      <c r="IB36" s="363"/>
      <c r="IC36" s="361"/>
      <c r="ID36" s="362"/>
      <c r="IE36" s="363"/>
      <c r="IF36" s="361"/>
      <c r="IG36" s="362"/>
      <c r="IH36" s="363"/>
      <c r="II36" s="361"/>
      <c r="IJ36" s="362"/>
      <c r="IK36" s="363"/>
      <c r="IL36" s="361"/>
      <c r="IM36" s="362"/>
      <c r="IN36" s="363"/>
      <c r="IO36" s="361"/>
      <c r="IP36" s="362"/>
      <c r="IQ36" s="363"/>
      <c r="IR36" s="361"/>
      <c r="IS36" s="362"/>
      <c r="IT36" s="363"/>
      <c r="IU36" s="361"/>
      <c r="IV36" s="362"/>
      <c r="IW36" s="363"/>
      <c r="IX36" s="361"/>
      <c r="IY36" s="362"/>
      <c r="IZ36" s="363"/>
      <c r="JA36" s="361"/>
      <c r="JB36" s="362"/>
      <c r="JC36" s="363"/>
      <c r="JD36" s="361"/>
      <c r="JE36" s="362"/>
      <c r="JF36" s="363"/>
      <c r="JG36" s="361"/>
      <c r="JH36" s="362"/>
      <c r="JI36" s="363"/>
      <c r="JJ36" s="361"/>
      <c r="JK36" s="362"/>
      <c r="JL36" s="363"/>
      <c r="JM36" s="361"/>
      <c r="JN36" s="362"/>
      <c r="JO36" s="363"/>
      <c r="JP36" s="361"/>
      <c r="JQ36" s="362"/>
      <c r="JR36" s="363"/>
      <c r="JS36" s="361"/>
      <c r="JT36" s="362"/>
      <c r="JU36" s="363"/>
      <c r="JV36" s="361"/>
      <c r="JW36" s="362"/>
      <c r="JX36" s="363"/>
      <c r="JY36" s="361"/>
      <c r="JZ36" s="362"/>
      <c r="KA36" s="363"/>
      <c r="KB36" s="361"/>
      <c r="KC36" s="362"/>
      <c r="KD36" s="363"/>
      <c r="KE36" s="361"/>
      <c r="KF36" s="362"/>
      <c r="KG36" s="363"/>
      <c r="KH36" s="361"/>
      <c r="KI36" s="362"/>
      <c r="KJ36" s="363"/>
      <c r="KK36" s="361"/>
      <c r="KL36" s="362"/>
      <c r="KM36" s="363"/>
      <c r="KN36" s="361"/>
      <c r="KO36" s="362"/>
      <c r="KP36" s="363"/>
      <c r="KQ36" s="361"/>
      <c r="KR36" s="362"/>
      <c r="KS36" s="363"/>
      <c r="KT36" s="361"/>
      <c r="KU36" s="362"/>
      <c r="KV36" s="363"/>
    </row>
    <row r="37" spans="1:309" ht="18.75" customHeight="1" thickBot="1" x14ac:dyDescent="0.25">
      <c r="H37" s="375"/>
      <c r="I37" s="364"/>
      <c r="J37" s="365"/>
      <c r="K37" s="366"/>
      <c r="L37" s="364"/>
      <c r="M37" s="365"/>
      <c r="N37" s="366"/>
      <c r="O37" s="364"/>
      <c r="P37" s="365"/>
      <c r="Q37" s="366"/>
      <c r="R37" s="364"/>
      <c r="S37" s="365"/>
      <c r="T37" s="366"/>
      <c r="U37" s="364"/>
      <c r="V37" s="365"/>
      <c r="W37" s="366"/>
      <c r="X37" s="364"/>
      <c r="Y37" s="365"/>
      <c r="Z37" s="366"/>
      <c r="AA37" s="364"/>
      <c r="AB37" s="365"/>
      <c r="AC37" s="366"/>
      <c r="AD37" s="364"/>
      <c r="AE37" s="365"/>
      <c r="AF37" s="366"/>
      <c r="AG37" s="364"/>
      <c r="AH37" s="365"/>
      <c r="AI37" s="366"/>
      <c r="AJ37" s="364"/>
      <c r="AK37" s="365"/>
      <c r="AL37" s="366"/>
      <c r="AM37" s="364"/>
      <c r="AN37" s="365"/>
      <c r="AO37" s="366"/>
      <c r="AP37" s="364"/>
      <c r="AQ37" s="365"/>
      <c r="AR37" s="366"/>
      <c r="AS37" s="364"/>
      <c r="AT37" s="365"/>
      <c r="AU37" s="366"/>
      <c r="AV37" s="364"/>
      <c r="AW37" s="365"/>
      <c r="AX37" s="366"/>
      <c r="AY37" s="364"/>
      <c r="AZ37" s="365"/>
      <c r="BA37" s="366"/>
      <c r="BB37" s="364"/>
      <c r="BC37" s="365"/>
      <c r="BD37" s="366"/>
      <c r="BE37" s="364"/>
      <c r="BF37" s="365"/>
      <c r="BG37" s="366"/>
      <c r="BH37" s="364"/>
      <c r="BI37" s="365"/>
      <c r="BJ37" s="366"/>
      <c r="BK37" s="364"/>
      <c r="BL37" s="365"/>
      <c r="BM37" s="366"/>
      <c r="BN37" s="364"/>
      <c r="BO37" s="365"/>
      <c r="BP37" s="366"/>
      <c r="BQ37" s="364"/>
      <c r="BR37" s="365"/>
      <c r="BS37" s="366"/>
      <c r="BT37" s="364"/>
      <c r="BU37" s="365"/>
      <c r="BV37" s="366"/>
      <c r="BW37" s="364"/>
      <c r="BX37" s="365"/>
      <c r="BY37" s="366"/>
      <c r="BZ37" s="364"/>
      <c r="CA37" s="365"/>
      <c r="CB37" s="366"/>
      <c r="CC37" s="364"/>
      <c r="CD37" s="365"/>
      <c r="CE37" s="366"/>
      <c r="CF37" s="364"/>
      <c r="CG37" s="365"/>
      <c r="CH37" s="366"/>
      <c r="CI37" s="364"/>
      <c r="CJ37" s="365"/>
      <c r="CK37" s="366"/>
      <c r="CL37" s="364"/>
      <c r="CM37" s="365"/>
      <c r="CN37" s="366"/>
      <c r="CO37" s="364"/>
      <c r="CP37" s="365"/>
      <c r="CQ37" s="366"/>
      <c r="CR37" s="364"/>
      <c r="CS37" s="365"/>
      <c r="CT37" s="366"/>
      <c r="CU37" s="364"/>
      <c r="CV37" s="365"/>
      <c r="CW37" s="366"/>
      <c r="CX37" s="364"/>
      <c r="CY37" s="365"/>
      <c r="CZ37" s="366"/>
      <c r="DA37" s="364"/>
      <c r="DB37" s="365"/>
      <c r="DC37" s="366"/>
      <c r="DD37" s="364"/>
      <c r="DE37" s="365"/>
      <c r="DF37" s="366"/>
      <c r="DG37" s="364"/>
      <c r="DH37" s="365"/>
      <c r="DI37" s="366"/>
      <c r="DJ37" s="364"/>
      <c r="DK37" s="365"/>
      <c r="DL37" s="366"/>
      <c r="DM37" s="364"/>
      <c r="DN37" s="365"/>
      <c r="DO37" s="366"/>
      <c r="DP37" s="364"/>
      <c r="DQ37" s="365"/>
      <c r="DR37" s="366"/>
      <c r="DS37" s="364"/>
      <c r="DT37" s="365"/>
      <c r="DU37" s="366"/>
      <c r="DV37" s="364"/>
      <c r="DW37" s="365"/>
      <c r="DX37" s="366"/>
      <c r="DY37" s="364"/>
      <c r="DZ37" s="365"/>
      <c r="EA37" s="366"/>
      <c r="EB37" s="364"/>
      <c r="EC37" s="365"/>
      <c r="ED37" s="366"/>
      <c r="EE37" s="364"/>
      <c r="EF37" s="365"/>
      <c r="EG37" s="366"/>
      <c r="EH37" s="364"/>
      <c r="EI37" s="365"/>
      <c r="EJ37" s="366"/>
      <c r="EK37" s="364"/>
      <c r="EL37" s="365"/>
      <c r="EM37" s="366"/>
      <c r="EN37" s="364"/>
      <c r="EO37" s="365"/>
      <c r="EP37" s="366"/>
      <c r="EQ37" s="364"/>
      <c r="ER37" s="365"/>
      <c r="ES37" s="366"/>
      <c r="ET37" s="364"/>
      <c r="EU37" s="365"/>
      <c r="EV37" s="366"/>
      <c r="EW37" s="364"/>
      <c r="EX37" s="365"/>
      <c r="EY37" s="366"/>
      <c r="EZ37" s="364"/>
      <c r="FA37" s="365"/>
      <c r="FB37" s="366"/>
      <c r="FC37" s="364"/>
      <c r="FD37" s="365"/>
      <c r="FE37" s="366"/>
      <c r="FF37" s="364"/>
      <c r="FG37" s="365"/>
      <c r="FH37" s="366"/>
      <c r="FI37" s="364"/>
      <c r="FJ37" s="365"/>
      <c r="FK37" s="366"/>
      <c r="FL37" s="364"/>
      <c r="FM37" s="365"/>
      <c r="FN37" s="366"/>
      <c r="FO37" s="364"/>
      <c r="FP37" s="365"/>
      <c r="FQ37" s="366"/>
      <c r="FR37" s="364"/>
      <c r="FS37" s="365"/>
      <c r="FT37" s="366"/>
      <c r="FU37" s="364"/>
      <c r="FV37" s="365"/>
      <c r="FW37" s="366"/>
      <c r="FX37" s="364"/>
      <c r="FY37" s="365"/>
      <c r="FZ37" s="366"/>
      <c r="GA37" s="364"/>
      <c r="GB37" s="365"/>
      <c r="GC37" s="366"/>
      <c r="GD37" s="364"/>
      <c r="GE37" s="365"/>
      <c r="GF37" s="366"/>
      <c r="GG37" s="364"/>
      <c r="GH37" s="365"/>
      <c r="GI37" s="366"/>
      <c r="GJ37" s="364"/>
      <c r="GK37" s="365"/>
      <c r="GL37" s="366"/>
      <c r="GM37" s="364"/>
      <c r="GN37" s="365"/>
      <c r="GO37" s="366"/>
      <c r="GP37" s="364"/>
      <c r="GQ37" s="365"/>
      <c r="GR37" s="366"/>
      <c r="GS37" s="364"/>
      <c r="GT37" s="365"/>
      <c r="GU37" s="366"/>
      <c r="GV37" s="364"/>
      <c r="GW37" s="365"/>
      <c r="GX37" s="366"/>
      <c r="GY37" s="364"/>
      <c r="GZ37" s="365"/>
      <c r="HA37" s="366"/>
      <c r="HB37" s="364"/>
      <c r="HC37" s="365"/>
      <c r="HD37" s="366"/>
      <c r="HE37" s="364"/>
      <c r="HF37" s="365"/>
      <c r="HG37" s="366"/>
      <c r="HH37" s="364"/>
      <c r="HI37" s="365"/>
      <c r="HJ37" s="366"/>
      <c r="HK37" s="364"/>
      <c r="HL37" s="365"/>
      <c r="HM37" s="366"/>
      <c r="HN37" s="364"/>
      <c r="HO37" s="365"/>
      <c r="HP37" s="366"/>
      <c r="HQ37" s="364"/>
      <c r="HR37" s="365"/>
      <c r="HS37" s="366"/>
      <c r="HT37" s="364"/>
      <c r="HU37" s="365"/>
      <c r="HV37" s="366"/>
      <c r="HW37" s="364"/>
      <c r="HX37" s="365"/>
      <c r="HY37" s="366"/>
      <c r="HZ37" s="364"/>
      <c r="IA37" s="365"/>
      <c r="IB37" s="366"/>
      <c r="IC37" s="364"/>
      <c r="ID37" s="365"/>
      <c r="IE37" s="366"/>
      <c r="IF37" s="364"/>
      <c r="IG37" s="365"/>
      <c r="IH37" s="366"/>
      <c r="II37" s="364"/>
      <c r="IJ37" s="365"/>
      <c r="IK37" s="366"/>
      <c r="IL37" s="364"/>
      <c r="IM37" s="365"/>
      <c r="IN37" s="366"/>
      <c r="IO37" s="364"/>
      <c r="IP37" s="365"/>
      <c r="IQ37" s="366"/>
      <c r="IR37" s="364"/>
      <c r="IS37" s="365"/>
      <c r="IT37" s="366"/>
      <c r="IU37" s="364"/>
      <c r="IV37" s="365"/>
      <c r="IW37" s="366"/>
      <c r="IX37" s="364"/>
      <c r="IY37" s="365"/>
      <c r="IZ37" s="366"/>
      <c r="JA37" s="364"/>
      <c r="JB37" s="365"/>
      <c r="JC37" s="366"/>
      <c r="JD37" s="364"/>
      <c r="JE37" s="365"/>
      <c r="JF37" s="366"/>
      <c r="JG37" s="364"/>
      <c r="JH37" s="365"/>
      <c r="JI37" s="366"/>
      <c r="JJ37" s="364"/>
      <c r="JK37" s="365"/>
      <c r="JL37" s="366"/>
      <c r="JM37" s="364"/>
      <c r="JN37" s="365"/>
      <c r="JO37" s="366"/>
      <c r="JP37" s="364"/>
      <c r="JQ37" s="365"/>
      <c r="JR37" s="366"/>
      <c r="JS37" s="364"/>
      <c r="JT37" s="365"/>
      <c r="JU37" s="366"/>
      <c r="JV37" s="364"/>
      <c r="JW37" s="365"/>
      <c r="JX37" s="366"/>
      <c r="JY37" s="364"/>
      <c r="JZ37" s="365"/>
      <c r="KA37" s="366"/>
      <c r="KB37" s="364"/>
      <c r="KC37" s="365"/>
      <c r="KD37" s="366"/>
      <c r="KE37" s="364"/>
      <c r="KF37" s="365"/>
      <c r="KG37" s="366"/>
      <c r="KH37" s="364"/>
      <c r="KI37" s="365"/>
      <c r="KJ37" s="366"/>
      <c r="KK37" s="364"/>
      <c r="KL37" s="365"/>
      <c r="KM37" s="366"/>
      <c r="KN37" s="364"/>
      <c r="KO37" s="365"/>
      <c r="KP37" s="366"/>
      <c r="KQ37" s="364"/>
      <c r="KR37" s="365"/>
      <c r="KS37" s="366"/>
      <c r="KT37" s="364"/>
      <c r="KU37" s="365"/>
      <c r="KV37" s="366"/>
    </row>
    <row r="38" spans="1:309" ht="18.75" customHeight="1" thickTop="1" x14ac:dyDescent="0.2">
      <c r="B38" s="2"/>
      <c r="C38" s="2"/>
      <c r="G38" s="2"/>
      <c r="H38" s="373" t="s">
        <v>93</v>
      </c>
      <c r="I38" s="358"/>
      <c r="J38" s="359"/>
      <c r="K38" s="360"/>
      <c r="L38" s="358"/>
      <c r="M38" s="359"/>
      <c r="N38" s="360"/>
      <c r="O38" s="358"/>
      <c r="P38" s="359"/>
      <c r="Q38" s="360"/>
      <c r="R38" s="358"/>
      <c r="S38" s="359"/>
      <c r="T38" s="360"/>
      <c r="U38" s="358"/>
      <c r="V38" s="359"/>
      <c r="W38" s="360"/>
      <c r="X38" s="358"/>
      <c r="Y38" s="359"/>
      <c r="Z38" s="360"/>
      <c r="AA38" s="358"/>
      <c r="AB38" s="359"/>
      <c r="AC38" s="360"/>
      <c r="AD38" s="358"/>
      <c r="AE38" s="359"/>
      <c r="AF38" s="360"/>
      <c r="AG38" s="358"/>
      <c r="AH38" s="359"/>
      <c r="AI38" s="360"/>
      <c r="AJ38" s="358"/>
      <c r="AK38" s="359"/>
      <c r="AL38" s="360"/>
      <c r="AM38" s="358"/>
      <c r="AN38" s="359"/>
      <c r="AO38" s="360"/>
      <c r="AP38" s="358"/>
      <c r="AQ38" s="359"/>
      <c r="AR38" s="360"/>
      <c r="AS38" s="358"/>
      <c r="AT38" s="359"/>
      <c r="AU38" s="360"/>
      <c r="AV38" s="358"/>
      <c r="AW38" s="359"/>
      <c r="AX38" s="360"/>
      <c r="AY38" s="358"/>
      <c r="AZ38" s="359"/>
      <c r="BA38" s="360"/>
      <c r="BB38" s="358"/>
      <c r="BC38" s="359"/>
      <c r="BD38" s="360"/>
      <c r="BE38" s="358"/>
      <c r="BF38" s="359"/>
      <c r="BG38" s="360"/>
      <c r="BH38" s="358"/>
      <c r="BI38" s="359"/>
      <c r="BJ38" s="360"/>
      <c r="BK38" s="358"/>
      <c r="BL38" s="359"/>
      <c r="BM38" s="360"/>
      <c r="BN38" s="358"/>
      <c r="BO38" s="359"/>
      <c r="BP38" s="360"/>
      <c r="BQ38" s="358"/>
      <c r="BR38" s="359"/>
      <c r="BS38" s="360"/>
      <c r="BT38" s="358"/>
      <c r="BU38" s="359"/>
      <c r="BV38" s="360"/>
      <c r="BW38" s="358"/>
      <c r="BX38" s="359"/>
      <c r="BY38" s="360"/>
      <c r="BZ38" s="358"/>
      <c r="CA38" s="359"/>
      <c r="CB38" s="360"/>
      <c r="CC38" s="358"/>
      <c r="CD38" s="359"/>
      <c r="CE38" s="360"/>
      <c r="CF38" s="358"/>
      <c r="CG38" s="359"/>
      <c r="CH38" s="360"/>
      <c r="CI38" s="358"/>
      <c r="CJ38" s="359"/>
      <c r="CK38" s="360"/>
      <c r="CL38" s="358"/>
      <c r="CM38" s="359"/>
      <c r="CN38" s="360"/>
      <c r="CO38" s="358"/>
      <c r="CP38" s="359"/>
      <c r="CQ38" s="360"/>
      <c r="CR38" s="358"/>
      <c r="CS38" s="359"/>
      <c r="CT38" s="360"/>
      <c r="CU38" s="358"/>
      <c r="CV38" s="359"/>
      <c r="CW38" s="360"/>
      <c r="CX38" s="358"/>
      <c r="CY38" s="359"/>
      <c r="CZ38" s="360"/>
      <c r="DA38" s="358"/>
      <c r="DB38" s="359"/>
      <c r="DC38" s="360"/>
      <c r="DD38" s="358"/>
      <c r="DE38" s="359"/>
      <c r="DF38" s="360"/>
      <c r="DG38" s="358"/>
      <c r="DH38" s="359"/>
      <c r="DI38" s="360"/>
      <c r="DJ38" s="358"/>
      <c r="DK38" s="359"/>
      <c r="DL38" s="360"/>
      <c r="DM38" s="358"/>
      <c r="DN38" s="359"/>
      <c r="DO38" s="360"/>
      <c r="DP38" s="358"/>
      <c r="DQ38" s="359"/>
      <c r="DR38" s="360"/>
      <c r="DS38" s="358"/>
      <c r="DT38" s="359"/>
      <c r="DU38" s="360"/>
      <c r="DV38" s="358"/>
      <c r="DW38" s="359"/>
      <c r="DX38" s="360"/>
      <c r="DY38" s="358"/>
      <c r="DZ38" s="359"/>
      <c r="EA38" s="360"/>
      <c r="EB38" s="358"/>
      <c r="EC38" s="359"/>
      <c r="ED38" s="360"/>
      <c r="EE38" s="358"/>
      <c r="EF38" s="359"/>
      <c r="EG38" s="360"/>
      <c r="EH38" s="358"/>
      <c r="EI38" s="359"/>
      <c r="EJ38" s="360"/>
      <c r="EK38" s="358"/>
      <c r="EL38" s="359"/>
      <c r="EM38" s="360"/>
      <c r="EN38" s="358"/>
      <c r="EO38" s="359"/>
      <c r="EP38" s="360"/>
      <c r="EQ38" s="358"/>
      <c r="ER38" s="359"/>
      <c r="ES38" s="360"/>
      <c r="ET38" s="358"/>
      <c r="EU38" s="359"/>
      <c r="EV38" s="360"/>
      <c r="EW38" s="358"/>
      <c r="EX38" s="359"/>
      <c r="EY38" s="360"/>
      <c r="EZ38" s="358"/>
      <c r="FA38" s="359"/>
      <c r="FB38" s="360"/>
      <c r="FC38" s="358"/>
      <c r="FD38" s="359"/>
      <c r="FE38" s="360"/>
      <c r="FF38" s="358"/>
      <c r="FG38" s="359"/>
      <c r="FH38" s="360"/>
      <c r="FI38" s="358"/>
      <c r="FJ38" s="359"/>
      <c r="FK38" s="360"/>
      <c r="FL38" s="358"/>
      <c r="FM38" s="359"/>
      <c r="FN38" s="360"/>
      <c r="FO38" s="358"/>
      <c r="FP38" s="359"/>
      <c r="FQ38" s="360"/>
      <c r="FR38" s="358"/>
      <c r="FS38" s="359"/>
      <c r="FT38" s="360"/>
      <c r="FU38" s="358"/>
      <c r="FV38" s="359"/>
      <c r="FW38" s="360"/>
      <c r="FX38" s="358"/>
      <c r="FY38" s="359"/>
      <c r="FZ38" s="360"/>
      <c r="GA38" s="358"/>
      <c r="GB38" s="359"/>
      <c r="GC38" s="360"/>
      <c r="GD38" s="358"/>
      <c r="GE38" s="359"/>
      <c r="GF38" s="360"/>
      <c r="GG38" s="358"/>
      <c r="GH38" s="359"/>
      <c r="GI38" s="360"/>
      <c r="GJ38" s="358"/>
      <c r="GK38" s="359"/>
      <c r="GL38" s="360"/>
      <c r="GM38" s="358"/>
      <c r="GN38" s="359"/>
      <c r="GO38" s="360"/>
      <c r="GP38" s="358"/>
      <c r="GQ38" s="359"/>
      <c r="GR38" s="360"/>
      <c r="GS38" s="358"/>
      <c r="GT38" s="359"/>
      <c r="GU38" s="360"/>
      <c r="GV38" s="358"/>
      <c r="GW38" s="359"/>
      <c r="GX38" s="360"/>
      <c r="GY38" s="358"/>
      <c r="GZ38" s="359"/>
      <c r="HA38" s="360"/>
      <c r="HB38" s="358"/>
      <c r="HC38" s="359"/>
      <c r="HD38" s="360"/>
      <c r="HE38" s="358"/>
      <c r="HF38" s="359"/>
      <c r="HG38" s="360"/>
      <c r="HH38" s="358"/>
      <c r="HI38" s="359"/>
      <c r="HJ38" s="360"/>
      <c r="HK38" s="358"/>
      <c r="HL38" s="359"/>
      <c r="HM38" s="360"/>
      <c r="HN38" s="358"/>
      <c r="HO38" s="359"/>
      <c r="HP38" s="360"/>
      <c r="HQ38" s="358"/>
      <c r="HR38" s="359"/>
      <c r="HS38" s="360"/>
      <c r="HT38" s="358"/>
      <c r="HU38" s="359"/>
      <c r="HV38" s="360"/>
      <c r="HW38" s="358"/>
      <c r="HX38" s="359"/>
      <c r="HY38" s="360"/>
      <c r="HZ38" s="358"/>
      <c r="IA38" s="359"/>
      <c r="IB38" s="360"/>
      <c r="IC38" s="358"/>
      <c r="ID38" s="359"/>
      <c r="IE38" s="360"/>
      <c r="IF38" s="358"/>
      <c r="IG38" s="359"/>
      <c r="IH38" s="360"/>
      <c r="II38" s="358"/>
      <c r="IJ38" s="359"/>
      <c r="IK38" s="360"/>
      <c r="IL38" s="358"/>
      <c r="IM38" s="359"/>
      <c r="IN38" s="360"/>
      <c r="IO38" s="358"/>
      <c r="IP38" s="359"/>
      <c r="IQ38" s="360"/>
      <c r="IR38" s="358"/>
      <c r="IS38" s="359"/>
      <c r="IT38" s="360"/>
      <c r="IU38" s="358"/>
      <c r="IV38" s="359"/>
      <c r="IW38" s="360"/>
      <c r="IX38" s="358"/>
      <c r="IY38" s="359"/>
      <c r="IZ38" s="360"/>
      <c r="JA38" s="358"/>
      <c r="JB38" s="359"/>
      <c r="JC38" s="360"/>
      <c r="JD38" s="358"/>
      <c r="JE38" s="359"/>
      <c r="JF38" s="360"/>
      <c r="JG38" s="358"/>
      <c r="JH38" s="359"/>
      <c r="JI38" s="360"/>
      <c r="JJ38" s="358"/>
      <c r="JK38" s="359"/>
      <c r="JL38" s="360"/>
      <c r="JM38" s="358"/>
      <c r="JN38" s="359"/>
      <c r="JO38" s="360"/>
      <c r="JP38" s="358"/>
      <c r="JQ38" s="359"/>
      <c r="JR38" s="360"/>
      <c r="JS38" s="358"/>
      <c r="JT38" s="359"/>
      <c r="JU38" s="360"/>
      <c r="JV38" s="358"/>
      <c r="JW38" s="359"/>
      <c r="JX38" s="360"/>
      <c r="JY38" s="358"/>
      <c r="JZ38" s="359"/>
      <c r="KA38" s="360"/>
      <c r="KB38" s="358"/>
      <c r="KC38" s="359"/>
      <c r="KD38" s="360"/>
      <c r="KE38" s="358"/>
      <c r="KF38" s="359"/>
      <c r="KG38" s="360"/>
      <c r="KH38" s="358"/>
      <c r="KI38" s="359"/>
      <c r="KJ38" s="360"/>
      <c r="KK38" s="358"/>
      <c r="KL38" s="359"/>
      <c r="KM38" s="360"/>
      <c r="KN38" s="358"/>
      <c r="KO38" s="359"/>
      <c r="KP38" s="360"/>
      <c r="KQ38" s="358"/>
      <c r="KR38" s="359"/>
      <c r="KS38" s="360"/>
      <c r="KT38" s="358"/>
      <c r="KU38" s="359"/>
      <c r="KV38" s="360"/>
    </row>
    <row r="39" spans="1:309" ht="18.75" customHeight="1" x14ac:dyDescent="0.2">
      <c r="H39" s="374"/>
      <c r="I39" s="361"/>
      <c r="J39" s="362"/>
      <c r="K39" s="363"/>
      <c r="L39" s="361"/>
      <c r="M39" s="362"/>
      <c r="N39" s="363"/>
      <c r="O39" s="361"/>
      <c r="P39" s="362"/>
      <c r="Q39" s="363"/>
      <c r="R39" s="361"/>
      <c r="S39" s="362"/>
      <c r="T39" s="363"/>
      <c r="U39" s="361"/>
      <c r="V39" s="362"/>
      <c r="W39" s="363"/>
      <c r="X39" s="361"/>
      <c r="Y39" s="362"/>
      <c r="Z39" s="363"/>
      <c r="AA39" s="361"/>
      <c r="AB39" s="362"/>
      <c r="AC39" s="363"/>
      <c r="AD39" s="361"/>
      <c r="AE39" s="362"/>
      <c r="AF39" s="363"/>
      <c r="AG39" s="361"/>
      <c r="AH39" s="362"/>
      <c r="AI39" s="363"/>
      <c r="AJ39" s="361"/>
      <c r="AK39" s="362"/>
      <c r="AL39" s="363"/>
      <c r="AM39" s="361"/>
      <c r="AN39" s="362"/>
      <c r="AO39" s="363"/>
      <c r="AP39" s="361"/>
      <c r="AQ39" s="362"/>
      <c r="AR39" s="363"/>
      <c r="AS39" s="361"/>
      <c r="AT39" s="362"/>
      <c r="AU39" s="363"/>
      <c r="AV39" s="361"/>
      <c r="AW39" s="362"/>
      <c r="AX39" s="363"/>
      <c r="AY39" s="361"/>
      <c r="AZ39" s="362"/>
      <c r="BA39" s="363"/>
      <c r="BB39" s="361"/>
      <c r="BC39" s="362"/>
      <c r="BD39" s="363"/>
      <c r="BE39" s="361"/>
      <c r="BF39" s="362"/>
      <c r="BG39" s="363"/>
      <c r="BH39" s="361"/>
      <c r="BI39" s="362"/>
      <c r="BJ39" s="363"/>
      <c r="BK39" s="361"/>
      <c r="BL39" s="362"/>
      <c r="BM39" s="363"/>
      <c r="BN39" s="361"/>
      <c r="BO39" s="362"/>
      <c r="BP39" s="363"/>
      <c r="BQ39" s="361"/>
      <c r="BR39" s="362"/>
      <c r="BS39" s="363"/>
      <c r="BT39" s="361"/>
      <c r="BU39" s="362"/>
      <c r="BV39" s="363"/>
      <c r="BW39" s="361"/>
      <c r="BX39" s="362"/>
      <c r="BY39" s="363"/>
      <c r="BZ39" s="361"/>
      <c r="CA39" s="362"/>
      <c r="CB39" s="363"/>
      <c r="CC39" s="361"/>
      <c r="CD39" s="362"/>
      <c r="CE39" s="363"/>
      <c r="CF39" s="361"/>
      <c r="CG39" s="362"/>
      <c r="CH39" s="363"/>
      <c r="CI39" s="361"/>
      <c r="CJ39" s="362"/>
      <c r="CK39" s="363"/>
      <c r="CL39" s="361"/>
      <c r="CM39" s="362"/>
      <c r="CN39" s="363"/>
      <c r="CO39" s="361"/>
      <c r="CP39" s="362"/>
      <c r="CQ39" s="363"/>
      <c r="CR39" s="361"/>
      <c r="CS39" s="362"/>
      <c r="CT39" s="363"/>
      <c r="CU39" s="361"/>
      <c r="CV39" s="362"/>
      <c r="CW39" s="363"/>
      <c r="CX39" s="361"/>
      <c r="CY39" s="362"/>
      <c r="CZ39" s="363"/>
      <c r="DA39" s="361"/>
      <c r="DB39" s="362"/>
      <c r="DC39" s="363"/>
      <c r="DD39" s="361"/>
      <c r="DE39" s="362"/>
      <c r="DF39" s="363"/>
      <c r="DG39" s="361"/>
      <c r="DH39" s="362"/>
      <c r="DI39" s="363"/>
      <c r="DJ39" s="361"/>
      <c r="DK39" s="362"/>
      <c r="DL39" s="363"/>
      <c r="DM39" s="361"/>
      <c r="DN39" s="362"/>
      <c r="DO39" s="363"/>
      <c r="DP39" s="361"/>
      <c r="DQ39" s="362"/>
      <c r="DR39" s="363"/>
      <c r="DS39" s="361"/>
      <c r="DT39" s="362"/>
      <c r="DU39" s="363"/>
      <c r="DV39" s="361"/>
      <c r="DW39" s="362"/>
      <c r="DX39" s="363"/>
      <c r="DY39" s="361"/>
      <c r="DZ39" s="362"/>
      <c r="EA39" s="363"/>
      <c r="EB39" s="361"/>
      <c r="EC39" s="362"/>
      <c r="ED39" s="363"/>
      <c r="EE39" s="361"/>
      <c r="EF39" s="362"/>
      <c r="EG39" s="363"/>
      <c r="EH39" s="361"/>
      <c r="EI39" s="362"/>
      <c r="EJ39" s="363"/>
      <c r="EK39" s="361"/>
      <c r="EL39" s="362"/>
      <c r="EM39" s="363"/>
      <c r="EN39" s="361"/>
      <c r="EO39" s="362"/>
      <c r="EP39" s="363"/>
      <c r="EQ39" s="361"/>
      <c r="ER39" s="362"/>
      <c r="ES39" s="363"/>
      <c r="ET39" s="361"/>
      <c r="EU39" s="362"/>
      <c r="EV39" s="363"/>
      <c r="EW39" s="361"/>
      <c r="EX39" s="362"/>
      <c r="EY39" s="363"/>
      <c r="EZ39" s="361"/>
      <c r="FA39" s="362"/>
      <c r="FB39" s="363"/>
      <c r="FC39" s="361"/>
      <c r="FD39" s="362"/>
      <c r="FE39" s="363"/>
      <c r="FF39" s="361"/>
      <c r="FG39" s="362"/>
      <c r="FH39" s="363"/>
      <c r="FI39" s="361"/>
      <c r="FJ39" s="362"/>
      <c r="FK39" s="363"/>
      <c r="FL39" s="361"/>
      <c r="FM39" s="362"/>
      <c r="FN39" s="363"/>
      <c r="FO39" s="361"/>
      <c r="FP39" s="362"/>
      <c r="FQ39" s="363"/>
      <c r="FR39" s="361"/>
      <c r="FS39" s="362"/>
      <c r="FT39" s="363"/>
      <c r="FU39" s="361"/>
      <c r="FV39" s="362"/>
      <c r="FW39" s="363"/>
      <c r="FX39" s="361"/>
      <c r="FY39" s="362"/>
      <c r="FZ39" s="363"/>
      <c r="GA39" s="361"/>
      <c r="GB39" s="362"/>
      <c r="GC39" s="363"/>
      <c r="GD39" s="361"/>
      <c r="GE39" s="362"/>
      <c r="GF39" s="363"/>
      <c r="GG39" s="361"/>
      <c r="GH39" s="362"/>
      <c r="GI39" s="363"/>
      <c r="GJ39" s="361"/>
      <c r="GK39" s="362"/>
      <c r="GL39" s="363"/>
      <c r="GM39" s="361"/>
      <c r="GN39" s="362"/>
      <c r="GO39" s="363"/>
      <c r="GP39" s="361"/>
      <c r="GQ39" s="362"/>
      <c r="GR39" s="363"/>
      <c r="GS39" s="361"/>
      <c r="GT39" s="362"/>
      <c r="GU39" s="363"/>
      <c r="GV39" s="361"/>
      <c r="GW39" s="362"/>
      <c r="GX39" s="363"/>
      <c r="GY39" s="361"/>
      <c r="GZ39" s="362"/>
      <c r="HA39" s="363"/>
      <c r="HB39" s="361"/>
      <c r="HC39" s="362"/>
      <c r="HD39" s="363"/>
      <c r="HE39" s="361"/>
      <c r="HF39" s="362"/>
      <c r="HG39" s="363"/>
      <c r="HH39" s="361"/>
      <c r="HI39" s="362"/>
      <c r="HJ39" s="363"/>
      <c r="HK39" s="361"/>
      <c r="HL39" s="362"/>
      <c r="HM39" s="363"/>
      <c r="HN39" s="361"/>
      <c r="HO39" s="362"/>
      <c r="HP39" s="363"/>
      <c r="HQ39" s="361"/>
      <c r="HR39" s="362"/>
      <c r="HS39" s="363"/>
      <c r="HT39" s="361"/>
      <c r="HU39" s="362"/>
      <c r="HV39" s="363"/>
      <c r="HW39" s="361"/>
      <c r="HX39" s="362"/>
      <c r="HY39" s="363"/>
      <c r="HZ39" s="361"/>
      <c r="IA39" s="362"/>
      <c r="IB39" s="363"/>
      <c r="IC39" s="361"/>
      <c r="ID39" s="362"/>
      <c r="IE39" s="363"/>
      <c r="IF39" s="361"/>
      <c r="IG39" s="362"/>
      <c r="IH39" s="363"/>
      <c r="II39" s="361"/>
      <c r="IJ39" s="362"/>
      <c r="IK39" s="363"/>
      <c r="IL39" s="361"/>
      <c r="IM39" s="362"/>
      <c r="IN39" s="363"/>
      <c r="IO39" s="361"/>
      <c r="IP39" s="362"/>
      <c r="IQ39" s="363"/>
      <c r="IR39" s="361"/>
      <c r="IS39" s="362"/>
      <c r="IT39" s="363"/>
      <c r="IU39" s="361"/>
      <c r="IV39" s="362"/>
      <c r="IW39" s="363"/>
      <c r="IX39" s="361"/>
      <c r="IY39" s="362"/>
      <c r="IZ39" s="363"/>
      <c r="JA39" s="361"/>
      <c r="JB39" s="362"/>
      <c r="JC39" s="363"/>
      <c r="JD39" s="361"/>
      <c r="JE39" s="362"/>
      <c r="JF39" s="363"/>
      <c r="JG39" s="361"/>
      <c r="JH39" s="362"/>
      <c r="JI39" s="363"/>
      <c r="JJ39" s="361"/>
      <c r="JK39" s="362"/>
      <c r="JL39" s="363"/>
      <c r="JM39" s="361"/>
      <c r="JN39" s="362"/>
      <c r="JO39" s="363"/>
      <c r="JP39" s="361"/>
      <c r="JQ39" s="362"/>
      <c r="JR39" s="363"/>
      <c r="JS39" s="361"/>
      <c r="JT39" s="362"/>
      <c r="JU39" s="363"/>
      <c r="JV39" s="361"/>
      <c r="JW39" s="362"/>
      <c r="JX39" s="363"/>
      <c r="JY39" s="361"/>
      <c r="JZ39" s="362"/>
      <c r="KA39" s="363"/>
      <c r="KB39" s="361"/>
      <c r="KC39" s="362"/>
      <c r="KD39" s="363"/>
      <c r="KE39" s="361"/>
      <c r="KF39" s="362"/>
      <c r="KG39" s="363"/>
      <c r="KH39" s="361"/>
      <c r="KI39" s="362"/>
      <c r="KJ39" s="363"/>
      <c r="KK39" s="361"/>
      <c r="KL39" s="362"/>
      <c r="KM39" s="363"/>
      <c r="KN39" s="361"/>
      <c r="KO39" s="362"/>
      <c r="KP39" s="363"/>
      <c r="KQ39" s="361"/>
      <c r="KR39" s="362"/>
      <c r="KS39" s="363"/>
      <c r="KT39" s="361"/>
      <c r="KU39" s="362"/>
      <c r="KV39" s="363"/>
    </row>
    <row r="40" spans="1:309" ht="18.75" customHeight="1" x14ac:dyDescent="0.2">
      <c r="H40" s="374"/>
      <c r="I40" s="361"/>
      <c r="J40" s="362"/>
      <c r="K40" s="363"/>
      <c r="L40" s="361"/>
      <c r="M40" s="362"/>
      <c r="N40" s="363"/>
      <c r="O40" s="361"/>
      <c r="P40" s="362"/>
      <c r="Q40" s="363"/>
      <c r="R40" s="361"/>
      <c r="S40" s="362"/>
      <c r="T40" s="363"/>
      <c r="U40" s="361"/>
      <c r="V40" s="362"/>
      <c r="W40" s="363"/>
      <c r="X40" s="361"/>
      <c r="Y40" s="362"/>
      <c r="Z40" s="363"/>
      <c r="AA40" s="361"/>
      <c r="AB40" s="362"/>
      <c r="AC40" s="363"/>
      <c r="AD40" s="361"/>
      <c r="AE40" s="362"/>
      <c r="AF40" s="363"/>
      <c r="AG40" s="361"/>
      <c r="AH40" s="362"/>
      <c r="AI40" s="363"/>
      <c r="AJ40" s="361"/>
      <c r="AK40" s="362"/>
      <c r="AL40" s="363"/>
      <c r="AM40" s="361"/>
      <c r="AN40" s="362"/>
      <c r="AO40" s="363"/>
      <c r="AP40" s="361"/>
      <c r="AQ40" s="362"/>
      <c r="AR40" s="363"/>
      <c r="AS40" s="361"/>
      <c r="AT40" s="362"/>
      <c r="AU40" s="363"/>
      <c r="AV40" s="361"/>
      <c r="AW40" s="362"/>
      <c r="AX40" s="363"/>
      <c r="AY40" s="361"/>
      <c r="AZ40" s="362"/>
      <c r="BA40" s="363"/>
      <c r="BB40" s="361"/>
      <c r="BC40" s="362"/>
      <c r="BD40" s="363"/>
      <c r="BE40" s="361"/>
      <c r="BF40" s="362"/>
      <c r="BG40" s="363"/>
      <c r="BH40" s="361"/>
      <c r="BI40" s="362"/>
      <c r="BJ40" s="363"/>
      <c r="BK40" s="361"/>
      <c r="BL40" s="362"/>
      <c r="BM40" s="363"/>
      <c r="BN40" s="361"/>
      <c r="BO40" s="362"/>
      <c r="BP40" s="363"/>
      <c r="BQ40" s="361"/>
      <c r="BR40" s="362"/>
      <c r="BS40" s="363"/>
      <c r="BT40" s="361"/>
      <c r="BU40" s="362"/>
      <c r="BV40" s="363"/>
      <c r="BW40" s="361"/>
      <c r="BX40" s="362"/>
      <c r="BY40" s="363"/>
      <c r="BZ40" s="361"/>
      <c r="CA40" s="362"/>
      <c r="CB40" s="363"/>
      <c r="CC40" s="361"/>
      <c r="CD40" s="362"/>
      <c r="CE40" s="363"/>
      <c r="CF40" s="361"/>
      <c r="CG40" s="362"/>
      <c r="CH40" s="363"/>
      <c r="CI40" s="361"/>
      <c r="CJ40" s="362"/>
      <c r="CK40" s="363"/>
      <c r="CL40" s="361"/>
      <c r="CM40" s="362"/>
      <c r="CN40" s="363"/>
      <c r="CO40" s="361"/>
      <c r="CP40" s="362"/>
      <c r="CQ40" s="363"/>
      <c r="CR40" s="361"/>
      <c r="CS40" s="362"/>
      <c r="CT40" s="363"/>
      <c r="CU40" s="361"/>
      <c r="CV40" s="362"/>
      <c r="CW40" s="363"/>
      <c r="CX40" s="361"/>
      <c r="CY40" s="362"/>
      <c r="CZ40" s="363"/>
      <c r="DA40" s="361"/>
      <c r="DB40" s="362"/>
      <c r="DC40" s="363"/>
      <c r="DD40" s="361"/>
      <c r="DE40" s="362"/>
      <c r="DF40" s="363"/>
      <c r="DG40" s="361"/>
      <c r="DH40" s="362"/>
      <c r="DI40" s="363"/>
      <c r="DJ40" s="361"/>
      <c r="DK40" s="362"/>
      <c r="DL40" s="363"/>
      <c r="DM40" s="361"/>
      <c r="DN40" s="362"/>
      <c r="DO40" s="363"/>
      <c r="DP40" s="361"/>
      <c r="DQ40" s="362"/>
      <c r="DR40" s="363"/>
      <c r="DS40" s="361"/>
      <c r="DT40" s="362"/>
      <c r="DU40" s="363"/>
      <c r="DV40" s="361"/>
      <c r="DW40" s="362"/>
      <c r="DX40" s="363"/>
      <c r="DY40" s="361"/>
      <c r="DZ40" s="362"/>
      <c r="EA40" s="363"/>
      <c r="EB40" s="361"/>
      <c r="EC40" s="362"/>
      <c r="ED40" s="363"/>
      <c r="EE40" s="361"/>
      <c r="EF40" s="362"/>
      <c r="EG40" s="363"/>
      <c r="EH40" s="361"/>
      <c r="EI40" s="362"/>
      <c r="EJ40" s="363"/>
      <c r="EK40" s="361"/>
      <c r="EL40" s="362"/>
      <c r="EM40" s="363"/>
      <c r="EN40" s="361"/>
      <c r="EO40" s="362"/>
      <c r="EP40" s="363"/>
      <c r="EQ40" s="361"/>
      <c r="ER40" s="362"/>
      <c r="ES40" s="363"/>
      <c r="ET40" s="361"/>
      <c r="EU40" s="362"/>
      <c r="EV40" s="363"/>
      <c r="EW40" s="361"/>
      <c r="EX40" s="362"/>
      <c r="EY40" s="363"/>
      <c r="EZ40" s="361"/>
      <c r="FA40" s="362"/>
      <c r="FB40" s="363"/>
      <c r="FC40" s="361"/>
      <c r="FD40" s="362"/>
      <c r="FE40" s="363"/>
      <c r="FF40" s="361"/>
      <c r="FG40" s="362"/>
      <c r="FH40" s="363"/>
      <c r="FI40" s="361"/>
      <c r="FJ40" s="362"/>
      <c r="FK40" s="363"/>
      <c r="FL40" s="361"/>
      <c r="FM40" s="362"/>
      <c r="FN40" s="363"/>
      <c r="FO40" s="361"/>
      <c r="FP40" s="362"/>
      <c r="FQ40" s="363"/>
      <c r="FR40" s="361"/>
      <c r="FS40" s="362"/>
      <c r="FT40" s="363"/>
      <c r="FU40" s="361"/>
      <c r="FV40" s="362"/>
      <c r="FW40" s="363"/>
      <c r="FX40" s="361"/>
      <c r="FY40" s="362"/>
      <c r="FZ40" s="363"/>
      <c r="GA40" s="361"/>
      <c r="GB40" s="362"/>
      <c r="GC40" s="363"/>
      <c r="GD40" s="361"/>
      <c r="GE40" s="362"/>
      <c r="GF40" s="363"/>
      <c r="GG40" s="361"/>
      <c r="GH40" s="362"/>
      <c r="GI40" s="363"/>
      <c r="GJ40" s="361"/>
      <c r="GK40" s="362"/>
      <c r="GL40" s="363"/>
      <c r="GM40" s="361"/>
      <c r="GN40" s="362"/>
      <c r="GO40" s="363"/>
      <c r="GP40" s="361"/>
      <c r="GQ40" s="362"/>
      <c r="GR40" s="363"/>
      <c r="GS40" s="361"/>
      <c r="GT40" s="362"/>
      <c r="GU40" s="363"/>
      <c r="GV40" s="361"/>
      <c r="GW40" s="362"/>
      <c r="GX40" s="363"/>
      <c r="GY40" s="361"/>
      <c r="GZ40" s="362"/>
      <c r="HA40" s="363"/>
      <c r="HB40" s="361"/>
      <c r="HC40" s="362"/>
      <c r="HD40" s="363"/>
      <c r="HE40" s="361"/>
      <c r="HF40" s="362"/>
      <c r="HG40" s="363"/>
      <c r="HH40" s="361"/>
      <c r="HI40" s="362"/>
      <c r="HJ40" s="363"/>
      <c r="HK40" s="361"/>
      <c r="HL40" s="362"/>
      <c r="HM40" s="363"/>
      <c r="HN40" s="361"/>
      <c r="HO40" s="362"/>
      <c r="HP40" s="363"/>
      <c r="HQ40" s="361"/>
      <c r="HR40" s="362"/>
      <c r="HS40" s="363"/>
      <c r="HT40" s="361"/>
      <c r="HU40" s="362"/>
      <c r="HV40" s="363"/>
      <c r="HW40" s="361"/>
      <c r="HX40" s="362"/>
      <c r="HY40" s="363"/>
      <c r="HZ40" s="361"/>
      <c r="IA40" s="362"/>
      <c r="IB40" s="363"/>
      <c r="IC40" s="361"/>
      <c r="ID40" s="362"/>
      <c r="IE40" s="363"/>
      <c r="IF40" s="361"/>
      <c r="IG40" s="362"/>
      <c r="IH40" s="363"/>
      <c r="II40" s="361"/>
      <c r="IJ40" s="362"/>
      <c r="IK40" s="363"/>
      <c r="IL40" s="361"/>
      <c r="IM40" s="362"/>
      <c r="IN40" s="363"/>
      <c r="IO40" s="361"/>
      <c r="IP40" s="362"/>
      <c r="IQ40" s="363"/>
      <c r="IR40" s="361"/>
      <c r="IS40" s="362"/>
      <c r="IT40" s="363"/>
      <c r="IU40" s="361"/>
      <c r="IV40" s="362"/>
      <c r="IW40" s="363"/>
      <c r="IX40" s="361"/>
      <c r="IY40" s="362"/>
      <c r="IZ40" s="363"/>
      <c r="JA40" s="361"/>
      <c r="JB40" s="362"/>
      <c r="JC40" s="363"/>
      <c r="JD40" s="361"/>
      <c r="JE40" s="362"/>
      <c r="JF40" s="363"/>
      <c r="JG40" s="361"/>
      <c r="JH40" s="362"/>
      <c r="JI40" s="363"/>
      <c r="JJ40" s="361"/>
      <c r="JK40" s="362"/>
      <c r="JL40" s="363"/>
      <c r="JM40" s="361"/>
      <c r="JN40" s="362"/>
      <c r="JO40" s="363"/>
      <c r="JP40" s="361"/>
      <c r="JQ40" s="362"/>
      <c r="JR40" s="363"/>
      <c r="JS40" s="361"/>
      <c r="JT40" s="362"/>
      <c r="JU40" s="363"/>
      <c r="JV40" s="361"/>
      <c r="JW40" s="362"/>
      <c r="JX40" s="363"/>
      <c r="JY40" s="361"/>
      <c r="JZ40" s="362"/>
      <c r="KA40" s="363"/>
      <c r="KB40" s="361"/>
      <c r="KC40" s="362"/>
      <c r="KD40" s="363"/>
      <c r="KE40" s="361"/>
      <c r="KF40" s="362"/>
      <c r="KG40" s="363"/>
      <c r="KH40" s="361"/>
      <c r="KI40" s="362"/>
      <c r="KJ40" s="363"/>
      <c r="KK40" s="361"/>
      <c r="KL40" s="362"/>
      <c r="KM40" s="363"/>
      <c r="KN40" s="361"/>
      <c r="KO40" s="362"/>
      <c r="KP40" s="363"/>
      <c r="KQ40" s="361"/>
      <c r="KR40" s="362"/>
      <c r="KS40" s="363"/>
      <c r="KT40" s="361"/>
      <c r="KU40" s="362"/>
      <c r="KV40" s="363"/>
    </row>
    <row r="41" spans="1:309" ht="18.75" customHeight="1" thickBot="1" x14ac:dyDescent="0.25">
      <c r="B41" s="2"/>
      <c r="C41" s="2"/>
      <c r="G41" s="2"/>
      <c r="H41" s="375"/>
      <c r="I41" s="364"/>
      <c r="J41" s="365"/>
      <c r="K41" s="366"/>
      <c r="L41" s="364"/>
      <c r="M41" s="365"/>
      <c r="N41" s="366"/>
      <c r="O41" s="364"/>
      <c r="P41" s="365"/>
      <c r="Q41" s="366"/>
      <c r="R41" s="364"/>
      <c r="S41" s="365"/>
      <c r="T41" s="366"/>
      <c r="U41" s="364"/>
      <c r="V41" s="365"/>
      <c r="W41" s="366"/>
      <c r="X41" s="364"/>
      <c r="Y41" s="365"/>
      <c r="Z41" s="366"/>
      <c r="AA41" s="364"/>
      <c r="AB41" s="365"/>
      <c r="AC41" s="366"/>
      <c r="AD41" s="364"/>
      <c r="AE41" s="365"/>
      <c r="AF41" s="366"/>
      <c r="AG41" s="364"/>
      <c r="AH41" s="365"/>
      <c r="AI41" s="366"/>
      <c r="AJ41" s="364"/>
      <c r="AK41" s="365"/>
      <c r="AL41" s="366"/>
      <c r="AM41" s="364"/>
      <c r="AN41" s="365"/>
      <c r="AO41" s="366"/>
      <c r="AP41" s="364"/>
      <c r="AQ41" s="365"/>
      <c r="AR41" s="366"/>
      <c r="AS41" s="364"/>
      <c r="AT41" s="365"/>
      <c r="AU41" s="366"/>
      <c r="AV41" s="364"/>
      <c r="AW41" s="365"/>
      <c r="AX41" s="366"/>
      <c r="AY41" s="364"/>
      <c r="AZ41" s="365"/>
      <c r="BA41" s="366"/>
      <c r="BB41" s="364"/>
      <c r="BC41" s="365"/>
      <c r="BD41" s="366"/>
      <c r="BE41" s="364"/>
      <c r="BF41" s="365"/>
      <c r="BG41" s="366"/>
      <c r="BH41" s="364"/>
      <c r="BI41" s="365"/>
      <c r="BJ41" s="366"/>
      <c r="BK41" s="364"/>
      <c r="BL41" s="365"/>
      <c r="BM41" s="366"/>
      <c r="BN41" s="364"/>
      <c r="BO41" s="365"/>
      <c r="BP41" s="366"/>
      <c r="BQ41" s="364"/>
      <c r="BR41" s="365"/>
      <c r="BS41" s="366"/>
      <c r="BT41" s="364"/>
      <c r="BU41" s="365"/>
      <c r="BV41" s="366"/>
      <c r="BW41" s="364"/>
      <c r="BX41" s="365"/>
      <c r="BY41" s="366"/>
      <c r="BZ41" s="364"/>
      <c r="CA41" s="365"/>
      <c r="CB41" s="366"/>
      <c r="CC41" s="364"/>
      <c r="CD41" s="365"/>
      <c r="CE41" s="366"/>
      <c r="CF41" s="364"/>
      <c r="CG41" s="365"/>
      <c r="CH41" s="366"/>
      <c r="CI41" s="364"/>
      <c r="CJ41" s="365"/>
      <c r="CK41" s="366"/>
      <c r="CL41" s="364"/>
      <c r="CM41" s="365"/>
      <c r="CN41" s="366"/>
      <c r="CO41" s="364"/>
      <c r="CP41" s="365"/>
      <c r="CQ41" s="366"/>
      <c r="CR41" s="364"/>
      <c r="CS41" s="365"/>
      <c r="CT41" s="366"/>
      <c r="CU41" s="364"/>
      <c r="CV41" s="365"/>
      <c r="CW41" s="366"/>
      <c r="CX41" s="364"/>
      <c r="CY41" s="365"/>
      <c r="CZ41" s="366"/>
      <c r="DA41" s="364"/>
      <c r="DB41" s="365"/>
      <c r="DC41" s="366"/>
      <c r="DD41" s="364"/>
      <c r="DE41" s="365"/>
      <c r="DF41" s="366"/>
      <c r="DG41" s="364"/>
      <c r="DH41" s="365"/>
      <c r="DI41" s="366"/>
      <c r="DJ41" s="364"/>
      <c r="DK41" s="365"/>
      <c r="DL41" s="366"/>
      <c r="DM41" s="364"/>
      <c r="DN41" s="365"/>
      <c r="DO41" s="366"/>
      <c r="DP41" s="364"/>
      <c r="DQ41" s="365"/>
      <c r="DR41" s="366"/>
      <c r="DS41" s="364"/>
      <c r="DT41" s="365"/>
      <c r="DU41" s="366"/>
      <c r="DV41" s="364"/>
      <c r="DW41" s="365"/>
      <c r="DX41" s="366"/>
      <c r="DY41" s="364"/>
      <c r="DZ41" s="365"/>
      <c r="EA41" s="366"/>
      <c r="EB41" s="364"/>
      <c r="EC41" s="365"/>
      <c r="ED41" s="366"/>
      <c r="EE41" s="364"/>
      <c r="EF41" s="365"/>
      <c r="EG41" s="366"/>
      <c r="EH41" s="364"/>
      <c r="EI41" s="365"/>
      <c r="EJ41" s="366"/>
      <c r="EK41" s="364"/>
      <c r="EL41" s="365"/>
      <c r="EM41" s="366"/>
      <c r="EN41" s="364"/>
      <c r="EO41" s="365"/>
      <c r="EP41" s="366"/>
      <c r="EQ41" s="364"/>
      <c r="ER41" s="365"/>
      <c r="ES41" s="366"/>
      <c r="ET41" s="364"/>
      <c r="EU41" s="365"/>
      <c r="EV41" s="366"/>
      <c r="EW41" s="364"/>
      <c r="EX41" s="365"/>
      <c r="EY41" s="366"/>
      <c r="EZ41" s="364"/>
      <c r="FA41" s="365"/>
      <c r="FB41" s="366"/>
      <c r="FC41" s="364"/>
      <c r="FD41" s="365"/>
      <c r="FE41" s="366"/>
      <c r="FF41" s="364"/>
      <c r="FG41" s="365"/>
      <c r="FH41" s="366"/>
      <c r="FI41" s="364"/>
      <c r="FJ41" s="365"/>
      <c r="FK41" s="366"/>
      <c r="FL41" s="364"/>
      <c r="FM41" s="365"/>
      <c r="FN41" s="366"/>
      <c r="FO41" s="364"/>
      <c r="FP41" s="365"/>
      <c r="FQ41" s="366"/>
      <c r="FR41" s="364"/>
      <c r="FS41" s="365"/>
      <c r="FT41" s="366"/>
      <c r="FU41" s="364"/>
      <c r="FV41" s="365"/>
      <c r="FW41" s="366"/>
      <c r="FX41" s="364"/>
      <c r="FY41" s="365"/>
      <c r="FZ41" s="366"/>
      <c r="GA41" s="364"/>
      <c r="GB41" s="365"/>
      <c r="GC41" s="366"/>
      <c r="GD41" s="364"/>
      <c r="GE41" s="365"/>
      <c r="GF41" s="366"/>
      <c r="GG41" s="364"/>
      <c r="GH41" s="365"/>
      <c r="GI41" s="366"/>
      <c r="GJ41" s="364"/>
      <c r="GK41" s="365"/>
      <c r="GL41" s="366"/>
      <c r="GM41" s="364"/>
      <c r="GN41" s="365"/>
      <c r="GO41" s="366"/>
      <c r="GP41" s="364"/>
      <c r="GQ41" s="365"/>
      <c r="GR41" s="366"/>
      <c r="GS41" s="364"/>
      <c r="GT41" s="365"/>
      <c r="GU41" s="366"/>
      <c r="GV41" s="364"/>
      <c r="GW41" s="365"/>
      <c r="GX41" s="366"/>
      <c r="GY41" s="364"/>
      <c r="GZ41" s="365"/>
      <c r="HA41" s="366"/>
      <c r="HB41" s="364"/>
      <c r="HC41" s="365"/>
      <c r="HD41" s="366"/>
      <c r="HE41" s="364"/>
      <c r="HF41" s="365"/>
      <c r="HG41" s="366"/>
      <c r="HH41" s="364"/>
      <c r="HI41" s="365"/>
      <c r="HJ41" s="366"/>
      <c r="HK41" s="364"/>
      <c r="HL41" s="365"/>
      <c r="HM41" s="366"/>
      <c r="HN41" s="364"/>
      <c r="HO41" s="365"/>
      <c r="HP41" s="366"/>
      <c r="HQ41" s="364"/>
      <c r="HR41" s="365"/>
      <c r="HS41" s="366"/>
      <c r="HT41" s="364"/>
      <c r="HU41" s="365"/>
      <c r="HV41" s="366"/>
      <c r="HW41" s="364"/>
      <c r="HX41" s="365"/>
      <c r="HY41" s="366"/>
      <c r="HZ41" s="364"/>
      <c r="IA41" s="365"/>
      <c r="IB41" s="366"/>
      <c r="IC41" s="364"/>
      <c r="ID41" s="365"/>
      <c r="IE41" s="366"/>
      <c r="IF41" s="364"/>
      <c r="IG41" s="365"/>
      <c r="IH41" s="366"/>
      <c r="II41" s="364"/>
      <c r="IJ41" s="365"/>
      <c r="IK41" s="366"/>
      <c r="IL41" s="364"/>
      <c r="IM41" s="365"/>
      <c r="IN41" s="366"/>
      <c r="IO41" s="364"/>
      <c r="IP41" s="365"/>
      <c r="IQ41" s="366"/>
      <c r="IR41" s="364"/>
      <c r="IS41" s="365"/>
      <c r="IT41" s="366"/>
      <c r="IU41" s="364"/>
      <c r="IV41" s="365"/>
      <c r="IW41" s="366"/>
      <c r="IX41" s="364"/>
      <c r="IY41" s="365"/>
      <c r="IZ41" s="366"/>
      <c r="JA41" s="364"/>
      <c r="JB41" s="365"/>
      <c r="JC41" s="366"/>
      <c r="JD41" s="364"/>
      <c r="JE41" s="365"/>
      <c r="JF41" s="366"/>
      <c r="JG41" s="364"/>
      <c r="JH41" s="365"/>
      <c r="JI41" s="366"/>
      <c r="JJ41" s="364"/>
      <c r="JK41" s="365"/>
      <c r="JL41" s="366"/>
      <c r="JM41" s="364"/>
      <c r="JN41" s="365"/>
      <c r="JO41" s="366"/>
      <c r="JP41" s="364"/>
      <c r="JQ41" s="365"/>
      <c r="JR41" s="366"/>
      <c r="JS41" s="364"/>
      <c r="JT41" s="365"/>
      <c r="JU41" s="366"/>
      <c r="JV41" s="364"/>
      <c r="JW41" s="365"/>
      <c r="JX41" s="366"/>
      <c r="JY41" s="364"/>
      <c r="JZ41" s="365"/>
      <c r="KA41" s="366"/>
      <c r="KB41" s="364"/>
      <c r="KC41" s="365"/>
      <c r="KD41" s="366"/>
      <c r="KE41" s="364"/>
      <c r="KF41" s="365"/>
      <c r="KG41" s="366"/>
      <c r="KH41" s="364"/>
      <c r="KI41" s="365"/>
      <c r="KJ41" s="366"/>
      <c r="KK41" s="364"/>
      <c r="KL41" s="365"/>
      <c r="KM41" s="366"/>
      <c r="KN41" s="364"/>
      <c r="KO41" s="365"/>
      <c r="KP41" s="366"/>
      <c r="KQ41" s="364"/>
      <c r="KR41" s="365"/>
      <c r="KS41" s="366"/>
      <c r="KT41" s="364"/>
      <c r="KU41" s="365"/>
      <c r="KV41" s="366"/>
    </row>
    <row r="42" spans="1:309" s="245" customFormat="1" ht="13.5" thickTop="1" x14ac:dyDescent="0.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row>
    <row r="43" spans="1:309" x14ac:dyDescent="0.2">
      <c r="L43" s="12"/>
      <c r="M43" s="12"/>
      <c r="N43" s="16"/>
      <c r="O43" s="12"/>
      <c r="P43" s="12"/>
      <c r="Q43" s="16"/>
      <c r="R43" s="12"/>
      <c r="S43" s="12"/>
      <c r="T43" s="16"/>
      <c r="U43" s="12"/>
      <c r="V43" s="12"/>
      <c r="W43" s="16"/>
      <c r="X43" s="12"/>
      <c r="Y43" s="12"/>
      <c r="Z43" s="16"/>
      <c r="AA43" s="12"/>
      <c r="AB43" s="12"/>
      <c r="AC43" s="16"/>
      <c r="AD43" s="12"/>
      <c r="AE43" s="12"/>
      <c r="AF43" s="16"/>
      <c r="AG43" s="12"/>
      <c r="AH43" s="12"/>
      <c r="AI43" s="16"/>
      <c r="AJ43" s="12"/>
      <c r="AK43" s="12"/>
      <c r="AL43" s="16"/>
      <c r="AM43" s="12"/>
      <c r="AN43" s="12"/>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2"/>
      <c r="DZ43" s="12"/>
      <c r="EA43" s="16"/>
      <c r="EB43" s="12"/>
      <c r="EC43" s="12"/>
      <c r="ED43" s="16"/>
      <c r="EE43" s="12"/>
      <c r="EF43" s="12"/>
      <c r="EG43" s="16"/>
      <c r="EH43" s="12"/>
      <c r="EI43" s="12"/>
      <c r="EJ43" s="16"/>
      <c r="EK43" s="12"/>
      <c r="EL43" s="12"/>
      <c r="EM43" s="16"/>
      <c r="EN43" s="12"/>
      <c r="EO43" s="12"/>
      <c r="EP43" s="16"/>
      <c r="EQ43" s="16"/>
      <c r="ER43" s="16"/>
      <c r="ES43" s="16"/>
      <c r="ET43" s="16"/>
      <c r="EU43" s="16"/>
      <c r="EV43" s="16"/>
      <c r="EW43" s="16"/>
      <c r="EX43" s="16"/>
      <c r="EY43" s="16"/>
      <c r="EZ43" s="16"/>
      <c r="FA43" s="16"/>
      <c r="FB43" s="16"/>
      <c r="FC43" s="16"/>
      <c r="FD43" s="16"/>
      <c r="FE43" s="16"/>
      <c r="FF43" s="16"/>
      <c r="FG43" s="16"/>
      <c r="FH43" s="16"/>
      <c r="FI43" s="16"/>
      <c r="FJ43" s="16"/>
      <c r="FK43" s="16"/>
      <c r="FL43" s="16"/>
      <c r="FM43" s="16"/>
      <c r="FN43" s="16"/>
      <c r="FO43" s="16"/>
      <c r="FP43" s="16"/>
      <c r="FQ43" s="16"/>
      <c r="FR43" s="16"/>
      <c r="FS43" s="16"/>
      <c r="FT43" s="16"/>
      <c r="FU43" s="16"/>
      <c r="FV43" s="16"/>
      <c r="FW43" s="16"/>
      <c r="FX43" s="16"/>
      <c r="FY43" s="16"/>
      <c r="FZ43" s="16"/>
      <c r="GA43" s="16"/>
      <c r="GB43" s="16"/>
      <c r="GC43" s="16"/>
      <c r="GD43" s="16"/>
      <c r="GE43" s="16"/>
      <c r="GF43" s="16"/>
      <c r="GG43" s="16"/>
      <c r="GH43" s="16"/>
      <c r="GI43" s="16"/>
      <c r="GJ43" s="16"/>
      <c r="GK43" s="16"/>
      <c r="GL43" s="16"/>
      <c r="GM43" s="16"/>
      <c r="GN43" s="16"/>
      <c r="GO43" s="16"/>
      <c r="GP43" s="16"/>
      <c r="GQ43" s="16"/>
      <c r="GR43" s="16"/>
      <c r="GS43" s="16"/>
      <c r="GT43" s="16"/>
      <c r="GU43" s="16"/>
      <c r="GV43" s="16"/>
      <c r="GW43" s="16"/>
      <c r="GX43" s="16"/>
      <c r="GY43" s="16"/>
      <c r="GZ43" s="16"/>
      <c r="HA43" s="16"/>
      <c r="HB43" s="16"/>
      <c r="HC43" s="16"/>
      <c r="HD43" s="16"/>
      <c r="HE43" s="16"/>
      <c r="HF43" s="16"/>
      <c r="HG43" s="16"/>
      <c r="HH43" s="16"/>
      <c r="HI43" s="16"/>
      <c r="HJ43" s="16"/>
      <c r="HK43" s="16"/>
      <c r="HL43" s="16"/>
      <c r="HM43" s="16"/>
      <c r="HN43" s="16"/>
      <c r="HO43" s="16"/>
      <c r="HP43" s="16"/>
      <c r="HQ43" s="16"/>
      <c r="HR43" s="16"/>
      <c r="HS43" s="16"/>
      <c r="HT43" s="16"/>
      <c r="HU43" s="16"/>
      <c r="HV43" s="16"/>
      <c r="HW43" s="16"/>
      <c r="HX43" s="16"/>
      <c r="HY43" s="16"/>
      <c r="HZ43" s="16"/>
      <c r="IA43" s="16"/>
      <c r="IB43" s="16"/>
      <c r="IC43" s="16"/>
      <c r="ID43" s="16"/>
      <c r="IE43" s="16"/>
      <c r="IF43" s="16"/>
      <c r="IG43" s="16"/>
      <c r="IH43" s="16"/>
      <c r="II43" s="16"/>
      <c r="IJ43" s="16"/>
      <c r="IK43" s="16"/>
      <c r="IL43" s="16"/>
      <c r="IM43" s="16"/>
      <c r="IN43" s="16"/>
      <c r="IO43" s="16"/>
      <c r="IP43" s="16"/>
      <c r="IQ43" s="16"/>
      <c r="IR43" s="16"/>
      <c r="IS43" s="16"/>
      <c r="IT43" s="16"/>
      <c r="IU43" s="16"/>
      <c r="IV43" s="16"/>
      <c r="IW43" s="16"/>
      <c r="IX43" s="16"/>
      <c r="IY43" s="16"/>
      <c r="IZ43" s="16"/>
      <c r="JA43" s="16"/>
      <c r="JB43" s="16"/>
      <c r="JC43" s="16"/>
      <c r="JD43" s="16"/>
      <c r="JE43" s="16"/>
      <c r="JF43" s="16"/>
      <c r="JG43" s="16"/>
      <c r="JH43" s="16"/>
      <c r="JI43" s="16"/>
      <c r="JJ43" s="16"/>
      <c r="JK43" s="16"/>
      <c r="JL43" s="16"/>
      <c r="JM43" s="16"/>
      <c r="JN43" s="16"/>
      <c r="JO43" s="16"/>
      <c r="JP43" s="16"/>
      <c r="JQ43" s="16"/>
      <c r="JR43" s="16"/>
      <c r="JS43" s="16"/>
      <c r="JT43" s="16"/>
      <c r="JU43" s="16"/>
      <c r="JV43" s="16"/>
      <c r="JW43" s="16"/>
      <c r="JX43" s="16"/>
      <c r="JY43" s="16"/>
      <c r="JZ43" s="16"/>
      <c r="KA43" s="16"/>
      <c r="KB43" s="16"/>
      <c r="KC43" s="16"/>
      <c r="KD43" s="16"/>
      <c r="KE43" s="16"/>
      <c r="KF43" s="16"/>
      <c r="KG43" s="16"/>
      <c r="KH43" s="16"/>
      <c r="KI43" s="16"/>
      <c r="KJ43" s="16"/>
      <c r="KK43" s="16"/>
      <c r="KL43" s="16"/>
      <c r="KM43" s="16"/>
      <c r="KN43" s="16"/>
      <c r="KO43" s="16"/>
      <c r="KP43" s="16"/>
      <c r="KQ43" s="16"/>
      <c r="KR43" s="16"/>
      <c r="KS43" s="16"/>
      <c r="KT43" s="12"/>
      <c r="KU43" s="12"/>
      <c r="KV43" s="16"/>
    </row>
    <row r="44" spans="1:309" x14ac:dyDescent="0.2">
      <c r="L44" s="12"/>
      <c r="M44" s="12"/>
      <c r="N44" s="16"/>
      <c r="O44" s="12"/>
      <c r="P44" s="12"/>
      <c r="Q44" s="16"/>
      <c r="R44" s="12"/>
      <c r="S44" s="12"/>
      <c r="T44" s="16"/>
      <c r="U44" s="12"/>
      <c r="V44" s="12"/>
      <c r="W44" s="16"/>
      <c r="X44" s="12"/>
      <c r="Y44" s="12"/>
      <c r="Z44" s="16"/>
      <c r="AA44" s="12"/>
      <c r="AB44" s="12"/>
      <c r="AC44" s="16"/>
      <c r="AD44" s="12"/>
      <c r="AE44" s="12"/>
      <c r="AF44" s="16"/>
      <c r="AG44" s="12"/>
      <c r="AH44" s="12"/>
      <c r="AI44" s="16"/>
      <c r="AJ44" s="12"/>
      <c r="AK44" s="12"/>
      <c r="AL44" s="16"/>
      <c r="AM44" s="12"/>
      <c r="AN44" s="12"/>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2"/>
      <c r="DZ44" s="12"/>
      <c r="EA44" s="16"/>
      <c r="EB44" s="12"/>
      <c r="EC44" s="12"/>
      <c r="ED44" s="16"/>
      <c r="EE44" s="12"/>
      <c r="EF44" s="12"/>
      <c r="EG44" s="16"/>
      <c r="EH44" s="12"/>
      <c r="EI44" s="12"/>
      <c r="EJ44" s="16"/>
      <c r="EK44" s="12"/>
      <c r="EL44" s="12"/>
      <c r="EM44" s="16"/>
      <c r="EN44" s="12"/>
      <c r="EO44" s="12"/>
      <c r="EP44" s="16"/>
      <c r="EQ44" s="16"/>
      <c r="ER44" s="16"/>
      <c r="ES44" s="16"/>
      <c r="ET44" s="16"/>
      <c r="EU44" s="16"/>
      <c r="EV44" s="16"/>
      <c r="EW44" s="16"/>
      <c r="EX44" s="16"/>
      <c r="EY44" s="16"/>
      <c r="EZ44" s="16"/>
      <c r="FA44" s="16"/>
      <c r="FB44" s="16"/>
      <c r="FC44" s="16"/>
      <c r="FD44" s="16"/>
      <c r="FE44" s="16"/>
      <c r="FF44" s="16"/>
      <c r="FG44" s="16"/>
      <c r="FH44" s="16"/>
      <c r="FI44" s="16"/>
      <c r="FJ44" s="16"/>
      <c r="FK44" s="16"/>
      <c r="FL44" s="16"/>
      <c r="FM44" s="16"/>
      <c r="FN44" s="16"/>
      <c r="FO44" s="16"/>
      <c r="FP44" s="16"/>
      <c r="FQ44" s="16"/>
      <c r="FR44" s="16"/>
      <c r="FS44" s="16"/>
      <c r="FT44" s="16"/>
      <c r="FU44" s="16"/>
      <c r="FV44" s="16"/>
      <c r="FW44" s="16"/>
      <c r="FX44" s="16"/>
      <c r="FY44" s="16"/>
      <c r="FZ44" s="16"/>
      <c r="GA44" s="16"/>
      <c r="GB44" s="16"/>
      <c r="GC44" s="16"/>
      <c r="GD44" s="16"/>
      <c r="GE44" s="16"/>
      <c r="GF44" s="16"/>
      <c r="GG44" s="16"/>
      <c r="GH44" s="16"/>
      <c r="GI44" s="16"/>
      <c r="GJ44" s="16"/>
      <c r="GK44" s="16"/>
      <c r="GL44" s="16"/>
      <c r="GM44" s="16"/>
      <c r="GN44" s="16"/>
      <c r="GO44" s="16"/>
      <c r="GP44" s="16"/>
      <c r="GQ44" s="16"/>
      <c r="GR44" s="16"/>
      <c r="GS44" s="16"/>
      <c r="GT44" s="16"/>
      <c r="GU44" s="16"/>
      <c r="GV44" s="16"/>
      <c r="GW44" s="16"/>
      <c r="GX44" s="16"/>
      <c r="GY44" s="16"/>
      <c r="GZ44" s="16"/>
      <c r="HA44" s="16"/>
      <c r="HB44" s="16"/>
      <c r="HC44" s="16"/>
      <c r="HD44" s="16"/>
      <c r="HE44" s="16"/>
      <c r="HF44" s="16"/>
      <c r="HG44" s="16"/>
      <c r="HH44" s="16"/>
      <c r="HI44" s="16"/>
      <c r="HJ44" s="16"/>
      <c r="HK44" s="16"/>
      <c r="HL44" s="16"/>
      <c r="HM44" s="16"/>
      <c r="HN44" s="16"/>
      <c r="HO44" s="16"/>
      <c r="HP44" s="16"/>
      <c r="HQ44" s="16"/>
      <c r="HR44" s="16"/>
      <c r="HS44" s="16"/>
      <c r="HT44" s="16"/>
      <c r="HU44" s="16"/>
      <c r="HV44" s="16"/>
      <c r="HW44" s="16"/>
      <c r="HX44" s="16"/>
      <c r="HY44" s="16"/>
      <c r="HZ44" s="16"/>
      <c r="IA44" s="16"/>
      <c r="IB44" s="16"/>
      <c r="IC44" s="16"/>
      <c r="ID44" s="16"/>
      <c r="IE44" s="16"/>
      <c r="IF44" s="16"/>
      <c r="IG44" s="16"/>
      <c r="IH44" s="16"/>
      <c r="II44" s="16"/>
      <c r="IJ44" s="16"/>
      <c r="IK44" s="16"/>
      <c r="IL44" s="16"/>
      <c r="IM44" s="16"/>
      <c r="IN44" s="16"/>
      <c r="IO44" s="16"/>
      <c r="IP44" s="16"/>
      <c r="IQ44" s="16"/>
      <c r="IR44" s="16"/>
      <c r="IS44" s="16"/>
      <c r="IT44" s="16"/>
      <c r="IU44" s="16"/>
      <c r="IV44" s="16"/>
      <c r="IW44" s="16"/>
      <c r="IX44" s="16"/>
      <c r="IY44" s="16"/>
      <c r="IZ44" s="16"/>
      <c r="JA44" s="16"/>
      <c r="JB44" s="16"/>
      <c r="JC44" s="16"/>
      <c r="JD44" s="16"/>
      <c r="JE44" s="16"/>
      <c r="JF44" s="16"/>
      <c r="JG44" s="16"/>
      <c r="JH44" s="16"/>
      <c r="JI44" s="16"/>
      <c r="JJ44" s="16"/>
      <c r="JK44" s="16"/>
      <c r="JL44" s="16"/>
      <c r="JM44" s="16"/>
      <c r="JN44" s="16"/>
      <c r="JO44" s="16"/>
      <c r="JP44" s="16"/>
      <c r="JQ44" s="16"/>
      <c r="JR44" s="16"/>
      <c r="JS44" s="16"/>
      <c r="JT44" s="16"/>
      <c r="JU44" s="16"/>
      <c r="JV44" s="16"/>
      <c r="JW44" s="16"/>
      <c r="JX44" s="16"/>
      <c r="JY44" s="16"/>
      <c r="JZ44" s="16"/>
      <c r="KA44" s="16"/>
      <c r="KB44" s="16"/>
      <c r="KC44" s="16"/>
      <c r="KD44" s="16"/>
      <c r="KE44" s="16"/>
      <c r="KF44" s="16"/>
      <c r="KG44" s="16"/>
      <c r="KH44" s="16"/>
      <c r="KI44" s="16"/>
      <c r="KJ44" s="16"/>
      <c r="KK44" s="16"/>
      <c r="KL44" s="16"/>
      <c r="KM44" s="16"/>
      <c r="KN44" s="16"/>
      <c r="KO44" s="16"/>
      <c r="KP44" s="16"/>
      <c r="KQ44" s="16"/>
      <c r="KR44" s="16"/>
      <c r="KS44" s="16"/>
      <c r="KT44" s="12"/>
      <c r="KU44" s="12"/>
      <c r="KV44" s="16"/>
    </row>
    <row r="45" spans="1:309" x14ac:dyDescent="0.2">
      <c r="J45" s="274"/>
      <c r="L45" s="12"/>
      <c r="M45" s="12"/>
      <c r="N45" s="16"/>
      <c r="O45" s="12"/>
      <c r="P45" s="12"/>
      <c r="Q45" s="16"/>
      <c r="R45" s="12"/>
      <c r="S45" s="12"/>
      <c r="T45" s="16"/>
      <c r="U45" s="12"/>
      <c r="V45" s="12"/>
      <c r="W45" s="16"/>
      <c r="X45" s="12"/>
      <c r="Y45" s="12"/>
      <c r="Z45" s="16"/>
      <c r="AA45" s="12"/>
      <c r="AB45" s="12"/>
      <c r="AC45" s="16"/>
      <c r="AD45" s="12"/>
      <c r="AE45" s="12"/>
      <c r="AF45" s="16"/>
      <c r="AG45" s="12"/>
      <c r="AH45" s="12"/>
      <c r="AI45" s="16"/>
      <c r="AJ45" s="12"/>
      <c r="AK45" s="12"/>
      <c r="AL45" s="16"/>
      <c r="AM45" s="12"/>
      <c r="AN45" s="12"/>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2"/>
      <c r="DZ45" s="12"/>
      <c r="EA45" s="16"/>
      <c r="EB45" s="12"/>
      <c r="EC45" s="12"/>
      <c r="ED45" s="16"/>
      <c r="EE45" s="12"/>
      <c r="EF45" s="12"/>
      <c r="EG45" s="16"/>
      <c r="EH45" s="12"/>
      <c r="EI45" s="12"/>
      <c r="EJ45" s="16"/>
      <c r="EK45" s="12"/>
      <c r="EL45" s="12"/>
      <c r="EM45" s="16"/>
      <c r="EN45" s="12"/>
      <c r="EO45" s="12"/>
      <c r="EP45" s="16"/>
      <c r="EQ45" s="16"/>
      <c r="ER45" s="16"/>
      <c r="ES45" s="16"/>
      <c r="ET45" s="16"/>
      <c r="EU45" s="16"/>
      <c r="EV45" s="16"/>
      <c r="EW45" s="16"/>
      <c r="EX45" s="16"/>
      <c r="EY45" s="16"/>
      <c r="EZ45" s="16"/>
      <c r="FA45" s="16"/>
      <c r="FB45" s="16"/>
      <c r="FC45" s="16"/>
      <c r="FD45" s="16"/>
      <c r="FE45" s="16"/>
      <c r="FF45" s="16"/>
      <c r="FG45" s="16"/>
      <c r="FH45" s="16"/>
      <c r="FI45" s="16"/>
      <c r="FJ45" s="16"/>
      <c r="FK45" s="16"/>
      <c r="FL45" s="16"/>
      <c r="FM45" s="16"/>
      <c r="FN45" s="16"/>
      <c r="FO45" s="16"/>
      <c r="FP45" s="16"/>
      <c r="FQ45" s="16"/>
      <c r="FR45" s="16"/>
      <c r="FS45" s="16"/>
      <c r="FT45" s="16"/>
      <c r="FU45" s="16"/>
      <c r="FV45" s="16"/>
      <c r="FW45" s="16"/>
      <c r="FX45" s="16"/>
      <c r="FY45" s="16"/>
      <c r="FZ45" s="16"/>
      <c r="GA45" s="16"/>
      <c r="GB45" s="16"/>
      <c r="GC45" s="16"/>
      <c r="GD45" s="16"/>
      <c r="GE45" s="16"/>
      <c r="GF45" s="16"/>
      <c r="GG45" s="16"/>
      <c r="GH45" s="16"/>
      <c r="GI45" s="16"/>
      <c r="GJ45" s="16"/>
      <c r="GK45" s="16"/>
      <c r="GL45" s="16"/>
      <c r="GM45" s="16"/>
      <c r="GN45" s="16"/>
      <c r="GO45" s="16"/>
      <c r="GP45" s="16"/>
      <c r="GQ45" s="16"/>
      <c r="GR45" s="16"/>
      <c r="GS45" s="16"/>
      <c r="GT45" s="16"/>
      <c r="GU45" s="16"/>
      <c r="GV45" s="16"/>
      <c r="GW45" s="16"/>
      <c r="GX45" s="16"/>
      <c r="GY45" s="16"/>
      <c r="GZ45" s="16"/>
      <c r="HA45" s="16"/>
      <c r="HB45" s="16"/>
      <c r="HC45" s="16"/>
      <c r="HD45" s="16"/>
      <c r="HE45" s="16"/>
      <c r="HF45" s="16"/>
      <c r="HG45" s="16"/>
      <c r="HH45" s="16"/>
      <c r="HI45" s="16"/>
      <c r="HJ45" s="16"/>
      <c r="HK45" s="16"/>
      <c r="HL45" s="16"/>
      <c r="HM45" s="16"/>
      <c r="HN45" s="16"/>
      <c r="HO45" s="16"/>
      <c r="HP45" s="16"/>
      <c r="HQ45" s="16"/>
      <c r="HR45" s="16"/>
      <c r="HS45" s="16"/>
      <c r="HT45" s="16"/>
      <c r="HU45" s="16"/>
      <c r="HV45" s="16"/>
      <c r="HW45" s="16"/>
      <c r="HX45" s="16"/>
      <c r="HY45" s="16"/>
      <c r="HZ45" s="16"/>
      <c r="IA45" s="16"/>
      <c r="IB45" s="16"/>
      <c r="IC45" s="16"/>
      <c r="ID45" s="16"/>
      <c r="IE45" s="16"/>
      <c r="IF45" s="16"/>
      <c r="IG45" s="16"/>
      <c r="IH45" s="16"/>
      <c r="II45" s="16"/>
      <c r="IJ45" s="16"/>
      <c r="IK45" s="16"/>
      <c r="IL45" s="16"/>
      <c r="IM45" s="16"/>
      <c r="IN45" s="16"/>
      <c r="IO45" s="16"/>
      <c r="IP45" s="16"/>
      <c r="IQ45" s="16"/>
      <c r="IR45" s="16"/>
      <c r="IS45" s="16"/>
      <c r="IT45" s="16"/>
      <c r="IU45" s="16"/>
      <c r="IV45" s="16"/>
      <c r="IW45" s="16"/>
      <c r="IX45" s="16"/>
      <c r="IY45" s="16"/>
      <c r="IZ45" s="16"/>
      <c r="JA45" s="16"/>
      <c r="JB45" s="16"/>
      <c r="JC45" s="16"/>
      <c r="JD45" s="16"/>
      <c r="JE45" s="16"/>
      <c r="JF45" s="16"/>
      <c r="JG45" s="16"/>
      <c r="JH45" s="16"/>
      <c r="JI45" s="16"/>
      <c r="JJ45" s="16"/>
      <c r="JK45" s="16"/>
      <c r="JL45" s="16"/>
      <c r="JM45" s="16"/>
      <c r="JN45" s="16"/>
      <c r="JO45" s="16"/>
      <c r="JP45" s="16"/>
      <c r="JQ45" s="16"/>
      <c r="JR45" s="16"/>
      <c r="JS45" s="16"/>
      <c r="JT45" s="16"/>
      <c r="JU45" s="16"/>
      <c r="JV45" s="16"/>
      <c r="JW45" s="16"/>
      <c r="JX45" s="16"/>
      <c r="JY45" s="16"/>
      <c r="JZ45" s="16"/>
      <c r="KA45" s="16"/>
      <c r="KB45" s="16"/>
      <c r="KC45" s="16"/>
      <c r="KD45" s="16"/>
      <c r="KE45" s="16"/>
      <c r="KF45" s="16"/>
      <c r="KG45" s="16"/>
      <c r="KH45" s="16"/>
      <c r="KI45" s="16"/>
      <c r="KJ45" s="16"/>
      <c r="KK45" s="16"/>
      <c r="KL45" s="16"/>
      <c r="KM45" s="16"/>
      <c r="KN45" s="16"/>
      <c r="KO45" s="16"/>
      <c r="KP45" s="16"/>
      <c r="KQ45" s="16"/>
      <c r="KR45" s="16"/>
      <c r="KS45" s="16"/>
      <c r="KT45" s="12"/>
      <c r="KU45" s="12"/>
      <c r="KV45" s="16"/>
    </row>
    <row r="46" spans="1:309" x14ac:dyDescent="0.2">
      <c r="L46" s="12"/>
      <c r="M46" s="12"/>
      <c r="N46" s="16"/>
      <c r="O46" s="12"/>
      <c r="P46" s="12"/>
      <c r="Q46" s="16"/>
      <c r="R46" s="12"/>
      <c r="S46" s="12"/>
      <c r="T46" s="16"/>
      <c r="U46" s="12"/>
      <c r="V46" s="12"/>
      <c r="W46" s="16"/>
      <c r="X46" s="12"/>
      <c r="Y46" s="12"/>
      <c r="Z46" s="16"/>
      <c r="AA46" s="12"/>
      <c r="AB46" s="12"/>
      <c r="AC46" s="16"/>
      <c r="AD46" s="12"/>
      <c r="AE46" s="12"/>
      <c r="AF46" s="16"/>
      <c r="AG46" s="12"/>
      <c r="AH46" s="12"/>
      <c r="AI46" s="16"/>
      <c r="AJ46" s="12"/>
      <c r="AK46" s="12"/>
      <c r="AL46" s="16"/>
      <c r="AM46" s="12"/>
      <c r="AN46" s="12"/>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2"/>
      <c r="DZ46" s="12"/>
      <c r="EA46" s="16"/>
      <c r="EB46" s="12"/>
      <c r="EC46" s="12"/>
      <c r="ED46" s="16"/>
      <c r="EE46" s="12"/>
      <c r="EF46" s="12"/>
      <c r="EG46" s="16"/>
      <c r="EH46" s="12"/>
      <c r="EI46" s="12"/>
      <c r="EJ46" s="16"/>
      <c r="EK46" s="12"/>
      <c r="EL46" s="12"/>
      <c r="EM46" s="16"/>
      <c r="EN46" s="12"/>
      <c r="EO46" s="12"/>
      <c r="EP46" s="16"/>
      <c r="EQ46" s="16"/>
      <c r="ER46" s="16"/>
      <c r="ES46" s="16"/>
      <c r="ET46" s="16"/>
      <c r="EU46" s="16"/>
      <c r="EV46" s="16"/>
      <c r="EW46" s="16"/>
      <c r="EX46" s="16"/>
      <c r="EY46" s="16"/>
      <c r="EZ46" s="16"/>
      <c r="FA46" s="16"/>
      <c r="FB46" s="16"/>
      <c r="FC46" s="16"/>
      <c r="FD46" s="16"/>
      <c r="FE46" s="16"/>
      <c r="FF46" s="16"/>
      <c r="FG46" s="16"/>
      <c r="FH46" s="16"/>
      <c r="FI46" s="16"/>
      <c r="FJ46" s="16"/>
      <c r="FK46" s="16"/>
      <c r="FL46" s="16"/>
      <c r="FM46" s="16"/>
      <c r="FN46" s="16"/>
      <c r="FO46" s="16"/>
      <c r="FP46" s="16"/>
      <c r="FQ46" s="16"/>
      <c r="FR46" s="16"/>
      <c r="FS46" s="16"/>
      <c r="FT46" s="16"/>
      <c r="FU46" s="16"/>
      <c r="FV46" s="16"/>
      <c r="FW46" s="16"/>
      <c r="FX46" s="16"/>
      <c r="FY46" s="16"/>
      <c r="FZ46" s="16"/>
      <c r="GA46" s="16"/>
      <c r="GB46" s="16"/>
      <c r="GC46" s="16"/>
      <c r="GD46" s="16"/>
      <c r="GE46" s="16"/>
      <c r="GF46" s="16"/>
      <c r="GG46" s="16"/>
      <c r="GH46" s="16"/>
      <c r="GI46" s="16"/>
      <c r="GJ46" s="16"/>
      <c r="GK46" s="16"/>
      <c r="GL46" s="16"/>
      <c r="GM46" s="16"/>
      <c r="GN46" s="16"/>
      <c r="GO46" s="16"/>
      <c r="GP46" s="16"/>
      <c r="GQ46" s="16"/>
      <c r="GR46" s="16"/>
      <c r="GS46" s="16"/>
      <c r="GT46" s="16"/>
      <c r="GU46" s="16"/>
      <c r="GV46" s="16"/>
      <c r="GW46" s="16"/>
      <c r="GX46" s="16"/>
      <c r="GY46" s="16"/>
      <c r="GZ46" s="16"/>
      <c r="HA46" s="16"/>
      <c r="HB46" s="16"/>
      <c r="HC46" s="16"/>
      <c r="HD46" s="16"/>
      <c r="HE46" s="16"/>
      <c r="HF46" s="16"/>
      <c r="HG46" s="16"/>
      <c r="HH46" s="16"/>
      <c r="HI46" s="16"/>
      <c r="HJ46" s="16"/>
      <c r="HK46" s="16"/>
      <c r="HL46" s="16"/>
      <c r="HM46" s="16"/>
      <c r="HN46" s="16"/>
      <c r="HO46" s="16"/>
      <c r="HP46" s="16"/>
      <c r="HQ46" s="16"/>
      <c r="HR46" s="16"/>
      <c r="HS46" s="16"/>
      <c r="HT46" s="16"/>
      <c r="HU46" s="16"/>
      <c r="HV46" s="16"/>
      <c r="HW46" s="16"/>
      <c r="HX46" s="16"/>
      <c r="HY46" s="16"/>
      <c r="HZ46" s="16"/>
      <c r="IA46" s="16"/>
      <c r="IB46" s="16"/>
      <c r="IC46" s="16"/>
      <c r="ID46" s="16"/>
      <c r="IE46" s="16"/>
      <c r="IF46" s="16"/>
      <c r="IG46" s="16"/>
      <c r="IH46" s="16"/>
      <c r="II46" s="16"/>
      <c r="IJ46" s="16"/>
      <c r="IK46" s="16"/>
      <c r="IL46" s="16"/>
      <c r="IM46" s="16"/>
      <c r="IN46" s="16"/>
      <c r="IO46" s="16"/>
      <c r="IP46" s="16"/>
      <c r="IQ46" s="16"/>
      <c r="IR46" s="16"/>
      <c r="IS46" s="16"/>
      <c r="IT46" s="16"/>
      <c r="IU46" s="16"/>
      <c r="IV46" s="16"/>
      <c r="IW46" s="16"/>
      <c r="IX46" s="16"/>
      <c r="IY46" s="16"/>
      <c r="IZ46" s="16"/>
      <c r="JA46" s="16"/>
      <c r="JB46" s="16"/>
      <c r="JC46" s="16"/>
      <c r="JD46" s="16"/>
      <c r="JE46" s="16"/>
      <c r="JF46" s="16"/>
      <c r="JG46" s="16"/>
      <c r="JH46" s="16"/>
      <c r="JI46" s="16"/>
      <c r="JJ46" s="16"/>
      <c r="JK46" s="16"/>
      <c r="JL46" s="16"/>
      <c r="JM46" s="16"/>
      <c r="JN46" s="16"/>
      <c r="JO46" s="16"/>
      <c r="JP46" s="16"/>
      <c r="JQ46" s="16"/>
      <c r="JR46" s="16"/>
      <c r="JS46" s="16"/>
      <c r="JT46" s="16"/>
      <c r="JU46" s="16"/>
      <c r="JV46" s="16"/>
      <c r="JW46" s="16"/>
      <c r="JX46" s="16"/>
      <c r="JY46" s="16"/>
      <c r="JZ46" s="16"/>
      <c r="KA46" s="16"/>
      <c r="KB46" s="16"/>
      <c r="KC46" s="16"/>
      <c r="KD46" s="16"/>
      <c r="KE46" s="16"/>
      <c r="KF46" s="16"/>
      <c r="KG46" s="16"/>
      <c r="KH46" s="16"/>
      <c r="KI46" s="16"/>
      <c r="KJ46" s="16"/>
      <c r="KK46" s="16"/>
      <c r="KL46" s="16"/>
      <c r="KM46" s="16"/>
      <c r="KN46" s="16"/>
      <c r="KO46" s="16"/>
      <c r="KP46" s="16"/>
      <c r="KQ46" s="16"/>
      <c r="KR46" s="16"/>
      <c r="KS46" s="16"/>
      <c r="KT46" s="12"/>
      <c r="KU46" s="12"/>
      <c r="KV46" s="16"/>
    </row>
    <row r="47" spans="1:309" x14ac:dyDescent="0.2">
      <c r="L47" s="12"/>
      <c r="M47" s="12"/>
      <c r="N47" s="16"/>
      <c r="O47" s="12"/>
      <c r="P47" s="12"/>
      <c r="Q47" s="16"/>
      <c r="R47" s="12"/>
      <c r="S47" s="12"/>
      <c r="T47" s="16"/>
      <c r="U47" s="12"/>
      <c r="V47" s="12"/>
      <c r="W47" s="16"/>
      <c r="X47" s="12"/>
      <c r="Y47" s="12"/>
      <c r="Z47" s="16"/>
      <c r="AA47" s="12"/>
      <c r="AB47" s="12"/>
      <c r="AC47" s="16"/>
      <c r="AD47" s="12"/>
      <c r="AE47" s="12"/>
      <c r="AF47" s="16"/>
      <c r="AG47" s="12"/>
      <c r="AH47" s="12"/>
      <c r="AI47" s="16"/>
      <c r="AJ47" s="12"/>
      <c r="AK47" s="12"/>
      <c r="AL47" s="16"/>
      <c r="AM47" s="12"/>
      <c r="AN47" s="12"/>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2"/>
      <c r="DZ47" s="12"/>
      <c r="EA47" s="16"/>
      <c r="EB47" s="12"/>
      <c r="EC47" s="12"/>
      <c r="ED47" s="16"/>
      <c r="EE47" s="12"/>
      <c r="EF47" s="12"/>
      <c r="EG47" s="16"/>
      <c r="EH47" s="12"/>
      <c r="EI47" s="12"/>
      <c r="EJ47" s="16"/>
      <c r="EK47" s="12"/>
      <c r="EL47" s="12"/>
      <c r="EM47" s="16"/>
      <c r="EN47" s="12"/>
      <c r="EO47" s="12"/>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c r="HC47" s="16"/>
      <c r="HD47" s="16"/>
      <c r="HE47" s="16"/>
      <c r="HF47" s="16"/>
      <c r="HG47" s="16"/>
      <c r="HH47" s="16"/>
      <c r="HI47" s="16"/>
      <c r="HJ47" s="16"/>
      <c r="HK47" s="16"/>
      <c r="HL47" s="16"/>
      <c r="HM47" s="16"/>
      <c r="HN47" s="16"/>
      <c r="HO47" s="16"/>
      <c r="HP47" s="16"/>
      <c r="HQ47" s="16"/>
      <c r="HR47" s="16"/>
      <c r="HS47" s="16"/>
      <c r="HT47" s="16"/>
      <c r="HU47" s="16"/>
      <c r="HV47" s="16"/>
      <c r="HW47" s="16"/>
      <c r="HX47" s="16"/>
      <c r="HY47" s="16"/>
      <c r="HZ47" s="16"/>
      <c r="IA47" s="16"/>
      <c r="IB47" s="16"/>
      <c r="IC47" s="16"/>
      <c r="ID47" s="16"/>
      <c r="IE47" s="16"/>
      <c r="IF47" s="16"/>
      <c r="IG47" s="16"/>
      <c r="IH47" s="16"/>
      <c r="II47" s="16"/>
      <c r="IJ47" s="16"/>
      <c r="IK47" s="16"/>
      <c r="IL47" s="16"/>
      <c r="IM47" s="16"/>
      <c r="IN47" s="16"/>
      <c r="IO47" s="16"/>
      <c r="IP47" s="16"/>
      <c r="IQ47" s="16"/>
      <c r="IR47" s="16"/>
      <c r="IS47" s="16"/>
      <c r="IT47" s="16"/>
      <c r="IU47" s="16"/>
      <c r="IV47" s="16"/>
      <c r="IW47" s="16"/>
      <c r="IX47" s="16"/>
      <c r="IY47" s="16"/>
      <c r="IZ47" s="16"/>
      <c r="JA47" s="16"/>
      <c r="JB47" s="16"/>
      <c r="JC47" s="16"/>
      <c r="JD47" s="16"/>
      <c r="JE47" s="16"/>
      <c r="JF47" s="16"/>
      <c r="JG47" s="16"/>
      <c r="JH47" s="16"/>
      <c r="JI47" s="16"/>
      <c r="JJ47" s="16"/>
      <c r="JK47" s="16"/>
      <c r="JL47" s="16"/>
      <c r="JM47" s="16"/>
      <c r="JN47" s="16"/>
      <c r="JO47" s="16"/>
      <c r="JP47" s="16"/>
      <c r="JQ47" s="16"/>
      <c r="JR47" s="16"/>
      <c r="JS47" s="16"/>
      <c r="JT47" s="16"/>
      <c r="JU47" s="16"/>
      <c r="JV47" s="16"/>
      <c r="JW47" s="16"/>
      <c r="JX47" s="16"/>
      <c r="JY47" s="16"/>
      <c r="JZ47" s="16"/>
      <c r="KA47" s="16"/>
      <c r="KB47" s="16"/>
      <c r="KC47" s="16"/>
      <c r="KD47" s="16"/>
      <c r="KE47" s="16"/>
      <c r="KF47" s="16"/>
      <c r="KG47" s="16"/>
      <c r="KH47" s="16"/>
      <c r="KI47" s="16"/>
      <c r="KJ47" s="16"/>
      <c r="KK47" s="16"/>
      <c r="KL47" s="16"/>
      <c r="KM47" s="16"/>
      <c r="KN47" s="16"/>
      <c r="KO47" s="16"/>
      <c r="KP47" s="16"/>
      <c r="KQ47" s="16"/>
      <c r="KR47" s="16"/>
      <c r="KS47" s="16"/>
      <c r="KT47" s="12"/>
      <c r="KU47" s="12"/>
      <c r="KV47" s="16"/>
    </row>
    <row r="48" spans="1:309" x14ac:dyDescent="0.2">
      <c r="L48" s="12"/>
      <c r="M48" s="12"/>
      <c r="N48" s="16"/>
      <c r="O48" s="12"/>
      <c r="P48" s="12"/>
      <c r="Q48" s="16"/>
      <c r="R48" s="12"/>
      <c r="S48" s="12"/>
      <c r="T48" s="16"/>
      <c r="U48" s="12"/>
      <c r="V48" s="12"/>
      <c r="W48" s="16"/>
      <c r="X48" s="12"/>
      <c r="Y48" s="12"/>
      <c r="Z48" s="16"/>
      <c r="AA48" s="12"/>
      <c r="AB48" s="12"/>
      <c r="AC48" s="16"/>
      <c r="AD48" s="12"/>
      <c r="AE48" s="12"/>
      <c r="AF48" s="16"/>
      <c r="AG48" s="12"/>
      <c r="AH48" s="12"/>
      <c r="AI48" s="16"/>
      <c r="AJ48" s="12"/>
      <c r="AK48" s="12"/>
      <c r="AL48" s="16"/>
      <c r="AM48" s="12"/>
      <c r="AN48" s="12"/>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2"/>
      <c r="DZ48" s="12"/>
      <c r="EA48" s="16"/>
      <c r="EB48" s="12"/>
      <c r="EC48" s="12"/>
      <c r="ED48" s="16"/>
      <c r="EE48" s="12"/>
      <c r="EF48" s="12"/>
      <c r="EG48" s="16"/>
      <c r="EH48" s="12"/>
      <c r="EI48" s="12"/>
      <c r="EJ48" s="16"/>
      <c r="EK48" s="12"/>
      <c r="EL48" s="12"/>
      <c r="EM48" s="16"/>
      <c r="EN48" s="12"/>
      <c r="EO48" s="12"/>
      <c r="EP48" s="16"/>
      <c r="EQ48" s="16"/>
      <c r="ER48" s="16"/>
      <c r="ES48" s="16"/>
      <c r="ET48" s="16"/>
      <c r="EU48" s="16"/>
      <c r="EV48" s="16"/>
      <c r="EW48" s="16"/>
      <c r="EX48" s="16"/>
      <c r="EY48" s="16"/>
      <c r="EZ48" s="16"/>
      <c r="FA48" s="16"/>
      <c r="FB48" s="16"/>
      <c r="FC48" s="16"/>
      <c r="FD48" s="16"/>
      <c r="FE48" s="16"/>
      <c r="FF48" s="16"/>
      <c r="FG48" s="16"/>
      <c r="FH48" s="16"/>
      <c r="FI48" s="16"/>
      <c r="FJ48" s="16"/>
      <c r="FK48" s="16"/>
      <c r="FL48" s="16"/>
      <c r="FM48" s="16"/>
      <c r="FN48" s="16"/>
      <c r="FO48" s="16"/>
      <c r="FP48" s="16"/>
      <c r="FQ48" s="16"/>
      <c r="FR48" s="16"/>
      <c r="FS48" s="16"/>
      <c r="FT48" s="16"/>
      <c r="FU48" s="16"/>
      <c r="FV48" s="16"/>
      <c r="FW48" s="16"/>
      <c r="FX48" s="16"/>
      <c r="FY48" s="16"/>
      <c r="FZ48" s="16"/>
      <c r="GA48" s="16"/>
      <c r="GB48" s="16"/>
      <c r="GC48" s="16"/>
      <c r="GD48" s="16"/>
      <c r="GE48" s="16"/>
      <c r="GF48" s="16"/>
      <c r="GG48" s="16"/>
      <c r="GH48" s="16"/>
      <c r="GI48" s="16"/>
      <c r="GJ48" s="16"/>
      <c r="GK48" s="16"/>
      <c r="GL48" s="16"/>
      <c r="GM48" s="16"/>
      <c r="GN48" s="16"/>
      <c r="GO48" s="16"/>
      <c r="GP48" s="16"/>
      <c r="GQ48" s="16"/>
      <c r="GR48" s="16"/>
      <c r="GS48" s="16"/>
      <c r="GT48" s="16"/>
      <c r="GU48" s="16"/>
      <c r="GV48" s="16"/>
      <c r="GW48" s="16"/>
      <c r="GX48" s="16"/>
      <c r="GY48" s="16"/>
      <c r="GZ48" s="16"/>
      <c r="HA48" s="16"/>
      <c r="HB48" s="16"/>
      <c r="HC48" s="16"/>
      <c r="HD48" s="16"/>
      <c r="HE48" s="16"/>
      <c r="HF48" s="16"/>
      <c r="HG48" s="16"/>
      <c r="HH48" s="16"/>
      <c r="HI48" s="16"/>
      <c r="HJ48" s="16"/>
      <c r="HK48" s="16"/>
      <c r="HL48" s="16"/>
      <c r="HM48" s="16"/>
      <c r="HN48" s="16"/>
      <c r="HO48" s="16"/>
      <c r="HP48" s="16"/>
      <c r="HQ48" s="16"/>
      <c r="HR48" s="16"/>
      <c r="HS48" s="16"/>
      <c r="HT48" s="16"/>
      <c r="HU48" s="16"/>
      <c r="HV48" s="16"/>
      <c r="HW48" s="16"/>
      <c r="HX48" s="16"/>
      <c r="HY48" s="16"/>
      <c r="HZ48" s="16"/>
      <c r="IA48" s="16"/>
      <c r="IB48" s="16"/>
      <c r="IC48" s="16"/>
      <c r="ID48" s="16"/>
      <c r="IE48" s="16"/>
      <c r="IF48" s="16"/>
      <c r="IG48" s="16"/>
      <c r="IH48" s="16"/>
      <c r="II48" s="16"/>
      <c r="IJ48" s="16"/>
      <c r="IK48" s="16"/>
      <c r="IL48" s="16"/>
      <c r="IM48" s="16"/>
      <c r="IN48" s="16"/>
      <c r="IO48" s="16"/>
      <c r="IP48" s="16"/>
      <c r="IQ48" s="16"/>
      <c r="IR48" s="16"/>
      <c r="IS48" s="16"/>
      <c r="IT48" s="16"/>
      <c r="IU48" s="16"/>
      <c r="IV48" s="16"/>
      <c r="IW48" s="16"/>
      <c r="IX48" s="16"/>
      <c r="IY48" s="16"/>
      <c r="IZ48" s="16"/>
      <c r="JA48" s="16"/>
      <c r="JB48" s="16"/>
      <c r="JC48" s="16"/>
      <c r="JD48" s="16"/>
      <c r="JE48" s="16"/>
      <c r="JF48" s="16"/>
      <c r="JG48" s="16"/>
      <c r="JH48" s="16"/>
      <c r="JI48" s="16"/>
      <c r="JJ48" s="16"/>
      <c r="JK48" s="16"/>
      <c r="JL48" s="16"/>
      <c r="JM48" s="16"/>
      <c r="JN48" s="16"/>
      <c r="JO48" s="16"/>
      <c r="JP48" s="16"/>
      <c r="JQ48" s="16"/>
      <c r="JR48" s="16"/>
      <c r="JS48" s="16"/>
      <c r="JT48" s="16"/>
      <c r="JU48" s="16"/>
      <c r="JV48" s="16"/>
      <c r="JW48" s="16"/>
      <c r="JX48" s="16"/>
      <c r="JY48" s="16"/>
      <c r="JZ48" s="16"/>
      <c r="KA48" s="16"/>
      <c r="KB48" s="16"/>
      <c r="KC48" s="16"/>
      <c r="KD48" s="16"/>
      <c r="KE48" s="16"/>
      <c r="KF48" s="16"/>
      <c r="KG48" s="16"/>
      <c r="KH48" s="16"/>
      <c r="KI48" s="16"/>
      <c r="KJ48" s="16"/>
      <c r="KK48" s="16"/>
      <c r="KL48" s="16"/>
      <c r="KM48" s="16"/>
      <c r="KN48" s="16"/>
      <c r="KO48" s="16"/>
      <c r="KP48" s="16"/>
      <c r="KQ48" s="16"/>
      <c r="KR48" s="16"/>
      <c r="KS48" s="16"/>
      <c r="KT48" s="12"/>
      <c r="KU48" s="12"/>
      <c r="KV48" s="16"/>
    </row>
    <row r="49" spans="12:308" x14ac:dyDescent="0.2">
      <c r="L49" s="12"/>
      <c r="M49" s="12"/>
      <c r="N49" s="16"/>
      <c r="O49" s="12"/>
      <c r="P49" s="12"/>
      <c r="Q49" s="16"/>
      <c r="R49" s="12"/>
      <c r="S49" s="12"/>
      <c r="T49" s="16"/>
      <c r="U49" s="12"/>
      <c r="V49" s="12"/>
      <c r="W49" s="16"/>
      <c r="X49" s="12"/>
      <c r="Y49" s="12"/>
      <c r="Z49" s="16"/>
      <c r="AA49" s="12"/>
      <c r="AB49" s="12"/>
      <c r="AC49" s="16"/>
      <c r="AD49" s="12"/>
      <c r="AE49" s="12"/>
      <c r="AF49" s="16"/>
      <c r="AG49" s="12"/>
      <c r="AH49" s="12"/>
      <c r="AI49" s="16"/>
      <c r="AJ49" s="12"/>
      <c r="AK49" s="12"/>
      <c r="AL49" s="16"/>
      <c r="AM49" s="12"/>
      <c r="AN49" s="12"/>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2"/>
      <c r="DZ49" s="12"/>
      <c r="EA49" s="16"/>
      <c r="EB49" s="12"/>
      <c r="EC49" s="12"/>
      <c r="ED49" s="16"/>
      <c r="EE49" s="12"/>
      <c r="EF49" s="12"/>
      <c r="EG49" s="16"/>
      <c r="EH49" s="12"/>
      <c r="EI49" s="12"/>
      <c r="EJ49" s="16"/>
      <c r="EK49" s="12"/>
      <c r="EL49" s="12"/>
      <c r="EM49" s="16"/>
      <c r="EN49" s="12"/>
      <c r="EO49" s="12"/>
      <c r="EP49" s="16"/>
      <c r="EQ49" s="16"/>
      <c r="ER49" s="16"/>
      <c r="ES49" s="16"/>
      <c r="ET49" s="16"/>
      <c r="EU49" s="16"/>
      <c r="EV49" s="16"/>
      <c r="EW49" s="16"/>
      <c r="EX49" s="16"/>
      <c r="EY49" s="16"/>
      <c r="EZ49" s="16"/>
      <c r="FA49" s="16"/>
      <c r="FB49" s="16"/>
      <c r="FC49" s="16"/>
      <c r="FD49" s="16"/>
      <c r="FE49" s="16"/>
      <c r="FF49" s="16"/>
      <c r="FG49" s="16"/>
      <c r="FH49" s="16"/>
      <c r="FI49" s="16"/>
      <c r="FJ49" s="16"/>
      <c r="FK49" s="16"/>
      <c r="FL49" s="16"/>
      <c r="FM49" s="16"/>
      <c r="FN49" s="16"/>
      <c r="FO49" s="16"/>
      <c r="FP49" s="16"/>
      <c r="FQ49" s="16"/>
      <c r="FR49" s="16"/>
      <c r="FS49" s="16"/>
      <c r="FT49" s="16"/>
      <c r="FU49" s="16"/>
      <c r="FV49" s="16"/>
      <c r="FW49" s="16"/>
      <c r="FX49" s="16"/>
      <c r="FY49" s="16"/>
      <c r="FZ49" s="16"/>
      <c r="GA49" s="16"/>
      <c r="GB49" s="16"/>
      <c r="GC49" s="16"/>
      <c r="GD49" s="16"/>
      <c r="GE49" s="16"/>
      <c r="GF49" s="16"/>
      <c r="GG49" s="16"/>
      <c r="GH49" s="16"/>
      <c r="GI49" s="16"/>
      <c r="GJ49" s="16"/>
      <c r="GK49" s="16"/>
      <c r="GL49" s="16"/>
      <c r="GM49" s="16"/>
      <c r="GN49" s="16"/>
      <c r="GO49" s="16"/>
      <c r="GP49" s="16"/>
      <c r="GQ49" s="16"/>
      <c r="GR49" s="16"/>
      <c r="GS49" s="16"/>
      <c r="GT49" s="16"/>
      <c r="GU49" s="16"/>
      <c r="GV49" s="16"/>
      <c r="GW49" s="16"/>
      <c r="GX49" s="16"/>
      <c r="GY49" s="16"/>
      <c r="GZ49" s="16"/>
      <c r="HA49" s="16"/>
      <c r="HB49" s="16"/>
      <c r="HC49" s="16"/>
      <c r="HD49" s="16"/>
      <c r="HE49" s="16"/>
      <c r="HF49" s="16"/>
      <c r="HG49" s="16"/>
      <c r="HH49" s="16"/>
      <c r="HI49" s="16"/>
      <c r="HJ49" s="16"/>
      <c r="HK49" s="16"/>
      <c r="HL49" s="16"/>
      <c r="HM49" s="16"/>
      <c r="HN49" s="16"/>
      <c r="HO49" s="16"/>
      <c r="HP49" s="16"/>
      <c r="HQ49" s="16"/>
      <c r="HR49" s="16"/>
      <c r="HS49" s="16"/>
      <c r="HT49" s="16"/>
      <c r="HU49" s="16"/>
      <c r="HV49" s="16"/>
      <c r="HW49" s="16"/>
      <c r="HX49" s="16"/>
      <c r="HY49" s="16"/>
      <c r="HZ49" s="16"/>
      <c r="IA49" s="16"/>
      <c r="IB49" s="16"/>
      <c r="IC49" s="16"/>
      <c r="ID49" s="16"/>
      <c r="IE49" s="16"/>
      <c r="IF49" s="16"/>
      <c r="IG49" s="16"/>
      <c r="IH49" s="16"/>
      <c r="II49" s="16"/>
      <c r="IJ49" s="16"/>
      <c r="IK49" s="16"/>
      <c r="IL49" s="16"/>
      <c r="IM49" s="16"/>
      <c r="IN49" s="16"/>
      <c r="IO49" s="16"/>
      <c r="IP49" s="16"/>
      <c r="IQ49" s="16"/>
      <c r="IR49" s="16"/>
      <c r="IS49" s="16"/>
      <c r="IT49" s="16"/>
      <c r="IU49" s="16"/>
      <c r="IV49" s="16"/>
      <c r="IW49" s="16"/>
      <c r="IX49" s="16"/>
      <c r="IY49" s="16"/>
      <c r="IZ49" s="16"/>
      <c r="JA49" s="16"/>
      <c r="JB49" s="16"/>
      <c r="JC49" s="16"/>
      <c r="JD49" s="16"/>
      <c r="JE49" s="16"/>
      <c r="JF49" s="16"/>
      <c r="JG49" s="16"/>
      <c r="JH49" s="16"/>
      <c r="JI49" s="16"/>
      <c r="JJ49" s="16"/>
      <c r="JK49" s="16"/>
      <c r="JL49" s="16"/>
      <c r="JM49" s="16"/>
      <c r="JN49" s="16"/>
      <c r="JO49" s="16"/>
      <c r="JP49" s="16"/>
      <c r="JQ49" s="16"/>
      <c r="JR49" s="16"/>
      <c r="JS49" s="16"/>
      <c r="JT49" s="16"/>
      <c r="JU49" s="16"/>
      <c r="JV49" s="16"/>
      <c r="JW49" s="16"/>
      <c r="JX49" s="16"/>
      <c r="JY49" s="16"/>
      <c r="JZ49" s="16"/>
      <c r="KA49" s="16"/>
      <c r="KB49" s="16"/>
      <c r="KC49" s="16"/>
      <c r="KD49" s="16"/>
      <c r="KE49" s="16"/>
      <c r="KF49" s="16"/>
      <c r="KG49" s="16"/>
      <c r="KH49" s="16"/>
      <c r="KI49" s="16"/>
      <c r="KJ49" s="16"/>
      <c r="KK49" s="16"/>
      <c r="KL49" s="16"/>
      <c r="KM49" s="16"/>
      <c r="KN49" s="16"/>
      <c r="KO49" s="16"/>
      <c r="KP49" s="16"/>
      <c r="KQ49" s="16"/>
      <c r="KR49" s="16"/>
      <c r="KS49" s="16"/>
      <c r="KT49" s="12"/>
      <c r="KU49" s="12"/>
      <c r="KV49" s="16"/>
    </row>
    <row r="50" spans="12:308" x14ac:dyDescent="0.2">
      <c r="L50" s="12"/>
      <c r="M50" s="12"/>
      <c r="N50" s="16"/>
      <c r="O50" s="12"/>
      <c r="P50" s="12"/>
      <c r="Q50" s="16"/>
      <c r="R50" s="12"/>
      <c r="S50" s="12"/>
      <c r="T50" s="16"/>
      <c r="U50" s="12"/>
      <c r="V50" s="12"/>
      <c r="W50" s="16"/>
      <c r="X50" s="12"/>
      <c r="Y50" s="12"/>
      <c r="Z50" s="16"/>
      <c r="AA50" s="12"/>
      <c r="AB50" s="12"/>
      <c r="AC50" s="16"/>
      <c r="AD50" s="12"/>
      <c r="AE50" s="12"/>
      <c r="AF50" s="16"/>
      <c r="AG50" s="12"/>
      <c r="AH50" s="12"/>
      <c r="AI50" s="16"/>
      <c r="AJ50" s="12"/>
      <c r="AK50" s="12"/>
      <c r="AL50" s="16"/>
      <c r="AM50" s="12"/>
      <c r="AN50" s="12"/>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2"/>
      <c r="DZ50" s="12"/>
      <c r="EA50" s="16"/>
      <c r="EB50" s="12"/>
      <c r="EC50" s="12"/>
      <c r="ED50" s="16"/>
      <c r="EE50" s="12"/>
      <c r="EF50" s="12"/>
      <c r="EG50" s="16"/>
      <c r="EH50" s="12"/>
      <c r="EI50" s="12"/>
      <c r="EJ50" s="16"/>
      <c r="EK50" s="12"/>
      <c r="EL50" s="12"/>
      <c r="EM50" s="16"/>
      <c r="EN50" s="12"/>
      <c r="EO50" s="12"/>
      <c r="EP50" s="16"/>
      <c r="EQ50" s="16"/>
      <c r="ER50" s="16"/>
      <c r="ES50" s="16"/>
      <c r="ET50" s="16"/>
      <c r="EU50" s="16"/>
      <c r="EV50" s="16"/>
      <c r="EW50" s="16"/>
      <c r="EX50" s="16"/>
      <c r="EY50" s="16"/>
      <c r="EZ50" s="16"/>
      <c r="FA50" s="16"/>
      <c r="FB50" s="16"/>
      <c r="FC50" s="16"/>
      <c r="FD50" s="16"/>
      <c r="FE50" s="16"/>
      <c r="FF50" s="16"/>
      <c r="FG50" s="16"/>
      <c r="FH50" s="16"/>
      <c r="FI50" s="16"/>
      <c r="FJ50" s="16"/>
      <c r="FK50" s="16"/>
      <c r="FL50" s="16"/>
      <c r="FM50" s="16"/>
      <c r="FN50" s="16"/>
      <c r="FO50" s="16"/>
      <c r="FP50" s="16"/>
      <c r="FQ50" s="16"/>
      <c r="FR50" s="16"/>
      <c r="FS50" s="16"/>
      <c r="FT50" s="16"/>
      <c r="FU50" s="16"/>
      <c r="FV50" s="16"/>
      <c r="FW50" s="16"/>
      <c r="FX50" s="16"/>
      <c r="FY50" s="16"/>
      <c r="FZ50" s="16"/>
      <c r="GA50" s="16"/>
      <c r="GB50" s="16"/>
      <c r="GC50" s="16"/>
      <c r="GD50" s="16"/>
      <c r="GE50" s="16"/>
      <c r="GF50" s="16"/>
      <c r="GG50" s="16"/>
      <c r="GH50" s="16"/>
      <c r="GI50" s="16"/>
      <c r="GJ50" s="16"/>
      <c r="GK50" s="16"/>
      <c r="GL50" s="16"/>
      <c r="GM50" s="16"/>
      <c r="GN50" s="16"/>
      <c r="GO50" s="16"/>
      <c r="GP50" s="16"/>
      <c r="GQ50" s="16"/>
      <c r="GR50" s="16"/>
      <c r="GS50" s="16"/>
      <c r="GT50" s="16"/>
      <c r="GU50" s="16"/>
      <c r="GV50" s="16"/>
      <c r="GW50" s="16"/>
      <c r="GX50" s="16"/>
      <c r="GY50" s="16"/>
      <c r="GZ50" s="16"/>
      <c r="HA50" s="16"/>
      <c r="HB50" s="16"/>
      <c r="HC50" s="16"/>
      <c r="HD50" s="16"/>
      <c r="HE50" s="16"/>
      <c r="HF50" s="16"/>
      <c r="HG50" s="16"/>
      <c r="HH50" s="16"/>
      <c r="HI50" s="16"/>
      <c r="HJ50" s="16"/>
      <c r="HK50" s="16"/>
      <c r="HL50" s="16"/>
      <c r="HM50" s="16"/>
      <c r="HN50" s="16"/>
      <c r="HO50" s="16"/>
      <c r="HP50" s="16"/>
      <c r="HQ50" s="16"/>
      <c r="HR50" s="16"/>
      <c r="HS50" s="16"/>
      <c r="HT50" s="16"/>
      <c r="HU50" s="16"/>
      <c r="HV50" s="16"/>
      <c r="HW50" s="16"/>
      <c r="HX50" s="16"/>
      <c r="HY50" s="16"/>
      <c r="HZ50" s="16"/>
      <c r="IA50" s="16"/>
      <c r="IB50" s="16"/>
      <c r="IC50" s="16"/>
      <c r="ID50" s="16"/>
      <c r="IE50" s="16"/>
      <c r="IF50" s="16"/>
      <c r="IG50" s="16"/>
      <c r="IH50" s="16"/>
      <c r="II50" s="16"/>
      <c r="IJ50" s="16"/>
      <c r="IK50" s="16"/>
      <c r="IL50" s="16"/>
      <c r="IM50" s="16"/>
      <c r="IN50" s="16"/>
      <c r="IO50" s="16"/>
      <c r="IP50" s="16"/>
      <c r="IQ50" s="16"/>
      <c r="IR50" s="16"/>
      <c r="IS50" s="16"/>
      <c r="IT50" s="16"/>
      <c r="IU50" s="16"/>
      <c r="IV50" s="16"/>
      <c r="IW50" s="16"/>
      <c r="IX50" s="16"/>
      <c r="IY50" s="16"/>
      <c r="IZ50" s="16"/>
      <c r="JA50" s="16"/>
      <c r="JB50" s="16"/>
      <c r="JC50" s="16"/>
      <c r="JD50" s="16"/>
      <c r="JE50" s="16"/>
      <c r="JF50" s="16"/>
      <c r="JG50" s="16"/>
      <c r="JH50" s="16"/>
      <c r="JI50" s="16"/>
      <c r="JJ50" s="16"/>
      <c r="JK50" s="16"/>
      <c r="JL50" s="16"/>
      <c r="JM50" s="16"/>
      <c r="JN50" s="16"/>
      <c r="JO50" s="16"/>
      <c r="JP50" s="16"/>
      <c r="JQ50" s="16"/>
      <c r="JR50" s="16"/>
      <c r="JS50" s="16"/>
      <c r="JT50" s="16"/>
      <c r="JU50" s="16"/>
      <c r="JV50" s="16"/>
      <c r="JW50" s="16"/>
      <c r="JX50" s="16"/>
      <c r="JY50" s="16"/>
      <c r="JZ50" s="16"/>
      <c r="KA50" s="16"/>
      <c r="KB50" s="16"/>
      <c r="KC50" s="16"/>
      <c r="KD50" s="16"/>
      <c r="KE50" s="16"/>
      <c r="KF50" s="16"/>
      <c r="KG50" s="16"/>
      <c r="KH50" s="16"/>
      <c r="KI50" s="16"/>
      <c r="KJ50" s="16"/>
      <c r="KK50" s="16"/>
      <c r="KL50" s="16"/>
      <c r="KM50" s="16"/>
      <c r="KN50" s="16"/>
      <c r="KO50" s="16"/>
      <c r="KP50" s="16"/>
      <c r="KQ50" s="16"/>
      <c r="KR50" s="16"/>
      <c r="KS50" s="16"/>
      <c r="KT50" s="12"/>
      <c r="KU50" s="12"/>
      <c r="KV50" s="16"/>
    </row>
    <row r="51" spans="12:308" x14ac:dyDescent="0.2">
      <c r="L51" s="12"/>
      <c r="M51" s="12"/>
      <c r="N51" s="16"/>
      <c r="O51" s="12"/>
      <c r="P51" s="12"/>
      <c r="Q51" s="16"/>
      <c r="R51" s="12"/>
      <c r="S51" s="12"/>
      <c r="T51" s="16"/>
      <c r="U51" s="12"/>
      <c r="V51" s="12"/>
      <c r="W51" s="16"/>
      <c r="X51" s="12"/>
      <c r="Y51" s="12"/>
      <c r="Z51" s="16"/>
      <c r="AA51" s="12"/>
      <c r="AB51" s="12"/>
      <c r="AC51" s="16"/>
      <c r="AD51" s="12"/>
      <c r="AE51" s="12"/>
      <c r="AF51" s="16"/>
      <c r="AG51" s="12"/>
      <c r="AH51" s="12"/>
      <c r="AI51" s="16"/>
      <c r="AJ51" s="12"/>
      <c r="AK51" s="12"/>
      <c r="AL51" s="16"/>
      <c r="AM51" s="12"/>
      <c r="AN51" s="12"/>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c r="DR51" s="16"/>
      <c r="DS51" s="16"/>
      <c r="DT51" s="16"/>
      <c r="DU51" s="16"/>
      <c r="DV51" s="16"/>
      <c r="DW51" s="16"/>
      <c r="DX51" s="16"/>
      <c r="DY51" s="12"/>
      <c r="DZ51" s="12"/>
      <c r="EA51" s="16"/>
      <c r="EB51" s="12"/>
      <c r="EC51" s="12"/>
      <c r="ED51" s="16"/>
      <c r="EE51" s="12"/>
      <c r="EF51" s="12"/>
      <c r="EG51" s="16"/>
      <c r="EH51" s="12"/>
      <c r="EI51" s="12"/>
      <c r="EJ51" s="16"/>
      <c r="EK51" s="12"/>
      <c r="EL51" s="12"/>
      <c r="EM51" s="16"/>
      <c r="EN51" s="12"/>
      <c r="EO51" s="12"/>
      <c r="EP51" s="16"/>
      <c r="EQ51" s="16"/>
      <c r="ER51" s="16"/>
      <c r="ES51" s="16"/>
      <c r="ET51" s="16"/>
      <c r="EU51" s="16"/>
      <c r="EV51" s="16"/>
      <c r="EW51" s="16"/>
      <c r="EX51" s="16"/>
      <c r="EY51" s="16"/>
      <c r="EZ51" s="16"/>
      <c r="FA51" s="16"/>
      <c r="FB51" s="16"/>
      <c r="FC51" s="16"/>
      <c r="FD51" s="16"/>
      <c r="FE51" s="16"/>
      <c r="FF51" s="16"/>
      <c r="FG51" s="16"/>
      <c r="FH51" s="16"/>
      <c r="FI51" s="16"/>
      <c r="FJ51" s="16"/>
      <c r="FK51" s="16"/>
      <c r="FL51" s="16"/>
      <c r="FM51" s="16"/>
      <c r="FN51" s="16"/>
      <c r="FO51" s="16"/>
      <c r="FP51" s="16"/>
      <c r="FQ51" s="16"/>
      <c r="FR51" s="16"/>
      <c r="FS51" s="16"/>
      <c r="FT51" s="16"/>
      <c r="FU51" s="16"/>
      <c r="FV51" s="16"/>
      <c r="FW51" s="16"/>
      <c r="FX51" s="16"/>
      <c r="FY51" s="16"/>
      <c r="FZ51" s="16"/>
      <c r="GA51" s="16"/>
      <c r="GB51" s="16"/>
      <c r="GC51" s="16"/>
      <c r="GD51" s="16"/>
      <c r="GE51" s="16"/>
      <c r="GF51" s="16"/>
      <c r="GG51" s="16"/>
      <c r="GH51" s="16"/>
      <c r="GI51" s="16"/>
      <c r="GJ51" s="16"/>
      <c r="GK51" s="16"/>
      <c r="GL51" s="16"/>
      <c r="GM51" s="16"/>
      <c r="GN51" s="16"/>
      <c r="GO51" s="16"/>
      <c r="GP51" s="16"/>
      <c r="GQ51" s="16"/>
      <c r="GR51" s="16"/>
      <c r="GS51" s="16"/>
      <c r="GT51" s="16"/>
      <c r="GU51" s="16"/>
      <c r="GV51" s="16"/>
      <c r="GW51" s="16"/>
      <c r="GX51" s="16"/>
      <c r="GY51" s="16"/>
      <c r="GZ51" s="16"/>
      <c r="HA51" s="16"/>
      <c r="HB51" s="16"/>
      <c r="HC51" s="16"/>
      <c r="HD51" s="16"/>
      <c r="HE51" s="16"/>
      <c r="HF51" s="16"/>
      <c r="HG51" s="16"/>
      <c r="HH51" s="16"/>
      <c r="HI51" s="16"/>
      <c r="HJ51" s="16"/>
      <c r="HK51" s="16"/>
      <c r="HL51" s="16"/>
      <c r="HM51" s="16"/>
      <c r="HN51" s="16"/>
      <c r="HO51" s="16"/>
      <c r="HP51" s="16"/>
      <c r="HQ51" s="16"/>
      <c r="HR51" s="16"/>
      <c r="HS51" s="16"/>
      <c r="HT51" s="16"/>
      <c r="HU51" s="16"/>
      <c r="HV51" s="16"/>
      <c r="HW51" s="16"/>
      <c r="HX51" s="16"/>
      <c r="HY51" s="16"/>
      <c r="HZ51" s="16"/>
      <c r="IA51" s="16"/>
      <c r="IB51" s="16"/>
      <c r="IC51" s="16"/>
      <c r="ID51" s="16"/>
      <c r="IE51" s="16"/>
      <c r="IF51" s="16"/>
      <c r="IG51" s="16"/>
      <c r="IH51" s="16"/>
      <c r="II51" s="16"/>
      <c r="IJ51" s="16"/>
      <c r="IK51" s="16"/>
      <c r="IL51" s="16"/>
      <c r="IM51" s="16"/>
      <c r="IN51" s="16"/>
      <c r="IO51" s="16"/>
      <c r="IP51" s="16"/>
      <c r="IQ51" s="16"/>
      <c r="IR51" s="16"/>
      <c r="IS51" s="16"/>
      <c r="IT51" s="16"/>
      <c r="IU51" s="16"/>
      <c r="IV51" s="16"/>
      <c r="IW51" s="16"/>
      <c r="IX51" s="16"/>
      <c r="IY51" s="16"/>
      <c r="IZ51" s="16"/>
      <c r="JA51" s="16"/>
      <c r="JB51" s="16"/>
      <c r="JC51" s="16"/>
      <c r="JD51" s="16"/>
      <c r="JE51" s="16"/>
      <c r="JF51" s="16"/>
      <c r="JG51" s="16"/>
      <c r="JH51" s="16"/>
      <c r="JI51" s="16"/>
      <c r="JJ51" s="16"/>
      <c r="JK51" s="16"/>
      <c r="JL51" s="16"/>
      <c r="JM51" s="16"/>
      <c r="JN51" s="16"/>
      <c r="JO51" s="16"/>
      <c r="JP51" s="16"/>
      <c r="JQ51" s="16"/>
      <c r="JR51" s="16"/>
      <c r="JS51" s="16"/>
      <c r="JT51" s="16"/>
      <c r="JU51" s="16"/>
      <c r="JV51" s="16"/>
      <c r="JW51" s="16"/>
      <c r="JX51" s="16"/>
      <c r="JY51" s="16"/>
      <c r="JZ51" s="16"/>
      <c r="KA51" s="16"/>
      <c r="KB51" s="16"/>
      <c r="KC51" s="16"/>
      <c r="KD51" s="16"/>
      <c r="KE51" s="16"/>
      <c r="KF51" s="16"/>
      <c r="KG51" s="16"/>
      <c r="KH51" s="16"/>
      <c r="KI51" s="16"/>
      <c r="KJ51" s="16"/>
      <c r="KK51" s="16"/>
      <c r="KL51" s="16"/>
      <c r="KM51" s="16"/>
      <c r="KN51" s="16"/>
      <c r="KO51" s="16"/>
      <c r="KP51" s="16"/>
      <c r="KQ51" s="16"/>
      <c r="KR51" s="16"/>
      <c r="KS51" s="16"/>
      <c r="KT51" s="12"/>
      <c r="KU51" s="12"/>
      <c r="KV51" s="16"/>
    </row>
    <row r="52" spans="12:308" x14ac:dyDescent="0.2">
      <c r="L52" s="12"/>
      <c r="M52" s="12"/>
      <c r="N52" s="16"/>
      <c r="O52" s="12"/>
      <c r="P52" s="12"/>
      <c r="Q52" s="16"/>
      <c r="R52" s="12"/>
      <c r="S52" s="12"/>
      <c r="T52" s="16"/>
      <c r="U52" s="12"/>
      <c r="V52" s="12"/>
      <c r="W52" s="16"/>
      <c r="X52" s="12"/>
      <c r="Y52" s="12"/>
      <c r="Z52" s="16"/>
      <c r="AA52" s="12"/>
      <c r="AB52" s="12"/>
      <c r="AC52" s="16"/>
      <c r="AD52" s="12"/>
      <c r="AE52" s="12"/>
      <c r="AF52" s="16"/>
      <c r="AG52" s="12"/>
      <c r="AH52" s="12"/>
      <c r="AI52" s="16"/>
      <c r="AJ52" s="12"/>
      <c r="AK52" s="12"/>
      <c r="AL52" s="16"/>
      <c r="AM52" s="12"/>
      <c r="AN52" s="12"/>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2"/>
      <c r="DZ52" s="12"/>
      <c r="EA52" s="16"/>
      <c r="EB52" s="12"/>
      <c r="EC52" s="12"/>
      <c r="ED52" s="16"/>
      <c r="EE52" s="12"/>
      <c r="EF52" s="12"/>
      <c r="EG52" s="16"/>
      <c r="EH52" s="12"/>
      <c r="EI52" s="12"/>
      <c r="EJ52" s="16"/>
      <c r="EK52" s="12"/>
      <c r="EL52" s="12"/>
      <c r="EM52" s="16"/>
      <c r="EN52" s="12"/>
      <c r="EO52" s="12"/>
      <c r="EP52" s="16"/>
      <c r="EQ52" s="16"/>
      <c r="ER52" s="16"/>
      <c r="ES52" s="16"/>
      <c r="ET52" s="16"/>
      <c r="EU52" s="16"/>
      <c r="EV52" s="16"/>
      <c r="EW52" s="16"/>
      <c r="EX52" s="16"/>
      <c r="EY52" s="16"/>
      <c r="EZ52" s="16"/>
      <c r="FA52" s="16"/>
      <c r="FB52" s="16"/>
      <c r="FC52" s="16"/>
      <c r="FD52" s="16"/>
      <c r="FE52" s="16"/>
      <c r="FF52" s="16"/>
      <c r="FG52" s="16"/>
      <c r="FH52" s="16"/>
      <c r="FI52" s="16"/>
      <c r="FJ52" s="16"/>
      <c r="FK52" s="16"/>
      <c r="FL52" s="16"/>
      <c r="FM52" s="16"/>
      <c r="FN52" s="16"/>
      <c r="FO52" s="16"/>
      <c r="FP52" s="16"/>
      <c r="FQ52" s="16"/>
      <c r="FR52" s="16"/>
      <c r="FS52" s="16"/>
      <c r="FT52" s="16"/>
      <c r="FU52" s="16"/>
      <c r="FV52" s="16"/>
      <c r="FW52" s="16"/>
      <c r="FX52" s="16"/>
      <c r="FY52" s="16"/>
      <c r="FZ52" s="16"/>
      <c r="GA52" s="16"/>
      <c r="GB52" s="16"/>
      <c r="GC52" s="16"/>
      <c r="GD52" s="16"/>
      <c r="GE52" s="16"/>
      <c r="GF52" s="16"/>
      <c r="GG52" s="16"/>
      <c r="GH52" s="16"/>
      <c r="GI52" s="16"/>
      <c r="GJ52" s="16"/>
      <c r="GK52" s="16"/>
      <c r="GL52" s="16"/>
      <c r="GM52" s="16"/>
      <c r="GN52" s="16"/>
      <c r="GO52" s="16"/>
      <c r="GP52" s="16"/>
      <c r="GQ52" s="16"/>
      <c r="GR52" s="16"/>
      <c r="GS52" s="16"/>
      <c r="GT52" s="16"/>
      <c r="GU52" s="16"/>
      <c r="GV52" s="16"/>
      <c r="GW52" s="16"/>
      <c r="GX52" s="16"/>
      <c r="GY52" s="16"/>
      <c r="GZ52" s="16"/>
      <c r="HA52" s="16"/>
      <c r="HB52" s="16"/>
      <c r="HC52" s="16"/>
      <c r="HD52" s="16"/>
      <c r="HE52" s="16"/>
      <c r="HF52" s="16"/>
      <c r="HG52" s="16"/>
      <c r="HH52" s="16"/>
      <c r="HI52" s="16"/>
      <c r="HJ52" s="16"/>
      <c r="HK52" s="16"/>
      <c r="HL52" s="16"/>
      <c r="HM52" s="16"/>
      <c r="HN52" s="16"/>
      <c r="HO52" s="16"/>
      <c r="HP52" s="16"/>
      <c r="HQ52" s="16"/>
      <c r="HR52" s="16"/>
      <c r="HS52" s="16"/>
      <c r="HT52" s="16"/>
      <c r="HU52" s="16"/>
      <c r="HV52" s="16"/>
      <c r="HW52" s="16"/>
      <c r="HX52" s="16"/>
      <c r="HY52" s="16"/>
      <c r="HZ52" s="16"/>
      <c r="IA52" s="16"/>
      <c r="IB52" s="16"/>
      <c r="IC52" s="16"/>
      <c r="ID52" s="16"/>
      <c r="IE52" s="16"/>
      <c r="IF52" s="16"/>
      <c r="IG52" s="16"/>
      <c r="IH52" s="16"/>
      <c r="II52" s="16"/>
      <c r="IJ52" s="16"/>
      <c r="IK52" s="16"/>
      <c r="IL52" s="16"/>
      <c r="IM52" s="16"/>
      <c r="IN52" s="16"/>
      <c r="IO52" s="16"/>
      <c r="IP52" s="16"/>
      <c r="IQ52" s="16"/>
      <c r="IR52" s="16"/>
      <c r="IS52" s="16"/>
      <c r="IT52" s="16"/>
      <c r="IU52" s="16"/>
      <c r="IV52" s="16"/>
      <c r="IW52" s="16"/>
      <c r="IX52" s="16"/>
      <c r="IY52" s="16"/>
      <c r="IZ52" s="16"/>
      <c r="JA52" s="16"/>
      <c r="JB52" s="16"/>
      <c r="JC52" s="16"/>
      <c r="JD52" s="16"/>
      <c r="JE52" s="16"/>
      <c r="JF52" s="16"/>
      <c r="JG52" s="16"/>
      <c r="JH52" s="16"/>
      <c r="JI52" s="16"/>
      <c r="JJ52" s="16"/>
      <c r="JK52" s="16"/>
      <c r="JL52" s="16"/>
      <c r="JM52" s="16"/>
      <c r="JN52" s="16"/>
      <c r="JO52" s="16"/>
      <c r="JP52" s="16"/>
      <c r="JQ52" s="16"/>
      <c r="JR52" s="16"/>
      <c r="JS52" s="16"/>
      <c r="JT52" s="16"/>
      <c r="JU52" s="16"/>
      <c r="JV52" s="16"/>
      <c r="JW52" s="16"/>
      <c r="JX52" s="16"/>
      <c r="JY52" s="16"/>
      <c r="JZ52" s="16"/>
      <c r="KA52" s="16"/>
      <c r="KB52" s="16"/>
      <c r="KC52" s="16"/>
      <c r="KD52" s="16"/>
      <c r="KE52" s="16"/>
      <c r="KF52" s="16"/>
      <c r="KG52" s="16"/>
      <c r="KH52" s="16"/>
      <c r="KI52" s="16"/>
      <c r="KJ52" s="16"/>
      <c r="KK52" s="16"/>
      <c r="KL52" s="16"/>
      <c r="KM52" s="16"/>
      <c r="KN52" s="16"/>
      <c r="KO52" s="16"/>
      <c r="KP52" s="16"/>
      <c r="KQ52" s="16"/>
      <c r="KR52" s="16"/>
      <c r="KS52" s="16"/>
      <c r="KT52" s="12"/>
      <c r="KU52" s="12"/>
      <c r="KV52" s="16"/>
    </row>
    <row r="53" spans="12:308" x14ac:dyDescent="0.2">
      <c r="L53" s="12"/>
      <c r="M53" s="12"/>
      <c r="N53" s="16"/>
      <c r="O53" s="12"/>
      <c r="P53" s="12"/>
      <c r="Q53" s="16"/>
      <c r="R53" s="12"/>
      <c r="S53" s="12"/>
      <c r="T53" s="16"/>
      <c r="U53" s="12"/>
      <c r="V53" s="12"/>
      <c r="W53" s="16"/>
      <c r="X53" s="12"/>
      <c r="Y53" s="12"/>
      <c r="Z53" s="16"/>
      <c r="AA53" s="12"/>
      <c r="AB53" s="12"/>
      <c r="AC53" s="16"/>
      <c r="AD53" s="12"/>
      <c r="AE53" s="12"/>
      <c r="AF53" s="16"/>
      <c r="AG53" s="12"/>
      <c r="AH53" s="12"/>
      <c r="AI53" s="16"/>
      <c r="AJ53" s="12"/>
      <c r="AK53" s="12"/>
      <c r="AL53" s="16"/>
      <c r="AM53" s="12"/>
      <c r="AN53" s="12"/>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2"/>
      <c r="DZ53" s="12"/>
      <c r="EA53" s="16"/>
      <c r="EB53" s="12"/>
      <c r="EC53" s="12"/>
      <c r="ED53" s="16"/>
      <c r="EE53" s="12"/>
      <c r="EF53" s="12"/>
      <c r="EG53" s="16"/>
      <c r="EH53" s="12"/>
      <c r="EI53" s="12"/>
      <c r="EJ53" s="16"/>
      <c r="EK53" s="12"/>
      <c r="EL53" s="12"/>
      <c r="EM53" s="16"/>
      <c r="EN53" s="12"/>
      <c r="EO53" s="12"/>
      <c r="EP53" s="16"/>
      <c r="EQ53" s="16"/>
      <c r="ER53" s="16"/>
      <c r="ES53" s="16"/>
      <c r="ET53" s="16"/>
      <c r="EU53" s="16"/>
      <c r="EV53" s="16"/>
      <c r="EW53" s="16"/>
      <c r="EX53" s="16"/>
      <c r="EY53" s="16"/>
      <c r="EZ53" s="16"/>
      <c r="FA53" s="16"/>
      <c r="FB53" s="16"/>
      <c r="FC53" s="16"/>
      <c r="FD53" s="16"/>
      <c r="FE53" s="16"/>
      <c r="FF53" s="16"/>
      <c r="FG53" s="16"/>
      <c r="FH53" s="16"/>
      <c r="FI53" s="16"/>
      <c r="FJ53" s="16"/>
      <c r="FK53" s="16"/>
      <c r="FL53" s="16"/>
      <c r="FM53" s="16"/>
      <c r="FN53" s="16"/>
      <c r="FO53" s="16"/>
      <c r="FP53" s="16"/>
      <c r="FQ53" s="16"/>
      <c r="FR53" s="16"/>
      <c r="FS53" s="16"/>
      <c r="FT53" s="16"/>
      <c r="FU53" s="16"/>
      <c r="FV53" s="16"/>
      <c r="FW53" s="16"/>
      <c r="FX53" s="16"/>
      <c r="FY53" s="16"/>
      <c r="FZ53" s="16"/>
      <c r="GA53" s="16"/>
      <c r="GB53" s="16"/>
      <c r="GC53" s="16"/>
      <c r="GD53" s="16"/>
      <c r="GE53" s="16"/>
      <c r="GF53" s="16"/>
      <c r="GG53" s="16"/>
      <c r="GH53" s="16"/>
      <c r="GI53" s="16"/>
      <c r="GJ53" s="16"/>
      <c r="GK53" s="16"/>
      <c r="GL53" s="16"/>
      <c r="GM53" s="16"/>
      <c r="GN53" s="16"/>
      <c r="GO53" s="16"/>
      <c r="GP53" s="16"/>
      <c r="GQ53" s="16"/>
      <c r="GR53" s="16"/>
      <c r="GS53" s="16"/>
      <c r="GT53" s="16"/>
      <c r="GU53" s="16"/>
      <c r="GV53" s="16"/>
      <c r="GW53" s="16"/>
      <c r="GX53" s="16"/>
      <c r="GY53" s="16"/>
      <c r="GZ53" s="16"/>
      <c r="HA53" s="16"/>
      <c r="HB53" s="16"/>
      <c r="HC53" s="16"/>
      <c r="HD53" s="16"/>
      <c r="HE53" s="16"/>
      <c r="HF53" s="16"/>
      <c r="HG53" s="16"/>
      <c r="HH53" s="16"/>
      <c r="HI53" s="16"/>
      <c r="HJ53" s="16"/>
      <c r="HK53" s="16"/>
      <c r="HL53" s="16"/>
      <c r="HM53" s="16"/>
      <c r="HN53" s="16"/>
      <c r="HO53" s="16"/>
      <c r="HP53" s="16"/>
      <c r="HQ53" s="16"/>
      <c r="HR53" s="16"/>
      <c r="HS53" s="16"/>
      <c r="HT53" s="16"/>
      <c r="HU53" s="16"/>
      <c r="HV53" s="16"/>
      <c r="HW53" s="16"/>
      <c r="HX53" s="16"/>
      <c r="HY53" s="16"/>
      <c r="HZ53" s="16"/>
      <c r="IA53" s="16"/>
      <c r="IB53" s="16"/>
      <c r="IC53" s="16"/>
      <c r="ID53" s="16"/>
      <c r="IE53" s="16"/>
      <c r="IF53" s="16"/>
      <c r="IG53" s="16"/>
      <c r="IH53" s="16"/>
      <c r="II53" s="16"/>
      <c r="IJ53" s="16"/>
      <c r="IK53" s="16"/>
      <c r="IL53" s="16"/>
      <c r="IM53" s="16"/>
      <c r="IN53" s="16"/>
      <c r="IO53" s="16"/>
      <c r="IP53" s="16"/>
      <c r="IQ53" s="16"/>
      <c r="IR53" s="16"/>
      <c r="IS53" s="16"/>
      <c r="IT53" s="16"/>
      <c r="IU53" s="16"/>
      <c r="IV53" s="16"/>
      <c r="IW53" s="16"/>
      <c r="IX53" s="16"/>
      <c r="IY53" s="16"/>
      <c r="IZ53" s="16"/>
      <c r="JA53" s="16"/>
      <c r="JB53" s="16"/>
      <c r="JC53" s="16"/>
      <c r="JD53" s="16"/>
      <c r="JE53" s="16"/>
      <c r="JF53" s="16"/>
      <c r="JG53" s="16"/>
      <c r="JH53" s="16"/>
      <c r="JI53" s="16"/>
      <c r="JJ53" s="16"/>
      <c r="JK53" s="16"/>
      <c r="JL53" s="16"/>
      <c r="JM53" s="16"/>
      <c r="JN53" s="16"/>
      <c r="JO53" s="16"/>
      <c r="JP53" s="16"/>
      <c r="JQ53" s="16"/>
      <c r="JR53" s="16"/>
      <c r="JS53" s="16"/>
      <c r="JT53" s="16"/>
      <c r="JU53" s="16"/>
      <c r="JV53" s="16"/>
      <c r="JW53" s="16"/>
      <c r="JX53" s="16"/>
      <c r="JY53" s="16"/>
      <c r="JZ53" s="16"/>
      <c r="KA53" s="16"/>
      <c r="KB53" s="16"/>
      <c r="KC53" s="16"/>
      <c r="KD53" s="16"/>
      <c r="KE53" s="16"/>
      <c r="KF53" s="16"/>
      <c r="KG53" s="16"/>
      <c r="KH53" s="16"/>
      <c r="KI53" s="16"/>
      <c r="KJ53" s="16"/>
      <c r="KK53" s="16"/>
      <c r="KL53" s="16"/>
      <c r="KM53" s="16"/>
      <c r="KN53" s="16"/>
      <c r="KO53" s="16"/>
      <c r="KP53" s="16"/>
      <c r="KQ53" s="16"/>
      <c r="KR53" s="16"/>
      <c r="KS53" s="16"/>
      <c r="KT53" s="12"/>
      <c r="KU53" s="12"/>
      <c r="KV53" s="16"/>
    </row>
    <row r="54" spans="12:308" x14ac:dyDescent="0.2">
      <c r="L54" s="12"/>
      <c r="M54" s="12"/>
      <c r="N54" s="16"/>
      <c r="O54" s="12"/>
      <c r="P54" s="12"/>
      <c r="Q54" s="16"/>
      <c r="R54" s="12"/>
      <c r="S54" s="12"/>
      <c r="T54" s="16"/>
      <c r="U54" s="12"/>
      <c r="V54" s="12"/>
      <c r="W54" s="16"/>
      <c r="X54" s="12"/>
      <c r="Y54" s="12"/>
      <c r="Z54" s="16"/>
      <c r="AA54" s="12"/>
      <c r="AB54" s="12"/>
      <c r="AC54" s="16"/>
      <c r="AD54" s="12"/>
      <c r="AE54" s="12"/>
      <c r="AF54" s="16"/>
      <c r="AG54" s="12"/>
      <c r="AH54" s="12"/>
      <c r="AI54" s="16"/>
      <c r="AJ54" s="12"/>
      <c r="AK54" s="12"/>
      <c r="AL54" s="16"/>
      <c r="AM54" s="12"/>
      <c r="AN54" s="12"/>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2"/>
      <c r="DZ54" s="12"/>
      <c r="EA54" s="16"/>
      <c r="EB54" s="12"/>
      <c r="EC54" s="12"/>
      <c r="ED54" s="16"/>
      <c r="EE54" s="12"/>
      <c r="EF54" s="12"/>
      <c r="EG54" s="16"/>
      <c r="EH54" s="12"/>
      <c r="EI54" s="12"/>
      <c r="EJ54" s="16"/>
      <c r="EK54" s="12"/>
      <c r="EL54" s="12"/>
      <c r="EM54" s="16"/>
      <c r="EN54" s="12"/>
      <c r="EO54" s="12"/>
      <c r="EP54" s="16"/>
      <c r="EQ54" s="16"/>
      <c r="ER54" s="16"/>
      <c r="ES54" s="16"/>
      <c r="ET54" s="16"/>
      <c r="EU54" s="16"/>
      <c r="EV54" s="16"/>
      <c r="EW54" s="16"/>
      <c r="EX54" s="16"/>
      <c r="EY54" s="16"/>
      <c r="EZ54" s="16"/>
      <c r="FA54" s="16"/>
      <c r="FB54" s="16"/>
      <c r="FC54" s="16"/>
      <c r="FD54" s="16"/>
      <c r="FE54" s="16"/>
      <c r="FF54" s="16"/>
      <c r="FG54" s="16"/>
      <c r="FH54" s="16"/>
      <c r="FI54" s="16"/>
      <c r="FJ54" s="16"/>
      <c r="FK54" s="16"/>
      <c r="FL54" s="16"/>
      <c r="FM54" s="16"/>
      <c r="FN54" s="16"/>
      <c r="FO54" s="16"/>
      <c r="FP54" s="16"/>
      <c r="FQ54" s="16"/>
      <c r="FR54" s="16"/>
      <c r="FS54" s="16"/>
      <c r="FT54" s="16"/>
      <c r="FU54" s="16"/>
      <c r="FV54" s="16"/>
      <c r="FW54" s="16"/>
      <c r="FX54" s="16"/>
      <c r="FY54" s="16"/>
      <c r="FZ54" s="16"/>
      <c r="GA54" s="16"/>
      <c r="GB54" s="16"/>
      <c r="GC54" s="16"/>
      <c r="GD54" s="16"/>
      <c r="GE54" s="16"/>
      <c r="GF54" s="16"/>
      <c r="GG54" s="16"/>
      <c r="GH54" s="16"/>
      <c r="GI54" s="16"/>
      <c r="GJ54" s="16"/>
      <c r="GK54" s="16"/>
      <c r="GL54" s="16"/>
      <c r="GM54" s="16"/>
      <c r="GN54" s="16"/>
      <c r="GO54" s="16"/>
      <c r="GP54" s="16"/>
      <c r="GQ54" s="16"/>
      <c r="GR54" s="16"/>
      <c r="GS54" s="16"/>
      <c r="GT54" s="16"/>
      <c r="GU54" s="16"/>
      <c r="GV54" s="16"/>
      <c r="GW54" s="16"/>
      <c r="GX54" s="16"/>
      <c r="GY54" s="16"/>
      <c r="GZ54" s="16"/>
      <c r="HA54" s="16"/>
      <c r="HB54" s="16"/>
      <c r="HC54" s="16"/>
      <c r="HD54" s="16"/>
      <c r="HE54" s="16"/>
      <c r="HF54" s="16"/>
      <c r="HG54" s="16"/>
      <c r="HH54" s="16"/>
      <c r="HI54" s="16"/>
      <c r="HJ54" s="16"/>
      <c r="HK54" s="16"/>
      <c r="HL54" s="16"/>
      <c r="HM54" s="16"/>
      <c r="HN54" s="16"/>
      <c r="HO54" s="16"/>
      <c r="HP54" s="16"/>
      <c r="HQ54" s="16"/>
      <c r="HR54" s="16"/>
      <c r="HS54" s="16"/>
      <c r="HT54" s="16"/>
      <c r="HU54" s="16"/>
      <c r="HV54" s="16"/>
      <c r="HW54" s="16"/>
      <c r="HX54" s="16"/>
      <c r="HY54" s="16"/>
      <c r="HZ54" s="16"/>
      <c r="IA54" s="16"/>
      <c r="IB54" s="16"/>
      <c r="IC54" s="16"/>
      <c r="ID54" s="16"/>
      <c r="IE54" s="16"/>
      <c r="IF54" s="16"/>
      <c r="IG54" s="16"/>
      <c r="IH54" s="16"/>
      <c r="II54" s="16"/>
      <c r="IJ54" s="16"/>
      <c r="IK54" s="16"/>
      <c r="IL54" s="16"/>
      <c r="IM54" s="16"/>
      <c r="IN54" s="16"/>
      <c r="IO54" s="16"/>
      <c r="IP54" s="16"/>
      <c r="IQ54" s="16"/>
      <c r="IR54" s="16"/>
      <c r="IS54" s="16"/>
      <c r="IT54" s="16"/>
      <c r="IU54" s="16"/>
      <c r="IV54" s="16"/>
      <c r="IW54" s="16"/>
      <c r="IX54" s="16"/>
      <c r="IY54" s="16"/>
      <c r="IZ54" s="16"/>
      <c r="JA54" s="16"/>
      <c r="JB54" s="16"/>
      <c r="JC54" s="16"/>
      <c r="JD54" s="16"/>
      <c r="JE54" s="16"/>
      <c r="JF54" s="16"/>
      <c r="JG54" s="16"/>
      <c r="JH54" s="16"/>
      <c r="JI54" s="16"/>
      <c r="JJ54" s="16"/>
      <c r="JK54" s="16"/>
      <c r="JL54" s="16"/>
      <c r="JM54" s="16"/>
      <c r="JN54" s="16"/>
      <c r="JO54" s="16"/>
      <c r="JP54" s="16"/>
      <c r="JQ54" s="16"/>
      <c r="JR54" s="16"/>
      <c r="JS54" s="16"/>
      <c r="JT54" s="16"/>
      <c r="JU54" s="16"/>
      <c r="JV54" s="16"/>
      <c r="JW54" s="16"/>
      <c r="JX54" s="16"/>
      <c r="JY54" s="16"/>
      <c r="JZ54" s="16"/>
      <c r="KA54" s="16"/>
      <c r="KB54" s="16"/>
      <c r="KC54" s="16"/>
      <c r="KD54" s="16"/>
      <c r="KE54" s="16"/>
      <c r="KF54" s="16"/>
      <c r="KG54" s="16"/>
      <c r="KH54" s="16"/>
      <c r="KI54" s="16"/>
      <c r="KJ54" s="16"/>
      <c r="KK54" s="16"/>
      <c r="KL54" s="16"/>
      <c r="KM54" s="16"/>
      <c r="KN54" s="16"/>
      <c r="KO54" s="16"/>
      <c r="KP54" s="16"/>
      <c r="KQ54" s="16"/>
      <c r="KR54" s="16"/>
      <c r="KS54" s="16"/>
      <c r="KT54" s="12"/>
      <c r="KU54" s="12"/>
      <c r="KV54" s="16"/>
    </row>
    <row r="55" spans="12:308" x14ac:dyDescent="0.2">
      <c r="L55" s="12"/>
      <c r="M55" s="12"/>
      <c r="N55" s="16"/>
      <c r="O55" s="12"/>
      <c r="P55" s="12"/>
      <c r="Q55" s="16"/>
      <c r="R55" s="12"/>
      <c r="S55" s="12"/>
      <c r="T55" s="16"/>
      <c r="U55" s="12"/>
      <c r="V55" s="12"/>
      <c r="W55" s="16"/>
      <c r="X55" s="12"/>
      <c r="Y55" s="12"/>
      <c r="Z55" s="16"/>
      <c r="AA55" s="12"/>
      <c r="AB55" s="12"/>
      <c r="AC55" s="16"/>
      <c r="AD55" s="12"/>
      <c r="AE55" s="12"/>
      <c r="AF55" s="16"/>
      <c r="AG55" s="12"/>
      <c r="AH55" s="12"/>
      <c r="AI55" s="16"/>
      <c r="AJ55" s="12"/>
      <c r="AK55" s="12"/>
      <c r="AL55" s="16"/>
      <c r="AM55" s="12"/>
      <c r="AN55" s="12"/>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2"/>
      <c r="DZ55" s="12"/>
      <c r="EA55" s="16"/>
      <c r="EB55" s="12"/>
      <c r="EC55" s="12"/>
      <c r="ED55" s="16"/>
      <c r="EE55" s="12"/>
      <c r="EF55" s="12"/>
      <c r="EG55" s="16"/>
      <c r="EH55" s="12"/>
      <c r="EI55" s="12"/>
      <c r="EJ55" s="16"/>
      <c r="EK55" s="12"/>
      <c r="EL55" s="12"/>
      <c r="EM55" s="16"/>
      <c r="EN55" s="12"/>
      <c r="EO55" s="12"/>
      <c r="EP55" s="16"/>
      <c r="EQ55" s="16"/>
      <c r="ER55" s="16"/>
      <c r="ES55" s="16"/>
      <c r="ET55" s="16"/>
      <c r="EU55" s="16"/>
      <c r="EV55" s="16"/>
      <c r="EW55" s="16"/>
      <c r="EX55" s="16"/>
      <c r="EY55" s="16"/>
      <c r="EZ55" s="16"/>
      <c r="FA55" s="16"/>
      <c r="FB55" s="16"/>
      <c r="FC55" s="16"/>
      <c r="FD55" s="16"/>
      <c r="FE55" s="16"/>
      <c r="FF55" s="16"/>
      <c r="FG55" s="16"/>
      <c r="FH55" s="16"/>
      <c r="FI55" s="16"/>
      <c r="FJ55" s="16"/>
      <c r="FK55" s="16"/>
      <c r="FL55" s="16"/>
      <c r="FM55" s="16"/>
      <c r="FN55" s="16"/>
      <c r="FO55" s="16"/>
      <c r="FP55" s="16"/>
      <c r="FQ55" s="16"/>
      <c r="FR55" s="16"/>
      <c r="FS55" s="16"/>
      <c r="FT55" s="16"/>
      <c r="FU55" s="16"/>
      <c r="FV55" s="16"/>
      <c r="FW55" s="16"/>
      <c r="FX55" s="16"/>
      <c r="FY55" s="16"/>
      <c r="FZ55" s="16"/>
      <c r="GA55" s="16"/>
      <c r="GB55" s="16"/>
      <c r="GC55" s="16"/>
      <c r="GD55" s="16"/>
      <c r="GE55" s="16"/>
      <c r="GF55" s="16"/>
      <c r="GG55" s="16"/>
      <c r="GH55" s="16"/>
      <c r="GI55" s="16"/>
      <c r="GJ55" s="16"/>
      <c r="GK55" s="16"/>
      <c r="GL55" s="16"/>
      <c r="GM55" s="16"/>
      <c r="GN55" s="16"/>
      <c r="GO55" s="16"/>
      <c r="GP55" s="16"/>
      <c r="GQ55" s="16"/>
      <c r="GR55" s="16"/>
      <c r="GS55" s="16"/>
      <c r="GT55" s="16"/>
      <c r="GU55" s="16"/>
      <c r="GV55" s="16"/>
      <c r="GW55" s="16"/>
      <c r="GX55" s="16"/>
      <c r="GY55" s="16"/>
      <c r="GZ55" s="16"/>
      <c r="HA55" s="16"/>
      <c r="HB55" s="16"/>
      <c r="HC55" s="16"/>
      <c r="HD55" s="16"/>
      <c r="HE55" s="16"/>
      <c r="HF55" s="16"/>
      <c r="HG55" s="16"/>
      <c r="HH55" s="16"/>
      <c r="HI55" s="16"/>
      <c r="HJ55" s="16"/>
      <c r="HK55" s="16"/>
      <c r="HL55" s="16"/>
      <c r="HM55" s="16"/>
      <c r="HN55" s="16"/>
      <c r="HO55" s="16"/>
      <c r="HP55" s="16"/>
      <c r="HQ55" s="16"/>
      <c r="HR55" s="16"/>
      <c r="HS55" s="16"/>
      <c r="HT55" s="16"/>
      <c r="HU55" s="16"/>
      <c r="HV55" s="16"/>
      <c r="HW55" s="16"/>
      <c r="HX55" s="16"/>
      <c r="HY55" s="16"/>
      <c r="HZ55" s="16"/>
      <c r="IA55" s="16"/>
      <c r="IB55" s="16"/>
      <c r="IC55" s="16"/>
      <c r="ID55" s="16"/>
      <c r="IE55" s="16"/>
      <c r="IF55" s="16"/>
      <c r="IG55" s="16"/>
      <c r="IH55" s="16"/>
      <c r="II55" s="16"/>
      <c r="IJ55" s="16"/>
      <c r="IK55" s="16"/>
      <c r="IL55" s="16"/>
      <c r="IM55" s="16"/>
      <c r="IN55" s="16"/>
      <c r="IO55" s="16"/>
      <c r="IP55" s="16"/>
      <c r="IQ55" s="16"/>
      <c r="IR55" s="16"/>
      <c r="IS55" s="16"/>
      <c r="IT55" s="16"/>
      <c r="IU55" s="16"/>
      <c r="IV55" s="16"/>
      <c r="IW55" s="16"/>
      <c r="IX55" s="16"/>
      <c r="IY55" s="16"/>
      <c r="IZ55" s="16"/>
      <c r="JA55" s="16"/>
      <c r="JB55" s="16"/>
      <c r="JC55" s="16"/>
      <c r="JD55" s="16"/>
      <c r="JE55" s="16"/>
      <c r="JF55" s="16"/>
      <c r="JG55" s="16"/>
      <c r="JH55" s="16"/>
      <c r="JI55" s="16"/>
      <c r="JJ55" s="16"/>
      <c r="JK55" s="16"/>
      <c r="JL55" s="16"/>
      <c r="JM55" s="16"/>
      <c r="JN55" s="16"/>
      <c r="JO55" s="16"/>
      <c r="JP55" s="16"/>
      <c r="JQ55" s="16"/>
      <c r="JR55" s="16"/>
      <c r="JS55" s="16"/>
      <c r="JT55" s="16"/>
      <c r="JU55" s="16"/>
      <c r="JV55" s="16"/>
      <c r="JW55" s="16"/>
      <c r="JX55" s="16"/>
      <c r="JY55" s="16"/>
      <c r="JZ55" s="16"/>
      <c r="KA55" s="16"/>
      <c r="KB55" s="16"/>
      <c r="KC55" s="16"/>
      <c r="KD55" s="16"/>
      <c r="KE55" s="16"/>
      <c r="KF55" s="16"/>
      <c r="KG55" s="16"/>
      <c r="KH55" s="16"/>
      <c r="KI55" s="16"/>
      <c r="KJ55" s="16"/>
      <c r="KK55" s="16"/>
      <c r="KL55" s="16"/>
      <c r="KM55" s="16"/>
      <c r="KN55" s="16"/>
      <c r="KO55" s="16"/>
      <c r="KP55" s="16"/>
      <c r="KQ55" s="16"/>
      <c r="KR55" s="16"/>
      <c r="KS55" s="16"/>
      <c r="KT55" s="12"/>
      <c r="KU55" s="12"/>
      <c r="KV55" s="16"/>
    </row>
    <row r="56" spans="12:308" x14ac:dyDescent="0.2">
      <c r="L56" s="12"/>
      <c r="M56" s="12"/>
      <c r="N56" s="16"/>
      <c r="O56" s="12"/>
      <c r="P56" s="12"/>
      <c r="Q56" s="16"/>
      <c r="R56" s="12"/>
      <c r="S56" s="12"/>
      <c r="T56" s="16"/>
      <c r="U56" s="12"/>
      <c r="V56" s="12"/>
      <c r="W56" s="16"/>
      <c r="X56" s="12"/>
      <c r="Y56" s="12"/>
      <c r="Z56" s="16"/>
      <c r="AA56" s="12"/>
      <c r="AB56" s="12"/>
      <c r="AC56" s="16"/>
      <c r="AD56" s="12"/>
      <c r="AE56" s="12"/>
      <c r="AF56" s="16"/>
      <c r="AG56" s="12"/>
      <c r="AH56" s="12"/>
      <c r="AI56" s="16"/>
      <c r="AJ56" s="12"/>
      <c r="AK56" s="12"/>
      <c r="AL56" s="16"/>
      <c r="AM56" s="12"/>
      <c r="AN56" s="12"/>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2"/>
      <c r="DZ56" s="12"/>
      <c r="EA56" s="16"/>
      <c r="EB56" s="12"/>
      <c r="EC56" s="12"/>
      <c r="ED56" s="16"/>
      <c r="EE56" s="12"/>
      <c r="EF56" s="12"/>
      <c r="EG56" s="16"/>
      <c r="EH56" s="12"/>
      <c r="EI56" s="12"/>
      <c r="EJ56" s="16"/>
      <c r="EK56" s="12"/>
      <c r="EL56" s="12"/>
      <c r="EM56" s="16"/>
      <c r="EN56" s="12"/>
      <c r="EO56" s="12"/>
      <c r="EP56" s="16"/>
      <c r="EQ56" s="16"/>
      <c r="ER56" s="16"/>
      <c r="ES56" s="16"/>
      <c r="ET56" s="16"/>
      <c r="EU56" s="16"/>
      <c r="EV56" s="16"/>
      <c r="EW56" s="16"/>
      <c r="EX56" s="16"/>
      <c r="EY56" s="16"/>
      <c r="EZ56" s="16"/>
      <c r="FA56" s="16"/>
      <c r="FB56" s="16"/>
      <c r="FC56" s="16"/>
      <c r="FD56" s="16"/>
      <c r="FE56" s="16"/>
      <c r="FF56" s="16"/>
      <c r="FG56" s="16"/>
      <c r="FH56" s="16"/>
      <c r="FI56" s="16"/>
      <c r="FJ56" s="16"/>
      <c r="FK56" s="16"/>
      <c r="FL56" s="16"/>
      <c r="FM56" s="16"/>
      <c r="FN56" s="16"/>
      <c r="FO56" s="16"/>
      <c r="FP56" s="16"/>
      <c r="FQ56" s="16"/>
      <c r="FR56" s="16"/>
      <c r="FS56" s="16"/>
      <c r="FT56" s="16"/>
      <c r="FU56" s="16"/>
      <c r="FV56" s="16"/>
      <c r="FW56" s="16"/>
      <c r="FX56" s="16"/>
      <c r="FY56" s="16"/>
      <c r="FZ56" s="16"/>
      <c r="GA56" s="16"/>
      <c r="GB56" s="16"/>
      <c r="GC56" s="16"/>
      <c r="GD56" s="16"/>
      <c r="GE56" s="16"/>
      <c r="GF56" s="16"/>
      <c r="GG56" s="16"/>
      <c r="GH56" s="16"/>
      <c r="GI56" s="16"/>
      <c r="GJ56" s="16"/>
      <c r="GK56" s="16"/>
      <c r="GL56" s="16"/>
      <c r="GM56" s="16"/>
      <c r="GN56" s="16"/>
      <c r="GO56" s="16"/>
      <c r="GP56" s="16"/>
      <c r="GQ56" s="16"/>
      <c r="GR56" s="16"/>
      <c r="GS56" s="16"/>
      <c r="GT56" s="16"/>
      <c r="GU56" s="16"/>
      <c r="GV56" s="16"/>
      <c r="GW56" s="16"/>
      <c r="GX56" s="16"/>
      <c r="GY56" s="16"/>
      <c r="GZ56" s="16"/>
      <c r="HA56" s="16"/>
      <c r="HB56" s="16"/>
      <c r="HC56" s="16"/>
      <c r="HD56" s="16"/>
      <c r="HE56" s="16"/>
      <c r="HF56" s="16"/>
      <c r="HG56" s="16"/>
      <c r="HH56" s="16"/>
      <c r="HI56" s="16"/>
      <c r="HJ56" s="16"/>
      <c r="HK56" s="16"/>
      <c r="HL56" s="16"/>
      <c r="HM56" s="16"/>
      <c r="HN56" s="16"/>
      <c r="HO56" s="16"/>
      <c r="HP56" s="16"/>
      <c r="HQ56" s="16"/>
      <c r="HR56" s="16"/>
      <c r="HS56" s="16"/>
      <c r="HT56" s="16"/>
      <c r="HU56" s="16"/>
      <c r="HV56" s="16"/>
      <c r="HW56" s="16"/>
      <c r="HX56" s="16"/>
      <c r="HY56" s="16"/>
      <c r="HZ56" s="16"/>
      <c r="IA56" s="16"/>
      <c r="IB56" s="16"/>
      <c r="IC56" s="16"/>
      <c r="ID56" s="16"/>
      <c r="IE56" s="16"/>
      <c r="IF56" s="16"/>
      <c r="IG56" s="16"/>
      <c r="IH56" s="16"/>
      <c r="II56" s="16"/>
      <c r="IJ56" s="16"/>
      <c r="IK56" s="16"/>
      <c r="IL56" s="16"/>
      <c r="IM56" s="16"/>
      <c r="IN56" s="16"/>
      <c r="IO56" s="16"/>
      <c r="IP56" s="16"/>
      <c r="IQ56" s="16"/>
      <c r="IR56" s="16"/>
      <c r="IS56" s="16"/>
      <c r="IT56" s="16"/>
      <c r="IU56" s="16"/>
      <c r="IV56" s="16"/>
      <c r="IW56" s="16"/>
      <c r="IX56" s="16"/>
      <c r="IY56" s="16"/>
      <c r="IZ56" s="16"/>
      <c r="JA56" s="16"/>
      <c r="JB56" s="16"/>
      <c r="JC56" s="16"/>
      <c r="JD56" s="16"/>
      <c r="JE56" s="16"/>
      <c r="JF56" s="16"/>
      <c r="JG56" s="16"/>
      <c r="JH56" s="16"/>
      <c r="JI56" s="16"/>
      <c r="JJ56" s="16"/>
      <c r="JK56" s="16"/>
      <c r="JL56" s="16"/>
      <c r="JM56" s="16"/>
      <c r="JN56" s="16"/>
      <c r="JO56" s="16"/>
      <c r="JP56" s="16"/>
      <c r="JQ56" s="16"/>
      <c r="JR56" s="16"/>
      <c r="JS56" s="16"/>
      <c r="JT56" s="16"/>
      <c r="JU56" s="16"/>
      <c r="JV56" s="16"/>
      <c r="JW56" s="16"/>
      <c r="JX56" s="16"/>
      <c r="JY56" s="16"/>
      <c r="JZ56" s="16"/>
      <c r="KA56" s="16"/>
      <c r="KB56" s="16"/>
      <c r="KC56" s="16"/>
      <c r="KD56" s="16"/>
      <c r="KE56" s="16"/>
      <c r="KF56" s="16"/>
      <c r="KG56" s="16"/>
      <c r="KH56" s="16"/>
      <c r="KI56" s="16"/>
      <c r="KJ56" s="16"/>
      <c r="KK56" s="16"/>
      <c r="KL56" s="16"/>
      <c r="KM56" s="16"/>
      <c r="KN56" s="16"/>
      <c r="KO56" s="16"/>
      <c r="KP56" s="16"/>
      <c r="KQ56" s="16"/>
      <c r="KR56" s="16"/>
      <c r="KS56" s="16"/>
      <c r="KT56" s="12"/>
      <c r="KU56" s="12"/>
      <c r="KV56" s="16"/>
    </row>
    <row r="57" spans="12:308" x14ac:dyDescent="0.2">
      <c r="L57" s="12"/>
      <c r="M57" s="12"/>
      <c r="N57" s="16"/>
      <c r="O57" s="12"/>
      <c r="P57" s="12"/>
      <c r="Q57" s="16"/>
      <c r="R57" s="12"/>
      <c r="S57" s="12"/>
      <c r="T57" s="16"/>
      <c r="U57" s="12"/>
      <c r="V57" s="12"/>
      <c r="W57" s="16"/>
      <c r="X57" s="12"/>
      <c r="Y57" s="12"/>
      <c r="Z57" s="16"/>
      <c r="AA57" s="12"/>
      <c r="AB57" s="12"/>
      <c r="AC57" s="16"/>
      <c r="AD57" s="12"/>
      <c r="AE57" s="12"/>
      <c r="AF57" s="16"/>
      <c r="AG57" s="12"/>
      <c r="AH57" s="12"/>
      <c r="AI57" s="16"/>
      <c r="AJ57" s="12"/>
      <c r="AK57" s="12"/>
      <c r="AL57" s="16"/>
      <c r="AM57" s="12"/>
      <c r="AN57" s="12"/>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2"/>
      <c r="DZ57" s="12"/>
      <c r="EA57" s="16"/>
      <c r="EB57" s="12"/>
      <c r="EC57" s="12"/>
      <c r="ED57" s="16"/>
      <c r="EE57" s="12"/>
      <c r="EF57" s="12"/>
      <c r="EG57" s="16"/>
      <c r="EH57" s="12"/>
      <c r="EI57" s="12"/>
      <c r="EJ57" s="16"/>
      <c r="EK57" s="12"/>
      <c r="EL57" s="12"/>
      <c r="EM57" s="16"/>
      <c r="EN57" s="12"/>
      <c r="EO57" s="12"/>
      <c r="EP57" s="16"/>
      <c r="EQ57" s="16"/>
      <c r="ER57" s="16"/>
      <c r="ES57" s="16"/>
      <c r="ET57" s="16"/>
      <c r="EU57" s="16"/>
      <c r="EV57" s="16"/>
      <c r="EW57" s="16"/>
      <c r="EX57" s="16"/>
      <c r="EY57" s="16"/>
      <c r="EZ57" s="16"/>
      <c r="FA57" s="16"/>
      <c r="FB57" s="16"/>
      <c r="FC57" s="16"/>
      <c r="FD57" s="16"/>
      <c r="FE57" s="16"/>
      <c r="FF57" s="16"/>
      <c r="FG57" s="16"/>
      <c r="FH57" s="16"/>
      <c r="FI57" s="16"/>
      <c r="FJ57" s="16"/>
      <c r="FK57" s="16"/>
      <c r="FL57" s="16"/>
      <c r="FM57" s="16"/>
      <c r="FN57" s="16"/>
      <c r="FO57" s="16"/>
      <c r="FP57" s="16"/>
      <c r="FQ57" s="16"/>
      <c r="FR57" s="16"/>
      <c r="FS57" s="16"/>
      <c r="FT57" s="16"/>
      <c r="FU57" s="16"/>
      <c r="FV57" s="16"/>
      <c r="FW57" s="16"/>
      <c r="FX57" s="16"/>
      <c r="FY57" s="16"/>
      <c r="FZ57" s="16"/>
      <c r="GA57" s="16"/>
      <c r="GB57" s="16"/>
      <c r="GC57" s="16"/>
      <c r="GD57" s="16"/>
      <c r="GE57" s="16"/>
      <c r="GF57" s="16"/>
      <c r="GG57" s="16"/>
      <c r="GH57" s="16"/>
      <c r="GI57" s="16"/>
      <c r="GJ57" s="16"/>
      <c r="GK57" s="16"/>
      <c r="GL57" s="16"/>
      <c r="GM57" s="16"/>
      <c r="GN57" s="16"/>
      <c r="GO57" s="16"/>
      <c r="GP57" s="16"/>
      <c r="GQ57" s="16"/>
      <c r="GR57" s="16"/>
      <c r="GS57" s="16"/>
      <c r="GT57" s="16"/>
      <c r="GU57" s="16"/>
      <c r="GV57" s="16"/>
      <c r="GW57" s="16"/>
      <c r="GX57" s="16"/>
      <c r="GY57" s="16"/>
      <c r="GZ57" s="16"/>
      <c r="HA57" s="16"/>
      <c r="HB57" s="16"/>
      <c r="HC57" s="16"/>
      <c r="HD57" s="16"/>
      <c r="HE57" s="16"/>
      <c r="HF57" s="16"/>
      <c r="HG57" s="16"/>
      <c r="HH57" s="16"/>
      <c r="HI57" s="16"/>
      <c r="HJ57" s="16"/>
      <c r="HK57" s="16"/>
      <c r="HL57" s="16"/>
      <c r="HM57" s="16"/>
      <c r="HN57" s="16"/>
      <c r="HO57" s="16"/>
      <c r="HP57" s="16"/>
      <c r="HQ57" s="16"/>
      <c r="HR57" s="16"/>
      <c r="HS57" s="16"/>
      <c r="HT57" s="16"/>
      <c r="HU57" s="16"/>
      <c r="HV57" s="16"/>
      <c r="HW57" s="16"/>
      <c r="HX57" s="16"/>
      <c r="HY57" s="16"/>
      <c r="HZ57" s="16"/>
      <c r="IA57" s="16"/>
      <c r="IB57" s="16"/>
      <c r="IC57" s="16"/>
      <c r="ID57" s="16"/>
      <c r="IE57" s="16"/>
      <c r="IF57" s="16"/>
      <c r="IG57" s="16"/>
      <c r="IH57" s="16"/>
      <c r="II57" s="16"/>
      <c r="IJ57" s="16"/>
      <c r="IK57" s="16"/>
      <c r="IL57" s="16"/>
      <c r="IM57" s="16"/>
      <c r="IN57" s="16"/>
      <c r="IO57" s="16"/>
      <c r="IP57" s="16"/>
      <c r="IQ57" s="16"/>
      <c r="IR57" s="16"/>
      <c r="IS57" s="16"/>
      <c r="IT57" s="16"/>
      <c r="IU57" s="16"/>
      <c r="IV57" s="16"/>
      <c r="IW57" s="16"/>
      <c r="IX57" s="16"/>
      <c r="IY57" s="16"/>
      <c r="IZ57" s="16"/>
      <c r="JA57" s="16"/>
      <c r="JB57" s="16"/>
      <c r="JC57" s="16"/>
      <c r="JD57" s="16"/>
      <c r="JE57" s="16"/>
      <c r="JF57" s="16"/>
      <c r="JG57" s="16"/>
      <c r="JH57" s="16"/>
      <c r="JI57" s="16"/>
      <c r="JJ57" s="16"/>
      <c r="JK57" s="16"/>
      <c r="JL57" s="16"/>
      <c r="JM57" s="16"/>
      <c r="JN57" s="16"/>
      <c r="JO57" s="16"/>
      <c r="JP57" s="16"/>
      <c r="JQ57" s="16"/>
      <c r="JR57" s="16"/>
      <c r="JS57" s="16"/>
      <c r="JT57" s="16"/>
      <c r="JU57" s="16"/>
      <c r="JV57" s="16"/>
      <c r="JW57" s="16"/>
      <c r="JX57" s="16"/>
      <c r="JY57" s="16"/>
      <c r="JZ57" s="16"/>
      <c r="KA57" s="16"/>
      <c r="KB57" s="16"/>
      <c r="KC57" s="16"/>
      <c r="KD57" s="16"/>
      <c r="KE57" s="16"/>
      <c r="KF57" s="16"/>
      <c r="KG57" s="16"/>
      <c r="KH57" s="16"/>
      <c r="KI57" s="16"/>
      <c r="KJ57" s="16"/>
      <c r="KK57" s="16"/>
      <c r="KL57" s="16"/>
      <c r="KM57" s="16"/>
      <c r="KN57" s="16"/>
      <c r="KO57" s="16"/>
      <c r="KP57" s="16"/>
      <c r="KQ57" s="16"/>
      <c r="KR57" s="16"/>
      <c r="KS57" s="16"/>
      <c r="KT57" s="12"/>
      <c r="KU57" s="12"/>
      <c r="KV57" s="16"/>
    </row>
    <row r="58" spans="12:308" x14ac:dyDescent="0.2">
      <c r="L58" s="12"/>
      <c r="M58" s="12"/>
      <c r="N58" s="16"/>
      <c r="O58" s="12"/>
      <c r="P58" s="12"/>
      <c r="Q58" s="16"/>
      <c r="R58" s="12"/>
      <c r="S58" s="12"/>
      <c r="T58" s="16"/>
      <c r="U58" s="12"/>
      <c r="V58" s="12"/>
      <c r="W58" s="16"/>
      <c r="X58" s="12"/>
      <c r="Y58" s="12"/>
      <c r="Z58" s="16"/>
      <c r="AA58" s="12"/>
      <c r="AB58" s="12"/>
      <c r="AC58" s="16"/>
      <c r="AD58" s="12"/>
      <c r="AE58" s="12"/>
      <c r="AF58" s="16"/>
      <c r="AG58" s="12"/>
      <c r="AH58" s="12"/>
      <c r="AI58" s="16"/>
      <c r="AJ58" s="12"/>
      <c r="AK58" s="12"/>
      <c r="AL58" s="16"/>
      <c r="AM58" s="12"/>
      <c r="AN58" s="12"/>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2"/>
      <c r="DZ58" s="12"/>
      <c r="EA58" s="16"/>
      <c r="EB58" s="12"/>
      <c r="EC58" s="12"/>
      <c r="ED58" s="16"/>
      <c r="EE58" s="12"/>
      <c r="EF58" s="12"/>
      <c r="EG58" s="16"/>
      <c r="EH58" s="12"/>
      <c r="EI58" s="12"/>
      <c r="EJ58" s="16"/>
      <c r="EK58" s="12"/>
      <c r="EL58" s="12"/>
      <c r="EM58" s="16"/>
      <c r="EN58" s="12"/>
      <c r="EO58" s="12"/>
      <c r="EP58" s="16"/>
      <c r="EQ58" s="16"/>
      <c r="ER58" s="16"/>
      <c r="ES58" s="16"/>
      <c r="ET58" s="16"/>
      <c r="EU58" s="16"/>
      <c r="EV58" s="16"/>
      <c r="EW58" s="16"/>
      <c r="EX58" s="16"/>
      <c r="EY58" s="16"/>
      <c r="EZ58" s="16"/>
      <c r="FA58" s="16"/>
      <c r="FB58" s="16"/>
      <c r="FC58" s="16"/>
      <c r="FD58" s="16"/>
      <c r="FE58" s="16"/>
      <c r="FF58" s="16"/>
      <c r="FG58" s="16"/>
      <c r="FH58" s="16"/>
      <c r="FI58" s="16"/>
      <c r="FJ58" s="16"/>
      <c r="FK58" s="16"/>
      <c r="FL58" s="16"/>
      <c r="FM58" s="16"/>
      <c r="FN58" s="16"/>
      <c r="FO58" s="16"/>
      <c r="FP58" s="16"/>
      <c r="FQ58" s="16"/>
      <c r="FR58" s="16"/>
      <c r="FS58" s="16"/>
      <c r="FT58" s="16"/>
      <c r="FU58" s="16"/>
      <c r="FV58" s="16"/>
      <c r="FW58" s="16"/>
      <c r="FX58" s="16"/>
      <c r="FY58" s="16"/>
      <c r="FZ58" s="16"/>
      <c r="GA58" s="16"/>
      <c r="GB58" s="16"/>
      <c r="GC58" s="16"/>
      <c r="GD58" s="16"/>
      <c r="GE58" s="16"/>
      <c r="GF58" s="16"/>
      <c r="GG58" s="16"/>
      <c r="GH58" s="16"/>
      <c r="GI58" s="16"/>
      <c r="GJ58" s="16"/>
      <c r="GK58" s="16"/>
      <c r="GL58" s="16"/>
      <c r="GM58" s="16"/>
      <c r="GN58" s="16"/>
      <c r="GO58" s="16"/>
      <c r="GP58" s="16"/>
      <c r="GQ58" s="16"/>
      <c r="GR58" s="16"/>
      <c r="GS58" s="16"/>
      <c r="GT58" s="16"/>
      <c r="GU58" s="16"/>
      <c r="GV58" s="16"/>
      <c r="GW58" s="16"/>
      <c r="GX58" s="16"/>
      <c r="GY58" s="16"/>
      <c r="GZ58" s="16"/>
      <c r="HA58" s="16"/>
      <c r="HB58" s="16"/>
      <c r="HC58" s="16"/>
      <c r="HD58" s="16"/>
      <c r="HE58" s="16"/>
      <c r="HF58" s="16"/>
      <c r="HG58" s="16"/>
      <c r="HH58" s="16"/>
      <c r="HI58" s="16"/>
      <c r="HJ58" s="16"/>
      <c r="HK58" s="16"/>
      <c r="HL58" s="16"/>
      <c r="HM58" s="16"/>
      <c r="HN58" s="16"/>
      <c r="HO58" s="16"/>
      <c r="HP58" s="16"/>
      <c r="HQ58" s="16"/>
      <c r="HR58" s="16"/>
      <c r="HS58" s="16"/>
      <c r="HT58" s="16"/>
      <c r="HU58" s="16"/>
      <c r="HV58" s="16"/>
      <c r="HW58" s="16"/>
      <c r="HX58" s="16"/>
      <c r="HY58" s="16"/>
      <c r="HZ58" s="16"/>
      <c r="IA58" s="16"/>
      <c r="IB58" s="16"/>
      <c r="IC58" s="16"/>
      <c r="ID58" s="16"/>
      <c r="IE58" s="16"/>
      <c r="IF58" s="16"/>
      <c r="IG58" s="16"/>
      <c r="IH58" s="16"/>
      <c r="II58" s="16"/>
      <c r="IJ58" s="16"/>
      <c r="IK58" s="16"/>
      <c r="IL58" s="16"/>
      <c r="IM58" s="16"/>
      <c r="IN58" s="16"/>
      <c r="IO58" s="16"/>
      <c r="IP58" s="16"/>
      <c r="IQ58" s="16"/>
      <c r="IR58" s="16"/>
      <c r="IS58" s="16"/>
      <c r="IT58" s="16"/>
      <c r="IU58" s="16"/>
      <c r="IV58" s="16"/>
      <c r="IW58" s="16"/>
      <c r="IX58" s="16"/>
      <c r="IY58" s="16"/>
      <c r="IZ58" s="16"/>
      <c r="JA58" s="16"/>
      <c r="JB58" s="16"/>
      <c r="JC58" s="16"/>
      <c r="JD58" s="16"/>
      <c r="JE58" s="16"/>
      <c r="JF58" s="16"/>
      <c r="JG58" s="16"/>
      <c r="JH58" s="16"/>
      <c r="JI58" s="16"/>
      <c r="JJ58" s="16"/>
      <c r="JK58" s="16"/>
      <c r="JL58" s="16"/>
      <c r="JM58" s="16"/>
      <c r="JN58" s="16"/>
      <c r="JO58" s="16"/>
      <c r="JP58" s="16"/>
      <c r="JQ58" s="16"/>
      <c r="JR58" s="16"/>
      <c r="JS58" s="16"/>
      <c r="JT58" s="16"/>
      <c r="JU58" s="16"/>
      <c r="JV58" s="16"/>
      <c r="JW58" s="16"/>
      <c r="JX58" s="16"/>
      <c r="JY58" s="16"/>
      <c r="JZ58" s="16"/>
      <c r="KA58" s="16"/>
      <c r="KB58" s="16"/>
      <c r="KC58" s="16"/>
      <c r="KD58" s="16"/>
      <c r="KE58" s="16"/>
      <c r="KF58" s="16"/>
      <c r="KG58" s="16"/>
      <c r="KH58" s="16"/>
      <c r="KI58" s="16"/>
      <c r="KJ58" s="16"/>
      <c r="KK58" s="16"/>
      <c r="KL58" s="16"/>
      <c r="KM58" s="16"/>
      <c r="KN58" s="16"/>
      <c r="KO58" s="16"/>
      <c r="KP58" s="16"/>
      <c r="KQ58" s="16"/>
      <c r="KR58" s="16"/>
      <c r="KS58" s="16"/>
      <c r="KT58" s="12"/>
      <c r="KU58" s="12"/>
      <c r="KV58" s="16"/>
    </row>
    <row r="59" spans="12:308" x14ac:dyDescent="0.2">
      <c r="L59" s="12"/>
      <c r="M59" s="12"/>
      <c r="N59" s="16"/>
      <c r="O59" s="12"/>
      <c r="P59" s="12"/>
      <c r="Q59" s="16"/>
      <c r="R59" s="12"/>
      <c r="S59" s="12"/>
      <c r="T59" s="16"/>
      <c r="U59" s="12"/>
      <c r="V59" s="12"/>
      <c r="W59" s="16"/>
      <c r="X59" s="12"/>
      <c r="Y59" s="12"/>
      <c r="Z59" s="16"/>
      <c r="AA59" s="12"/>
      <c r="AB59" s="12"/>
      <c r="AC59" s="16"/>
      <c r="AD59" s="12"/>
      <c r="AE59" s="12"/>
      <c r="AF59" s="16"/>
      <c r="AG59" s="12"/>
      <c r="AH59" s="12"/>
      <c r="AI59" s="16"/>
      <c r="AJ59" s="12"/>
      <c r="AK59" s="12"/>
      <c r="AL59" s="16"/>
      <c r="AM59" s="12"/>
      <c r="AN59" s="12"/>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2"/>
      <c r="DZ59" s="12"/>
      <c r="EA59" s="16"/>
      <c r="EB59" s="12"/>
      <c r="EC59" s="12"/>
      <c r="ED59" s="16"/>
      <c r="EE59" s="12"/>
      <c r="EF59" s="12"/>
      <c r="EG59" s="16"/>
      <c r="EH59" s="12"/>
      <c r="EI59" s="12"/>
      <c r="EJ59" s="16"/>
      <c r="EK59" s="12"/>
      <c r="EL59" s="12"/>
      <c r="EM59" s="16"/>
      <c r="EN59" s="12"/>
      <c r="EO59" s="12"/>
      <c r="EP59" s="16"/>
      <c r="EQ59" s="16"/>
      <c r="ER59" s="16"/>
      <c r="ES59" s="16"/>
      <c r="ET59" s="16"/>
      <c r="EU59" s="16"/>
      <c r="EV59" s="16"/>
      <c r="EW59" s="16"/>
      <c r="EX59" s="16"/>
      <c r="EY59" s="16"/>
      <c r="EZ59" s="16"/>
      <c r="FA59" s="16"/>
      <c r="FB59" s="16"/>
      <c r="FC59" s="16"/>
      <c r="FD59" s="16"/>
      <c r="FE59" s="16"/>
      <c r="FF59" s="16"/>
      <c r="FG59" s="16"/>
      <c r="FH59" s="16"/>
      <c r="FI59" s="16"/>
      <c r="FJ59" s="16"/>
      <c r="FK59" s="16"/>
      <c r="FL59" s="16"/>
      <c r="FM59" s="16"/>
      <c r="FN59" s="16"/>
      <c r="FO59" s="16"/>
      <c r="FP59" s="16"/>
      <c r="FQ59" s="16"/>
      <c r="FR59" s="16"/>
      <c r="FS59" s="16"/>
      <c r="FT59" s="16"/>
      <c r="FU59" s="16"/>
      <c r="FV59" s="16"/>
      <c r="FW59" s="16"/>
      <c r="FX59" s="16"/>
      <c r="FY59" s="16"/>
      <c r="FZ59" s="16"/>
      <c r="GA59" s="16"/>
      <c r="GB59" s="16"/>
      <c r="GC59" s="16"/>
      <c r="GD59" s="16"/>
      <c r="GE59" s="16"/>
      <c r="GF59" s="16"/>
      <c r="GG59" s="16"/>
      <c r="GH59" s="16"/>
      <c r="GI59" s="16"/>
      <c r="GJ59" s="16"/>
      <c r="GK59" s="16"/>
      <c r="GL59" s="16"/>
      <c r="GM59" s="16"/>
      <c r="GN59" s="16"/>
      <c r="GO59" s="16"/>
      <c r="GP59" s="16"/>
      <c r="GQ59" s="16"/>
      <c r="GR59" s="16"/>
      <c r="GS59" s="16"/>
      <c r="GT59" s="16"/>
      <c r="GU59" s="16"/>
      <c r="GV59" s="16"/>
      <c r="GW59" s="16"/>
      <c r="GX59" s="16"/>
      <c r="GY59" s="16"/>
      <c r="GZ59" s="16"/>
      <c r="HA59" s="16"/>
      <c r="HB59" s="16"/>
      <c r="HC59" s="16"/>
      <c r="HD59" s="16"/>
      <c r="HE59" s="16"/>
      <c r="HF59" s="16"/>
      <c r="HG59" s="16"/>
      <c r="HH59" s="16"/>
      <c r="HI59" s="16"/>
      <c r="HJ59" s="16"/>
      <c r="HK59" s="16"/>
      <c r="HL59" s="16"/>
      <c r="HM59" s="16"/>
      <c r="HN59" s="16"/>
      <c r="HO59" s="16"/>
      <c r="HP59" s="16"/>
      <c r="HQ59" s="16"/>
      <c r="HR59" s="16"/>
      <c r="HS59" s="16"/>
      <c r="HT59" s="16"/>
      <c r="HU59" s="16"/>
      <c r="HV59" s="16"/>
      <c r="HW59" s="16"/>
      <c r="HX59" s="16"/>
      <c r="HY59" s="16"/>
      <c r="HZ59" s="16"/>
      <c r="IA59" s="16"/>
      <c r="IB59" s="16"/>
      <c r="IC59" s="16"/>
      <c r="ID59" s="16"/>
      <c r="IE59" s="16"/>
      <c r="IF59" s="16"/>
      <c r="IG59" s="16"/>
      <c r="IH59" s="16"/>
      <c r="II59" s="16"/>
      <c r="IJ59" s="16"/>
      <c r="IK59" s="16"/>
      <c r="IL59" s="16"/>
      <c r="IM59" s="16"/>
      <c r="IN59" s="16"/>
      <c r="IO59" s="16"/>
      <c r="IP59" s="16"/>
      <c r="IQ59" s="16"/>
      <c r="IR59" s="16"/>
      <c r="IS59" s="16"/>
      <c r="IT59" s="16"/>
      <c r="IU59" s="16"/>
      <c r="IV59" s="16"/>
      <c r="IW59" s="16"/>
      <c r="IX59" s="16"/>
      <c r="IY59" s="16"/>
      <c r="IZ59" s="16"/>
      <c r="JA59" s="16"/>
      <c r="JB59" s="16"/>
      <c r="JC59" s="16"/>
      <c r="JD59" s="16"/>
      <c r="JE59" s="16"/>
      <c r="JF59" s="16"/>
      <c r="JG59" s="16"/>
      <c r="JH59" s="16"/>
      <c r="JI59" s="16"/>
      <c r="JJ59" s="16"/>
      <c r="JK59" s="16"/>
      <c r="JL59" s="16"/>
      <c r="JM59" s="16"/>
      <c r="JN59" s="16"/>
      <c r="JO59" s="16"/>
      <c r="JP59" s="16"/>
      <c r="JQ59" s="16"/>
      <c r="JR59" s="16"/>
      <c r="JS59" s="16"/>
      <c r="JT59" s="16"/>
      <c r="JU59" s="16"/>
      <c r="JV59" s="16"/>
      <c r="JW59" s="16"/>
      <c r="JX59" s="16"/>
      <c r="JY59" s="16"/>
      <c r="JZ59" s="16"/>
      <c r="KA59" s="16"/>
      <c r="KB59" s="16"/>
      <c r="KC59" s="16"/>
      <c r="KD59" s="16"/>
      <c r="KE59" s="16"/>
      <c r="KF59" s="16"/>
      <c r="KG59" s="16"/>
      <c r="KH59" s="16"/>
      <c r="KI59" s="16"/>
      <c r="KJ59" s="16"/>
      <c r="KK59" s="16"/>
      <c r="KL59" s="16"/>
      <c r="KM59" s="16"/>
      <c r="KN59" s="16"/>
      <c r="KO59" s="16"/>
      <c r="KP59" s="16"/>
      <c r="KQ59" s="16"/>
      <c r="KR59" s="16"/>
      <c r="KS59" s="16"/>
      <c r="KT59" s="12"/>
      <c r="KU59" s="12"/>
      <c r="KV59" s="16"/>
    </row>
    <row r="60" spans="12:308" x14ac:dyDescent="0.2">
      <c r="L60" s="12"/>
      <c r="M60" s="12"/>
      <c r="N60" s="16"/>
      <c r="O60" s="12"/>
      <c r="P60" s="12"/>
      <c r="Q60" s="16"/>
      <c r="R60" s="12"/>
      <c r="S60" s="12"/>
      <c r="T60" s="16"/>
      <c r="U60" s="12"/>
      <c r="V60" s="12"/>
      <c r="W60" s="16"/>
      <c r="X60" s="12"/>
      <c r="Y60" s="12"/>
      <c r="Z60" s="16"/>
      <c r="AA60" s="12"/>
      <c r="AB60" s="12"/>
      <c r="AC60" s="16"/>
      <c r="AD60" s="12"/>
      <c r="AE60" s="12"/>
      <c r="AF60" s="16"/>
      <c r="AG60" s="12"/>
      <c r="AH60" s="12"/>
      <c r="AI60" s="16"/>
      <c r="AJ60" s="12"/>
      <c r="AK60" s="12"/>
      <c r="AL60" s="16"/>
      <c r="AM60" s="12"/>
      <c r="AN60" s="12"/>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2"/>
      <c r="DZ60" s="12"/>
      <c r="EA60" s="16"/>
      <c r="EB60" s="12"/>
      <c r="EC60" s="12"/>
      <c r="ED60" s="16"/>
      <c r="EE60" s="12"/>
      <c r="EF60" s="12"/>
      <c r="EG60" s="16"/>
      <c r="EH60" s="12"/>
      <c r="EI60" s="12"/>
      <c r="EJ60" s="16"/>
      <c r="EK60" s="12"/>
      <c r="EL60" s="12"/>
      <c r="EM60" s="16"/>
      <c r="EN60" s="12"/>
      <c r="EO60" s="12"/>
      <c r="EP60" s="16"/>
      <c r="EQ60" s="16"/>
      <c r="ER60" s="16"/>
      <c r="ES60" s="16"/>
      <c r="ET60" s="16"/>
      <c r="EU60" s="16"/>
      <c r="EV60" s="16"/>
      <c r="EW60" s="16"/>
      <c r="EX60" s="16"/>
      <c r="EY60" s="16"/>
      <c r="EZ60" s="16"/>
      <c r="FA60" s="16"/>
      <c r="FB60" s="16"/>
      <c r="FC60" s="16"/>
      <c r="FD60" s="16"/>
      <c r="FE60" s="16"/>
      <c r="FF60" s="16"/>
      <c r="FG60" s="16"/>
      <c r="FH60" s="16"/>
      <c r="FI60" s="16"/>
      <c r="FJ60" s="16"/>
      <c r="FK60" s="16"/>
      <c r="FL60" s="16"/>
      <c r="FM60" s="16"/>
      <c r="FN60" s="16"/>
      <c r="FO60" s="16"/>
      <c r="FP60" s="16"/>
      <c r="FQ60" s="16"/>
      <c r="FR60" s="16"/>
      <c r="FS60" s="16"/>
      <c r="FT60" s="16"/>
      <c r="FU60" s="16"/>
      <c r="FV60" s="16"/>
      <c r="FW60" s="16"/>
      <c r="FX60" s="16"/>
      <c r="FY60" s="16"/>
      <c r="FZ60" s="16"/>
      <c r="GA60" s="16"/>
      <c r="GB60" s="16"/>
      <c r="GC60" s="16"/>
      <c r="GD60" s="16"/>
      <c r="GE60" s="16"/>
      <c r="GF60" s="16"/>
      <c r="GG60" s="16"/>
      <c r="GH60" s="16"/>
      <c r="GI60" s="16"/>
      <c r="GJ60" s="16"/>
      <c r="GK60" s="16"/>
      <c r="GL60" s="16"/>
      <c r="GM60" s="16"/>
      <c r="GN60" s="16"/>
      <c r="GO60" s="16"/>
      <c r="GP60" s="16"/>
      <c r="GQ60" s="16"/>
      <c r="GR60" s="16"/>
      <c r="GS60" s="16"/>
      <c r="GT60" s="16"/>
      <c r="GU60" s="16"/>
      <c r="GV60" s="16"/>
      <c r="GW60" s="16"/>
      <c r="GX60" s="16"/>
      <c r="GY60" s="16"/>
      <c r="GZ60" s="16"/>
      <c r="HA60" s="16"/>
      <c r="HB60" s="16"/>
      <c r="HC60" s="16"/>
      <c r="HD60" s="16"/>
      <c r="HE60" s="16"/>
      <c r="HF60" s="16"/>
      <c r="HG60" s="16"/>
      <c r="HH60" s="16"/>
      <c r="HI60" s="16"/>
      <c r="HJ60" s="16"/>
      <c r="HK60" s="16"/>
      <c r="HL60" s="16"/>
      <c r="HM60" s="16"/>
      <c r="HN60" s="16"/>
      <c r="HO60" s="16"/>
      <c r="HP60" s="16"/>
      <c r="HQ60" s="16"/>
      <c r="HR60" s="16"/>
      <c r="HS60" s="16"/>
      <c r="HT60" s="16"/>
      <c r="HU60" s="16"/>
      <c r="HV60" s="16"/>
      <c r="HW60" s="16"/>
      <c r="HX60" s="16"/>
      <c r="HY60" s="16"/>
      <c r="HZ60" s="16"/>
      <c r="IA60" s="16"/>
      <c r="IB60" s="16"/>
      <c r="IC60" s="16"/>
      <c r="ID60" s="16"/>
      <c r="IE60" s="16"/>
      <c r="IF60" s="16"/>
      <c r="IG60" s="16"/>
      <c r="IH60" s="16"/>
      <c r="II60" s="16"/>
      <c r="IJ60" s="16"/>
      <c r="IK60" s="16"/>
      <c r="IL60" s="16"/>
      <c r="IM60" s="16"/>
      <c r="IN60" s="16"/>
      <c r="IO60" s="16"/>
      <c r="IP60" s="16"/>
      <c r="IQ60" s="16"/>
      <c r="IR60" s="16"/>
      <c r="IS60" s="16"/>
      <c r="IT60" s="16"/>
      <c r="IU60" s="16"/>
      <c r="IV60" s="16"/>
      <c r="IW60" s="16"/>
      <c r="IX60" s="16"/>
      <c r="IY60" s="16"/>
      <c r="IZ60" s="16"/>
      <c r="JA60" s="16"/>
      <c r="JB60" s="16"/>
      <c r="JC60" s="16"/>
      <c r="JD60" s="16"/>
      <c r="JE60" s="16"/>
      <c r="JF60" s="16"/>
      <c r="JG60" s="16"/>
      <c r="JH60" s="16"/>
      <c r="JI60" s="16"/>
      <c r="JJ60" s="16"/>
      <c r="JK60" s="16"/>
      <c r="JL60" s="16"/>
      <c r="JM60" s="16"/>
      <c r="JN60" s="16"/>
      <c r="JO60" s="16"/>
      <c r="JP60" s="16"/>
      <c r="JQ60" s="16"/>
      <c r="JR60" s="16"/>
      <c r="JS60" s="16"/>
      <c r="JT60" s="16"/>
      <c r="JU60" s="16"/>
      <c r="JV60" s="16"/>
      <c r="JW60" s="16"/>
      <c r="JX60" s="16"/>
      <c r="JY60" s="16"/>
      <c r="JZ60" s="16"/>
      <c r="KA60" s="16"/>
      <c r="KB60" s="16"/>
      <c r="KC60" s="16"/>
      <c r="KD60" s="16"/>
      <c r="KE60" s="16"/>
      <c r="KF60" s="16"/>
      <c r="KG60" s="16"/>
      <c r="KH60" s="16"/>
      <c r="KI60" s="16"/>
      <c r="KJ60" s="16"/>
      <c r="KK60" s="16"/>
      <c r="KL60" s="16"/>
      <c r="KM60" s="16"/>
      <c r="KN60" s="16"/>
      <c r="KO60" s="16"/>
      <c r="KP60" s="16"/>
      <c r="KQ60" s="16"/>
      <c r="KR60" s="16"/>
      <c r="KS60" s="16"/>
      <c r="KT60" s="12"/>
      <c r="KU60" s="12"/>
      <c r="KV60" s="16"/>
    </row>
    <row r="61" spans="12:308" x14ac:dyDescent="0.2">
      <c r="L61" s="12"/>
      <c r="M61" s="12"/>
      <c r="N61" s="16"/>
      <c r="O61" s="12"/>
      <c r="P61" s="12"/>
      <c r="Q61" s="16"/>
      <c r="R61" s="12"/>
      <c r="S61" s="12"/>
      <c r="T61" s="16"/>
      <c r="U61" s="12"/>
      <c r="V61" s="12"/>
      <c r="W61" s="16"/>
      <c r="X61" s="12"/>
      <c r="Y61" s="12"/>
      <c r="Z61" s="16"/>
      <c r="AA61" s="12"/>
      <c r="AB61" s="12"/>
      <c r="AC61" s="16"/>
      <c r="AD61" s="12"/>
      <c r="AE61" s="12"/>
      <c r="AF61" s="16"/>
      <c r="AG61" s="12"/>
      <c r="AH61" s="12"/>
      <c r="AI61" s="16"/>
      <c r="AJ61" s="12"/>
      <c r="AK61" s="12"/>
      <c r="AL61" s="16"/>
      <c r="AM61" s="12"/>
      <c r="AN61" s="12"/>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2"/>
      <c r="DZ61" s="12"/>
      <c r="EA61" s="16"/>
      <c r="EB61" s="12"/>
      <c r="EC61" s="12"/>
      <c r="ED61" s="16"/>
      <c r="EE61" s="12"/>
      <c r="EF61" s="12"/>
      <c r="EG61" s="16"/>
      <c r="EH61" s="12"/>
      <c r="EI61" s="12"/>
      <c r="EJ61" s="16"/>
      <c r="EK61" s="12"/>
      <c r="EL61" s="12"/>
      <c r="EM61" s="16"/>
      <c r="EN61" s="12"/>
      <c r="EO61" s="12"/>
      <c r="EP61" s="16"/>
      <c r="EQ61" s="16"/>
      <c r="ER61" s="16"/>
      <c r="ES61" s="16"/>
      <c r="ET61" s="16"/>
      <c r="EU61" s="16"/>
      <c r="EV61" s="16"/>
      <c r="EW61" s="16"/>
      <c r="EX61" s="16"/>
      <c r="EY61" s="16"/>
      <c r="EZ61" s="16"/>
      <c r="FA61" s="16"/>
      <c r="FB61" s="16"/>
      <c r="FC61" s="16"/>
      <c r="FD61" s="16"/>
      <c r="FE61" s="16"/>
      <c r="FF61" s="16"/>
      <c r="FG61" s="16"/>
      <c r="FH61" s="16"/>
      <c r="FI61" s="16"/>
      <c r="FJ61" s="16"/>
      <c r="FK61" s="16"/>
      <c r="FL61" s="16"/>
      <c r="FM61" s="16"/>
      <c r="FN61" s="16"/>
      <c r="FO61" s="16"/>
      <c r="FP61" s="16"/>
      <c r="FQ61" s="16"/>
      <c r="FR61" s="16"/>
      <c r="FS61" s="16"/>
      <c r="FT61" s="16"/>
      <c r="FU61" s="16"/>
      <c r="FV61" s="16"/>
      <c r="FW61" s="16"/>
      <c r="FX61" s="16"/>
      <c r="FY61" s="16"/>
      <c r="FZ61" s="16"/>
      <c r="GA61" s="16"/>
      <c r="GB61" s="16"/>
      <c r="GC61" s="16"/>
      <c r="GD61" s="16"/>
      <c r="GE61" s="16"/>
      <c r="GF61" s="16"/>
      <c r="GG61" s="16"/>
      <c r="GH61" s="16"/>
      <c r="GI61" s="16"/>
      <c r="GJ61" s="16"/>
      <c r="GK61" s="16"/>
      <c r="GL61" s="16"/>
      <c r="GM61" s="16"/>
      <c r="GN61" s="16"/>
      <c r="GO61" s="16"/>
      <c r="GP61" s="16"/>
      <c r="GQ61" s="16"/>
      <c r="GR61" s="16"/>
      <c r="GS61" s="16"/>
      <c r="GT61" s="16"/>
      <c r="GU61" s="16"/>
      <c r="GV61" s="16"/>
      <c r="GW61" s="16"/>
      <c r="GX61" s="16"/>
      <c r="GY61" s="16"/>
      <c r="GZ61" s="16"/>
      <c r="HA61" s="16"/>
      <c r="HB61" s="16"/>
      <c r="HC61" s="16"/>
      <c r="HD61" s="16"/>
      <c r="HE61" s="16"/>
      <c r="HF61" s="16"/>
      <c r="HG61" s="16"/>
      <c r="HH61" s="16"/>
      <c r="HI61" s="16"/>
      <c r="HJ61" s="16"/>
      <c r="HK61" s="16"/>
      <c r="HL61" s="16"/>
      <c r="HM61" s="16"/>
      <c r="HN61" s="16"/>
      <c r="HO61" s="16"/>
      <c r="HP61" s="16"/>
      <c r="HQ61" s="16"/>
      <c r="HR61" s="16"/>
      <c r="HS61" s="16"/>
      <c r="HT61" s="16"/>
      <c r="HU61" s="16"/>
      <c r="HV61" s="16"/>
      <c r="HW61" s="16"/>
      <c r="HX61" s="16"/>
      <c r="HY61" s="16"/>
      <c r="HZ61" s="16"/>
      <c r="IA61" s="16"/>
      <c r="IB61" s="16"/>
      <c r="IC61" s="16"/>
      <c r="ID61" s="16"/>
      <c r="IE61" s="16"/>
      <c r="IF61" s="16"/>
      <c r="IG61" s="16"/>
      <c r="IH61" s="16"/>
      <c r="II61" s="16"/>
      <c r="IJ61" s="16"/>
      <c r="IK61" s="16"/>
      <c r="IL61" s="16"/>
      <c r="IM61" s="16"/>
      <c r="IN61" s="16"/>
      <c r="IO61" s="16"/>
      <c r="IP61" s="16"/>
      <c r="IQ61" s="16"/>
      <c r="IR61" s="16"/>
      <c r="IS61" s="16"/>
      <c r="IT61" s="16"/>
      <c r="IU61" s="16"/>
      <c r="IV61" s="16"/>
      <c r="IW61" s="16"/>
      <c r="IX61" s="16"/>
      <c r="IY61" s="16"/>
      <c r="IZ61" s="16"/>
      <c r="JA61" s="16"/>
      <c r="JB61" s="16"/>
      <c r="JC61" s="16"/>
      <c r="JD61" s="16"/>
      <c r="JE61" s="16"/>
      <c r="JF61" s="16"/>
      <c r="JG61" s="16"/>
      <c r="JH61" s="16"/>
      <c r="JI61" s="16"/>
      <c r="JJ61" s="16"/>
      <c r="JK61" s="16"/>
      <c r="JL61" s="16"/>
      <c r="JM61" s="16"/>
      <c r="JN61" s="16"/>
      <c r="JO61" s="16"/>
      <c r="JP61" s="16"/>
      <c r="JQ61" s="16"/>
      <c r="JR61" s="16"/>
      <c r="JS61" s="16"/>
      <c r="JT61" s="16"/>
      <c r="JU61" s="16"/>
      <c r="JV61" s="16"/>
      <c r="JW61" s="16"/>
      <c r="JX61" s="16"/>
      <c r="JY61" s="16"/>
      <c r="JZ61" s="16"/>
      <c r="KA61" s="16"/>
      <c r="KB61" s="16"/>
      <c r="KC61" s="16"/>
      <c r="KD61" s="16"/>
      <c r="KE61" s="16"/>
      <c r="KF61" s="16"/>
      <c r="KG61" s="16"/>
      <c r="KH61" s="16"/>
      <c r="KI61" s="16"/>
      <c r="KJ61" s="16"/>
      <c r="KK61" s="16"/>
      <c r="KL61" s="16"/>
      <c r="KM61" s="16"/>
      <c r="KN61" s="16"/>
      <c r="KO61" s="16"/>
      <c r="KP61" s="16"/>
      <c r="KQ61" s="16"/>
      <c r="KR61" s="16"/>
      <c r="KS61" s="16"/>
      <c r="KT61" s="12"/>
      <c r="KU61" s="12"/>
      <c r="KV61" s="16"/>
    </row>
    <row r="62" spans="12:308" x14ac:dyDescent="0.2">
      <c r="L62" s="12"/>
      <c r="M62" s="12"/>
      <c r="N62" s="16"/>
      <c r="O62" s="12"/>
      <c r="P62" s="12"/>
      <c r="Q62" s="16"/>
      <c r="R62" s="12"/>
      <c r="S62" s="12"/>
      <c r="T62" s="16"/>
      <c r="U62" s="12"/>
      <c r="V62" s="12"/>
      <c r="W62" s="16"/>
      <c r="X62" s="12"/>
      <c r="Y62" s="12"/>
      <c r="Z62" s="16"/>
      <c r="AA62" s="12"/>
      <c r="AB62" s="12"/>
      <c r="AC62" s="16"/>
      <c r="AD62" s="12"/>
      <c r="AE62" s="12"/>
      <c r="AF62" s="16"/>
      <c r="AG62" s="12"/>
      <c r="AH62" s="12"/>
      <c r="AI62" s="16"/>
      <c r="AJ62" s="12"/>
      <c r="AK62" s="12"/>
      <c r="AL62" s="16"/>
      <c r="AM62" s="12"/>
      <c r="AN62" s="12"/>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2"/>
      <c r="DZ62" s="12"/>
      <c r="EA62" s="16"/>
      <c r="EB62" s="12"/>
      <c r="EC62" s="12"/>
      <c r="ED62" s="16"/>
      <c r="EE62" s="12"/>
      <c r="EF62" s="12"/>
      <c r="EG62" s="16"/>
      <c r="EH62" s="12"/>
      <c r="EI62" s="12"/>
      <c r="EJ62" s="16"/>
      <c r="EK62" s="12"/>
      <c r="EL62" s="12"/>
      <c r="EM62" s="16"/>
      <c r="EN62" s="12"/>
      <c r="EO62" s="12"/>
      <c r="EP62" s="16"/>
      <c r="EQ62" s="16"/>
      <c r="ER62" s="16"/>
      <c r="ES62" s="16"/>
      <c r="ET62" s="16"/>
      <c r="EU62" s="16"/>
      <c r="EV62" s="16"/>
      <c r="EW62" s="16"/>
      <c r="EX62" s="16"/>
      <c r="EY62" s="16"/>
      <c r="EZ62" s="16"/>
      <c r="FA62" s="16"/>
      <c r="FB62" s="16"/>
      <c r="FC62" s="16"/>
      <c r="FD62" s="16"/>
      <c r="FE62" s="16"/>
      <c r="FF62" s="16"/>
      <c r="FG62" s="16"/>
      <c r="FH62" s="16"/>
      <c r="FI62" s="16"/>
      <c r="FJ62" s="16"/>
      <c r="FK62" s="16"/>
      <c r="FL62" s="16"/>
      <c r="FM62" s="16"/>
      <c r="FN62" s="16"/>
      <c r="FO62" s="16"/>
      <c r="FP62" s="16"/>
      <c r="FQ62" s="16"/>
      <c r="FR62" s="16"/>
      <c r="FS62" s="16"/>
      <c r="FT62" s="16"/>
      <c r="FU62" s="16"/>
      <c r="FV62" s="16"/>
      <c r="FW62" s="16"/>
      <c r="FX62" s="16"/>
      <c r="FY62" s="16"/>
      <c r="FZ62" s="16"/>
      <c r="GA62" s="16"/>
      <c r="GB62" s="16"/>
      <c r="GC62" s="16"/>
      <c r="GD62" s="16"/>
      <c r="GE62" s="16"/>
      <c r="GF62" s="16"/>
      <c r="GG62" s="16"/>
      <c r="GH62" s="16"/>
      <c r="GI62" s="16"/>
      <c r="GJ62" s="16"/>
      <c r="GK62" s="16"/>
      <c r="GL62" s="16"/>
      <c r="GM62" s="16"/>
      <c r="GN62" s="16"/>
      <c r="GO62" s="16"/>
      <c r="GP62" s="16"/>
      <c r="GQ62" s="16"/>
      <c r="GR62" s="16"/>
      <c r="GS62" s="16"/>
      <c r="GT62" s="16"/>
      <c r="GU62" s="16"/>
      <c r="GV62" s="16"/>
      <c r="GW62" s="16"/>
      <c r="GX62" s="16"/>
      <c r="GY62" s="16"/>
      <c r="GZ62" s="16"/>
      <c r="HA62" s="16"/>
      <c r="HB62" s="16"/>
      <c r="HC62" s="16"/>
      <c r="HD62" s="16"/>
      <c r="HE62" s="16"/>
      <c r="HF62" s="16"/>
      <c r="HG62" s="16"/>
      <c r="HH62" s="16"/>
      <c r="HI62" s="16"/>
      <c r="HJ62" s="16"/>
      <c r="HK62" s="16"/>
      <c r="HL62" s="16"/>
      <c r="HM62" s="16"/>
      <c r="HN62" s="16"/>
      <c r="HO62" s="16"/>
      <c r="HP62" s="16"/>
      <c r="HQ62" s="16"/>
      <c r="HR62" s="16"/>
      <c r="HS62" s="16"/>
      <c r="HT62" s="16"/>
      <c r="HU62" s="16"/>
      <c r="HV62" s="16"/>
      <c r="HW62" s="16"/>
      <c r="HX62" s="16"/>
      <c r="HY62" s="16"/>
      <c r="HZ62" s="16"/>
      <c r="IA62" s="16"/>
      <c r="IB62" s="16"/>
      <c r="IC62" s="16"/>
      <c r="ID62" s="16"/>
      <c r="IE62" s="16"/>
      <c r="IF62" s="16"/>
      <c r="IG62" s="16"/>
      <c r="IH62" s="16"/>
      <c r="II62" s="16"/>
      <c r="IJ62" s="16"/>
      <c r="IK62" s="16"/>
      <c r="IL62" s="16"/>
      <c r="IM62" s="16"/>
      <c r="IN62" s="16"/>
      <c r="IO62" s="16"/>
      <c r="IP62" s="16"/>
      <c r="IQ62" s="16"/>
      <c r="IR62" s="16"/>
      <c r="IS62" s="16"/>
      <c r="IT62" s="16"/>
      <c r="IU62" s="16"/>
      <c r="IV62" s="16"/>
      <c r="IW62" s="16"/>
      <c r="IX62" s="16"/>
      <c r="IY62" s="16"/>
      <c r="IZ62" s="16"/>
      <c r="JA62" s="16"/>
      <c r="JB62" s="16"/>
      <c r="JC62" s="16"/>
      <c r="JD62" s="16"/>
      <c r="JE62" s="16"/>
      <c r="JF62" s="16"/>
      <c r="JG62" s="16"/>
      <c r="JH62" s="16"/>
      <c r="JI62" s="16"/>
      <c r="JJ62" s="16"/>
      <c r="JK62" s="16"/>
      <c r="JL62" s="16"/>
      <c r="JM62" s="16"/>
      <c r="JN62" s="16"/>
      <c r="JO62" s="16"/>
      <c r="JP62" s="16"/>
      <c r="JQ62" s="16"/>
      <c r="JR62" s="16"/>
      <c r="JS62" s="16"/>
      <c r="JT62" s="16"/>
      <c r="JU62" s="16"/>
      <c r="JV62" s="16"/>
      <c r="JW62" s="16"/>
      <c r="JX62" s="16"/>
      <c r="JY62" s="16"/>
      <c r="JZ62" s="16"/>
      <c r="KA62" s="16"/>
      <c r="KB62" s="16"/>
      <c r="KC62" s="16"/>
      <c r="KD62" s="16"/>
      <c r="KE62" s="16"/>
      <c r="KF62" s="16"/>
      <c r="KG62" s="16"/>
      <c r="KH62" s="16"/>
      <c r="KI62" s="16"/>
      <c r="KJ62" s="16"/>
      <c r="KK62" s="16"/>
      <c r="KL62" s="16"/>
      <c r="KM62" s="16"/>
      <c r="KN62" s="16"/>
      <c r="KO62" s="16"/>
      <c r="KP62" s="16"/>
      <c r="KQ62" s="16"/>
      <c r="KR62" s="16"/>
      <c r="KS62" s="16"/>
      <c r="KT62" s="12"/>
      <c r="KU62" s="12"/>
      <c r="KV62" s="16"/>
    </row>
    <row r="63" spans="12:308" x14ac:dyDescent="0.2">
      <c r="L63" s="12"/>
      <c r="M63" s="12"/>
      <c r="N63" s="16"/>
      <c r="O63" s="12"/>
      <c r="P63" s="12"/>
      <c r="Q63" s="16"/>
      <c r="R63" s="12"/>
      <c r="S63" s="12"/>
      <c r="T63" s="16"/>
      <c r="U63" s="12"/>
      <c r="V63" s="12"/>
      <c r="W63" s="16"/>
      <c r="X63" s="12"/>
      <c r="Y63" s="12"/>
      <c r="Z63" s="16"/>
      <c r="AA63" s="12"/>
      <c r="AB63" s="12"/>
      <c r="AC63" s="16"/>
      <c r="AD63" s="12"/>
      <c r="AE63" s="12"/>
      <c r="AF63" s="16"/>
      <c r="AG63" s="12"/>
      <c r="AH63" s="12"/>
      <c r="AI63" s="16"/>
      <c r="AJ63" s="12"/>
      <c r="AK63" s="12"/>
      <c r="AL63" s="16"/>
      <c r="AM63" s="12"/>
      <c r="AN63" s="12"/>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2"/>
      <c r="DZ63" s="12"/>
      <c r="EA63" s="16"/>
      <c r="EB63" s="12"/>
      <c r="EC63" s="12"/>
      <c r="ED63" s="16"/>
      <c r="EE63" s="12"/>
      <c r="EF63" s="12"/>
      <c r="EG63" s="16"/>
      <c r="EH63" s="12"/>
      <c r="EI63" s="12"/>
      <c r="EJ63" s="16"/>
      <c r="EK63" s="12"/>
      <c r="EL63" s="12"/>
      <c r="EM63" s="16"/>
      <c r="EN63" s="12"/>
      <c r="EO63" s="12"/>
      <c r="EP63" s="16"/>
      <c r="EQ63" s="16"/>
      <c r="ER63" s="16"/>
      <c r="ES63" s="16"/>
      <c r="ET63" s="16"/>
      <c r="EU63" s="16"/>
      <c r="EV63" s="16"/>
      <c r="EW63" s="16"/>
      <c r="EX63" s="16"/>
      <c r="EY63" s="16"/>
      <c r="EZ63" s="16"/>
      <c r="FA63" s="16"/>
      <c r="FB63" s="16"/>
      <c r="FC63" s="16"/>
      <c r="FD63" s="16"/>
      <c r="FE63" s="16"/>
      <c r="FF63" s="16"/>
      <c r="FG63" s="16"/>
      <c r="FH63" s="16"/>
      <c r="FI63" s="16"/>
      <c r="FJ63" s="16"/>
      <c r="FK63" s="16"/>
      <c r="FL63" s="16"/>
      <c r="FM63" s="16"/>
      <c r="FN63" s="16"/>
      <c r="FO63" s="16"/>
      <c r="FP63" s="16"/>
      <c r="FQ63" s="16"/>
      <c r="FR63" s="16"/>
      <c r="FS63" s="16"/>
      <c r="FT63" s="16"/>
      <c r="FU63" s="16"/>
      <c r="FV63" s="16"/>
      <c r="FW63" s="16"/>
      <c r="FX63" s="16"/>
      <c r="FY63" s="16"/>
      <c r="FZ63" s="16"/>
      <c r="GA63" s="16"/>
      <c r="GB63" s="16"/>
      <c r="GC63" s="16"/>
      <c r="GD63" s="16"/>
      <c r="GE63" s="16"/>
      <c r="GF63" s="16"/>
      <c r="GG63" s="16"/>
      <c r="GH63" s="16"/>
      <c r="GI63" s="16"/>
      <c r="GJ63" s="16"/>
      <c r="GK63" s="16"/>
      <c r="GL63" s="16"/>
      <c r="GM63" s="16"/>
      <c r="GN63" s="16"/>
      <c r="GO63" s="16"/>
      <c r="GP63" s="16"/>
      <c r="GQ63" s="16"/>
      <c r="GR63" s="16"/>
      <c r="GS63" s="16"/>
      <c r="GT63" s="16"/>
      <c r="GU63" s="16"/>
      <c r="GV63" s="16"/>
      <c r="GW63" s="16"/>
      <c r="GX63" s="16"/>
      <c r="GY63" s="16"/>
      <c r="GZ63" s="16"/>
      <c r="HA63" s="16"/>
      <c r="HB63" s="16"/>
      <c r="HC63" s="16"/>
      <c r="HD63" s="16"/>
      <c r="HE63" s="16"/>
      <c r="HF63" s="16"/>
      <c r="HG63" s="16"/>
      <c r="HH63" s="16"/>
      <c r="HI63" s="16"/>
      <c r="HJ63" s="16"/>
      <c r="HK63" s="16"/>
      <c r="HL63" s="16"/>
      <c r="HM63" s="16"/>
      <c r="HN63" s="16"/>
      <c r="HO63" s="16"/>
      <c r="HP63" s="16"/>
      <c r="HQ63" s="16"/>
      <c r="HR63" s="16"/>
      <c r="HS63" s="16"/>
      <c r="HT63" s="16"/>
      <c r="HU63" s="16"/>
      <c r="HV63" s="16"/>
      <c r="HW63" s="16"/>
      <c r="HX63" s="16"/>
      <c r="HY63" s="16"/>
      <c r="HZ63" s="16"/>
      <c r="IA63" s="16"/>
      <c r="IB63" s="16"/>
      <c r="IC63" s="16"/>
      <c r="ID63" s="16"/>
      <c r="IE63" s="16"/>
      <c r="IF63" s="16"/>
      <c r="IG63" s="16"/>
      <c r="IH63" s="16"/>
      <c r="II63" s="16"/>
      <c r="IJ63" s="16"/>
      <c r="IK63" s="16"/>
      <c r="IL63" s="16"/>
      <c r="IM63" s="16"/>
      <c r="IN63" s="16"/>
      <c r="IO63" s="16"/>
      <c r="IP63" s="16"/>
      <c r="IQ63" s="16"/>
      <c r="IR63" s="16"/>
      <c r="IS63" s="16"/>
      <c r="IT63" s="16"/>
      <c r="IU63" s="16"/>
      <c r="IV63" s="16"/>
      <c r="IW63" s="16"/>
      <c r="IX63" s="16"/>
      <c r="IY63" s="16"/>
      <c r="IZ63" s="16"/>
      <c r="JA63" s="16"/>
      <c r="JB63" s="16"/>
      <c r="JC63" s="16"/>
      <c r="JD63" s="16"/>
      <c r="JE63" s="16"/>
      <c r="JF63" s="16"/>
      <c r="JG63" s="16"/>
      <c r="JH63" s="16"/>
      <c r="JI63" s="16"/>
      <c r="JJ63" s="16"/>
      <c r="JK63" s="16"/>
      <c r="JL63" s="16"/>
      <c r="JM63" s="16"/>
      <c r="JN63" s="16"/>
      <c r="JO63" s="16"/>
      <c r="JP63" s="16"/>
      <c r="JQ63" s="16"/>
      <c r="JR63" s="16"/>
      <c r="JS63" s="16"/>
      <c r="JT63" s="16"/>
      <c r="JU63" s="16"/>
      <c r="JV63" s="16"/>
      <c r="JW63" s="16"/>
      <c r="JX63" s="16"/>
      <c r="JY63" s="16"/>
      <c r="JZ63" s="16"/>
      <c r="KA63" s="16"/>
      <c r="KB63" s="16"/>
      <c r="KC63" s="16"/>
      <c r="KD63" s="16"/>
      <c r="KE63" s="16"/>
      <c r="KF63" s="16"/>
      <c r="KG63" s="16"/>
      <c r="KH63" s="16"/>
      <c r="KI63" s="16"/>
      <c r="KJ63" s="16"/>
      <c r="KK63" s="16"/>
      <c r="KL63" s="16"/>
      <c r="KM63" s="16"/>
      <c r="KN63" s="16"/>
      <c r="KO63" s="16"/>
      <c r="KP63" s="16"/>
      <c r="KQ63" s="16"/>
      <c r="KR63" s="16"/>
      <c r="KS63" s="16"/>
      <c r="KT63" s="12"/>
      <c r="KU63" s="12"/>
      <c r="KV63" s="16"/>
    </row>
    <row r="64" spans="12:308" x14ac:dyDescent="0.2">
      <c r="L64" s="12"/>
      <c r="M64" s="12"/>
      <c r="N64" s="16"/>
      <c r="O64" s="12"/>
      <c r="P64" s="12"/>
      <c r="Q64" s="16"/>
      <c r="R64" s="12"/>
      <c r="S64" s="12"/>
      <c r="T64" s="16"/>
      <c r="U64" s="12"/>
      <c r="V64" s="12"/>
      <c r="W64" s="16"/>
      <c r="X64" s="12"/>
      <c r="Y64" s="12"/>
      <c r="Z64" s="16"/>
      <c r="AA64" s="12"/>
      <c r="AB64" s="12"/>
      <c r="AC64" s="16"/>
      <c r="AD64" s="12"/>
      <c r="AE64" s="12"/>
      <c r="AF64" s="16"/>
      <c r="AG64" s="12"/>
      <c r="AH64" s="12"/>
      <c r="AI64" s="16"/>
      <c r="AJ64" s="12"/>
      <c r="AK64" s="12"/>
      <c r="AL64" s="16"/>
      <c r="AM64" s="12"/>
      <c r="AN64" s="12"/>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2"/>
      <c r="DZ64" s="12"/>
      <c r="EA64" s="16"/>
      <c r="EB64" s="12"/>
      <c r="EC64" s="12"/>
      <c r="ED64" s="16"/>
      <c r="EE64" s="12"/>
      <c r="EF64" s="12"/>
      <c r="EG64" s="16"/>
      <c r="EH64" s="12"/>
      <c r="EI64" s="12"/>
      <c r="EJ64" s="16"/>
      <c r="EK64" s="12"/>
      <c r="EL64" s="12"/>
      <c r="EM64" s="16"/>
      <c r="EN64" s="12"/>
      <c r="EO64" s="12"/>
      <c r="EP64" s="16"/>
      <c r="EQ64" s="16"/>
      <c r="ER64" s="16"/>
      <c r="ES64" s="16"/>
      <c r="ET64" s="16"/>
      <c r="EU64" s="16"/>
      <c r="EV64" s="16"/>
      <c r="EW64" s="16"/>
      <c r="EX64" s="16"/>
      <c r="EY64" s="16"/>
      <c r="EZ64" s="16"/>
      <c r="FA64" s="16"/>
      <c r="FB64" s="16"/>
      <c r="FC64" s="16"/>
      <c r="FD64" s="16"/>
      <c r="FE64" s="16"/>
      <c r="FF64" s="16"/>
      <c r="FG64" s="16"/>
      <c r="FH64" s="16"/>
      <c r="FI64" s="16"/>
      <c r="FJ64" s="16"/>
      <c r="FK64" s="16"/>
      <c r="FL64" s="16"/>
      <c r="FM64" s="16"/>
      <c r="FN64" s="16"/>
      <c r="FO64" s="16"/>
      <c r="FP64" s="16"/>
      <c r="FQ64" s="16"/>
      <c r="FR64" s="16"/>
      <c r="FS64" s="16"/>
      <c r="FT64" s="16"/>
      <c r="FU64" s="16"/>
      <c r="FV64" s="16"/>
      <c r="FW64" s="16"/>
      <c r="FX64" s="16"/>
      <c r="FY64" s="16"/>
      <c r="FZ64" s="16"/>
      <c r="GA64" s="16"/>
      <c r="GB64" s="16"/>
      <c r="GC64" s="16"/>
      <c r="GD64" s="16"/>
      <c r="GE64" s="16"/>
      <c r="GF64" s="16"/>
      <c r="GG64" s="16"/>
      <c r="GH64" s="16"/>
      <c r="GI64" s="16"/>
      <c r="GJ64" s="16"/>
      <c r="GK64" s="16"/>
      <c r="GL64" s="16"/>
      <c r="GM64" s="16"/>
      <c r="GN64" s="16"/>
      <c r="GO64" s="16"/>
      <c r="GP64" s="16"/>
      <c r="GQ64" s="16"/>
      <c r="GR64" s="16"/>
      <c r="GS64" s="16"/>
      <c r="GT64" s="16"/>
      <c r="GU64" s="16"/>
      <c r="GV64" s="16"/>
      <c r="GW64" s="16"/>
      <c r="GX64" s="16"/>
      <c r="GY64" s="16"/>
      <c r="GZ64" s="16"/>
      <c r="HA64" s="16"/>
      <c r="HB64" s="16"/>
      <c r="HC64" s="16"/>
      <c r="HD64" s="16"/>
      <c r="HE64" s="16"/>
      <c r="HF64" s="16"/>
      <c r="HG64" s="16"/>
      <c r="HH64" s="16"/>
      <c r="HI64" s="16"/>
      <c r="HJ64" s="16"/>
      <c r="HK64" s="16"/>
      <c r="HL64" s="16"/>
      <c r="HM64" s="16"/>
      <c r="HN64" s="16"/>
      <c r="HO64" s="16"/>
      <c r="HP64" s="16"/>
      <c r="HQ64" s="16"/>
      <c r="HR64" s="16"/>
      <c r="HS64" s="16"/>
      <c r="HT64" s="16"/>
      <c r="HU64" s="16"/>
      <c r="HV64" s="16"/>
      <c r="HW64" s="16"/>
      <c r="HX64" s="16"/>
      <c r="HY64" s="16"/>
      <c r="HZ64" s="16"/>
      <c r="IA64" s="16"/>
      <c r="IB64" s="16"/>
      <c r="IC64" s="16"/>
      <c r="ID64" s="16"/>
      <c r="IE64" s="16"/>
      <c r="IF64" s="16"/>
      <c r="IG64" s="16"/>
      <c r="IH64" s="16"/>
      <c r="II64" s="16"/>
      <c r="IJ64" s="16"/>
      <c r="IK64" s="16"/>
      <c r="IL64" s="16"/>
      <c r="IM64" s="16"/>
      <c r="IN64" s="16"/>
      <c r="IO64" s="16"/>
      <c r="IP64" s="16"/>
      <c r="IQ64" s="16"/>
      <c r="IR64" s="16"/>
      <c r="IS64" s="16"/>
      <c r="IT64" s="16"/>
      <c r="IU64" s="16"/>
      <c r="IV64" s="16"/>
      <c r="IW64" s="16"/>
      <c r="IX64" s="16"/>
      <c r="IY64" s="16"/>
      <c r="IZ64" s="16"/>
      <c r="JA64" s="16"/>
      <c r="JB64" s="16"/>
      <c r="JC64" s="16"/>
      <c r="JD64" s="16"/>
      <c r="JE64" s="16"/>
      <c r="JF64" s="16"/>
      <c r="JG64" s="16"/>
      <c r="JH64" s="16"/>
      <c r="JI64" s="16"/>
      <c r="JJ64" s="16"/>
      <c r="JK64" s="16"/>
      <c r="JL64" s="16"/>
      <c r="JM64" s="16"/>
      <c r="JN64" s="16"/>
      <c r="JO64" s="16"/>
      <c r="JP64" s="16"/>
      <c r="JQ64" s="16"/>
      <c r="JR64" s="16"/>
      <c r="JS64" s="16"/>
      <c r="JT64" s="16"/>
      <c r="JU64" s="16"/>
      <c r="JV64" s="16"/>
      <c r="JW64" s="16"/>
      <c r="JX64" s="16"/>
      <c r="JY64" s="16"/>
      <c r="JZ64" s="16"/>
      <c r="KA64" s="16"/>
      <c r="KB64" s="16"/>
      <c r="KC64" s="16"/>
      <c r="KD64" s="16"/>
      <c r="KE64" s="16"/>
      <c r="KF64" s="16"/>
      <c r="KG64" s="16"/>
      <c r="KH64" s="16"/>
      <c r="KI64" s="16"/>
      <c r="KJ64" s="16"/>
      <c r="KK64" s="16"/>
      <c r="KL64" s="16"/>
      <c r="KM64" s="16"/>
      <c r="KN64" s="16"/>
      <c r="KO64" s="16"/>
      <c r="KP64" s="16"/>
      <c r="KQ64" s="16"/>
      <c r="KR64" s="16"/>
      <c r="KS64" s="16"/>
      <c r="KT64" s="12"/>
      <c r="KU64" s="12"/>
      <c r="KV64" s="16"/>
    </row>
    <row r="65" spans="12:308" x14ac:dyDescent="0.2">
      <c r="L65" s="12"/>
      <c r="M65" s="12"/>
      <c r="N65" s="16"/>
      <c r="O65" s="12"/>
      <c r="P65" s="12"/>
      <c r="Q65" s="16"/>
      <c r="R65" s="12"/>
      <c r="S65" s="12"/>
      <c r="T65" s="16"/>
      <c r="U65" s="12"/>
      <c r="V65" s="12"/>
      <c r="W65" s="16"/>
      <c r="X65" s="12"/>
      <c r="Y65" s="12"/>
      <c r="Z65" s="16"/>
      <c r="AA65" s="12"/>
      <c r="AB65" s="12"/>
      <c r="AC65" s="16"/>
      <c r="AD65" s="12"/>
      <c r="AE65" s="12"/>
      <c r="AF65" s="16"/>
      <c r="AG65" s="12"/>
      <c r="AH65" s="12"/>
      <c r="AI65" s="16"/>
      <c r="AJ65" s="12"/>
      <c r="AK65" s="12"/>
      <c r="AL65" s="16"/>
      <c r="AM65" s="12"/>
      <c r="AN65" s="12"/>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2"/>
      <c r="DZ65" s="12"/>
      <c r="EA65" s="16"/>
      <c r="EB65" s="12"/>
      <c r="EC65" s="12"/>
      <c r="ED65" s="16"/>
      <c r="EE65" s="12"/>
      <c r="EF65" s="12"/>
      <c r="EG65" s="16"/>
      <c r="EH65" s="12"/>
      <c r="EI65" s="12"/>
      <c r="EJ65" s="16"/>
      <c r="EK65" s="12"/>
      <c r="EL65" s="12"/>
      <c r="EM65" s="16"/>
      <c r="EN65" s="12"/>
      <c r="EO65" s="12"/>
      <c r="EP65" s="16"/>
      <c r="EQ65" s="16"/>
      <c r="ER65" s="16"/>
      <c r="ES65" s="16"/>
      <c r="ET65" s="16"/>
      <c r="EU65" s="16"/>
      <c r="EV65" s="16"/>
      <c r="EW65" s="16"/>
      <c r="EX65" s="16"/>
      <c r="EY65" s="16"/>
      <c r="EZ65" s="16"/>
      <c r="FA65" s="16"/>
      <c r="FB65" s="16"/>
      <c r="FC65" s="16"/>
      <c r="FD65" s="16"/>
      <c r="FE65" s="16"/>
      <c r="FF65" s="16"/>
      <c r="FG65" s="16"/>
      <c r="FH65" s="16"/>
      <c r="FI65" s="16"/>
      <c r="FJ65" s="16"/>
      <c r="FK65" s="16"/>
      <c r="FL65" s="16"/>
      <c r="FM65" s="16"/>
      <c r="FN65" s="16"/>
      <c r="FO65" s="16"/>
      <c r="FP65" s="16"/>
      <c r="FQ65" s="16"/>
      <c r="FR65" s="16"/>
      <c r="FS65" s="16"/>
      <c r="FT65" s="16"/>
      <c r="FU65" s="16"/>
      <c r="FV65" s="16"/>
      <c r="FW65" s="16"/>
      <c r="FX65" s="16"/>
      <c r="FY65" s="16"/>
      <c r="FZ65" s="16"/>
      <c r="GA65" s="16"/>
      <c r="GB65" s="16"/>
      <c r="GC65" s="16"/>
      <c r="GD65" s="16"/>
      <c r="GE65" s="16"/>
      <c r="GF65" s="16"/>
      <c r="GG65" s="16"/>
      <c r="GH65" s="16"/>
      <c r="GI65" s="16"/>
      <c r="GJ65" s="16"/>
      <c r="GK65" s="16"/>
      <c r="GL65" s="16"/>
      <c r="GM65" s="16"/>
      <c r="GN65" s="16"/>
      <c r="GO65" s="16"/>
      <c r="GP65" s="16"/>
      <c r="GQ65" s="16"/>
      <c r="GR65" s="16"/>
      <c r="GS65" s="16"/>
      <c r="GT65" s="16"/>
      <c r="GU65" s="16"/>
      <c r="GV65" s="16"/>
      <c r="GW65" s="16"/>
      <c r="GX65" s="16"/>
      <c r="GY65" s="16"/>
      <c r="GZ65" s="16"/>
      <c r="HA65" s="16"/>
      <c r="HB65" s="16"/>
      <c r="HC65" s="16"/>
      <c r="HD65" s="16"/>
      <c r="HE65" s="16"/>
      <c r="HF65" s="16"/>
      <c r="HG65" s="16"/>
      <c r="HH65" s="16"/>
      <c r="HI65" s="16"/>
      <c r="HJ65" s="16"/>
      <c r="HK65" s="16"/>
      <c r="HL65" s="16"/>
      <c r="HM65" s="16"/>
      <c r="HN65" s="16"/>
      <c r="HO65" s="16"/>
      <c r="HP65" s="16"/>
      <c r="HQ65" s="16"/>
      <c r="HR65" s="16"/>
      <c r="HS65" s="16"/>
      <c r="HT65" s="16"/>
      <c r="HU65" s="16"/>
      <c r="HV65" s="16"/>
      <c r="HW65" s="16"/>
      <c r="HX65" s="16"/>
      <c r="HY65" s="16"/>
      <c r="HZ65" s="16"/>
      <c r="IA65" s="16"/>
      <c r="IB65" s="16"/>
      <c r="IC65" s="16"/>
      <c r="ID65" s="16"/>
      <c r="IE65" s="16"/>
      <c r="IF65" s="16"/>
      <c r="IG65" s="16"/>
      <c r="IH65" s="16"/>
      <c r="II65" s="16"/>
      <c r="IJ65" s="16"/>
      <c r="IK65" s="16"/>
      <c r="IL65" s="16"/>
      <c r="IM65" s="16"/>
      <c r="IN65" s="16"/>
      <c r="IO65" s="16"/>
      <c r="IP65" s="16"/>
      <c r="IQ65" s="16"/>
      <c r="IR65" s="16"/>
      <c r="IS65" s="16"/>
      <c r="IT65" s="16"/>
      <c r="IU65" s="16"/>
      <c r="IV65" s="16"/>
      <c r="IW65" s="16"/>
      <c r="IX65" s="16"/>
      <c r="IY65" s="16"/>
      <c r="IZ65" s="16"/>
      <c r="JA65" s="16"/>
      <c r="JB65" s="16"/>
      <c r="JC65" s="16"/>
      <c r="JD65" s="16"/>
      <c r="JE65" s="16"/>
      <c r="JF65" s="16"/>
      <c r="JG65" s="16"/>
      <c r="JH65" s="16"/>
      <c r="JI65" s="16"/>
      <c r="JJ65" s="16"/>
      <c r="JK65" s="16"/>
      <c r="JL65" s="16"/>
      <c r="JM65" s="16"/>
      <c r="JN65" s="16"/>
      <c r="JO65" s="16"/>
      <c r="JP65" s="16"/>
      <c r="JQ65" s="16"/>
      <c r="JR65" s="16"/>
      <c r="JS65" s="16"/>
      <c r="JT65" s="16"/>
      <c r="JU65" s="16"/>
      <c r="JV65" s="16"/>
      <c r="JW65" s="16"/>
      <c r="JX65" s="16"/>
      <c r="JY65" s="16"/>
      <c r="JZ65" s="16"/>
      <c r="KA65" s="16"/>
      <c r="KB65" s="16"/>
      <c r="KC65" s="16"/>
      <c r="KD65" s="16"/>
      <c r="KE65" s="16"/>
      <c r="KF65" s="16"/>
      <c r="KG65" s="16"/>
      <c r="KH65" s="16"/>
      <c r="KI65" s="16"/>
      <c r="KJ65" s="16"/>
      <c r="KK65" s="16"/>
      <c r="KL65" s="16"/>
      <c r="KM65" s="16"/>
      <c r="KN65" s="16"/>
      <c r="KO65" s="16"/>
      <c r="KP65" s="16"/>
      <c r="KQ65" s="16"/>
      <c r="KR65" s="16"/>
      <c r="KS65" s="16"/>
      <c r="KT65" s="12"/>
      <c r="KU65" s="12"/>
      <c r="KV65" s="16"/>
    </row>
    <row r="66" spans="12:308" x14ac:dyDescent="0.2">
      <c r="L66" s="12"/>
      <c r="M66" s="12"/>
      <c r="N66" s="16"/>
      <c r="O66" s="12"/>
      <c r="P66" s="12"/>
      <c r="Q66" s="16"/>
      <c r="R66" s="12"/>
      <c r="S66" s="12"/>
      <c r="T66" s="16"/>
      <c r="U66" s="12"/>
      <c r="V66" s="12"/>
      <c r="W66" s="16"/>
      <c r="X66" s="12"/>
      <c r="Y66" s="12"/>
      <c r="Z66" s="16"/>
      <c r="AA66" s="12"/>
      <c r="AB66" s="12"/>
      <c r="AC66" s="16"/>
      <c r="AD66" s="12"/>
      <c r="AE66" s="12"/>
      <c r="AF66" s="16"/>
      <c r="AG66" s="12"/>
      <c r="AH66" s="12"/>
      <c r="AI66" s="16"/>
      <c r="AJ66" s="12"/>
      <c r="AK66" s="12"/>
      <c r="AL66" s="16"/>
      <c r="AM66" s="12"/>
      <c r="AN66" s="12"/>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2"/>
      <c r="DZ66" s="12"/>
      <c r="EA66" s="16"/>
      <c r="EB66" s="12"/>
      <c r="EC66" s="12"/>
      <c r="ED66" s="16"/>
      <c r="EE66" s="12"/>
      <c r="EF66" s="12"/>
      <c r="EG66" s="16"/>
      <c r="EH66" s="12"/>
      <c r="EI66" s="12"/>
      <c r="EJ66" s="16"/>
      <c r="EK66" s="12"/>
      <c r="EL66" s="12"/>
      <c r="EM66" s="16"/>
      <c r="EN66" s="12"/>
      <c r="EO66" s="12"/>
      <c r="EP66" s="16"/>
      <c r="EQ66" s="16"/>
      <c r="ER66" s="16"/>
      <c r="ES66" s="16"/>
      <c r="ET66" s="16"/>
      <c r="EU66" s="16"/>
      <c r="EV66" s="16"/>
      <c r="EW66" s="16"/>
      <c r="EX66" s="16"/>
      <c r="EY66" s="16"/>
      <c r="EZ66" s="16"/>
      <c r="FA66" s="16"/>
      <c r="FB66" s="16"/>
      <c r="FC66" s="16"/>
      <c r="FD66" s="16"/>
      <c r="FE66" s="16"/>
      <c r="FF66" s="16"/>
      <c r="FG66" s="16"/>
      <c r="FH66" s="16"/>
      <c r="FI66" s="16"/>
      <c r="FJ66" s="16"/>
      <c r="FK66" s="16"/>
      <c r="FL66" s="16"/>
      <c r="FM66" s="16"/>
      <c r="FN66" s="16"/>
      <c r="FO66" s="16"/>
      <c r="FP66" s="16"/>
      <c r="FQ66" s="16"/>
      <c r="FR66" s="16"/>
      <c r="FS66" s="16"/>
      <c r="FT66" s="16"/>
      <c r="FU66" s="16"/>
      <c r="FV66" s="16"/>
      <c r="FW66" s="16"/>
      <c r="FX66" s="16"/>
      <c r="FY66" s="16"/>
      <c r="FZ66" s="16"/>
      <c r="GA66" s="16"/>
      <c r="GB66" s="16"/>
      <c r="GC66" s="16"/>
      <c r="GD66" s="16"/>
      <c r="GE66" s="16"/>
      <c r="GF66" s="16"/>
      <c r="GG66" s="16"/>
      <c r="GH66" s="16"/>
      <c r="GI66" s="16"/>
      <c r="GJ66" s="16"/>
      <c r="GK66" s="16"/>
      <c r="GL66" s="16"/>
      <c r="GM66" s="16"/>
      <c r="GN66" s="16"/>
      <c r="GO66" s="16"/>
      <c r="GP66" s="16"/>
      <c r="GQ66" s="16"/>
      <c r="GR66" s="16"/>
      <c r="GS66" s="16"/>
      <c r="GT66" s="16"/>
      <c r="GU66" s="16"/>
      <c r="GV66" s="16"/>
      <c r="GW66" s="16"/>
      <c r="GX66" s="16"/>
      <c r="GY66" s="16"/>
      <c r="GZ66" s="16"/>
      <c r="HA66" s="16"/>
      <c r="HB66" s="16"/>
      <c r="HC66" s="16"/>
      <c r="HD66" s="16"/>
      <c r="HE66" s="16"/>
      <c r="HF66" s="16"/>
      <c r="HG66" s="16"/>
      <c r="HH66" s="16"/>
      <c r="HI66" s="16"/>
      <c r="HJ66" s="16"/>
      <c r="HK66" s="16"/>
      <c r="HL66" s="16"/>
      <c r="HM66" s="16"/>
      <c r="HN66" s="16"/>
      <c r="HO66" s="16"/>
      <c r="HP66" s="16"/>
      <c r="HQ66" s="16"/>
      <c r="HR66" s="16"/>
      <c r="HS66" s="16"/>
      <c r="HT66" s="16"/>
      <c r="HU66" s="16"/>
      <c r="HV66" s="16"/>
      <c r="HW66" s="16"/>
      <c r="HX66" s="16"/>
      <c r="HY66" s="16"/>
      <c r="HZ66" s="16"/>
      <c r="IA66" s="16"/>
      <c r="IB66" s="16"/>
      <c r="IC66" s="16"/>
      <c r="ID66" s="16"/>
      <c r="IE66" s="16"/>
      <c r="IF66" s="16"/>
      <c r="IG66" s="16"/>
      <c r="IH66" s="16"/>
      <c r="II66" s="16"/>
      <c r="IJ66" s="16"/>
      <c r="IK66" s="16"/>
      <c r="IL66" s="16"/>
      <c r="IM66" s="16"/>
      <c r="IN66" s="16"/>
      <c r="IO66" s="16"/>
      <c r="IP66" s="16"/>
      <c r="IQ66" s="16"/>
      <c r="IR66" s="16"/>
      <c r="IS66" s="16"/>
      <c r="IT66" s="16"/>
      <c r="IU66" s="16"/>
      <c r="IV66" s="16"/>
      <c r="IW66" s="16"/>
      <c r="IX66" s="16"/>
      <c r="IY66" s="16"/>
      <c r="IZ66" s="16"/>
      <c r="JA66" s="16"/>
      <c r="JB66" s="16"/>
      <c r="JC66" s="16"/>
      <c r="JD66" s="16"/>
      <c r="JE66" s="16"/>
      <c r="JF66" s="16"/>
      <c r="JG66" s="16"/>
      <c r="JH66" s="16"/>
      <c r="JI66" s="16"/>
      <c r="JJ66" s="16"/>
      <c r="JK66" s="16"/>
      <c r="JL66" s="16"/>
      <c r="JM66" s="16"/>
      <c r="JN66" s="16"/>
      <c r="JO66" s="16"/>
      <c r="JP66" s="16"/>
      <c r="JQ66" s="16"/>
      <c r="JR66" s="16"/>
      <c r="JS66" s="16"/>
      <c r="JT66" s="16"/>
      <c r="JU66" s="16"/>
      <c r="JV66" s="16"/>
      <c r="JW66" s="16"/>
      <c r="JX66" s="16"/>
      <c r="JY66" s="16"/>
      <c r="JZ66" s="16"/>
      <c r="KA66" s="16"/>
      <c r="KB66" s="16"/>
      <c r="KC66" s="16"/>
      <c r="KD66" s="16"/>
      <c r="KE66" s="16"/>
      <c r="KF66" s="16"/>
      <c r="KG66" s="16"/>
      <c r="KH66" s="16"/>
      <c r="KI66" s="16"/>
      <c r="KJ66" s="16"/>
      <c r="KK66" s="16"/>
      <c r="KL66" s="16"/>
      <c r="KM66" s="16"/>
      <c r="KN66" s="16"/>
      <c r="KO66" s="16"/>
      <c r="KP66" s="16"/>
      <c r="KQ66" s="16"/>
      <c r="KR66" s="16"/>
      <c r="KS66" s="16"/>
      <c r="KT66" s="12"/>
      <c r="KU66" s="12"/>
      <c r="KV66" s="16"/>
    </row>
    <row r="67" spans="12:308" x14ac:dyDescent="0.2">
      <c r="L67" s="12"/>
      <c r="M67" s="12"/>
      <c r="N67" s="16"/>
      <c r="O67" s="12"/>
      <c r="P67" s="12"/>
      <c r="Q67" s="16"/>
      <c r="R67" s="12"/>
      <c r="S67" s="12"/>
      <c r="T67" s="16"/>
      <c r="U67" s="12"/>
      <c r="V67" s="12"/>
      <c r="W67" s="16"/>
      <c r="X67" s="12"/>
      <c r="Y67" s="12"/>
      <c r="Z67" s="16"/>
      <c r="AA67" s="12"/>
      <c r="AB67" s="12"/>
      <c r="AC67" s="16"/>
      <c r="AD67" s="12"/>
      <c r="AE67" s="12"/>
      <c r="AF67" s="16"/>
      <c r="AG67" s="12"/>
      <c r="AH67" s="12"/>
      <c r="AI67" s="16"/>
      <c r="AJ67" s="12"/>
      <c r="AK67" s="12"/>
      <c r="AL67" s="16"/>
      <c r="AM67" s="12"/>
      <c r="AN67" s="12"/>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2"/>
      <c r="DZ67" s="12"/>
      <c r="EA67" s="16"/>
      <c r="EB67" s="12"/>
      <c r="EC67" s="12"/>
      <c r="ED67" s="16"/>
      <c r="EE67" s="12"/>
      <c r="EF67" s="12"/>
      <c r="EG67" s="16"/>
      <c r="EH67" s="12"/>
      <c r="EI67" s="12"/>
      <c r="EJ67" s="16"/>
      <c r="EK67" s="12"/>
      <c r="EL67" s="12"/>
      <c r="EM67" s="16"/>
      <c r="EN67" s="12"/>
      <c r="EO67" s="12"/>
      <c r="EP67" s="16"/>
      <c r="EQ67" s="16"/>
      <c r="ER67" s="16"/>
      <c r="ES67" s="16"/>
      <c r="ET67" s="16"/>
      <c r="EU67" s="16"/>
      <c r="EV67" s="16"/>
      <c r="EW67" s="16"/>
      <c r="EX67" s="16"/>
      <c r="EY67" s="16"/>
      <c r="EZ67" s="16"/>
      <c r="FA67" s="16"/>
      <c r="FB67" s="16"/>
      <c r="FC67" s="16"/>
      <c r="FD67" s="16"/>
      <c r="FE67" s="16"/>
      <c r="FF67" s="16"/>
      <c r="FG67" s="16"/>
      <c r="FH67" s="16"/>
      <c r="FI67" s="16"/>
      <c r="FJ67" s="16"/>
      <c r="FK67" s="16"/>
      <c r="FL67" s="16"/>
      <c r="FM67" s="16"/>
      <c r="FN67" s="16"/>
      <c r="FO67" s="16"/>
      <c r="FP67" s="16"/>
      <c r="FQ67" s="16"/>
      <c r="FR67" s="16"/>
      <c r="FS67" s="16"/>
      <c r="FT67" s="16"/>
      <c r="FU67" s="16"/>
      <c r="FV67" s="16"/>
      <c r="FW67" s="16"/>
      <c r="FX67" s="16"/>
      <c r="FY67" s="16"/>
      <c r="FZ67" s="16"/>
      <c r="GA67" s="16"/>
      <c r="GB67" s="16"/>
      <c r="GC67" s="16"/>
      <c r="GD67" s="16"/>
      <c r="GE67" s="16"/>
      <c r="GF67" s="16"/>
      <c r="GG67" s="16"/>
      <c r="GH67" s="16"/>
      <c r="GI67" s="16"/>
      <c r="GJ67" s="16"/>
      <c r="GK67" s="16"/>
      <c r="GL67" s="16"/>
      <c r="GM67" s="16"/>
      <c r="GN67" s="16"/>
      <c r="GO67" s="16"/>
      <c r="GP67" s="16"/>
      <c r="GQ67" s="16"/>
      <c r="GR67" s="16"/>
      <c r="GS67" s="16"/>
      <c r="GT67" s="16"/>
      <c r="GU67" s="16"/>
      <c r="GV67" s="16"/>
      <c r="GW67" s="16"/>
      <c r="GX67" s="16"/>
      <c r="GY67" s="16"/>
      <c r="GZ67" s="16"/>
      <c r="HA67" s="16"/>
      <c r="HB67" s="16"/>
      <c r="HC67" s="16"/>
      <c r="HD67" s="16"/>
      <c r="HE67" s="16"/>
      <c r="HF67" s="16"/>
      <c r="HG67" s="16"/>
      <c r="HH67" s="16"/>
      <c r="HI67" s="16"/>
      <c r="HJ67" s="16"/>
      <c r="HK67" s="16"/>
      <c r="HL67" s="16"/>
      <c r="HM67" s="16"/>
      <c r="HN67" s="16"/>
      <c r="HO67" s="16"/>
      <c r="HP67" s="16"/>
      <c r="HQ67" s="16"/>
      <c r="HR67" s="16"/>
      <c r="HS67" s="16"/>
      <c r="HT67" s="16"/>
      <c r="HU67" s="16"/>
      <c r="HV67" s="16"/>
      <c r="HW67" s="16"/>
      <c r="HX67" s="16"/>
      <c r="HY67" s="16"/>
      <c r="HZ67" s="16"/>
      <c r="IA67" s="16"/>
      <c r="IB67" s="16"/>
      <c r="IC67" s="16"/>
      <c r="ID67" s="16"/>
      <c r="IE67" s="16"/>
      <c r="IF67" s="16"/>
      <c r="IG67" s="16"/>
      <c r="IH67" s="16"/>
      <c r="II67" s="16"/>
      <c r="IJ67" s="16"/>
      <c r="IK67" s="16"/>
      <c r="IL67" s="16"/>
      <c r="IM67" s="16"/>
      <c r="IN67" s="16"/>
      <c r="IO67" s="16"/>
      <c r="IP67" s="16"/>
      <c r="IQ67" s="16"/>
      <c r="IR67" s="16"/>
      <c r="IS67" s="16"/>
      <c r="IT67" s="16"/>
      <c r="IU67" s="16"/>
      <c r="IV67" s="16"/>
      <c r="IW67" s="16"/>
      <c r="IX67" s="16"/>
      <c r="IY67" s="16"/>
      <c r="IZ67" s="16"/>
      <c r="JA67" s="16"/>
      <c r="JB67" s="16"/>
      <c r="JC67" s="16"/>
      <c r="JD67" s="16"/>
      <c r="JE67" s="16"/>
      <c r="JF67" s="16"/>
      <c r="JG67" s="16"/>
      <c r="JH67" s="16"/>
      <c r="JI67" s="16"/>
      <c r="JJ67" s="16"/>
      <c r="JK67" s="16"/>
      <c r="JL67" s="16"/>
      <c r="JM67" s="16"/>
      <c r="JN67" s="16"/>
      <c r="JO67" s="16"/>
      <c r="JP67" s="16"/>
      <c r="JQ67" s="16"/>
      <c r="JR67" s="16"/>
      <c r="JS67" s="16"/>
      <c r="JT67" s="16"/>
      <c r="JU67" s="16"/>
      <c r="JV67" s="16"/>
      <c r="JW67" s="16"/>
      <c r="JX67" s="16"/>
      <c r="JY67" s="16"/>
      <c r="JZ67" s="16"/>
      <c r="KA67" s="16"/>
      <c r="KB67" s="16"/>
      <c r="KC67" s="16"/>
      <c r="KD67" s="16"/>
      <c r="KE67" s="16"/>
      <c r="KF67" s="16"/>
      <c r="KG67" s="16"/>
      <c r="KH67" s="16"/>
      <c r="KI67" s="16"/>
      <c r="KJ67" s="16"/>
      <c r="KK67" s="16"/>
      <c r="KL67" s="16"/>
      <c r="KM67" s="16"/>
      <c r="KN67" s="16"/>
      <c r="KO67" s="16"/>
      <c r="KP67" s="16"/>
      <c r="KQ67" s="16"/>
      <c r="KR67" s="16"/>
      <c r="KS67" s="16"/>
      <c r="KT67" s="12"/>
      <c r="KU67" s="12"/>
      <c r="KV67" s="16"/>
    </row>
    <row r="68" spans="12:308" x14ac:dyDescent="0.2">
      <c r="L68" s="12"/>
      <c r="M68" s="12"/>
      <c r="N68" s="16"/>
      <c r="O68" s="12"/>
      <c r="P68" s="12"/>
      <c r="Q68" s="16"/>
      <c r="R68" s="12"/>
      <c r="S68" s="12"/>
      <c r="T68" s="16"/>
      <c r="U68" s="12"/>
      <c r="V68" s="12"/>
      <c r="W68" s="16"/>
      <c r="X68" s="12"/>
      <c r="Y68" s="12"/>
      <c r="Z68" s="16"/>
      <c r="AA68" s="12"/>
      <c r="AB68" s="12"/>
      <c r="AC68" s="16"/>
      <c r="AD68" s="12"/>
      <c r="AE68" s="12"/>
      <c r="AF68" s="16"/>
      <c r="AG68" s="12"/>
      <c r="AH68" s="12"/>
      <c r="AI68" s="16"/>
      <c r="AJ68" s="12"/>
      <c r="AK68" s="12"/>
      <c r="AL68" s="16"/>
      <c r="AM68" s="12"/>
      <c r="AN68" s="12"/>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c r="DR68" s="16"/>
      <c r="DS68" s="16"/>
      <c r="DT68" s="16"/>
      <c r="DU68" s="16"/>
      <c r="DV68" s="16"/>
      <c r="DW68" s="16"/>
      <c r="DX68" s="16"/>
      <c r="DY68" s="12"/>
      <c r="DZ68" s="12"/>
      <c r="EA68" s="16"/>
      <c r="EB68" s="12"/>
      <c r="EC68" s="12"/>
      <c r="ED68" s="16"/>
      <c r="EE68" s="12"/>
      <c r="EF68" s="12"/>
      <c r="EG68" s="16"/>
      <c r="EH68" s="12"/>
      <c r="EI68" s="12"/>
      <c r="EJ68" s="16"/>
      <c r="EK68" s="12"/>
      <c r="EL68" s="12"/>
      <c r="EM68" s="16"/>
      <c r="EN68" s="12"/>
      <c r="EO68" s="12"/>
      <c r="EP68" s="16"/>
      <c r="EQ68" s="16"/>
      <c r="ER68" s="16"/>
      <c r="ES68" s="16"/>
      <c r="ET68" s="16"/>
      <c r="EU68" s="16"/>
      <c r="EV68" s="16"/>
      <c r="EW68" s="16"/>
      <c r="EX68" s="16"/>
      <c r="EY68" s="16"/>
      <c r="EZ68" s="16"/>
      <c r="FA68" s="16"/>
      <c r="FB68" s="16"/>
      <c r="FC68" s="16"/>
      <c r="FD68" s="16"/>
      <c r="FE68" s="16"/>
      <c r="FF68" s="16"/>
      <c r="FG68" s="16"/>
      <c r="FH68" s="16"/>
      <c r="FI68" s="16"/>
      <c r="FJ68" s="16"/>
      <c r="FK68" s="16"/>
      <c r="FL68" s="16"/>
      <c r="FM68" s="16"/>
      <c r="FN68" s="16"/>
      <c r="FO68" s="16"/>
      <c r="FP68" s="16"/>
      <c r="FQ68" s="16"/>
      <c r="FR68" s="16"/>
      <c r="FS68" s="16"/>
      <c r="FT68" s="16"/>
      <c r="FU68" s="16"/>
      <c r="FV68" s="16"/>
      <c r="FW68" s="16"/>
      <c r="FX68" s="16"/>
      <c r="FY68" s="16"/>
      <c r="FZ68" s="16"/>
      <c r="GA68" s="16"/>
      <c r="GB68" s="16"/>
      <c r="GC68" s="16"/>
      <c r="GD68" s="16"/>
      <c r="GE68" s="16"/>
      <c r="GF68" s="16"/>
      <c r="GG68" s="16"/>
      <c r="GH68" s="16"/>
      <c r="GI68" s="16"/>
      <c r="GJ68" s="16"/>
      <c r="GK68" s="16"/>
      <c r="GL68" s="16"/>
      <c r="GM68" s="16"/>
      <c r="GN68" s="16"/>
      <c r="GO68" s="16"/>
      <c r="GP68" s="16"/>
      <c r="GQ68" s="16"/>
      <c r="GR68" s="16"/>
      <c r="GS68" s="16"/>
      <c r="GT68" s="16"/>
      <c r="GU68" s="16"/>
      <c r="GV68" s="16"/>
      <c r="GW68" s="16"/>
      <c r="GX68" s="16"/>
      <c r="GY68" s="16"/>
      <c r="GZ68" s="16"/>
      <c r="HA68" s="16"/>
      <c r="HB68" s="16"/>
      <c r="HC68" s="16"/>
      <c r="HD68" s="16"/>
      <c r="HE68" s="16"/>
      <c r="HF68" s="16"/>
      <c r="HG68" s="16"/>
      <c r="HH68" s="16"/>
      <c r="HI68" s="16"/>
      <c r="HJ68" s="16"/>
      <c r="HK68" s="16"/>
      <c r="HL68" s="16"/>
      <c r="HM68" s="16"/>
      <c r="HN68" s="16"/>
      <c r="HO68" s="16"/>
      <c r="HP68" s="16"/>
      <c r="HQ68" s="16"/>
      <c r="HR68" s="16"/>
      <c r="HS68" s="16"/>
      <c r="HT68" s="16"/>
      <c r="HU68" s="16"/>
      <c r="HV68" s="16"/>
      <c r="HW68" s="16"/>
      <c r="HX68" s="16"/>
      <c r="HY68" s="16"/>
      <c r="HZ68" s="16"/>
      <c r="IA68" s="16"/>
      <c r="IB68" s="16"/>
      <c r="IC68" s="16"/>
      <c r="ID68" s="16"/>
      <c r="IE68" s="16"/>
      <c r="IF68" s="16"/>
      <c r="IG68" s="16"/>
      <c r="IH68" s="16"/>
      <c r="II68" s="16"/>
      <c r="IJ68" s="16"/>
      <c r="IK68" s="16"/>
      <c r="IL68" s="16"/>
      <c r="IM68" s="16"/>
      <c r="IN68" s="16"/>
      <c r="IO68" s="16"/>
      <c r="IP68" s="16"/>
      <c r="IQ68" s="16"/>
      <c r="IR68" s="16"/>
      <c r="IS68" s="16"/>
      <c r="IT68" s="16"/>
      <c r="IU68" s="16"/>
      <c r="IV68" s="16"/>
      <c r="IW68" s="16"/>
      <c r="IX68" s="16"/>
      <c r="IY68" s="16"/>
      <c r="IZ68" s="16"/>
      <c r="JA68" s="16"/>
      <c r="JB68" s="16"/>
      <c r="JC68" s="16"/>
      <c r="JD68" s="16"/>
      <c r="JE68" s="16"/>
      <c r="JF68" s="16"/>
      <c r="JG68" s="16"/>
      <c r="JH68" s="16"/>
      <c r="JI68" s="16"/>
      <c r="JJ68" s="16"/>
      <c r="JK68" s="16"/>
      <c r="JL68" s="16"/>
      <c r="JM68" s="16"/>
      <c r="JN68" s="16"/>
      <c r="JO68" s="16"/>
      <c r="JP68" s="16"/>
      <c r="JQ68" s="16"/>
      <c r="JR68" s="16"/>
      <c r="JS68" s="16"/>
      <c r="JT68" s="16"/>
      <c r="JU68" s="16"/>
      <c r="JV68" s="16"/>
      <c r="JW68" s="16"/>
      <c r="JX68" s="16"/>
      <c r="JY68" s="16"/>
      <c r="JZ68" s="16"/>
      <c r="KA68" s="16"/>
      <c r="KB68" s="16"/>
      <c r="KC68" s="16"/>
      <c r="KD68" s="16"/>
      <c r="KE68" s="16"/>
      <c r="KF68" s="16"/>
      <c r="KG68" s="16"/>
      <c r="KH68" s="16"/>
      <c r="KI68" s="16"/>
      <c r="KJ68" s="16"/>
      <c r="KK68" s="16"/>
      <c r="KL68" s="16"/>
      <c r="KM68" s="16"/>
      <c r="KN68" s="16"/>
      <c r="KO68" s="16"/>
      <c r="KP68" s="16"/>
      <c r="KQ68" s="16"/>
      <c r="KR68" s="16"/>
      <c r="KS68" s="16"/>
      <c r="KT68" s="12"/>
      <c r="KU68" s="12"/>
      <c r="KV68" s="16"/>
    </row>
    <row r="69" spans="12:308" x14ac:dyDescent="0.2">
      <c r="L69" s="12"/>
      <c r="M69" s="12"/>
      <c r="N69" s="16"/>
      <c r="O69" s="12"/>
      <c r="P69" s="12"/>
      <c r="Q69" s="16"/>
      <c r="R69" s="12"/>
      <c r="S69" s="12"/>
      <c r="T69" s="16"/>
      <c r="U69" s="12"/>
      <c r="V69" s="12"/>
      <c r="W69" s="16"/>
      <c r="X69" s="12"/>
      <c r="Y69" s="12"/>
      <c r="Z69" s="16"/>
      <c r="AA69" s="12"/>
      <c r="AB69" s="12"/>
      <c r="AC69" s="16"/>
      <c r="AD69" s="12"/>
      <c r="AE69" s="12"/>
      <c r="AF69" s="16"/>
      <c r="AG69" s="12"/>
      <c r="AH69" s="12"/>
      <c r="AI69" s="16"/>
      <c r="AJ69" s="12"/>
      <c r="AK69" s="12"/>
      <c r="AL69" s="16"/>
      <c r="AM69" s="12"/>
      <c r="AN69" s="12"/>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c r="DR69" s="16"/>
      <c r="DS69" s="16"/>
      <c r="DT69" s="16"/>
      <c r="DU69" s="16"/>
      <c r="DV69" s="16"/>
      <c r="DW69" s="16"/>
      <c r="DX69" s="16"/>
      <c r="DY69" s="12"/>
      <c r="DZ69" s="12"/>
      <c r="EA69" s="16"/>
      <c r="EB69" s="12"/>
      <c r="EC69" s="12"/>
      <c r="ED69" s="16"/>
      <c r="EE69" s="12"/>
      <c r="EF69" s="12"/>
      <c r="EG69" s="16"/>
      <c r="EH69" s="12"/>
      <c r="EI69" s="12"/>
      <c r="EJ69" s="16"/>
      <c r="EK69" s="12"/>
      <c r="EL69" s="12"/>
      <c r="EM69" s="16"/>
      <c r="EN69" s="12"/>
      <c r="EO69" s="12"/>
      <c r="EP69" s="16"/>
      <c r="EQ69" s="16"/>
      <c r="ER69" s="16"/>
      <c r="ES69" s="16"/>
      <c r="ET69" s="16"/>
      <c r="EU69" s="16"/>
      <c r="EV69" s="16"/>
      <c r="EW69" s="16"/>
      <c r="EX69" s="16"/>
      <c r="EY69" s="16"/>
      <c r="EZ69" s="16"/>
      <c r="FA69" s="16"/>
      <c r="FB69" s="16"/>
      <c r="FC69" s="16"/>
      <c r="FD69" s="16"/>
      <c r="FE69" s="16"/>
      <c r="FF69" s="16"/>
      <c r="FG69" s="16"/>
      <c r="FH69" s="16"/>
      <c r="FI69" s="16"/>
      <c r="FJ69" s="16"/>
      <c r="FK69" s="16"/>
      <c r="FL69" s="16"/>
      <c r="FM69" s="16"/>
      <c r="FN69" s="16"/>
      <c r="FO69" s="16"/>
      <c r="FP69" s="16"/>
      <c r="FQ69" s="16"/>
      <c r="FR69" s="16"/>
      <c r="FS69" s="16"/>
      <c r="FT69" s="16"/>
      <c r="FU69" s="16"/>
      <c r="FV69" s="16"/>
      <c r="FW69" s="16"/>
      <c r="FX69" s="16"/>
      <c r="FY69" s="16"/>
      <c r="FZ69" s="16"/>
      <c r="GA69" s="16"/>
      <c r="GB69" s="16"/>
      <c r="GC69" s="16"/>
      <c r="GD69" s="16"/>
      <c r="GE69" s="16"/>
      <c r="GF69" s="16"/>
      <c r="GG69" s="16"/>
      <c r="GH69" s="16"/>
      <c r="GI69" s="16"/>
      <c r="GJ69" s="16"/>
      <c r="GK69" s="16"/>
      <c r="GL69" s="16"/>
      <c r="GM69" s="16"/>
      <c r="GN69" s="16"/>
      <c r="GO69" s="16"/>
      <c r="GP69" s="16"/>
      <c r="GQ69" s="16"/>
      <c r="GR69" s="16"/>
      <c r="GS69" s="16"/>
      <c r="GT69" s="16"/>
      <c r="GU69" s="16"/>
      <c r="GV69" s="16"/>
      <c r="GW69" s="16"/>
      <c r="GX69" s="16"/>
      <c r="GY69" s="16"/>
      <c r="GZ69" s="16"/>
      <c r="HA69" s="16"/>
      <c r="HB69" s="16"/>
      <c r="HC69" s="16"/>
      <c r="HD69" s="16"/>
      <c r="HE69" s="16"/>
      <c r="HF69" s="16"/>
      <c r="HG69" s="16"/>
      <c r="HH69" s="16"/>
      <c r="HI69" s="16"/>
      <c r="HJ69" s="16"/>
      <c r="HK69" s="16"/>
      <c r="HL69" s="16"/>
      <c r="HM69" s="16"/>
      <c r="HN69" s="16"/>
      <c r="HO69" s="16"/>
      <c r="HP69" s="16"/>
      <c r="HQ69" s="16"/>
      <c r="HR69" s="16"/>
      <c r="HS69" s="16"/>
      <c r="HT69" s="16"/>
      <c r="HU69" s="16"/>
      <c r="HV69" s="16"/>
      <c r="HW69" s="16"/>
      <c r="HX69" s="16"/>
      <c r="HY69" s="16"/>
      <c r="HZ69" s="16"/>
      <c r="IA69" s="16"/>
      <c r="IB69" s="16"/>
      <c r="IC69" s="16"/>
      <c r="ID69" s="16"/>
      <c r="IE69" s="16"/>
      <c r="IF69" s="16"/>
      <c r="IG69" s="16"/>
      <c r="IH69" s="16"/>
      <c r="II69" s="16"/>
      <c r="IJ69" s="16"/>
      <c r="IK69" s="16"/>
      <c r="IL69" s="16"/>
      <c r="IM69" s="16"/>
      <c r="IN69" s="16"/>
      <c r="IO69" s="16"/>
      <c r="IP69" s="16"/>
      <c r="IQ69" s="16"/>
      <c r="IR69" s="16"/>
      <c r="IS69" s="16"/>
      <c r="IT69" s="16"/>
      <c r="IU69" s="16"/>
      <c r="IV69" s="16"/>
      <c r="IW69" s="16"/>
      <c r="IX69" s="16"/>
      <c r="IY69" s="16"/>
      <c r="IZ69" s="16"/>
      <c r="JA69" s="16"/>
      <c r="JB69" s="16"/>
      <c r="JC69" s="16"/>
      <c r="JD69" s="16"/>
      <c r="JE69" s="16"/>
      <c r="JF69" s="16"/>
      <c r="JG69" s="16"/>
      <c r="JH69" s="16"/>
      <c r="JI69" s="16"/>
      <c r="JJ69" s="16"/>
      <c r="JK69" s="16"/>
      <c r="JL69" s="16"/>
      <c r="JM69" s="16"/>
      <c r="JN69" s="16"/>
      <c r="JO69" s="16"/>
      <c r="JP69" s="16"/>
      <c r="JQ69" s="16"/>
      <c r="JR69" s="16"/>
      <c r="JS69" s="16"/>
      <c r="JT69" s="16"/>
      <c r="JU69" s="16"/>
      <c r="JV69" s="16"/>
      <c r="JW69" s="16"/>
      <c r="JX69" s="16"/>
      <c r="JY69" s="16"/>
      <c r="JZ69" s="16"/>
      <c r="KA69" s="16"/>
      <c r="KB69" s="16"/>
      <c r="KC69" s="16"/>
      <c r="KD69" s="16"/>
      <c r="KE69" s="16"/>
      <c r="KF69" s="16"/>
      <c r="KG69" s="16"/>
      <c r="KH69" s="16"/>
      <c r="KI69" s="16"/>
      <c r="KJ69" s="16"/>
      <c r="KK69" s="16"/>
      <c r="KL69" s="16"/>
      <c r="KM69" s="16"/>
      <c r="KN69" s="16"/>
      <c r="KO69" s="16"/>
      <c r="KP69" s="16"/>
      <c r="KQ69" s="16"/>
      <c r="KR69" s="16"/>
      <c r="KS69" s="16"/>
      <c r="KT69" s="12"/>
      <c r="KU69" s="12"/>
      <c r="KV69" s="16"/>
    </row>
    <row r="70" spans="12:308" x14ac:dyDescent="0.2">
      <c r="L70" s="12"/>
      <c r="M70" s="12"/>
      <c r="N70" s="16"/>
      <c r="O70" s="12"/>
      <c r="P70" s="12"/>
      <c r="Q70" s="16"/>
      <c r="R70" s="12"/>
      <c r="S70" s="12"/>
      <c r="T70" s="16"/>
      <c r="U70" s="12"/>
      <c r="V70" s="12"/>
      <c r="W70" s="16"/>
      <c r="X70" s="12"/>
      <c r="Y70" s="12"/>
      <c r="Z70" s="16"/>
      <c r="AA70" s="12"/>
      <c r="AB70" s="12"/>
      <c r="AC70" s="16"/>
      <c r="AD70" s="12"/>
      <c r="AE70" s="12"/>
      <c r="AF70" s="16"/>
      <c r="AG70" s="12"/>
      <c r="AH70" s="12"/>
      <c r="AI70" s="16"/>
      <c r="AJ70" s="12"/>
      <c r="AK70" s="12"/>
      <c r="AL70" s="16"/>
      <c r="AM70" s="12"/>
      <c r="AN70" s="12"/>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c r="DR70" s="16"/>
      <c r="DS70" s="16"/>
      <c r="DT70" s="16"/>
      <c r="DU70" s="16"/>
      <c r="DV70" s="16"/>
      <c r="DW70" s="16"/>
      <c r="DX70" s="16"/>
      <c r="DY70" s="12"/>
      <c r="DZ70" s="12"/>
      <c r="EA70" s="16"/>
      <c r="EB70" s="12"/>
      <c r="EC70" s="12"/>
      <c r="ED70" s="16"/>
      <c r="EE70" s="12"/>
      <c r="EF70" s="12"/>
      <c r="EG70" s="16"/>
      <c r="EH70" s="12"/>
      <c r="EI70" s="12"/>
      <c r="EJ70" s="16"/>
      <c r="EK70" s="12"/>
      <c r="EL70" s="12"/>
      <c r="EM70" s="16"/>
      <c r="EN70" s="12"/>
      <c r="EO70" s="12"/>
      <c r="EP70" s="16"/>
      <c r="EQ70" s="16"/>
      <c r="ER70" s="16"/>
      <c r="ES70" s="16"/>
      <c r="ET70" s="16"/>
      <c r="EU70" s="16"/>
      <c r="EV70" s="16"/>
      <c r="EW70" s="16"/>
      <c r="EX70" s="16"/>
      <c r="EY70" s="16"/>
      <c r="EZ70" s="16"/>
      <c r="FA70" s="16"/>
      <c r="FB70" s="16"/>
      <c r="FC70" s="16"/>
      <c r="FD70" s="16"/>
      <c r="FE70" s="16"/>
      <c r="FF70" s="16"/>
      <c r="FG70" s="16"/>
      <c r="FH70" s="16"/>
      <c r="FI70" s="16"/>
      <c r="FJ70" s="16"/>
      <c r="FK70" s="16"/>
      <c r="FL70" s="16"/>
      <c r="FM70" s="16"/>
      <c r="FN70" s="16"/>
      <c r="FO70" s="16"/>
      <c r="FP70" s="16"/>
      <c r="FQ70" s="16"/>
      <c r="FR70" s="16"/>
      <c r="FS70" s="16"/>
      <c r="FT70" s="16"/>
      <c r="FU70" s="16"/>
      <c r="FV70" s="16"/>
      <c r="FW70" s="16"/>
      <c r="FX70" s="16"/>
      <c r="FY70" s="16"/>
      <c r="FZ70" s="16"/>
      <c r="GA70" s="16"/>
      <c r="GB70" s="16"/>
      <c r="GC70" s="16"/>
      <c r="GD70" s="16"/>
      <c r="GE70" s="16"/>
      <c r="GF70" s="16"/>
      <c r="GG70" s="16"/>
      <c r="GH70" s="16"/>
      <c r="GI70" s="16"/>
      <c r="GJ70" s="16"/>
      <c r="GK70" s="16"/>
      <c r="GL70" s="16"/>
      <c r="GM70" s="16"/>
      <c r="GN70" s="16"/>
      <c r="GO70" s="16"/>
      <c r="GP70" s="16"/>
      <c r="GQ70" s="16"/>
      <c r="GR70" s="16"/>
      <c r="GS70" s="16"/>
      <c r="GT70" s="16"/>
      <c r="GU70" s="16"/>
      <c r="GV70" s="16"/>
      <c r="GW70" s="16"/>
      <c r="GX70" s="16"/>
      <c r="GY70" s="16"/>
      <c r="GZ70" s="16"/>
      <c r="HA70" s="16"/>
      <c r="HB70" s="16"/>
      <c r="HC70" s="16"/>
      <c r="HD70" s="16"/>
      <c r="HE70" s="16"/>
      <c r="HF70" s="16"/>
      <c r="HG70" s="16"/>
      <c r="HH70" s="16"/>
      <c r="HI70" s="16"/>
      <c r="HJ70" s="16"/>
      <c r="HK70" s="16"/>
      <c r="HL70" s="16"/>
      <c r="HM70" s="16"/>
      <c r="HN70" s="16"/>
      <c r="HO70" s="16"/>
      <c r="HP70" s="16"/>
      <c r="HQ70" s="16"/>
      <c r="HR70" s="16"/>
      <c r="HS70" s="16"/>
      <c r="HT70" s="16"/>
      <c r="HU70" s="16"/>
      <c r="HV70" s="16"/>
      <c r="HW70" s="16"/>
      <c r="HX70" s="16"/>
      <c r="HY70" s="16"/>
      <c r="HZ70" s="16"/>
      <c r="IA70" s="16"/>
      <c r="IB70" s="16"/>
      <c r="IC70" s="16"/>
      <c r="ID70" s="16"/>
      <c r="IE70" s="16"/>
      <c r="IF70" s="16"/>
      <c r="IG70" s="16"/>
      <c r="IH70" s="16"/>
      <c r="II70" s="16"/>
      <c r="IJ70" s="16"/>
      <c r="IK70" s="16"/>
      <c r="IL70" s="16"/>
      <c r="IM70" s="16"/>
      <c r="IN70" s="16"/>
      <c r="IO70" s="16"/>
      <c r="IP70" s="16"/>
      <c r="IQ70" s="16"/>
      <c r="IR70" s="16"/>
      <c r="IS70" s="16"/>
      <c r="IT70" s="16"/>
      <c r="IU70" s="16"/>
      <c r="IV70" s="16"/>
      <c r="IW70" s="16"/>
      <c r="IX70" s="16"/>
      <c r="IY70" s="16"/>
      <c r="IZ70" s="16"/>
      <c r="JA70" s="16"/>
      <c r="JB70" s="16"/>
      <c r="JC70" s="16"/>
      <c r="JD70" s="16"/>
      <c r="JE70" s="16"/>
      <c r="JF70" s="16"/>
      <c r="JG70" s="16"/>
      <c r="JH70" s="16"/>
      <c r="JI70" s="16"/>
      <c r="JJ70" s="16"/>
      <c r="JK70" s="16"/>
      <c r="JL70" s="16"/>
      <c r="JM70" s="16"/>
      <c r="JN70" s="16"/>
      <c r="JO70" s="16"/>
      <c r="JP70" s="16"/>
      <c r="JQ70" s="16"/>
      <c r="JR70" s="16"/>
      <c r="JS70" s="16"/>
      <c r="JT70" s="16"/>
      <c r="JU70" s="16"/>
      <c r="JV70" s="16"/>
      <c r="JW70" s="16"/>
      <c r="JX70" s="16"/>
      <c r="JY70" s="16"/>
      <c r="JZ70" s="16"/>
      <c r="KA70" s="16"/>
      <c r="KB70" s="16"/>
      <c r="KC70" s="16"/>
      <c r="KD70" s="16"/>
      <c r="KE70" s="16"/>
      <c r="KF70" s="16"/>
      <c r="KG70" s="16"/>
      <c r="KH70" s="16"/>
      <c r="KI70" s="16"/>
      <c r="KJ70" s="16"/>
      <c r="KK70" s="16"/>
      <c r="KL70" s="16"/>
      <c r="KM70" s="16"/>
      <c r="KN70" s="16"/>
      <c r="KO70" s="16"/>
      <c r="KP70" s="16"/>
      <c r="KQ70" s="16"/>
      <c r="KR70" s="16"/>
      <c r="KS70" s="16"/>
      <c r="KT70" s="12"/>
      <c r="KU70" s="12"/>
      <c r="KV70" s="16"/>
    </row>
    <row r="71" spans="12:308" x14ac:dyDescent="0.2">
      <c r="L71" s="12"/>
      <c r="M71" s="12"/>
      <c r="N71" s="16"/>
      <c r="O71" s="12"/>
      <c r="P71" s="12"/>
      <c r="Q71" s="16"/>
      <c r="R71" s="12"/>
      <c r="S71" s="12"/>
      <c r="T71" s="16"/>
      <c r="U71" s="12"/>
      <c r="V71" s="12"/>
      <c r="W71" s="16"/>
      <c r="X71" s="12"/>
      <c r="Y71" s="12"/>
      <c r="Z71" s="16"/>
      <c r="AA71" s="12"/>
      <c r="AB71" s="12"/>
      <c r="AC71" s="16"/>
      <c r="AD71" s="12"/>
      <c r="AE71" s="12"/>
      <c r="AF71" s="16"/>
      <c r="AG71" s="12"/>
      <c r="AH71" s="12"/>
      <c r="AI71" s="16"/>
      <c r="AJ71" s="12"/>
      <c r="AK71" s="12"/>
      <c r="AL71" s="16"/>
      <c r="AM71" s="12"/>
      <c r="AN71" s="12"/>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c r="DR71" s="16"/>
      <c r="DS71" s="16"/>
      <c r="DT71" s="16"/>
      <c r="DU71" s="16"/>
      <c r="DV71" s="16"/>
      <c r="DW71" s="16"/>
      <c r="DX71" s="16"/>
      <c r="DY71" s="12"/>
      <c r="DZ71" s="12"/>
      <c r="EA71" s="16"/>
      <c r="EB71" s="12"/>
      <c r="EC71" s="12"/>
      <c r="ED71" s="16"/>
      <c r="EE71" s="12"/>
      <c r="EF71" s="12"/>
      <c r="EG71" s="16"/>
      <c r="EH71" s="12"/>
      <c r="EI71" s="12"/>
      <c r="EJ71" s="16"/>
      <c r="EK71" s="12"/>
      <c r="EL71" s="12"/>
      <c r="EM71" s="16"/>
      <c r="EN71" s="12"/>
      <c r="EO71" s="12"/>
      <c r="EP71" s="16"/>
      <c r="EQ71" s="16"/>
      <c r="ER71" s="16"/>
      <c r="ES71" s="16"/>
      <c r="ET71" s="16"/>
      <c r="EU71" s="16"/>
      <c r="EV71" s="16"/>
      <c r="EW71" s="16"/>
      <c r="EX71" s="16"/>
      <c r="EY71" s="16"/>
      <c r="EZ71" s="16"/>
      <c r="FA71" s="16"/>
      <c r="FB71" s="16"/>
      <c r="FC71" s="16"/>
      <c r="FD71" s="16"/>
      <c r="FE71" s="16"/>
      <c r="FF71" s="16"/>
      <c r="FG71" s="16"/>
      <c r="FH71" s="16"/>
      <c r="FI71" s="16"/>
      <c r="FJ71" s="16"/>
      <c r="FK71" s="16"/>
      <c r="FL71" s="16"/>
      <c r="FM71" s="16"/>
      <c r="FN71" s="16"/>
      <c r="FO71" s="16"/>
      <c r="FP71" s="16"/>
      <c r="FQ71" s="16"/>
      <c r="FR71" s="16"/>
      <c r="FS71" s="16"/>
      <c r="FT71" s="16"/>
      <c r="FU71" s="16"/>
      <c r="FV71" s="16"/>
      <c r="FW71" s="16"/>
      <c r="FX71" s="16"/>
      <c r="FY71" s="16"/>
      <c r="FZ71" s="16"/>
      <c r="GA71" s="16"/>
      <c r="GB71" s="16"/>
      <c r="GC71" s="16"/>
      <c r="GD71" s="16"/>
      <c r="GE71" s="16"/>
      <c r="GF71" s="16"/>
      <c r="GG71" s="16"/>
      <c r="GH71" s="16"/>
      <c r="GI71" s="16"/>
      <c r="GJ71" s="16"/>
      <c r="GK71" s="16"/>
      <c r="GL71" s="16"/>
      <c r="GM71" s="16"/>
      <c r="GN71" s="16"/>
      <c r="GO71" s="16"/>
      <c r="GP71" s="16"/>
      <c r="GQ71" s="16"/>
      <c r="GR71" s="16"/>
      <c r="GS71" s="16"/>
      <c r="GT71" s="16"/>
      <c r="GU71" s="16"/>
      <c r="GV71" s="16"/>
      <c r="GW71" s="16"/>
      <c r="GX71" s="16"/>
      <c r="GY71" s="16"/>
      <c r="GZ71" s="16"/>
      <c r="HA71" s="16"/>
      <c r="HB71" s="16"/>
      <c r="HC71" s="16"/>
      <c r="HD71" s="16"/>
      <c r="HE71" s="16"/>
      <c r="HF71" s="16"/>
      <c r="HG71" s="16"/>
      <c r="HH71" s="16"/>
      <c r="HI71" s="16"/>
      <c r="HJ71" s="16"/>
      <c r="HK71" s="16"/>
      <c r="HL71" s="16"/>
      <c r="HM71" s="16"/>
      <c r="HN71" s="16"/>
      <c r="HO71" s="16"/>
      <c r="HP71" s="16"/>
      <c r="HQ71" s="16"/>
      <c r="HR71" s="16"/>
      <c r="HS71" s="16"/>
      <c r="HT71" s="16"/>
      <c r="HU71" s="16"/>
      <c r="HV71" s="16"/>
      <c r="HW71" s="16"/>
      <c r="HX71" s="16"/>
      <c r="HY71" s="16"/>
      <c r="HZ71" s="16"/>
      <c r="IA71" s="16"/>
      <c r="IB71" s="16"/>
      <c r="IC71" s="16"/>
      <c r="ID71" s="16"/>
      <c r="IE71" s="16"/>
      <c r="IF71" s="16"/>
      <c r="IG71" s="16"/>
      <c r="IH71" s="16"/>
      <c r="II71" s="16"/>
      <c r="IJ71" s="16"/>
      <c r="IK71" s="16"/>
      <c r="IL71" s="16"/>
      <c r="IM71" s="16"/>
      <c r="IN71" s="16"/>
      <c r="IO71" s="16"/>
      <c r="IP71" s="16"/>
      <c r="IQ71" s="16"/>
      <c r="IR71" s="16"/>
      <c r="IS71" s="16"/>
      <c r="IT71" s="16"/>
      <c r="IU71" s="16"/>
      <c r="IV71" s="16"/>
      <c r="IW71" s="16"/>
      <c r="IX71" s="16"/>
      <c r="IY71" s="16"/>
      <c r="IZ71" s="16"/>
      <c r="JA71" s="16"/>
      <c r="JB71" s="16"/>
      <c r="JC71" s="16"/>
      <c r="JD71" s="16"/>
      <c r="JE71" s="16"/>
      <c r="JF71" s="16"/>
      <c r="JG71" s="16"/>
      <c r="JH71" s="16"/>
      <c r="JI71" s="16"/>
      <c r="JJ71" s="16"/>
      <c r="JK71" s="16"/>
      <c r="JL71" s="16"/>
      <c r="JM71" s="16"/>
      <c r="JN71" s="16"/>
      <c r="JO71" s="16"/>
      <c r="JP71" s="16"/>
      <c r="JQ71" s="16"/>
      <c r="JR71" s="16"/>
      <c r="JS71" s="16"/>
      <c r="JT71" s="16"/>
      <c r="JU71" s="16"/>
      <c r="JV71" s="16"/>
      <c r="JW71" s="16"/>
      <c r="JX71" s="16"/>
      <c r="JY71" s="16"/>
      <c r="JZ71" s="16"/>
      <c r="KA71" s="16"/>
      <c r="KB71" s="16"/>
      <c r="KC71" s="16"/>
      <c r="KD71" s="16"/>
      <c r="KE71" s="16"/>
      <c r="KF71" s="16"/>
      <c r="KG71" s="16"/>
      <c r="KH71" s="16"/>
      <c r="KI71" s="16"/>
      <c r="KJ71" s="16"/>
      <c r="KK71" s="16"/>
      <c r="KL71" s="16"/>
      <c r="KM71" s="16"/>
      <c r="KN71" s="16"/>
      <c r="KO71" s="16"/>
      <c r="KP71" s="16"/>
      <c r="KQ71" s="16"/>
      <c r="KR71" s="16"/>
      <c r="KS71" s="16"/>
      <c r="KT71" s="12"/>
      <c r="KU71" s="12"/>
      <c r="KV71" s="16"/>
    </row>
    <row r="72" spans="12:308" x14ac:dyDescent="0.2">
      <c r="L72" s="12"/>
      <c r="M72" s="12"/>
      <c r="N72" s="16"/>
      <c r="O72" s="12"/>
      <c r="P72" s="12"/>
      <c r="Q72" s="16"/>
      <c r="R72" s="12"/>
      <c r="S72" s="12"/>
      <c r="T72" s="16"/>
      <c r="U72" s="12"/>
      <c r="V72" s="12"/>
      <c r="W72" s="16"/>
      <c r="X72" s="12"/>
      <c r="Y72" s="12"/>
      <c r="Z72" s="16"/>
      <c r="AA72" s="12"/>
      <c r="AB72" s="12"/>
      <c r="AC72" s="16"/>
      <c r="AD72" s="12"/>
      <c r="AE72" s="12"/>
      <c r="AF72" s="16"/>
      <c r="AG72" s="12"/>
      <c r="AH72" s="12"/>
      <c r="AI72" s="16"/>
      <c r="AJ72" s="12"/>
      <c r="AK72" s="12"/>
      <c r="AL72" s="16"/>
      <c r="AM72" s="12"/>
      <c r="AN72" s="12"/>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c r="BM72" s="16"/>
      <c r="BN72" s="16"/>
      <c r="BO72" s="16"/>
      <c r="BP72" s="16"/>
      <c r="BQ72" s="16"/>
      <c r="BR72" s="16"/>
      <c r="BS72" s="16"/>
      <c r="BT72" s="16"/>
      <c r="BU72" s="16"/>
      <c r="BV72" s="16"/>
      <c r="BW72" s="16"/>
      <c r="BX72" s="16"/>
      <c r="BY72" s="16"/>
      <c r="BZ72" s="16"/>
      <c r="CA72" s="16"/>
      <c r="CB72" s="16"/>
      <c r="CC72" s="16"/>
      <c r="CD72" s="16"/>
      <c r="CE72" s="16"/>
      <c r="CF72" s="16"/>
      <c r="CG72" s="16"/>
      <c r="CH72" s="16"/>
      <c r="CI72" s="16"/>
      <c r="CJ72" s="16"/>
      <c r="CK72" s="16"/>
      <c r="CL72" s="16"/>
      <c r="CM72" s="16"/>
      <c r="CN72" s="16"/>
      <c r="CO72" s="16"/>
      <c r="CP72" s="16"/>
      <c r="CQ72" s="16"/>
      <c r="CR72" s="16"/>
      <c r="CS72" s="16"/>
      <c r="CT72" s="16"/>
      <c r="CU72" s="16"/>
      <c r="CV72" s="16"/>
      <c r="CW72" s="16"/>
      <c r="CX72" s="16"/>
      <c r="CY72" s="16"/>
      <c r="CZ72" s="16"/>
      <c r="DA72" s="16"/>
      <c r="DB72" s="16"/>
      <c r="DC72" s="16"/>
      <c r="DD72" s="16"/>
      <c r="DE72" s="16"/>
      <c r="DF72" s="16"/>
      <c r="DG72" s="16"/>
      <c r="DH72" s="16"/>
      <c r="DI72" s="16"/>
      <c r="DJ72" s="16"/>
      <c r="DK72" s="16"/>
      <c r="DL72" s="16"/>
      <c r="DM72" s="16"/>
      <c r="DN72" s="16"/>
      <c r="DO72" s="16"/>
      <c r="DP72" s="16"/>
      <c r="DQ72" s="16"/>
      <c r="DR72" s="16"/>
      <c r="DS72" s="16"/>
      <c r="DT72" s="16"/>
      <c r="DU72" s="16"/>
      <c r="DV72" s="16"/>
      <c r="DW72" s="16"/>
      <c r="DX72" s="16"/>
      <c r="DY72" s="12"/>
      <c r="DZ72" s="12"/>
      <c r="EA72" s="16"/>
      <c r="EB72" s="12"/>
      <c r="EC72" s="12"/>
      <c r="ED72" s="16"/>
      <c r="EE72" s="12"/>
      <c r="EF72" s="12"/>
      <c r="EG72" s="16"/>
      <c r="EH72" s="12"/>
      <c r="EI72" s="12"/>
      <c r="EJ72" s="16"/>
      <c r="EK72" s="12"/>
      <c r="EL72" s="12"/>
      <c r="EM72" s="16"/>
      <c r="EN72" s="12"/>
      <c r="EO72" s="12"/>
      <c r="EP72" s="16"/>
      <c r="EQ72" s="16"/>
      <c r="ER72" s="16"/>
      <c r="ES72" s="16"/>
      <c r="ET72" s="16"/>
      <c r="EU72" s="16"/>
      <c r="EV72" s="16"/>
      <c r="EW72" s="16"/>
      <c r="EX72" s="16"/>
      <c r="EY72" s="16"/>
      <c r="EZ72" s="16"/>
      <c r="FA72" s="16"/>
      <c r="FB72" s="16"/>
      <c r="FC72" s="16"/>
      <c r="FD72" s="16"/>
      <c r="FE72" s="16"/>
      <c r="FF72" s="16"/>
      <c r="FG72" s="16"/>
      <c r="FH72" s="16"/>
      <c r="FI72" s="16"/>
      <c r="FJ72" s="16"/>
      <c r="FK72" s="16"/>
      <c r="FL72" s="16"/>
      <c r="FM72" s="16"/>
      <c r="FN72" s="16"/>
      <c r="FO72" s="16"/>
      <c r="FP72" s="16"/>
      <c r="FQ72" s="16"/>
      <c r="FR72" s="16"/>
      <c r="FS72" s="16"/>
      <c r="FT72" s="16"/>
      <c r="FU72" s="16"/>
      <c r="FV72" s="16"/>
      <c r="FW72" s="16"/>
      <c r="FX72" s="16"/>
      <c r="FY72" s="16"/>
      <c r="FZ72" s="16"/>
      <c r="GA72" s="16"/>
      <c r="GB72" s="16"/>
      <c r="GC72" s="16"/>
      <c r="GD72" s="16"/>
      <c r="GE72" s="16"/>
      <c r="GF72" s="16"/>
      <c r="GG72" s="16"/>
      <c r="GH72" s="16"/>
      <c r="GI72" s="16"/>
      <c r="GJ72" s="16"/>
      <c r="GK72" s="16"/>
      <c r="GL72" s="16"/>
      <c r="GM72" s="16"/>
      <c r="GN72" s="16"/>
      <c r="GO72" s="16"/>
      <c r="GP72" s="16"/>
      <c r="GQ72" s="16"/>
      <c r="GR72" s="16"/>
      <c r="GS72" s="16"/>
      <c r="GT72" s="16"/>
      <c r="GU72" s="16"/>
      <c r="GV72" s="16"/>
      <c r="GW72" s="16"/>
      <c r="GX72" s="16"/>
      <c r="GY72" s="16"/>
      <c r="GZ72" s="16"/>
      <c r="HA72" s="16"/>
      <c r="HB72" s="16"/>
      <c r="HC72" s="16"/>
      <c r="HD72" s="16"/>
      <c r="HE72" s="16"/>
      <c r="HF72" s="16"/>
      <c r="HG72" s="16"/>
      <c r="HH72" s="16"/>
      <c r="HI72" s="16"/>
      <c r="HJ72" s="16"/>
      <c r="HK72" s="16"/>
      <c r="HL72" s="16"/>
      <c r="HM72" s="16"/>
      <c r="HN72" s="16"/>
      <c r="HO72" s="16"/>
      <c r="HP72" s="16"/>
      <c r="HQ72" s="16"/>
      <c r="HR72" s="16"/>
      <c r="HS72" s="16"/>
      <c r="HT72" s="16"/>
      <c r="HU72" s="16"/>
      <c r="HV72" s="16"/>
      <c r="HW72" s="16"/>
      <c r="HX72" s="16"/>
      <c r="HY72" s="16"/>
      <c r="HZ72" s="16"/>
      <c r="IA72" s="16"/>
      <c r="IB72" s="16"/>
      <c r="IC72" s="16"/>
      <c r="ID72" s="16"/>
      <c r="IE72" s="16"/>
      <c r="IF72" s="16"/>
      <c r="IG72" s="16"/>
      <c r="IH72" s="16"/>
      <c r="II72" s="16"/>
      <c r="IJ72" s="16"/>
      <c r="IK72" s="16"/>
      <c r="IL72" s="16"/>
      <c r="IM72" s="16"/>
      <c r="IN72" s="16"/>
      <c r="IO72" s="16"/>
      <c r="IP72" s="16"/>
      <c r="IQ72" s="16"/>
      <c r="IR72" s="16"/>
      <c r="IS72" s="16"/>
      <c r="IT72" s="16"/>
      <c r="IU72" s="16"/>
      <c r="IV72" s="16"/>
      <c r="IW72" s="16"/>
      <c r="IX72" s="16"/>
      <c r="IY72" s="16"/>
      <c r="IZ72" s="16"/>
      <c r="JA72" s="16"/>
      <c r="JB72" s="16"/>
      <c r="JC72" s="16"/>
      <c r="JD72" s="16"/>
      <c r="JE72" s="16"/>
      <c r="JF72" s="16"/>
      <c r="JG72" s="16"/>
      <c r="JH72" s="16"/>
      <c r="JI72" s="16"/>
      <c r="JJ72" s="16"/>
      <c r="JK72" s="16"/>
      <c r="JL72" s="16"/>
      <c r="JM72" s="16"/>
      <c r="JN72" s="16"/>
      <c r="JO72" s="16"/>
      <c r="JP72" s="16"/>
      <c r="JQ72" s="16"/>
      <c r="JR72" s="16"/>
      <c r="JS72" s="16"/>
      <c r="JT72" s="16"/>
      <c r="JU72" s="16"/>
      <c r="JV72" s="16"/>
      <c r="JW72" s="16"/>
      <c r="JX72" s="16"/>
      <c r="JY72" s="16"/>
      <c r="JZ72" s="16"/>
      <c r="KA72" s="16"/>
      <c r="KB72" s="16"/>
      <c r="KC72" s="16"/>
      <c r="KD72" s="16"/>
      <c r="KE72" s="16"/>
      <c r="KF72" s="16"/>
      <c r="KG72" s="16"/>
      <c r="KH72" s="16"/>
      <c r="KI72" s="16"/>
      <c r="KJ72" s="16"/>
      <c r="KK72" s="16"/>
      <c r="KL72" s="16"/>
      <c r="KM72" s="16"/>
      <c r="KN72" s="16"/>
      <c r="KO72" s="16"/>
      <c r="KP72" s="16"/>
      <c r="KQ72" s="16"/>
      <c r="KR72" s="16"/>
      <c r="KS72" s="16"/>
      <c r="KT72" s="12"/>
      <c r="KU72" s="12"/>
      <c r="KV72" s="16"/>
    </row>
    <row r="73" spans="12:308" x14ac:dyDescent="0.2">
      <c r="L73" s="12"/>
      <c r="M73" s="12"/>
      <c r="N73" s="16"/>
      <c r="O73" s="12"/>
      <c r="P73" s="12"/>
      <c r="Q73" s="16"/>
      <c r="R73" s="12"/>
      <c r="S73" s="12"/>
      <c r="T73" s="16"/>
      <c r="U73" s="12"/>
      <c r="V73" s="12"/>
      <c r="W73" s="16"/>
      <c r="X73" s="12"/>
      <c r="Y73" s="12"/>
      <c r="Z73" s="16"/>
      <c r="AA73" s="12"/>
      <c r="AB73" s="12"/>
      <c r="AC73" s="16"/>
      <c r="AD73" s="12"/>
      <c r="AE73" s="12"/>
      <c r="AF73" s="16"/>
      <c r="AG73" s="12"/>
      <c r="AH73" s="12"/>
      <c r="AI73" s="16"/>
      <c r="AJ73" s="12"/>
      <c r="AK73" s="12"/>
      <c r="AL73" s="16"/>
      <c r="AM73" s="12"/>
      <c r="AN73" s="12"/>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c r="DR73" s="16"/>
      <c r="DS73" s="16"/>
      <c r="DT73" s="16"/>
      <c r="DU73" s="16"/>
      <c r="DV73" s="16"/>
      <c r="DW73" s="16"/>
      <c r="DX73" s="16"/>
      <c r="DY73" s="12"/>
      <c r="DZ73" s="12"/>
      <c r="EA73" s="16"/>
      <c r="EB73" s="12"/>
      <c r="EC73" s="12"/>
      <c r="ED73" s="16"/>
      <c r="EE73" s="12"/>
      <c r="EF73" s="12"/>
      <c r="EG73" s="16"/>
      <c r="EH73" s="12"/>
      <c r="EI73" s="12"/>
      <c r="EJ73" s="16"/>
      <c r="EK73" s="12"/>
      <c r="EL73" s="12"/>
      <c r="EM73" s="16"/>
      <c r="EN73" s="12"/>
      <c r="EO73" s="12"/>
      <c r="EP73" s="16"/>
      <c r="EQ73" s="16"/>
      <c r="ER73" s="16"/>
      <c r="ES73" s="16"/>
      <c r="ET73" s="16"/>
      <c r="EU73" s="16"/>
      <c r="EV73" s="16"/>
      <c r="EW73" s="16"/>
      <c r="EX73" s="16"/>
      <c r="EY73" s="16"/>
      <c r="EZ73" s="16"/>
      <c r="FA73" s="16"/>
      <c r="FB73" s="16"/>
      <c r="FC73" s="16"/>
      <c r="FD73" s="16"/>
      <c r="FE73" s="16"/>
      <c r="FF73" s="16"/>
      <c r="FG73" s="16"/>
      <c r="FH73" s="16"/>
      <c r="FI73" s="16"/>
      <c r="FJ73" s="16"/>
      <c r="FK73" s="16"/>
      <c r="FL73" s="16"/>
      <c r="FM73" s="16"/>
      <c r="FN73" s="16"/>
      <c r="FO73" s="16"/>
      <c r="FP73" s="16"/>
      <c r="FQ73" s="16"/>
      <c r="FR73" s="16"/>
      <c r="FS73" s="16"/>
      <c r="FT73" s="16"/>
      <c r="FU73" s="16"/>
      <c r="FV73" s="16"/>
      <c r="FW73" s="16"/>
      <c r="FX73" s="16"/>
      <c r="FY73" s="16"/>
      <c r="FZ73" s="16"/>
      <c r="GA73" s="16"/>
      <c r="GB73" s="16"/>
      <c r="GC73" s="16"/>
      <c r="GD73" s="16"/>
      <c r="GE73" s="16"/>
      <c r="GF73" s="16"/>
      <c r="GG73" s="16"/>
      <c r="GH73" s="16"/>
      <c r="GI73" s="16"/>
      <c r="GJ73" s="16"/>
      <c r="GK73" s="16"/>
      <c r="GL73" s="16"/>
      <c r="GM73" s="16"/>
      <c r="GN73" s="16"/>
      <c r="GO73" s="16"/>
      <c r="GP73" s="16"/>
      <c r="GQ73" s="16"/>
      <c r="GR73" s="16"/>
      <c r="GS73" s="16"/>
      <c r="GT73" s="16"/>
      <c r="GU73" s="16"/>
      <c r="GV73" s="16"/>
      <c r="GW73" s="16"/>
      <c r="GX73" s="16"/>
      <c r="GY73" s="16"/>
      <c r="GZ73" s="16"/>
      <c r="HA73" s="16"/>
      <c r="HB73" s="16"/>
      <c r="HC73" s="16"/>
      <c r="HD73" s="16"/>
      <c r="HE73" s="16"/>
      <c r="HF73" s="16"/>
      <c r="HG73" s="16"/>
      <c r="HH73" s="16"/>
      <c r="HI73" s="16"/>
      <c r="HJ73" s="16"/>
      <c r="HK73" s="16"/>
      <c r="HL73" s="16"/>
      <c r="HM73" s="16"/>
      <c r="HN73" s="16"/>
      <c r="HO73" s="16"/>
      <c r="HP73" s="16"/>
      <c r="HQ73" s="16"/>
      <c r="HR73" s="16"/>
      <c r="HS73" s="16"/>
      <c r="HT73" s="16"/>
      <c r="HU73" s="16"/>
      <c r="HV73" s="16"/>
      <c r="HW73" s="16"/>
      <c r="HX73" s="16"/>
      <c r="HY73" s="16"/>
      <c r="HZ73" s="16"/>
      <c r="IA73" s="16"/>
      <c r="IB73" s="16"/>
      <c r="IC73" s="16"/>
      <c r="ID73" s="16"/>
      <c r="IE73" s="16"/>
      <c r="IF73" s="16"/>
      <c r="IG73" s="16"/>
      <c r="IH73" s="16"/>
      <c r="II73" s="16"/>
      <c r="IJ73" s="16"/>
      <c r="IK73" s="16"/>
      <c r="IL73" s="16"/>
      <c r="IM73" s="16"/>
      <c r="IN73" s="16"/>
      <c r="IO73" s="16"/>
      <c r="IP73" s="16"/>
      <c r="IQ73" s="16"/>
      <c r="IR73" s="16"/>
      <c r="IS73" s="16"/>
      <c r="IT73" s="16"/>
      <c r="IU73" s="16"/>
      <c r="IV73" s="16"/>
      <c r="IW73" s="16"/>
      <c r="IX73" s="16"/>
      <c r="IY73" s="16"/>
      <c r="IZ73" s="16"/>
      <c r="JA73" s="16"/>
      <c r="JB73" s="16"/>
      <c r="JC73" s="16"/>
      <c r="JD73" s="16"/>
      <c r="JE73" s="16"/>
      <c r="JF73" s="16"/>
      <c r="JG73" s="16"/>
      <c r="JH73" s="16"/>
      <c r="JI73" s="16"/>
      <c r="JJ73" s="16"/>
      <c r="JK73" s="16"/>
      <c r="JL73" s="16"/>
      <c r="JM73" s="16"/>
      <c r="JN73" s="16"/>
      <c r="JO73" s="16"/>
      <c r="JP73" s="16"/>
      <c r="JQ73" s="16"/>
      <c r="JR73" s="16"/>
      <c r="JS73" s="16"/>
      <c r="JT73" s="16"/>
      <c r="JU73" s="16"/>
      <c r="JV73" s="16"/>
      <c r="JW73" s="16"/>
      <c r="JX73" s="16"/>
      <c r="JY73" s="16"/>
      <c r="JZ73" s="16"/>
      <c r="KA73" s="16"/>
      <c r="KB73" s="16"/>
      <c r="KC73" s="16"/>
      <c r="KD73" s="16"/>
      <c r="KE73" s="16"/>
      <c r="KF73" s="16"/>
      <c r="KG73" s="16"/>
      <c r="KH73" s="16"/>
      <c r="KI73" s="16"/>
      <c r="KJ73" s="16"/>
      <c r="KK73" s="16"/>
      <c r="KL73" s="16"/>
      <c r="KM73" s="16"/>
      <c r="KN73" s="16"/>
      <c r="KO73" s="16"/>
      <c r="KP73" s="16"/>
      <c r="KQ73" s="16"/>
      <c r="KR73" s="16"/>
      <c r="KS73" s="16"/>
      <c r="KT73" s="12"/>
      <c r="KU73" s="12"/>
      <c r="KV73" s="16"/>
    </row>
    <row r="74" spans="12:308" x14ac:dyDescent="0.2">
      <c r="L74" s="12"/>
      <c r="M74" s="12"/>
      <c r="N74" s="16"/>
      <c r="O74" s="12"/>
      <c r="P74" s="12"/>
      <c r="Q74" s="16"/>
      <c r="R74" s="12"/>
      <c r="S74" s="12"/>
      <c r="T74" s="16"/>
      <c r="U74" s="12"/>
      <c r="V74" s="12"/>
      <c r="W74" s="16"/>
      <c r="X74" s="12"/>
      <c r="Y74" s="12"/>
      <c r="Z74" s="16"/>
      <c r="AA74" s="12"/>
      <c r="AB74" s="12"/>
      <c r="AC74" s="16"/>
      <c r="AD74" s="12"/>
      <c r="AE74" s="12"/>
      <c r="AF74" s="16"/>
      <c r="AG74" s="12"/>
      <c r="AH74" s="12"/>
      <c r="AI74" s="16"/>
      <c r="AJ74" s="12"/>
      <c r="AK74" s="12"/>
      <c r="AL74" s="16"/>
      <c r="AM74" s="12"/>
      <c r="AN74" s="12"/>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c r="DG74" s="16"/>
      <c r="DH74" s="16"/>
      <c r="DI74" s="16"/>
      <c r="DJ74" s="16"/>
      <c r="DK74" s="16"/>
      <c r="DL74" s="16"/>
      <c r="DM74" s="16"/>
      <c r="DN74" s="16"/>
      <c r="DO74" s="16"/>
      <c r="DP74" s="16"/>
      <c r="DQ74" s="16"/>
      <c r="DR74" s="16"/>
      <c r="DS74" s="16"/>
      <c r="DT74" s="16"/>
      <c r="DU74" s="16"/>
      <c r="DV74" s="16"/>
      <c r="DW74" s="16"/>
      <c r="DX74" s="16"/>
      <c r="DY74" s="12"/>
      <c r="DZ74" s="12"/>
      <c r="EA74" s="16"/>
      <c r="EB74" s="12"/>
      <c r="EC74" s="12"/>
      <c r="ED74" s="16"/>
      <c r="EE74" s="12"/>
      <c r="EF74" s="12"/>
      <c r="EG74" s="16"/>
      <c r="EH74" s="12"/>
      <c r="EI74" s="12"/>
      <c r="EJ74" s="16"/>
      <c r="EK74" s="12"/>
      <c r="EL74" s="12"/>
      <c r="EM74" s="16"/>
      <c r="EN74" s="12"/>
      <c r="EO74" s="12"/>
      <c r="EP74" s="16"/>
      <c r="EQ74" s="16"/>
      <c r="ER74" s="16"/>
      <c r="ES74" s="16"/>
      <c r="ET74" s="16"/>
      <c r="EU74" s="16"/>
      <c r="EV74" s="16"/>
      <c r="EW74" s="16"/>
      <c r="EX74" s="16"/>
      <c r="EY74" s="16"/>
      <c r="EZ74" s="16"/>
      <c r="FA74" s="16"/>
      <c r="FB74" s="16"/>
      <c r="FC74" s="16"/>
      <c r="FD74" s="16"/>
      <c r="FE74" s="16"/>
      <c r="FF74" s="16"/>
      <c r="FG74" s="16"/>
      <c r="FH74" s="16"/>
      <c r="FI74" s="16"/>
      <c r="FJ74" s="16"/>
      <c r="FK74" s="16"/>
      <c r="FL74" s="16"/>
      <c r="FM74" s="16"/>
      <c r="FN74" s="16"/>
      <c r="FO74" s="16"/>
      <c r="FP74" s="16"/>
      <c r="FQ74" s="16"/>
      <c r="FR74" s="16"/>
      <c r="FS74" s="16"/>
      <c r="FT74" s="16"/>
      <c r="FU74" s="16"/>
      <c r="FV74" s="16"/>
      <c r="FW74" s="16"/>
      <c r="FX74" s="16"/>
      <c r="FY74" s="16"/>
      <c r="FZ74" s="16"/>
      <c r="GA74" s="16"/>
      <c r="GB74" s="16"/>
      <c r="GC74" s="16"/>
      <c r="GD74" s="16"/>
      <c r="GE74" s="16"/>
      <c r="GF74" s="16"/>
      <c r="GG74" s="16"/>
      <c r="GH74" s="16"/>
      <c r="GI74" s="16"/>
      <c r="GJ74" s="16"/>
      <c r="GK74" s="16"/>
      <c r="GL74" s="16"/>
      <c r="GM74" s="16"/>
      <c r="GN74" s="16"/>
      <c r="GO74" s="16"/>
      <c r="GP74" s="16"/>
      <c r="GQ74" s="16"/>
      <c r="GR74" s="16"/>
      <c r="GS74" s="16"/>
      <c r="GT74" s="16"/>
      <c r="GU74" s="16"/>
      <c r="GV74" s="16"/>
      <c r="GW74" s="16"/>
      <c r="GX74" s="16"/>
      <c r="GY74" s="16"/>
      <c r="GZ74" s="16"/>
      <c r="HA74" s="16"/>
      <c r="HB74" s="16"/>
      <c r="HC74" s="16"/>
      <c r="HD74" s="16"/>
      <c r="HE74" s="16"/>
      <c r="HF74" s="16"/>
      <c r="HG74" s="16"/>
      <c r="HH74" s="16"/>
      <c r="HI74" s="16"/>
      <c r="HJ74" s="16"/>
      <c r="HK74" s="16"/>
      <c r="HL74" s="16"/>
      <c r="HM74" s="16"/>
      <c r="HN74" s="16"/>
      <c r="HO74" s="16"/>
      <c r="HP74" s="16"/>
      <c r="HQ74" s="16"/>
      <c r="HR74" s="16"/>
      <c r="HS74" s="16"/>
      <c r="HT74" s="16"/>
      <c r="HU74" s="16"/>
      <c r="HV74" s="16"/>
      <c r="HW74" s="16"/>
      <c r="HX74" s="16"/>
      <c r="HY74" s="16"/>
      <c r="HZ74" s="16"/>
      <c r="IA74" s="16"/>
      <c r="IB74" s="16"/>
      <c r="IC74" s="16"/>
      <c r="ID74" s="16"/>
      <c r="IE74" s="16"/>
      <c r="IF74" s="16"/>
      <c r="IG74" s="16"/>
      <c r="IH74" s="16"/>
      <c r="II74" s="16"/>
      <c r="IJ74" s="16"/>
      <c r="IK74" s="16"/>
      <c r="IL74" s="16"/>
      <c r="IM74" s="16"/>
      <c r="IN74" s="16"/>
      <c r="IO74" s="16"/>
      <c r="IP74" s="16"/>
      <c r="IQ74" s="16"/>
      <c r="IR74" s="16"/>
      <c r="IS74" s="16"/>
      <c r="IT74" s="16"/>
      <c r="IU74" s="16"/>
      <c r="IV74" s="16"/>
      <c r="IW74" s="16"/>
      <c r="IX74" s="16"/>
      <c r="IY74" s="16"/>
      <c r="IZ74" s="16"/>
      <c r="JA74" s="16"/>
      <c r="JB74" s="16"/>
      <c r="JC74" s="16"/>
      <c r="JD74" s="16"/>
      <c r="JE74" s="16"/>
      <c r="JF74" s="16"/>
      <c r="JG74" s="16"/>
      <c r="JH74" s="16"/>
      <c r="JI74" s="16"/>
      <c r="JJ74" s="16"/>
      <c r="JK74" s="16"/>
      <c r="JL74" s="16"/>
      <c r="JM74" s="16"/>
      <c r="JN74" s="16"/>
      <c r="JO74" s="16"/>
      <c r="JP74" s="16"/>
      <c r="JQ74" s="16"/>
      <c r="JR74" s="16"/>
      <c r="JS74" s="16"/>
      <c r="JT74" s="16"/>
      <c r="JU74" s="16"/>
      <c r="JV74" s="16"/>
      <c r="JW74" s="16"/>
      <c r="JX74" s="16"/>
      <c r="JY74" s="16"/>
      <c r="JZ74" s="16"/>
      <c r="KA74" s="16"/>
      <c r="KB74" s="16"/>
      <c r="KC74" s="16"/>
      <c r="KD74" s="16"/>
      <c r="KE74" s="16"/>
      <c r="KF74" s="16"/>
      <c r="KG74" s="16"/>
      <c r="KH74" s="16"/>
      <c r="KI74" s="16"/>
      <c r="KJ74" s="16"/>
      <c r="KK74" s="16"/>
      <c r="KL74" s="16"/>
      <c r="KM74" s="16"/>
      <c r="KN74" s="16"/>
      <c r="KO74" s="16"/>
      <c r="KP74" s="16"/>
      <c r="KQ74" s="16"/>
      <c r="KR74" s="16"/>
      <c r="KS74" s="16"/>
      <c r="KT74" s="12"/>
      <c r="KU74" s="12"/>
      <c r="KV74" s="16"/>
    </row>
    <row r="75" spans="12:308" x14ac:dyDescent="0.2">
      <c r="L75" s="12"/>
      <c r="M75" s="12"/>
      <c r="N75" s="16"/>
      <c r="O75" s="12"/>
      <c r="P75" s="12"/>
      <c r="Q75" s="16"/>
      <c r="R75" s="12"/>
      <c r="S75" s="12"/>
      <c r="T75" s="16"/>
      <c r="U75" s="12"/>
      <c r="V75" s="12"/>
      <c r="W75" s="16"/>
      <c r="X75" s="12"/>
      <c r="Y75" s="12"/>
      <c r="Z75" s="16"/>
      <c r="AA75" s="12"/>
      <c r="AB75" s="12"/>
      <c r="AC75" s="16"/>
      <c r="AD75" s="12"/>
      <c r="AE75" s="12"/>
      <c r="AF75" s="16"/>
      <c r="AG75" s="12"/>
      <c r="AH75" s="12"/>
      <c r="AI75" s="16"/>
      <c r="AJ75" s="12"/>
      <c r="AK75" s="12"/>
      <c r="AL75" s="16"/>
      <c r="AM75" s="12"/>
      <c r="AN75" s="12"/>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6"/>
      <c r="BY75" s="16"/>
      <c r="BZ75" s="16"/>
      <c r="CA75" s="16"/>
      <c r="CB75" s="16"/>
      <c r="CC75" s="16"/>
      <c r="CD75" s="16"/>
      <c r="CE75" s="16"/>
      <c r="CF75" s="16"/>
      <c r="CG75" s="16"/>
      <c r="CH75" s="16"/>
      <c r="CI75" s="16"/>
      <c r="CJ75" s="16"/>
      <c r="CK75" s="16"/>
      <c r="CL75" s="16"/>
      <c r="CM75" s="16"/>
      <c r="CN75" s="16"/>
      <c r="CO75" s="16"/>
      <c r="CP75" s="16"/>
      <c r="CQ75" s="16"/>
      <c r="CR75" s="16"/>
      <c r="CS75" s="16"/>
      <c r="CT75" s="16"/>
      <c r="CU75" s="16"/>
      <c r="CV75" s="16"/>
      <c r="CW75" s="16"/>
      <c r="CX75" s="16"/>
      <c r="CY75" s="16"/>
      <c r="CZ75" s="16"/>
      <c r="DA75" s="16"/>
      <c r="DB75" s="16"/>
      <c r="DC75" s="16"/>
      <c r="DD75" s="16"/>
      <c r="DE75" s="16"/>
      <c r="DF75" s="16"/>
      <c r="DG75" s="16"/>
      <c r="DH75" s="16"/>
      <c r="DI75" s="16"/>
      <c r="DJ75" s="16"/>
      <c r="DK75" s="16"/>
      <c r="DL75" s="16"/>
      <c r="DM75" s="16"/>
      <c r="DN75" s="16"/>
      <c r="DO75" s="16"/>
      <c r="DP75" s="16"/>
      <c r="DQ75" s="16"/>
      <c r="DR75" s="16"/>
      <c r="DS75" s="16"/>
      <c r="DT75" s="16"/>
      <c r="DU75" s="16"/>
      <c r="DV75" s="16"/>
      <c r="DW75" s="16"/>
      <c r="DX75" s="16"/>
      <c r="DY75" s="12"/>
      <c r="DZ75" s="12"/>
      <c r="EA75" s="16"/>
      <c r="EB75" s="12"/>
      <c r="EC75" s="12"/>
      <c r="ED75" s="16"/>
      <c r="EE75" s="12"/>
      <c r="EF75" s="12"/>
      <c r="EG75" s="16"/>
      <c r="EH75" s="12"/>
      <c r="EI75" s="12"/>
      <c r="EJ75" s="16"/>
      <c r="EK75" s="12"/>
      <c r="EL75" s="12"/>
      <c r="EM75" s="16"/>
      <c r="EN75" s="12"/>
      <c r="EO75" s="12"/>
      <c r="EP75" s="16"/>
      <c r="EQ75" s="16"/>
      <c r="ER75" s="16"/>
      <c r="ES75" s="16"/>
      <c r="ET75" s="16"/>
      <c r="EU75" s="16"/>
      <c r="EV75" s="16"/>
      <c r="EW75" s="16"/>
      <c r="EX75" s="16"/>
      <c r="EY75" s="16"/>
      <c r="EZ75" s="16"/>
      <c r="FA75" s="16"/>
      <c r="FB75" s="16"/>
      <c r="FC75" s="16"/>
      <c r="FD75" s="16"/>
      <c r="FE75" s="16"/>
      <c r="FF75" s="16"/>
      <c r="FG75" s="16"/>
      <c r="FH75" s="16"/>
      <c r="FI75" s="16"/>
      <c r="FJ75" s="16"/>
      <c r="FK75" s="16"/>
      <c r="FL75" s="16"/>
      <c r="FM75" s="16"/>
      <c r="FN75" s="16"/>
      <c r="FO75" s="16"/>
      <c r="FP75" s="16"/>
      <c r="FQ75" s="16"/>
      <c r="FR75" s="16"/>
      <c r="FS75" s="16"/>
      <c r="FT75" s="16"/>
      <c r="FU75" s="16"/>
      <c r="FV75" s="16"/>
      <c r="FW75" s="16"/>
      <c r="FX75" s="16"/>
      <c r="FY75" s="16"/>
      <c r="FZ75" s="16"/>
      <c r="GA75" s="16"/>
      <c r="GB75" s="16"/>
      <c r="GC75" s="16"/>
      <c r="GD75" s="16"/>
      <c r="GE75" s="16"/>
      <c r="GF75" s="16"/>
      <c r="GG75" s="16"/>
      <c r="GH75" s="16"/>
      <c r="GI75" s="16"/>
      <c r="GJ75" s="16"/>
      <c r="GK75" s="16"/>
      <c r="GL75" s="16"/>
      <c r="GM75" s="16"/>
      <c r="GN75" s="16"/>
      <c r="GO75" s="16"/>
      <c r="GP75" s="16"/>
      <c r="GQ75" s="16"/>
      <c r="GR75" s="16"/>
      <c r="GS75" s="16"/>
      <c r="GT75" s="16"/>
      <c r="GU75" s="16"/>
      <c r="GV75" s="16"/>
      <c r="GW75" s="16"/>
      <c r="GX75" s="16"/>
      <c r="GY75" s="16"/>
      <c r="GZ75" s="16"/>
      <c r="HA75" s="16"/>
      <c r="HB75" s="16"/>
      <c r="HC75" s="16"/>
      <c r="HD75" s="16"/>
      <c r="HE75" s="16"/>
      <c r="HF75" s="16"/>
      <c r="HG75" s="16"/>
      <c r="HH75" s="16"/>
      <c r="HI75" s="16"/>
      <c r="HJ75" s="16"/>
      <c r="HK75" s="16"/>
      <c r="HL75" s="16"/>
      <c r="HM75" s="16"/>
      <c r="HN75" s="16"/>
      <c r="HO75" s="16"/>
      <c r="HP75" s="16"/>
      <c r="HQ75" s="16"/>
      <c r="HR75" s="16"/>
      <c r="HS75" s="16"/>
      <c r="HT75" s="16"/>
      <c r="HU75" s="16"/>
      <c r="HV75" s="16"/>
      <c r="HW75" s="16"/>
      <c r="HX75" s="16"/>
      <c r="HY75" s="16"/>
      <c r="HZ75" s="16"/>
      <c r="IA75" s="16"/>
      <c r="IB75" s="16"/>
      <c r="IC75" s="16"/>
      <c r="ID75" s="16"/>
      <c r="IE75" s="16"/>
      <c r="IF75" s="16"/>
      <c r="IG75" s="16"/>
      <c r="IH75" s="16"/>
      <c r="II75" s="16"/>
      <c r="IJ75" s="16"/>
      <c r="IK75" s="16"/>
      <c r="IL75" s="16"/>
      <c r="IM75" s="16"/>
      <c r="IN75" s="16"/>
      <c r="IO75" s="16"/>
      <c r="IP75" s="16"/>
      <c r="IQ75" s="16"/>
      <c r="IR75" s="16"/>
      <c r="IS75" s="16"/>
      <c r="IT75" s="16"/>
      <c r="IU75" s="16"/>
      <c r="IV75" s="16"/>
      <c r="IW75" s="16"/>
      <c r="IX75" s="16"/>
      <c r="IY75" s="16"/>
      <c r="IZ75" s="16"/>
      <c r="JA75" s="16"/>
      <c r="JB75" s="16"/>
      <c r="JC75" s="16"/>
      <c r="JD75" s="16"/>
      <c r="JE75" s="16"/>
      <c r="JF75" s="16"/>
      <c r="JG75" s="16"/>
      <c r="JH75" s="16"/>
      <c r="JI75" s="16"/>
      <c r="JJ75" s="16"/>
      <c r="JK75" s="16"/>
      <c r="JL75" s="16"/>
      <c r="JM75" s="16"/>
      <c r="JN75" s="16"/>
      <c r="JO75" s="16"/>
      <c r="JP75" s="16"/>
      <c r="JQ75" s="16"/>
      <c r="JR75" s="16"/>
      <c r="JS75" s="16"/>
      <c r="JT75" s="16"/>
      <c r="JU75" s="16"/>
      <c r="JV75" s="16"/>
      <c r="JW75" s="16"/>
      <c r="JX75" s="16"/>
      <c r="JY75" s="16"/>
      <c r="JZ75" s="16"/>
      <c r="KA75" s="16"/>
      <c r="KB75" s="16"/>
      <c r="KC75" s="16"/>
      <c r="KD75" s="16"/>
      <c r="KE75" s="16"/>
      <c r="KF75" s="16"/>
      <c r="KG75" s="16"/>
      <c r="KH75" s="16"/>
      <c r="KI75" s="16"/>
      <c r="KJ75" s="16"/>
      <c r="KK75" s="16"/>
      <c r="KL75" s="16"/>
      <c r="KM75" s="16"/>
      <c r="KN75" s="16"/>
      <c r="KO75" s="16"/>
      <c r="KP75" s="16"/>
      <c r="KQ75" s="16"/>
      <c r="KR75" s="16"/>
      <c r="KS75" s="16"/>
      <c r="KT75" s="12"/>
      <c r="KU75" s="12"/>
      <c r="KV75" s="16"/>
    </row>
    <row r="76" spans="12:308" x14ac:dyDescent="0.2">
      <c r="L76" s="12"/>
      <c r="M76" s="12"/>
      <c r="N76" s="16"/>
      <c r="O76" s="12"/>
      <c r="P76" s="12"/>
      <c r="Q76" s="16"/>
      <c r="R76" s="12"/>
      <c r="S76" s="12"/>
      <c r="T76" s="16"/>
      <c r="U76" s="12"/>
      <c r="V76" s="12"/>
      <c r="W76" s="16"/>
      <c r="X76" s="12"/>
      <c r="Y76" s="12"/>
      <c r="Z76" s="16"/>
      <c r="AA76" s="12"/>
      <c r="AB76" s="12"/>
      <c r="AC76" s="16"/>
      <c r="AD76" s="12"/>
      <c r="AE76" s="12"/>
      <c r="AF76" s="16"/>
      <c r="AG76" s="12"/>
      <c r="AH76" s="12"/>
      <c r="AI76" s="16"/>
      <c r="AJ76" s="12"/>
      <c r="AK76" s="12"/>
      <c r="AL76" s="16"/>
      <c r="AM76" s="12"/>
      <c r="AN76" s="12"/>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c r="DG76" s="16"/>
      <c r="DH76" s="16"/>
      <c r="DI76" s="16"/>
      <c r="DJ76" s="16"/>
      <c r="DK76" s="16"/>
      <c r="DL76" s="16"/>
      <c r="DM76" s="16"/>
      <c r="DN76" s="16"/>
      <c r="DO76" s="16"/>
      <c r="DP76" s="16"/>
      <c r="DQ76" s="16"/>
      <c r="DR76" s="16"/>
      <c r="DS76" s="16"/>
      <c r="DT76" s="16"/>
      <c r="DU76" s="16"/>
      <c r="DV76" s="16"/>
      <c r="DW76" s="16"/>
      <c r="DX76" s="16"/>
      <c r="DY76" s="12"/>
      <c r="DZ76" s="12"/>
      <c r="EA76" s="16"/>
      <c r="EB76" s="12"/>
      <c r="EC76" s="12"/>
      <c r="ED76" s="16"/>
      <c r="EE76" s="12"/>
      <c r="EF76" s="12"/>
      <c r="EG76" s="16"/>
      <c r="EH76" s="12"/>
      <c r="EI76" s="12"/>
      <c r="EJ76" s="16"/>
      <c r="EK76" s="12"/>
      <c r="EL76" s="12"/>
      <c r="EM76" s="16"/>
      <c r="EN76" s="12"/>
      <c r="EO76" s="12"/>
      <c r="EP76" s="16"/>
      <c r="EQ76" s="16"/>
      <c r="ER76" s="16"/>
      <c r="ES76" s="16"/>
      <c r="ET76" s="16"/>
      <c r="EU76" s="16"/>
      <c r="EV76" s="16"/>
      <c r="EW76" s="16"/>
      <c r="EX76" s="16"/>
      <c r="EY76" s="16"/>
      <c r="EZ76" s="16"/>
      <c r="FA76" s="16"/>
      <c r="FB76" s="16"/>
      <c r="FC76" s="16"/>
      <c r="FD76" s="16"/>
      <c r="FE76" s="16"/>
      <c r="FF76" s="16"/>
      <c r="FG76" s="16"/>
      <c r="FH76" s="16"/>
      <c r="FI76" s="16"/>
      <c r="FJ76" s="16"/>
      <c r="FK76" s="16"/>
      <c r="FL76" s="16"/>
      <c r="FM76" s="16"/>
      <c r="FN76" s="16"/>
      <c r="FO76" s="16"/>
      <c r="FP76" s="16"/>
      <c r="FQ76" s="16"/>
      <c r="FR76" s="16"/>
      <c r="FS76" s="16"/>
      <c r="FT76" s="16"/>
      <c r="FU76" s="16"/>
      <c r="FV76" s="16"/>
      <c r="FW76" s="16"/>
      <c r="FX76" s="16"/>
      <c r="FY76" s="16"/>
      <c r="FZ76" s="16"/>
      <c r="GA76" s="16"/>
      <c r="GB76" s="16"/>
      <c r="GC76" s="16"/>
      <c r="GD76" s="16"/>
      <c r="GE76" s="16"/>
      <c r="GF76" s="16"/>
      <c r="GG76" s="16"/>
      <c r="GH76" s="16"/>
      <c r="GI76" s="16"/>
      <c r="GJ76" s="16"/>
      <c r="GK76" s="16"/>
      <c r="GL76" s="16"/>
      <c r="GM76" s="16"/>
      <c r="GN76" s="16"/>
      <c r="GO76" s="16"/>
      <c r="GP76" s="16"/>
      <c r="GQ76" s="16"/>
      <c r="GR76" s="16"/>
      <c r="GS76" s="16"/>
      <c r="GT76" s="16"/>
      <c r="GU76" s="16"/>
      <c r="GV76" s="16"/>
      <c r="GW76" s="16"/>
      <c r="GX76" s="16"/>
      <c r="GY76" s="16"/>
      <c r="GZ76" s="16"/>
      <c r="HA76" s="16"/>
      <c r="HB76" s="16"/>
      <c r="HC76" s="16"/>
      <c r="HD76" s="16"/>
      <c r="HE76" s="16"/>
      <c r="HF76" s="16"/>
      <c r="HG76" s="16"/>
      <c r="HH76" s="16"/>
      <c r="HI76" s="16"/>
      <c r="HJ76" s="16"/>
      <c r="HK76" s="16"/>
      <c r="HL76" s="16"/>
      <c r="HM76" s="16"/>
      <c r="HN76" s="16"/>
      <c r="HO76" s="16"/>
      <c r="HP76" s="16"/>
      <c r="HQ76" s="16"/>
      <c r="HR76" s="16"/>
      <c r="HS76" s="16"/>
      <c r="HT76" s="16"/>
      <c r="HU76" s="16"/>
      <c r="HV76" s="16"/>
      <c r="HW76" s="16"/>
      <c r="HX76" s="16"/>
      <c r="HY76" s="16"/>
      <c r="HZ76" s="16"/>
      <c r="IA76" s="16"/>
      <c r="IB76" s="16"/>
      <c r="IC76" s="16"/>
      <c r="ID76" s="16"/>
      <c r="IE76" s="16"/>
      <c r="IF76" s="16"/>
      <c r="IG76" s="16"/>
      <c r="IH76" s="16"/>
      <c r="II76" s="16"/>
      <c r="IJ76" s="16"/>
      <c r="IK76" s="16"/>
      <c r="IL76" s="16"/>
      <c r="IM76" s="16"/>
      <c r="IN76" s="16"/>
      <c r="IO76" s="16"/>
      <c r="IP76" s="16"/>
      <c r="IQ76" s="16"/>
      <c r="IR76" s="16"/>
      <c r="IS76" s="16"/>
      <c r="IT76" s="16"/>
      <c r="IU76" s="16"/>
      <c r="IV76" s="16"/>
      <c r="IW76" s="16"/>
      <c r="IX76" s="16"/>
      <c r="IY76" s="16"/>
      <c r="IZ76" s="16"/>
      <c r="JA76" s="16"/>
      <c r="JB76" s="16"/>
      <c r="JC76" s="16"/>
      <c r="JD76" s="16"/>
      <c r="JE76" s="16"/>
      <c r="JF76" s="16"/>
      <c r="JG76" s="16"/>
      <c r="JH76" s="16"/>
      <c r="JI76" s="16"/>
      <c r="JJ76" s="16"/>
      <c r="JK76" s="16"/>
      <c r="JL76" s="16"/>
      <c r="JM76" s="16"/>
      <c r="JN76" s="16"/>
      <c r="JO76" s="16"/>
      <c r="JP76" s="16"/>
      <c r="JQ76" s="16"/>
      <c r="JR76" s="16"/>
      <c r="JS76" s="16"/>
      <c r="JT76" s="16"/>
      <c r="JU76" s="16"/>
      <c r="JV76" s="16"/>
      <c r="JW76" s="16"/>
      <c r="JX76" s="16"/>
      <c r="JY76" s="16"/>
      <c r="JZ76" s="16"/>
      <c r="KA76" s="16"/>
      <c r="KB76" s="16"/>
      <c r="KC76" s="16"/>
      <c r="KD76" s="16"/>
      <c r="KE76" s="16"/>
      <c r="KF76" s="16"/>
      <c r="KG76" s="16"/>
      <c r="KH76" s="16"/>
      <c r="KI76" s="16"/>
      <c r="KJ76" s="16"/>
      <c r="KK76" s="16"/>
      <c r="KL76" s="16"/>
      <c r="KM76" s="16"/>
      <c r="KN76" s="16"/>
      <c r="KO76" s="16"/>
      <c r="KP76" s="16"/>
      <c r="KQ76" s="16"/>
      <c r="KR76" s="16"/>
      <c r="KS76" s="16"/>
      <c r="KT76" s="12"/>
      <c r="KU76" s="12"/>
      <c r="KV76" s="16"/>
    </row>
    <row r="77" spans="12:308" x14ac:dyDescent="0.2">
      <c r="L77" s="12"/>
      <c r="M77" s="12"/>
      <c r="N77" s="16"/>
      <c r="O77" s="12"/>
      <c r="P77" s="12"/>
      <c r="Q77" s="16"/>
      <c r="R77" s="12"/>
      <c r="S77" s="12"/>
      <c r="T77" s="16"/>
      <c r="U77" s="12"/>
      <c r="V77" s="12"/>
      <c r="W77" s="16"/>
      <c r="X77" s="12"/>
      <c r="Y77" s="12"/>
      <c r="Z77" s="16"/>
      <c r="AA77" s="12"/>
      <c r="AB77" s="12"/>
      <c r="AC77" s="16"/>
      <c r="AD77" s="12"/>
      <c r="AE77" s="12"/>
      <c r="AF77" s="16"/>
      <c r="AG77" s="12"/>
      <c r="AH77" s="12"/>
      <c r="AI77" s="16"/>
      <c r="AJ77" s="12"/>
      <c r="AK77" s="12"/>
      <c r="AL77" s="16"/>
      <c r="AM77" s="12"/>
      <c r="AN77" s="12"/>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6"/>
      <c r="CD77" s="16"/>
      <c r="CE77" s="16"/>
      <c r="CF77" s="16"/>
      <c r="CG77" s="16"/>
      <c r="CH77" s="16"/>
      <c r="CI77" s="16"/>
      <c r="CJ77" s="16"/>
      <c r="CK77" s="16"/>
      <c r="CL77" s="16"/>
      <c r="CM77" s="16"/>
      <c r="CN77" s="16"/>
      <c r="CO77" s="16"/>
      <c r="CP77" s="16"/>
      <c r="CQ77" s="16"/>
      <c r="CR77" s="16"/>
      <c r="CS77" s="16"/>
      <c r="CT77" s="16"/>
      <c r="CU77" s="16"/>
      <c r="CV77" s="16"/>
      <c r="CW77" s="16"/>
      <c r="CX77" s="16"/>
      <c r="CY77" s="16"/>
      <c r="CZ77" s="16"/>
      <c r="DA77" s="16"/>
      <c r="DB77" s="16"/>
      <c r="DC77" s="16"/>
      <c r="DD77" s="16"/>
      <c r="DE77" s="16"/>
      <c r="DF77" s="16"/>
      <c r="DG77" s="16"/>
      <c r="DH77" s="16"/>
      <c r="DI77" s="16"/>
      <c r="DJ77" s="16"/>
      <c r="DK77" s="16"/>
      <c r="DL77" s="16"/>
      <c r="DM77" s="16"/>
      <c r="DN77" s="16"/>
      <c r="DO77" s="16"/>
      <c r="DP77" s="16"/>
      <c r="DQ77" s="16"/>
      <c r="DR77" s="16"/>
      <c r="DS77" s="16"/>
      <c r="DT77" s="16"/>
      <c r="DU77" s="16"/>
      <c r="DV77" s="16"/>
      <c r="DW77" s="16"/>
      <c r="DX77" s="16"/>
      <c r="DY77" s="12"/>
      <c r="DZ77" s="12"/>
      <c r="EA77" s="16"/>
      <c r="EB77" s="12"/>
      <c r="EC77" s="12"/>
      <c r="ED77" s="16"/>
      <c r="EE77" s="12"/>
      <c r="EF77" s="12"/>
      <c r="EG77" s="16"/>
      <c r="EH77" s="12"/>
      <c r="EI77" s="12"/>
      <c r="EJ77" s="16"/>
      <c r="EK77" s="12"/>
      <c r="EL77" s="12"/>
      <c r="EM77" s="16"/>
      <c r="EN77" s="12"/>
      <c r="EO77" s="12"/>
      <c r="EP77" s="16"/>
      <c r="EQ77" s="16"/>
      <c r="ER77" s="16"/>
      <c r="ES77" s="16"/>
      <c r="ET77" s="16"/>
      <c r="EU77" s="16"/>
      <c r="EV77" s="16"/>
      <c r="EW77" s="16"/>
      <c r="EX77" s="16"/>
      <c r="EY77" s="16"/>
      <c r="EZ77" s="16"/>
      <c r="FA77" s="16"/>
      <c r="FB77" s="16"/>
      <c r="FC77" s="16"/>
      <c r="FD77" s="16"/>
      <c r="FE77" s="16"/>
      <c r="FF77" s="16"/>
      <c r="FG77" s="16"/>
      <c r="FH77" s="16"/>
      <c r="FI77" s="16"/>
      <c r="FJ77" s="16"/>
      <c r="FK77" s="16"/>
      <c r="FL77" s="16"/>
      <c r="FM77" s="16"/>
      <c r="FN77" s="16"/>
      <c r="FO77" s="16"/>
      <c r="FP77" s="16"/>
      <c r="FQ77" s="16"/>
      <c r="FR77" s="16"/>
      <c r="FS77" s="16"/>
      <c r="FT77" s="16"/>
      <c r="FU77" s="16"/>
      <c r="FV77" s="16"/>
      <c r="FW77" s="16"/>
      <c r="FX77" s="16"/>
      <c r="FY77" s="16"/>
      <c r="FZ77" s="16"/>
      <c r="GA77" s="16"/>
      <c r="GB77" s="16"/>
      <c r="GC77" s="16"/>
      <c r="GD77" s="16"/>
      <c r="GE77" s="16"/>
      <c r="GF77" s="16"/>
      <c r="GG77" s="16"/>
      <c r="GH77" s="16"/>
      <c r="GI77" s="16"/>
      <c r="GJ77" s="16"/>
      <c r="GK77" s="16"/>
      <c r="GL77" s="16"/>
      <c r="GM77" s="16"/>
      <c r="GN77" s="16"/>
      <c r="GO77" s="16"/>
      <c r="GP77" s="16"/>
      <c r="GQ77" s="16"/>
      <c r="GR77" s="16"/>
      <c r="GS77" s="16"/>
      <c r="GT77" s="16"/>
      <c r="GU77" s="16"/>
      <c r="GV77" s="16"/>
      <c r="GW77" s="16"/>
      <c r="GX77" s="16"/>
      <c r="GY77" s="16"/>
      <c r="GZ77" s="16"/>
      <c r="HA77" s="16"/>
      <c r="HB77" s="16"/>
      <c r="HC77" s="16"/>
      <c r="HD77" s="16"/>
      <c r="HE77" s="16"/>
      <c r="HF77" s="16"/>
      <c r="HG77" s="16"/>
      <c r="HH77" s="16"/>
      <c r="HI77" s="16"/>
      <c r="HJ77" s="16"/>
      <c r="HK77" s="16"/>
      <c r="HL77" s="16"/>
      <c r="HM77" s="16"/>
      <c r="HN77" s="16"/>
      <c r="HO77" s="16"/>
      <c r="HP77" s="16"/>
      <c r="HQ77" s="16"/>
      <c r="HR77" s="16"/>
      <c r="HS77" s="16"/>
      <c r="HT77" s="16"/>
      <c r="HU77" s="16"/>
      <c r="HV77" s="16"/>
      <c r="HW77" s="16"/>
      <c r="HX77" s="16"/>
      <c r="HY77" s="16"/>
      <c r="HZ77" s="16"/>
      <c r="IA77" s="16"/>
      <c r="IB77" s="16"/>
      <c r="IC77" s="16"/>
      <c r="ID77" s="16"/>
      <c r="IE77" s="16"/>
      <c r="IF77" s="16"/>
      <c r="IG77" s="16"/>
      <c r="IH77" s="16"/>
      <c r="II77" s="16"/>
      <c r="IJ77" s="16"/>
      <c r="IK77" s="16"/>
      <c r="IL77" s="16"/>
      <c r="IM77" s="16"/>
      <c r="IN77" s="16"/>
      <c r="IO77" s="16"/>
      <c r="IP77" s="16"/>
      <c r="IQ77" s="16"/>
      <c r="IR77" s="16"/>
      <c r="IS77" s="16"/>
      <c r="IT77" s="16"/>
      <c r="IU77" s="16"/>
      <c r="IV77" s="16"/>
      <c r="IW77" s="16"/>
      <c r="IX77" s="16"/>
      <c r="IY77" s="16"/>
      <c r="IZ77" s="16"/>
      <c r="JA77" s="16"/>
      <c r="JB77" s="16"/>
      <c r="JC77" s="16"/>
      <c r="JD77" s="16"/>
      <c r="JE77" s="16"/>
      <c r="JF77" s="16"/>
      <c r="JG77" s="16"/>
      <c r="JH77" s="16"/>
      <c r="JI77" s="16"/>
      <c r="JJ77" s="16"/>
      <c r="JK77" s="16"/>
      <c r="JL77" s="16"/>
      <c r="JM77" s="16"/>
      <c r="JN77" s="16"/>
      <c r="JO77" s="16"/>
      <c r="JP77" s="16"/>
      <c r="JQ77" s="16"/>
      <c r="JR77" s="16"/>
      <c r="JS77" s="16"/>
      <c r="JT77" s="16"/>
      <c r="JU77" s="16"/>
      <c r="JV77" s="16"/>
      <c r="JW77" s="16"/>
      <c r="JX77" s="16"/>
      <c r="JY77" s="16"/>
      <c r="JZ77" s="16"/>
      <c r="KA77" s="16"/>
      <c r="KB77" s="16"/>
      <c r="KC77" s="16"/>
      <c r="KD77" s="16"/>
      <c r="KE77" s="16"/>
      <c r="KF77" s="16"/>
      <c r="KG77" s="16"/>
      <c r="KH77" s="16"/>
      <c r="KI77" s="16"/>
      <c r="KJ77" s="16"/>
      <c r="KK77" s="16"/>
      <c r="KL77" s="16"/>
      <c r="KM77" s="16"/>
      <c r="KN77" s="16"/>
      <c r="KO77" s="16"/>
      <c r="KP77" s="16"/>
      <c r="KQ77" s="16"/>
      <c r="KR77" s="16"/>
      <c r="KS77" s="16"/>
      <c r="KT77" s="12"/>
      <c r="KU77" s="12"/>
      <c r="KV77" s="16"/>
    </row>
    <row r="78" spans="12:308" x14ac:dyDescent="0.2">
      <c r="L78" s="12"/>
      <c r="M78" s="12"/>
      <c r="N78" s="16"/>
      <c r="O78" s="12"/>
      <c r="P78" s="12"/>
      <c r="Q78" s="16"/>
      <c r="R78" s="12"/>
      <c r="S78" s="12"/>
      <c r="T78" s="16"/>
      <c r="U78" s="12"/>
      <c r="V78" s="12"/>
      <c r="W78" s="16"/>
      <c r="X78" s="12"/>
      <c r="Y78" s="12"/>
      <c r="Z78" s="16"/>
      <c r="AA78" s="12"/>
      <c r="AB78" s="12"/>
      <c r="AC78" s="16"/>
      <c r="AD78" s="12"/>
      <c r="AE78" s="12"/>
      <c r="AF78" s="16"/>
      <c r="AG78" s="12"/>
      <c r="AH78" s="12"/>
      <c r="AI78" s="16"/>
      <c r="AJ78" s="12"/>
      <c r="AK78" s="12"/>
      <c r="AL78" s="16"/>
      <c r="AM78" s="12"/>
      <c r="AN78" s="12"/>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6"/>
      <c r="BO78" s="16"/>
      <c r="BP78" s="16"/>
      <c r="BQ78" s="16"/>
      <c r="BR78" s="16"/>
      <c r="BS78" s="16"/>
      <c r="BT78" s="16"/>
      <c r="BU78" s="16"/>
      <c r="BV78" s="16"/>
      <c r="BW78" s="16"/>
      <c r="BX78" s="16"/>
      <c r="BY78" s="16"/>
      <c r="BZ78" s="16"/>
      <c r="CA78" s="16"/>
      <c r="CB78" s="16"/>
      <c r="CC78" s="16"/>
      <c r="CD78" s="16"/>
      <c r="CE78" s="16"/>
      <c r="CF78" s="16"/>
      <c r="CG78" s="16"/>
      <c r="CH78" s="16"/>
      <c r="CI78" s="16"/>
      <c r="CJ78" s="16"/>
      <c r="CK78" s="16"/>
      <c r="CL78" s="16"/>
      <c r="CM78" s="16"/>
      <c r="CN78" s="16"/>
      <c r="CO78" s="16"/>
      <c r="CP78" s="16"/>
      <c r="CQ78" s="16"/>
      <c r="CR78" s="16"/>
      <c r="CS78" s="16"/>
      <c r="CT78" s="16"/>
      <c r="CU78" s="16"/>
      <c r="CV78" s="16"/>
      <c r="CW78" s="16"/>
      <c r="CX78" s="16"/>
      <c r="CY78" s="16"/>
      <c r="CZ78" s="16"/>
      <c r="DA78" s="16"/>
      <c r="DB78" s="16"/>
      <c r="DC78" s="16"/>
      <c r="DD78" s="16"/>
      <c r="DE78" s="16"/>
      <c r="DF78" s="16"/>
      <c r="DG78" s="16"/>
      <c r="DH78" s="16"/>
      <c r="DI78" s="16"/>
      <c r="DJ78" s="16"/>
      <c r="DK78" s="16"/>
      <c r="DL78" s="16"/>
      <c r="DM78" s="16"/>
      <c r="DN78" s="16"/>
      <c r="DO78" s="16"/>
      <c r="DP78" s="16"/>
      <c r="DQ78" s="16"/>
      <c r="DR78" s="16"/>
      <c r="DS78" s="16"/>
      <c r="DT78" s="16"/>
      <c r="DU78" s="16"/>
      <c r="DV78" s="16"/>
      <c r="DW78" s="16"/>
      <c r="DX78" s="16"/>
      <c r="DY78" s="12"/>
      <c r="DZ78" s="12"/>
      <c r="EA78" s="16"/>
      <c r="EB78" s="12"/>
      <c r="EC78" s="12"/>
      <c r="ED78" s="16"/>
      <c r="EE78" s="12"/>
      <c r="EF78" s="12"/>
      <c r="EG78" s="16"/>
      <c r="EH78" s="12"/>
      <c r="EI78" s="12"/>
      <c r="EJ78" s="16"/>
      <c r="EK78" s="12"/>
      <c r="EL78" s="12"/>
      <c r="EM78" s="16"/>
      <c r="EN78" s="12"/>
      <c r="EO78" s="12"/>
      <c r="EP78" s="16"/>
      <c r="EQ78" s="16"/>
      <c r="ER78" s="16"/>
      <c r="ES78" s="16"/>
      <c r="ET78" s="16"/>
      <c r="EU78" s="16"/>
      <c r="EV78" s="16"/>
      <c r="EW78" s="16"/>
      <c r="EX78" s="16"/>
      <c r="EY78" s="16"/>
      <c r="EZ78" s="16"/>
      <c r="FA78" s="16"/>
      <c r="FB78" s="16"/>
      <c r="FC78" s="16"/>
      <c r="FD78" s="16"/>
      <c r="FE78" s="16"/>
      <c r="FF78" s="16"/>
      <c r="FG78" s="16"/>
      <c r="FH78" s="16"/>
      <c r="FI78" s="16"/>
      <c r="FJ78" s="16"/>
      <c r="FK78" s="16"/>
      <c r="FL78" s="16"/>
      <c r="FM78" s="16"/>
      <c r="FN78" s="16"/>
      <c r="FO78" s="16"/>
      <c r="FP78" s="16"/>
      <c r="FQ78" s="16"/>
      <c r="FR78" s="16"/>
      <c r="FS78" s="16"/>
      <c r="FT78" s="16"/>
      <c r="FU78" s="16"/>
      <c r="FV78" s="16"/>
      <c r="FW78" s="16"/>
      <c r="FX78" s="16"/>
      <c r="FY78" s="16"/>
      <c r="FZ78" s="16"/>
      <c r="GA78" s="16"/>
      <c r="GB78" s="16"/>
      <c r="GC78" s="16"/>
      <c r="GD78" s="16"/>
      <c r="GE78" s="16"/>
      <c r="GF78" s="16"/>
      <c r="GG78" s="16"/>
      <c r="GH78" s="16"/>
      <c r="GI78" s="16"/>
      <c r="GJ78" s="16"/>
      <c r="GK78" s="16"/>
      <c r="GL78" s="16"/>
      <c r="GM78" s="16"/>
      <c r="GN78" s="16"/>
      <c r="GO78" s="16"/>
      <c r="GP78" s="16"/>
      <c r="GQ78" s="16"/>
      <c r="GR78" s="16"/>
      <c r="GS78" s="16"/>
      <c r="GT78" s="16"/>
      <c r="GU78" s="16"/>
      <c r="GV78" s="16"/>
      <c r="GW78" s="16"/>
      <c r="GX78" s="16"/>
      <c r="GY78" s="16"/>
      <c r="GZ78" s="16"/>
      <c r="HA78" s="16"/>
      <c r="HB78" s="16"/>
      <c r="HC78" s="16"/>
      <c r="HD78" s="16"/>
      <c r="HE78" s="16"/>
      <c r="HF78" s="16"/>
      <c r="HG78" s="16"/>
      <c r="HH78" s="16"/>
      <c r="HI78" s="16"/>
      <c r="HJ78" s="16"/>
      <c r="HK78" s="16"/>
      <c r="HL78" s="16"/>
      <c r="HM78" s="16"/>
      <c r="HN78" s="16"/>
      <c r="HO78" s="16"/>
      <c r="HP78" s="16"/>
      <c r="HQ78" s="16"/>
      <c r="HR78" s="16"/>
      <c r="HS78" s="16"/>
      <c r="HT78" s="16"/>
      <c r="HU78" s="16"/>
      <c r="HV78" s="16"/>
      <c r="HW78" s="16"/>
      <c r="HX78" s="16"/>
      <c r="HY78" s="16"/>
      <c r="HZ78" s="16"/>
      <c r="IA78" s="16"/>
      <c r="IB78" s="16"/>
      <c r="IC78" s="16"/>
      <c r="ID78" s="16"/>
      <c r="IE78" s="16"/>
      <c r="IF78" s="16"/>
      <c r="IG78" s="16"/>
      <c r="IH78" s="16"/>
      <c r="II78" s="16"/>
      <c r="IJ78" s="16"/>
      <c r="IK78" s="16"/>
      <c r="IL78" s="16"/>
      <c r="IM78" s="16"/>
      <c r="IN78" s="16"/>
      <c r="IO78" s="16"/>
      <c r="IP78" s="16"/>
      <c r="IQ78" s="16"/>
      <c r="IR78" s="16"/>
      <c r="IS78" s="16"/>
      <c r="IT78" s="16"/>
      <c r="IU78" s="16"/>
      <c r="IV78" s="16"/>
      <c r="IW78" s="16"/>
      <c r="IX78" s="16"/>
      <c r="IY78" s="16"/>
      <c r="IZ78" s="16"/>
      <c r="JA78" s="16"/>
      <c r="JB78" s="16"/>
      <c r="JC78" s="16"/>
      <c r="JD78" s="16"/>
      <c r="JE78" s="16"/>
      <c r="JF78" s="16"/>
      <c r="JG78" s="16"/>
      <c r="JH78" s="16"/>
      <c r="JI78" s="16"/>
      <c r="JJ78" s="16"/>
      <c r="JK78" s="16"/>
      <c r="JL78" s="16"/>
      <c r="JM78" s="16"/>
      <c r="JN78" s="16"/>
      <c r="JO78" s="16"/>
      <c r="JP78" s="16"/>
      <c r="JQ78" s="16"/>
      <c r="JR78" s="16"/>
      <c r="JS78" s="16"/>
      <c r="JT78" s="16"/>
      <c r="JU78" s="16"/>
      <c r="JV78" s="16"/>
      <c r="JW78" s="16"/>
      <c r="JX78" s="16"/>
      <c r="JY78" s="16"/>
      <c r="JZ78" s="16"/>
      <c r="KA78" s="16"/>
      <c r="KB78" s="16"/>
      <c r="KC78" s="16"/>
      <c r="KD78" s="16"/>
      <c r="KE78" s="16"/>
      <c r="KF78" s="16"/>
      <c r="KG78" s="16"/>
      <c r="KH78" s="16"/>
      <c r="KI78" s="16"/>
      <c r="KJ78" s="16"/>
      <c r="KK78" s="16"/>
      <c r="KL78" s="16"/>
      <c r="KM78" s="16"/>
      <c r="KN78" s="16"/>
      <c r="KO78" s="16"/>
      <c r="KP78" s="16"/>
      <c r="KQ78" s="16"/>
      <c r="KR78" s="16"/>
      <c r="KS78" s="16"/>
      <c r="KT78" s="12"/>
      <c r="KU78" s="12"/>
      <c r="KV78" s="16"/>
    </row>
    <row r="79" spans="12:308" x14ac:dyDescent="0.2">
      <c r="L79" s="12"/>
      <c r="M79" s="12"/>
      <c r="N79" s="16"/>
      <c r="O79" s="12"/>
      <c r="P79" s="12"/>
      <c r="Q79" s="16"/>
      <c r="R79" s="12"/>
      <c r="S79" s="12"/>
      <c r="T79" s="16"/>
      <c r="U79" s="12"/>
      <c r="V79" s="12"/>
      <c r="W79" s="16"/>
      <c r="X79" s="12"/>
      <c r="Y79" s="12"/>
      <c r="Z79" s="16"/>
      <c r="AA79" s="12"/>
      <c r="AB79" s="12"/>
      <c r="AC79" s="16"/>
      <c r="AD79" s="12"/>
      <c r="AE79" s="12"/>
      <c r="AF79" s="16"/>
      <c r="AG79" s="12"/>
      <c r="AH79" s="12"/>
      <c r="AI79" s="16"/>
      <c r="AJ79" s="12"/>
      <c r="AK79" s="12"/>
      <c r="AL79" s="16"/>
      <c r="AM79" s="12"/>
      <c r="AN79" s="12"/>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c r="CF79" s="16"/>
      <c r="CG79" s="16"/>
      <c r="CH79" s="16"/>
      <c r="CI79" s="16"/>
      <c r="CJ79" s="16"/>
      <c r="CK79" s="16"/>
      <c r="CL79" s="16"/>
      <c r="CM79" s="16"/>
      <c r="CN79" s="16"/>
      <c r="CO79" s="16"/>
      <c r="CP79" s="16"/>
      <c r="CQ79" s="16"/>
      <c r="CR79" s="16"/>
      <c r="CS79" s="16"/>
      <c r="CT79" s="16"/>
      <c r="CU79" s="16"/>
      <c r="CV79" s="16"/>
      <c r="CW79" s="16"/>
      <c r="CX79" s="16"/>
      <c r="CY79" s="16"/>
      <c r="CZ79" s="16"/>
      <c r="DA79" s="16"/>
      <c r="DB79" s="16"/>
      <c r="DC79" s="16"/>
      <c r="DD79" s="16"/>
      <c r="DE79" s="16"/>
      <c r="DF79" s="16"/>
      <c r="DG79" s="16"/>
      <c r="DH79" s="16"/>
      <c r="DI79" s="16"/>
      <c r="DJ79" s="16"/>
      <c r="DK79" s="16"/>
      <c r="DL79" s="16"/>
      <c r="DM79" s="16"/>
      <c r="DN79" s="16"/>
      <c r="DO79" s="16"/>
      <c r="DP79" s="16"/>
      <c r="DQ79" s="16"/>
      <c r="DR79" s="16"/>
      <c r="DS79" s="16"/>
      <c r="DT79" s="16"/>
      <c r="DU79" s="16"/>
      <c r="DV79" s="16"/>
      <c r="DW79" s="16"/>
      <c r="DX79" s="16"/>
      <c r="DY79" s="12"/>
      <c r="DZ79" s="12"/>
      <c r="EA79" s="16"/>
      <c r="EB79" s="12"/>
      <c r="EC79" s="12"/>
      <c r="ED79" s="16"/>
      <c r="EE79" s="12"/>
      <c r="EF79" s="12"/>
      <c r="EG79" s="16"/>
      <c r="EH79" s="12"/>
      <c r="EI79" s="12"/>
      <c r="EJ79" s="16"/>
      <c r="EK79" s="12"/>
      <c r="EL79" s="12"/>
      <c r="EM79" s="16"/>
      <c r="EN79" s="12"/>
      <c r="EO79" s="12"/>
      <c r="EP79" s="16"/>
      <c r="EQ79" s="16"/>
      <c r="ER79" s="16"/>
      <c r="ES79" s="16"/>
      <c r="ET79" s="16"/>
      <c r="EU79" s="16"/>
      <c r="EV79" s="16"/>
      <c r="EW79" s="16"/>
      <c r="EX79" s="16"/>
      <c r="EY79" s="16"/>
      <c r="EZ79" s="16"/>
      <c r="FA79" s="16"/>
      <c r="FB79" s="16"/>
      <c r="FC79" s="16"/>
      <c r="FD79" s="16"/>
      <c r="FE79" s="16"/>
      <c r="FF79" s="16"/>
      <c r="FG79" s="16"/>
      <c r="FH79" s="16"/>
      <c r="FI79" s="16"/>
      <c r="FJ79" s="16"/>
      <c r="FK79" s="16"/>
      <c r="FL79" s="16"/>
      <c r="FM79" s="16"/>
      <c r="FN79" s="16"/>
      <c r="FO79" s="16"/>
      <c r="FP79" s="16"/>
      <c r="FQ79" s="16"/>
      <c r="FR79" s="16"/>
      <c r="FS79" s="16"/>
      <c r="FT79" s="16"/>
      <c r="FU79" s="16"/>
      <c r="FV79" s="16"/>
      <c r="FW79" s="16"/>
      <c r="FX79" s="16"/>
      <c r="FY79" s="16"/>
      <c r="FZ79" s="16"/>
      <c r="GA79" s="16"/>
      <c r="GB79" s="16"/>
      <c r="GC79" s="16"/>
      <c r="GD79" s="16"/>
      <c r="GE79" s="16"/>
      <c r="GF79" s="16"/>
      <c r="GG79" s="16"/>
      <c r="GH79" s="16"/>
      <c r="GI79" s="16"/>
      <c r="GJ79" s="16"/>
      <c r="GK79" s="16"/>
      <c r="GL79" s="16"/>
      <c r="GM79" s="16"/>
      <c r="GN79" s="16"/>
      <c r="GO79" s="16"/>
      <c r="GP79" s="16"/>
      <c r="GQ79" s="16"/>
      <c r="GR79" s="16"/>
      <c r="GS79" s="16"/>
      <c r="GT79" s="16"/>
      <c r="GU79" s="16"/>
      <c r="GV79" s="16"/>
      <c r="GW79" s="16"/>
      <c r="GX79" s="16"/>
      <c r="GY79" s="16"/>
      <c r="GZ79" s="16"/>
      <c r="HA79" s="16"/>
      <c r="HB79" s="16"/>
      <c r="HC79" s="16"/>
      <c r="HD79" s="16"/>
      <c r="HE79" s="16"/>
      <c r="HF79" s="16"/>
      <c r="HG79" s="16"/>
      <c r="HH79" s="16"/>
      <c r="HI79" s="16"/>
      <c r="HJ79" s="16"/>
      <c r="HK79" s="16"/>
      <c r="HL79" s="16"/>
      <c r="HM79" s="16"/>
      <c r="HN79" s="16"/>
      <c r="HO79" s="16"/>
      <c r="HP79" s="16"/>
      <c r="HQ79" s="16"/>
      <c r="HR79" s="16"/>
      <c r="HS79" s="16"/>
      <c r="HT79" s="16"/>
      <c r="HU79" s="16"/>
      <c r="HV79" s="16"/>
      <c r="HW79" s="16"/>
      <c r="HX79" s="16"/>
      <c r="HY79" s="16"/>
      <c r="HZ79" s="16"/>
      <c r="IA79" s="16"/>
      <c r="IB79" s="16"/>
      <c r="IC79" s="16"/>
      <c r="ID79" s="16"/>
      <c r="IE79" s="16"/>
      <c r="IF79" s="16"/>
      <c r="IG79" s="16"/>
      <c r="IH79" s="16"/>
      <c r="II79" s="16"/>
      <c r="IJ79" s="16"/>
      <c r="IK79" s="16"/>
      <c r="IL79" s="16"/>
      <c r="IM79" s="16"/>
      <c r="IN79" s="16"/>
      <c r="IO79" s="16"/>
      <c r="IP79" s="16"/>
      <c r="IQ79" s="16"/>
      <c r="IR79" s="16"/>
      <c r="IS79" s="16"/>
      <c r="IT79" s="16"/>
      <c r="IU79" s="16"/>
      <c r="IV79" s="16"/>
      <c r="IW79" s="16"/>
      <c r="IX79" s="16"/>
      <c r="IY79" s="16"/>
      <c r="IZ79" s="16"/>
      <c r="JA79" s="16"/>
      <c r="JB79" s="16"/>
      <c r="JC79" s="16"/>
      <c r="JD79" s="16"/>
      <c r="JE79" s="16"/>
      <c r="JF79" s="16"/>
      <c r="JG79" s="16"/>
      <c r="JH79" s="16"/>
      <c r="JI79" s="16"/>
      <c r="JJ79" s="16"/>
      <c r="JK79" s="16"/>
      <c r="JL79" s="16"/>
      <c r="JM79" s="16"/>
      <c r="JN79" s="16"/>
      <c r="JO79" s="16"/>
      <c r="JP79" s="16"/>
      <c r="JQ79" s="16"/>
      <c r="JR79" s="16"/>
      <c r="JS79" s="16"/>
      <c r="JT79" s="16"/>
      <c r="JU79" s="16"/>
      <c r="JV79" s="16"/>
      <c r="JW79" s="16"/>
      <c r="JX79" s="16"/>
      <c r="JY79" s="16"/>
      <c r="JZ79" s="16"/>
      <c r="KA79" s="16"/>
      <c r="KB79" s="16"/>
      <c r="KC79" s="16"/>
      <c r="KD79" s="16"/>
      <c r="KE79" s="16"/>
      <c r="KF79" s="16"/>
      <c r="KG79" s="16"/>
      <c r="KH79" s="16"/>
      <c r="KI79" s="16"/>
      <c r="KJ79" s="16"/>
      <c r="KK79" s="16"/>
      <c r="KL79" s="16"/>
      <c r="KM79" s="16"/>
      <c r="KN79" s="16"/>
      <c r="KO79" s="16"/>
      <c r="KP79" s="16"/>
      <c r="KQ79" s="16"/>
      <c r="KR79" s="16"/>
      <c r="KS79" s="16"/>
      <c r="KT79" s="12"/>
      <c r="KU79" s="12"/>
      <c r="KV79" s="16"/>
    </row>
    <row r="80" spans="12:308" x14ac:dyDescent="0.2">
      <c r="L80" s="12"/>
      <c r="M80" s="12"/>
      <c r="N80" s="16"/>
      <c r="O80" s="12"/>
      <c r="P80" s="12"/>
      <c r="Q80" s="16"/>
      <c r="R80" s="12"/>
      <c r="S80" s="12"/>
      <c r="T80" s="16"/>
      <c r="U80" s="12"/>
      <c r="V80" s="12"/>
      <c r="W80" s="16"/>
      <c r="X80" s="12"/>
      <c r="Y80" s="12"/>
      <c r="Z80" s="16"/>
      <c r="AA80" s="12"/>
      <c r="AB80" s="12"/>
      <c r="AC80" s="16"/>
      <c r="AD80" s="12"/>
      <c r="AE80" s="12"/>
      <c r="AF80" s="16"/>
      <c r="AG80" s="12"/>
      <c r="AH80" s="12"/>
      <c r="AI80" s="16"/>
      <c r="AJ80" s="12"/>
      <c r="AK80" s="12"/>
      <c r="AL80" s="16"/>
      <c r="AM80" s="12"/>
      <c r="AN80" s="12"/>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6"/>
      <c r="DJ80" s="16"/>
      <c r="DK80" s="16"/>
      <c r="DL80" s="16"/>
      <c r="DM80" s="16"/>
      <c r="DN80" s="16"/>
      <c r="DO80" s="16"/>
      <c r="DP80" s="16"/>
      <c r="DQ80" s="16"/>
      <c r="DR80" s="16"/>
      <c r="DS80" s="16"/>
      <c r="DT80" s="16"/>
      <c r="DU80" s="16"/>
      <c r="DV80" s="16"/>
      <c r="DW80" s="16"/>
      <c r="DX80" s="16"/>
      <c r="DY80" s="12"/>
      <c r="DZ80" s="12"/>
      <c r="EA80" s="16"/>
      <c r="EB80" s="12"/>
      <c r="EC80" s="12"/>
      <c r="ED80" s="16"/>
      <c r="EE80" s="12"/>
      <c r="EF80" s="12"/>
      <c r="EG80" s="16"/>
      <c r="EH80" s="12"/>
      <c r="EI80" s="12"/>
      <c r="EJ80" s="16"/>
      <c r="EK80" s="12"/>
      <c r="EL80" s="12"/>
      <c r="EM80" s="16"/>
      <c r="EN80" s="12"/>
      <c r="EO80" s="12"/>
      <c r="EP80" s="16"/>
      <c r="EQ80" s="16"/>
      <c r="ER80" s="16"/>
      <c r="ES80" s="16"/>
      <c r="ET80" s="16"/>
      <c r="EU80" s="16"/>
      <c r="EV80" s="16"/>
      <c r="EW80" s="16"/>
      <c r="EX80" s="16"/>
      <c r="EY80" s="16"/>
      <c r="EZ80" s="16"/>
      <c r="FA80" s="16"/>
      <c r="FB80" s="16"/>
      <c r="FC80" s="16"/>
      <c r="FD80" s="16"/>
      <c r="FE80" s="16"/>
      <c r="FF80" s="16"/>
      <c r="FG80" s="16"/>
      <c r="FH80" s="16"/>
      <c r="FI80" s="16"/>
      <c r="FJ80" s="16"/>
      <c r="FK80" s="16"/>
      <c r="FL80" s="16"/>
      <c r="FM80" s="16"/>
      <c r="FN80" s="16"/>
      <c r="FO80" s="16"/>
      <c r="FP80" s="16"/>
      <c r="FQ80" s="16"/>
      <c r="FR80" s="16"/>
      <c r="FS80" s="16"/>
      <c r="FT80" s="16"/>
      <c r="FU80" s="16"/>
      <c r="FV80" s="16"/>
      <c r="FW80" s="16"/>
      <c r="FX80" s="16"/>
      <c r="FY80" s="16"/>
      <c r="FZ80" s="16"/>
      <c r="GA80" s="16"/>
      <c r="GB80" s="16"/>
      <c r="GC80" s="16"/>
      <c r="GD80" s="16"/>
      <c r="GE80" s="16"/>
      <c r="GF80" s="16"/>
      <c r="GG80" s="16"/>
      <c r="GH80" s="16"/>
      <c r="GI80" s="16"/>
      <c r="GJ80" s="16"/>
      <c r="GK80" s="16"/>
      <c r="GL80" s="16"/>
      <c r="GM80" s="16"/>
      <c r="GN80" s="16"/>
      <c r="GO80" s="16"/>
      <c r="GP80" s="16"/>
      <c r="GQ80" s="16"/>
      <c r="GR80" s="16"/>
      <c r="GS80" s="16"/>
      <c r="GT80" s="16"/>
      <c r="GU80" s="16"/>
      <c r="GV80" s="16"/>
      <c r="GW80" s="16"/>
      <c r="GX80" s="16"/>
      <c r="GY80" s="16"/>
      <c r="GZ80" s="16"/>
      <c r="HA80" s="16"/>
      <c r="HB80" s="16"/>
      <c r="HC80" s="16"/>
      <c r="HD80" s="16"/>
      <c r="HE80" s="16"/>
      <c r="HF80" s="16"/>
      <c r="HG80" s="16"/>
      <c r="HH80" s="16"/>
      <c r="HI80" s="16"/>
      <c r="HJ80" s="16"/>
      <c r="HK80" s="16"/>
      <c r="HL80" s="16"/>
      <c r="HM80" s="16"/>
      <c r="HN80" s="16"/>
      <c r="HO80" s="16"/>
      <c r="HP80" s="16"/>
      <c r="HQ80" s="16"/>
      <c r="HR80" s="16"/>
      <c r="HS80" s="16"/>
      <c r="HT80" s="16"/>
      <c r="HU80" s="16"/>
      <c r="HV80" s="16"/>
      <c r="HW80" s="16"/>
      <c r="HX80" s="16"/>
      <c r="HY80" s="16"/>
      <c r="HZ80" s="16"/>
      <c r="IA80" s="16"/>
      <c r="IB80" s="16"/>
      <c r="IC80" s="16"/>
      <c r="ID80" s="16"/>
      <c r="IE80" s="16"/>
      <c r="IF80" s="16"/>
      <c r="IG80" s="16"/>
      <c r="IH80" s="16"/>
      <c r="II80" s="16"/>
      <c r="IJ80" s="16"/>
      <c r="IK80" s="16"/>
      <c r="IL80" s="16"/>
      <c r="IM80" s="16"/>
      <c r="IN80" s="16"/>
      <c r="IO80" s="16"/>
      <c r="IP80" s="16"/>
      <c r="IQ80" s="16"/>
      <c r="IR80" s="16"/>
      <c r="IS80" s="16"/>
      <c r="IT80" s="16"/>
      <c r="IU80" s="16"/>
      <c r="IV80" s="16"/>
      <c r="IW80" s="16"/>
      <c r="IX80" s="16"/>
      <c r="IY80" s="16"/>
      <c r="IZ80" s="16"/>
      <c r="JA80" s="16"/>
      <c r="JB80" s="16"/>
      <c r="JC80" s="16"/>
      <c r="JD80" s="16"/>
      <c r="JE80" s="16"/>
      <c r="JF80" s="16"/>
      <c r="JG80" s="16"/>
      <c r="JH80" s="16"/>
      <c r="JI80" s="16"/>
      <c r="JJ80" s="16"/>
      <c r="JK80" s="16"/>
      <c r="JL80" s="16"/>
      <c r="JM80" s="16"/>
      <c r="JN80" s="16"/>
      <c r="JO80" s="16"/>
      <c r="JP80" s="16"/>
      <c r="JQ80" s="16"/>
      <c r="JR80" s="16"/>
      <c r="JS80" s="16"/>
      <c r="JT80" s="16"/>
      <c r="JU80" s="16"/>
      <c r="JV80" s="16"/>
      <c r="JW80" s="16"/>
      <c r="JX80" s="16"/>
      <c r="JY80" s="16"/>
      <c r="JZ80" s="16"/>
      <c r="KA80" s="16"/>
      <c r="KB80" s="16"/>
      <c r="KC80" s="16"/>
      <c r="KD80" s="16"/>
      <c r="KE80" s="16"/>
      <c r="KF80" s="16"/>
      <c r="KG80" s="16"/>
      <c r="KH80" s="16"/>
      <c r="KI80" s="16"/>
      <c r="KJ80" s="16"/>
      <c r="KK80" s="16"/>
      <c r="KL80" s="16"/>
      <c r="KM80" s="16"/>
      <c r="KN80" s="16"/>
      <c r="KO80" s="16"/>
      <c r="KP80" s="16"/>
      <c r="KQ80" s="16"/>
      <c r="KR80" s="16"/>
      <c r="KS80" s="16"/>
      <c r="KT80" s="12"/>
      <c r="KU80" s="12"/>
      <c r="KV80" s="16"/>
    </row>
    <row r="81" spans="12:308" x14ac:dyDescent="0.2">
      <c r="L81" s="12"/>
      <c r="M81" s="12"/>
      <c r="N81" s="16"/>
      <c r="O81" s="12"/>
      <c r="P81" s="12"/>
      <c r="Q81" s="16"/>
      <c r="R81" s="12"/>
      <c r="S81" s="12"/>
      <c r="T81" s="16"/>
      <c r="U81" s="12"/>
      <c r="V81" s="12"/>
      <c r="W81" s="16"/>
      <c r="X81" s="12"/>
      <c r="Y81" s="12"/>
      <c r="Z81" s="16"/>
      <c r="AA81" s="12"/>
      <c r="AB81" s="12"/>
      <c r="AC81" s="16"/>
      <c r="AD81" s="12"/>
      <c r="AE81" s="12"/>
      <c r="AF81" s="16"/>
      <c r="AG81" s="12"/>
      <c r="AH81" s="12"/>
      <c r="AI81" s="16"/>
      <c r="AJ81" s="12"/>
      <c r="AK81" s="12"/>
      <c r="AL81" s="16"/>
      <c r="AM81" s="12"/>
      <c r="AN81" s="12"/>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2"/>
      <c r="DZ81" s="12"/>
      <c r="EA81" s="16"/>
      <c r="EB81" s="12"/>
      <c r="EC81" s="12"/>
      <c r="ED81" s="16"/>
      <c r="EE81" s="12"/>
      <c r="EF81" s="12"/>
      <c r="EG81" s="16"/>
      <c r="EH81" s="12"/>
      <c r="EI81" s="12"/>
      <c r="EJ81" s="16"/>
      <c r="EK81" s="12"/>
      <c r="EL81" s="12"/>
      <c r="EM81" s="16"/>
      <c r="EN81" s="12"/>
      <c r="EO81" s="12"/>
      <c r="EP81" s="16"/>
      <c r="EQ81" s="16"/>
      <c r="ER81" s="16"/>
      <c r="ES81" s="16"/>
      <c r="ET81" s="16"/>
      <c r="EU81" s="16"/>
      <c r="EV81" s="16"/>
      <c r="EW81" s="16"/>
      <c r="EX81" s="16"/>
      <c r="EY81" s="16"/>
      <c r="EZ81" s="16"/>
      <c r="FA81" s="16"/>
      <c r="FB81" s="16"/>
      <c r="FC81" s="16"/>
      <c r="FD81" s="16"/>
      <c r="FE81" s="16"/>
      <c r="FF81" s="16"/>
      <c r="FG81" s="16"/>
      <c r="FH81" s="16"/>
      <c r="FI81" s="16"/>
      <c r="FJ81" s="16"/>
      <c r="FK81" s="16"/>
      <c r="FL81" s="16"/>
      <c r="FM81" s="16"/>
      <c r="FN81" s="16"/>
      <c r="FO81" s="16"/>
      <c r="FP81" s="16"/>
      <c r="FQ81" s="16"/>
      <c r="FR81" s="16"/>
      <c r="FS81" s="16"/>
      <c r="FT81" s="16"/>
      <c r="FU81" s="16"/>
      <c r="FV81" s="16"/>
      <c r="FW81" s="16"/>
      <c r="FX81" s="16"/>
      <c r="FY81" s="16"/>
      <c r="FZ81" s="16"/>
      <c r="GA81" s="16"/>
      <c r="GB81" s="16"/>
      <c r="GC81" s="16"/>
      <c r="GD81" s="16"/>
      <c r="GE81" s="16"/>
      <c r="GF81" s="16"/>
      <c r="GG81" s="16"/>
      <c r="GH81" s="16"/>
      <c r="GI81" s="16"/>
      <c r="GJ81" s="16"/>
      <c r="GK81" s="16"/>
      <c r="GL81" s="16"/>
      <c r="GM81" s="16"/>
      <c r="GN81" s="16"/>
      <c r="GO81" s="16"/>
      <c r="GP81" s="16"/>
      <c r="GQ81" s="16"/>
      <c r="GR81" s="16"/>
      <c r="GS81" s="16"/>
      <c r="GT81" s="16"/>
      <c r="GU81" s="16"/>
      <c r="GV81" s="16"/>
      <c r="GW81" s="16"/>
      <c r="GX81" s="16"/>
      <c r="GY81" s="16"/>
      <c r="GZ81" s="16"/>
      <c r="HA81" s="16"/>
      <c r="HB81" s="16"/>
      <c r="HC81" s="16"/>
      <c r="HD81" s="16"/>
      <c r="HE81" s="16"/>
      <c r="HF81" s="16"/>
      <c r="HG81" s="16"/>
      <c r="HH81" s="16"/>
      <c r="HI81" s="16"/>
      <c r="HJ81" s="16"/>
      <c r="HK81" s="16"/>
      <c r="HL81" s="16"/>
      <c r="HM81" s="16"/>
      <c r="HN81" s="16"/>
      <c r="HO81" s="16"/>
      <c r="HP81" s="16"/>
      <c r="HQ81" s="16"/>
      <c r="HR81" s="16"/>
      <c r="HS81" s="16"/>
      <c r="HT81" s="16"/>
      <c r="HU81" s="16"/>
      <c r="HV81" s="16"/>
      <c r="HW81" s="16"/>
      <c r="HX81" s="16"/>
      <c r="HY81" s="16"/>
      <c r="HZ81" s="16"/>
      <c r="IA81" s="16"/>
      <c r="IB81" s="16"/>
      <c r="IC81" s="16"/>
      <c r="ID81" s="16"/>
      <c r="IE81" s="16"/>
      <c r="IF81" s="16"/>
      <c r="IG81" s="16"/>
      <c r="IH81" s="16"/>
      <c r="II81" s="16"/>
      <c r="IJ81" s="16"/>
      <c r="IK81" s="16"/>
      <c r="IL81" s="16"/>
      <c r="IM81" s="16"/>
      <c r="IN81" s="16"/>
      <c r="IO81" s="16"/>
      <c r="IP81" s="16"/>
      <c r="IQ81" s="16"/>
      <c r="IR81" s="16"/>
      <c r="IS81" s="16"/>
      <c r="IT81" s="16"/>
      <c r="IU81" s="16"/>
      <c r="IV81" s="16"/>
      <c r="IW81" s="16"/>
      <c r="IX81" s="16"/>
      <c r="IY81" s="16"/>
      <c r="IZ81" s="16"/>
      <c r="JA81" s="16"/>
      <c r="JB81" s="16"/>
      <c r="JC81" s="16"/>
      <c r="JD81" s="16"/>
      <c r="JE81" s="16"/>
      <c r="JF81" s="16"/>
      <c r="JG81" s="16"/>
      <c r="JH81" s="16"/>
      <c r="JI81" s="16"/>
      <c r="JJ81" s="16"/>
      <c r="JK81" s="16"/>
      <c r="JL81" s="16"/>
      <c r="JM81" s="16"/>
      <c r="JN81" s="16"/>
      <c r="JO81" s="16"/>
      <c r="JP81" s="16"/>
      <c r="JQ81" s="16"/>
      <c r="JR81" s="16"/>
      <c r="JS81" s="16"/>
      <c r="JT81" s="16"/>
      <c r="JU81" s="16"/>
      <c r="JV81" s="16"/>
      <c r="JW81" s="16"/>
      <c r="JX81" s="16"/>
      <c r="JY81" s="16"/>
      <c r="JZ81" s="16"/>
      <c r="KA81" s="16"/>
      <c r="KB81" s="16"/>
      <c r="KC81" s="16"/>
      <c r="KD81" s="16"/>
      <c r="KE81" s="16"/>
      <c r="KF81" s="16"/>
      <c r="KG81" s="16"/>
      <c r="KH81" s="16"/>
      <c r="KI81" s="16"/>
      <c r="KJ81" s="16"/>
      <c r="KK81" s="16"/>
      <c r="KL81" s="16"/>
      <c r="KM81" s="16"/>
      <c r="KN81" s="16"/>
      <c r="KO81" s="16"/>
      <c r="KP81" s="16"/>
      <c r="KQ81" s="16"/>
      <c r="KR81" s="16"/>
      <c r="KS81" s="16"/>
      <c r="KT81" s="12"/>
      <c r="KU81" s="12"/>
      <c r="KV81" s="16"/>
    </row>
    <row r="82" spans="12:308" x14ac:dyDescent="0.2">
      <c r="L82" s="12"/>
      <c r="M82" s="12"/>
      <c r="N82" s="16"/>
      <c r="O82" s="12"/>
      <c r="P82" s="12"/>
      <c r="Q82" s="16"/>
      <c r="R82" s="12"/>
      <c r="S82" s="12"/>
      <c r="T82" s="16"/>
      <c r="U82" s="12"/>
      <c r="V82" s="12"/>
      <c r="W82" s="16"/>
      <c r="X82" s="12"/>
      <c r="Y82" s="12"/>
      <c r="Z82" s="16"/>
      <c r="AA82" s="12"/>
      <c r="AB82" s="12"/>
      <c r="AC82" s="16"/>
      <c r="AD82" s="12"/>
      <c r="AE82" s="12"/>
      <c r="AF82" s="16"/>
      <c r="AG82" s="12"/>
      <c r="AH82" s="12"/>
      <c r="AI82" s="16"/>
      <c r="AJ82" s="12"/>
      <c r="AK82" s="12"/>
      <c r="AL82" s="16"/>
      <c r="AM82" s="12"/>
      <c r="AN82" s="12"/>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2"/>
      <c r="DZ82" s="12"/>
      <c r="EA82" s="16"/>
      <c r="EB82" s="12"/>
      <c r="EC82" s="12"/>
      <c r="ED82" s="16"/>
      <c r="EE82" s="12"/>
      <c r="EF82" s="12"/>
      <c r="EG82" s="16"/>
      <c r="EH82" s="12"/>
      <c r="EI82" s="12"/>
      <c r="EJ82" s="16"/>
      <c r="EK82" s="12"/>
      <c r="EL82" s="12"/>
      <c r="EM82" s="16"/>
      <c r="EN82" s="12"/>
      <c r="EO82" s="12"/>
      <c r="EP82" s="16"/>
      <c r="EQ82" s="16"/>
      <c r="ER82" s="16"/>
      <c r="ES82" s="16"/>
      <c r="ET82" s="16"/>
      <c r="EU82" s="16"/>
      <c r="EV82" s="16"/>
      <c r="EW82" s="16"/>
      <c r="EX82" s="16"/>
      <c r="EY82" s="16"/>
      <c r="EZ82" s="16"/>
      <c r="FA82" s="16"/>
      <c r="FB82" s="16"/>
      <c r="FC82" s="16"/>
      <c r="FD82" s="16"/>
      <c r="FE82" s="16"/>
      <c r="FF82" s="16"/>
      <c r="FG82" s="16"/>
      <c r="FH82" s="16"/>
      <c r="FI82" s="16"/>
      <c r="FJ82" s="16"/>
      <c r="FK82" s="16"/>
      <c r="FL82" s="16"/>
      <c r="FM82" s="16"/>
      <c r="FN82" s="16"/>
      <c r="FO82" s="16"/>
      <c r="FP82" s="16"/>
      <c r="FQ82" s="16"/>
      <c r="FR82" s="16"/>
      <c r="FS82" s="16"/>
      <c r="FT82" s="16"/>
      <c r="FU82" s="16"/>
      <c r="FV82" s="16"/>
      <c r="FW82" s="16"/>
      <c r="FX82" s="16"/>
      <c r="FY82" s="16"/>
      <c r="FZ82" s="16"/>
      <c r="GA82" s="16"/>
      <c r="GB82" s="16"/>
      <c r="GC82" s="16"/>
      <c r="GD82" s="16"/>
      <c r="GE82" s="16"/>
      <c r="GF82" s="16"/>
      <c r="GG82" s="16"/>
      <c r="GH82" s="16"/>
      <c r="GI82" s="16"/>
      <c r="GJ82" s="16"/>
      <c r="GK82" s="16"/>
      <c r="GL82" s="16"/>
      <c r="GM82" s="16"/>
      <c r="GN82" s="16"/>
      <c r="GO82" s="16"/>
      <c r="GP82" s="16"/>
      <c r="GQ82" s="16"/>
      <c r="GR82" s="16"/>
      <c r="GS82" s="16"/>
      <c r="GT82" s="16"/>
      <c r="GU82" s="16"/>
      <c r="GV82" s="16"/>
      <c r="GW82" s="16"/>
      <c r="GX82" s="16"/>
      <c r="GY82" s="16"/>
      <c r="GZ82" s="16"/>
      <c r="HA82" s="16"/>
      <c r="HB82" s="16"/>
      <c r="HC82" s="16"/>
      <c r="HD82" s="16"/>
      <c r="HE82" s="16"/>
      <c r="HF82" s="16"/>
      <c r="HG82" s="16"/>
      <c r="HH82" s="16"/>
      <c r="HI82" s="16"/>
      <c r="HJ82" s="16"/>
      <c r="HK82" s="16"/>
      <c r="HL82" s="16"/>
      <c r="HM82" s="16"/>
      <c r="HN82" s="16"/>
      <c r="HO82" s="16"/>
      <c r="HP82" s="16"/>
      <c r="HQ82" s="16"/>
      <c r="HR82" s="16"/>
      <c r="HS82" s="16"/>
      <c r="HT82" s="16"/>
      <c r="HU82" s="16"/>
      <c r="HV82" s="16"/>
      <c r="HW82" s="16"/>
      <c r="HX82" s="16"/>
      <c r="HY82" s="16"/>
      <c r="HZ82" s="16"/>
      <c r="IA82" s="16"/>
      <c r="IB82" s="16"/>
      <c r="IC82" s="16"/>
      <c r="ID82" s="16"/>
      <c r="IE82" s="16"/>
      <c r="IF82" s="16"/>
      <c r="IG82" s="16"/>
      <c r="IH82" s="16"/>
      <c r="II82" s="16"/>
      <c r="IJ82" s="16"/>
      <c r="IK82" s="16"/>
      <c r="IL82" s="16"/>
      <c r="IM82" s="16"/>
      <c r="IN82" s="16"/>
      <c r="IO82" s="16"/>
      <c r="IP82" s="16"/>
      <c r="IQ82" s="16"/>
      <c r="IR82" s="16"/>
      <c r="IS82" s="16"/>
      <c r="IT82" s="16"/>
      <c r="IU82" s="16"/>
      <c r="IV82" s="16"/>
      <c r="IW82" s="16"/>
      <c r="IX82" s="16"/>
      <c r="IY82" s="16"/>
      <c r="IZ82" s="16"/>
      <c r="JA82" s="16"/>
      <c r="JB82" s="16"/>
      <c r="JC82" s="16"/>
      <c r="JD82" s="16"/>
      <c r="JE82" s="16"/>
      <c r="JF82" s="16"/>
      <c r="JG82" s="16"/>
      <c r="JH82" s="16"/>
      <c r="JI82" s="16"/>
      <c r="JJ82" s="16"/>
      <c r="JK82" s="16"/>
      <c r="JL82" s="16"/>
      <c r="JM82" s="16"/>
      <c r="JN82" s="16"/>
      <c r="JO82" s="16"/>
      <c r="JP82" s="16"/>
      <c r="JQ82" s="16"/>
      <c r="JR82" s="16"/>
      <c r="JS82" s="16"/>
      <c r="JT82" s="16"/>
      <c r="JU82" s="16"/>
      <c r="JV82" s="16"/>
      <c r="JW82" s="16"/>
      <c r="JX82" s="16"/>
      <c r="JY82" s="16"/>
      <c r="JZ82" s="16"/>
      <c r="KA82" s="16"/>
      <c r="KB82" s="16"/>
      <c r="KC82" s="16"/>
      <c r="KD82" s="16"/>
      <c r="KE82" s="16"/>
      <c r="KF82" s="16"/>
      <c r="KG82" s="16"/>
      <c r="KH82" s="16"/>
      <c r="KI82" s="16"/>
      <c r="KJ82" s="16"/>
      <c r="KK82" s="16"/>
      <c r="KL82" s="16"/>
      <c r="KM82" s="16"/>
      <c r="KN82" s="16"/>
      <c r="KO82" s="16"/>
      <c r="KP82" s="16"/>
      <c r="KQ82" s="16"/>
      <c r="KR82" s="16"/>
      <c r="KS82" s="16"/>
      <c r="KT82" s="12"/>
      <c r="KU82" s="12"/>
      <c r="KV82" s="16"/>
    </row>
    <row r="83" spans="12:308" x14ac:dyDescent="0.2">
      <c r="L83" s="12"/>
      <c r="M83" s="12"/>
      <c r="N83" s="16"/>
      <c r="O83" s="12"/>
      <c r="P83" s="12"/>
      <c r="Q83" s="16"/>
      <c r="R83" s="12"/>
      <c r="S83" s="12"/>
      <c r="T83" s="16"/>
      <c r="U83" s="12"/>
      <c r="V83" s="12"/>
      <c r="W83" s="16"/>
      <c r="X83" s="12"/>
      <c r="Y83" s="12"/>
      <c r="Z83" s="16"/>
      <c r="AA83" s="12"/>
      <c r="AB83" s="12"/>
      <c r="AC83" s="16"/>
      <c r="AD83" s="12"/>
      <c r="AE83" s="12"/>
      <c r="AF83" s="16"/>
      <c r="AG83" s="12"/>
      <c r="AH83" s="12"/>
      <c r="AI83" s="16"/>
      <c r="AJ83" s="12"/>
      <c r="AK83" s="12"/>
      <c r="AL83" s="16"/>
      <c r="AM83" s="12"/>
      <c r="AN83" s="12"/>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2"/>
      <c r="DZ83" s="12"/>
      <c r="EA83" s="16"/>
      <c r="EB83" s="12"/>
      <c r="EC83" s="12"/>
      <c r="ED83" s="16"/>
      <c r="EE83" s="12"/>
      <c r="EF83" s="12"/>
      <c r="EG83" s="16"/>
      <c r="EH83" s="12"/>
      <c r="EI83" s="12"/>
      <c r="EJ83" s="16"/>
      <c r="EK83" s="12"/>
      <c r="EL83" s="12"/>
      <c r="EM83" s="16"/>
      <c r="EN83" s="12"/>
      <c r="EO83" s="12"/>
      <c r="EP83" s="16"/>
      <c r="EQ83" s="16"/>
      <c r="ER83" s="16"/>
      <c r="ES83" s="16"/>
      <c r="ET83" s="16"/>
      <c r="EU83" s="16"/>
      <c r="EV83" s="16"/>
      <c r="EW83" s="16"/>
      <c r="EX83" s="16"/>
      <c r="EY83" s="16"/>
      <c r="EZ83" s="16"/>
      <c r="FA83" s="16"/>
      <c r="FB83" s="16"/>
      <c r="FC83" s="16"/>
      <c r="FD83" s="16"/>
      <c r="FE83" s="16"/>
      <c r="FF83" s="16"/>
      <c r="FG83" s="16"/>
      <c r="FH83" s="16"/>
      <c r="FI83" s="16"/>
      <c r="FJ83" s="16"/>
      <c r="FK83" s="16"/>
      <c r="FL83" s="16"/>
      <c r="FM83" s="16"/>
      <c r="FN83" s="16"/>
      <c r="FO83" s="16"/>
      <c r="FP83" s="16"/>
      <c r="FQ83" s="16"/>
      <c r="FR83" s="16"/>
      <c r="FS83" s="16"/>
      <c r="FT83" s="16"/>
      <c r="FU83" s="16"/>
      <c r="FV83" s="16"/>
      <c r="FW83" s="16"/>
      <c r="FX83" s="16"/>
      <c r="FY83" s="16"/>
      <c r="FZ83" s="16"/>
      <c r="GA83" s="16"/>
      <c r="GB83" s="16"/>
      <c r="GC83" s="16"/>
      <c r="GD83" s="16"/>
      <c r="GE83" s="16"/>
      <c r="GF83" s="16"/>
      <c r="GG83" s="16"/>
      <c r="GH83" s="16"/>
      <c r="GI83" s="16"/>
      <c r="GJ83" s="16"/>
      <c r="GK83" s="16"/>
      <c r="GL83" s="16"/>
      <c r="GM83" s="16"/>
      <c r="GN83" s="16"/>
      <c r="GO83" s="16"/>
      <c r="GP83" s="16"/>
      <c r="GQ83" s="16"/>
      <c r="GR83" s="16"/>
      <c r="GS83" s="16"/>
      <c r="GT83" s="16"/>
      <c r="GU83" s="16"/>
      <c r="GV83" s="16"/>
      <c r="GW83" s="16"/>
      <c r="GX83" s="16"/>
      <c r="GY83" s="16"/>
      <c r="GZ83" s="16"/>
      <c r="HA83" s="16"/>
      <c r="HB83" s="16"/>
      <c r="HC83" s="16"/>
      <c r="HD83" s="16"/>
      <c r="HE83" s="16"/>
      <c r="HF83" s="16"/>
      <c r="HG83" s="16"/>
      <c r="HH83" s="16"/>
      <c r="HI83" s="16"/>
      <c r="HJ83" s="16"/>
      <c r="HK83" s="16"/>
      <c r="HL83" s="16"/>
      <c r="HM83" s="16"/>
      <c r="HN83" s="16"/>
      <c r="HO83" s="16"/>
      <c r="HP83" s="16"/>
      <c r="HQ83" s="16"/>
      <c r="HR83" s="16"/>
      <c r="HS83" s="16"/>
      <c r="HT83" s="16"/>
      <c r="HU83" s="16"/>
      <c r="HV83" s="16"/>
      <c r="HW83" s="16"/>
      <c r="HX83" s="16"/>
      <c r="HY83" s="16"/>
      <c r="HZ83" s="16"/>
      <c r="IA83" s="16"/>
      <c r="IB83" s="16"/>
      <c r="IC83" s="16"/>
      <c r="ID83" s="16"/>
      <c r="IE83" s="16"/>
      <c r="IF83" s="16"/>
      <c r="IG83" s="16"/>
      <c r="IH83" s="16"/>
      <c r="II83" s="16"/>
      <c r="IJ83" s="16"/>
      <c r="IK83" s="16"/>
      <c r="IL83" s="16"/>
      <c r="IM83" s="16"/>
      <c r="IN83" s="16"/>
      <c r="IO83" s="16"/>
      <c r="IP83" s="16"/>
      <c r="IQ83" s="16"/>
      <c r="IR83" s="16"/>
      <c r="IS83" s="16"/>
      <c r="IT83" s="16"/>
      <c r="IU83" s="16"/>
      <c r="IV83" s="16"/>
      <c r="IW83" s="16"/>
      <c r="IX83" s="16"/>
      <c r="IY83" s="16"/>
      <c r="IZ83" s="16"/>
      <c r="JA83" s="16"/>
      <c r="JB83" s="16"/>
      <c r="JC83" s="16"/>
      <c r="JD83" s="16"/>
      <c r="JE83" s="16"/>
      <c r="JF83" s="16"/>
      <c r="JG83" s="16"/>
      <c r="JH83" s="16"/>
      <c r="JI83" s="16"/>
      <c r="JJ83" s="16"/>
      <c r="JK83" s="16"/>
      <c r="JL83" s="16"/>
      <c r="JM83" s="16"/>
      <c r="JN83" s="16"/>
      <c r="JO83" s="16"/>
      <c r="JP83" s="16"/>
      <c r="JQ83" s="16"/>
      <c r="JR83" s="16"/>
      <c r="JS83" s="16"/>
      <c r="JT83" s="16"/>
      <c r="JU83" s="16"/>
      <c r="JV83" s="16"/>
      <c r="JW83" s="16"/>
      <c r="JX83" s="16"/>
      <c r="JY83" s="16"/>
      <c r="JZ83" s="16"/>
      <c r="KA83" s="16"/>
      <c r="KB83" s="16"/>
      <c r="KC83" s="16"/>
      <c r="KD83" s="16"/>
      <c r="KE83" s="16"/>
      <c r="KF83" s="16"/>
      <c r="KG83" s="16"/>
      <c r="KH83" s="16"/>
      <c r="KI83" s="16"/>
      <c r="KJ83" s="16"/>
      <c r="KK83" s="16"/>
      <c r="KL83" s="16"/>
      <c r="KM83" s="16"/>
      <c r="KN83" s="16"/>
      <c r="KO83" s="16"/>
      <c r="KP83" s="16"/>
      <c r="KQ83" s="16"/>
      <c r="KR83" s="16"/>
      <c r="KS83" s="16"/>
      <c r="KT83" s="12"/>
      <c r="KU83" s="12"/>
      <c r="KV83" s="16"/>
    </row>
    <row r="84" spans="12:308" x14ac:dyDescent="0.2">
      <c r="L84" s="12"/>
      <c r="M84" s="12"/>
      <c r="N84" s="16"/>
      <c r="O84" s="12"/>
      <c r="P84" s="12"/>
      <c r="Q84" s="16"/>
      <c r="R84" s="12"/>
      <c r="S84" s="12"/>
      <c r="T84" s="16"/>
      <c r="U84" s="12"/>
      <c r="V84" s="12"/>
      <c r="W84" s="16"/>
      <c r="X84" s="12"/>
      <c r="Y84" s="12"/>
      <c r="Z84" s="16"/>
      <c r="AA84" s="12"/>
      <c r="AB84" s="12"/>
      <c r="AC84" s="16"/>
      <c r="AD84" s="12"/>
      <c r="AE84" s="12"/>
      <c r="AF84" s="16"/>
      <c r="AG84" s="12"/>
      <c r="AH84" s="12"/>
      <c r="AI84" s="16"/>
      <c r="AJ84" s="12"/>
      <c r="AK84" s="12"/>
      <c r="AL84" s="16"/>
      <c r="AM84" s="12"/>
      <c r="AN84" s="12"/>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2"/>
      <c r="DZ84" s="12"/>
      <c r="EA84" s="16"/>
      <c r="EB84" s="12"/>
      <c r="EC84" s="12"/>
      <c r="ED84" s="16"/>
      <c r="EE84" s="12"/>
      <c r="EF84" s="12"/>
      <c r="EG84" s="16"/>
      <c r="EH84" s="12"/>
      <c r="EI84" s="12"/>
      <c r="EJ84" s="16"/>
      <c r="EK84" s="12"/>
      <c r="EL84" s="12"/>
      <c r="EM84" s="16"/>
      <c r="EN84" s="12"/>
      <c r="EO84" s="12"/>
      <c r="EP84" s="16"/>
      <c r="EQ84" s="16"/>
      <c r="ER84" s="16"/>
      <c r="ES84" s="16"/>
      <c r="ET84" s="16"/>
      <c r="EU84" s="16"/>
      <c r="EV84" s="16"/>
      <c r="EW84" s="16"/>
      <c r="EX84" s="16"/>
      <c r="EY84" s="16"/>
      <c r="EZ84" s="16"/>
      <c r="FA84" s="16"/>
      <c r="FB84" s="16"/>
      <c r="FC84" s="16"/>
      <c r="FD84" s="16"/>
      <c r="FE84" s="16"/>
      <c r="FF84" s="16"/>
      <c r="FG84" s="16"/>
      <c r="FH84" s="16"/>
      <c r="FI84" s="16"/>
      <c r="FJ84" s="16"/>
      <c r="FK84" s="16"/>
      <c r="FL84" s="16"/>
      <c r="FM84" s="16"/>
      <c r="FN84" s="16"/>
      <c r="FO84" s="16"/>
      <c r="FP84" s="16"/>
      <c r="FQ84" s="16"/>
      <c r="FR84" s="16"/>
      <c r="FS84" s="16"/>
      <c r="FT84" s="16"/>
      <c r="FU84" s="16"/>
      <c r="FV84" s="16"/>
      <c r="FW84" s="16"/>
      <c r="FX84" s="16"/>
      <c r="FY84" s="16"/>
      <c r="FZ84" s="16"/>
      <c r="GA84" s="16"/>
      <c r="GB84" s="16"/>
      <c r="GC84" s="16"/>
      <c r="GD84" s="16"/>
      <c r="GE84" s="16"/>
      <c r="GF84" s="16"/>
      <c r="GG84" s="16"/>
      <c r="GH84" s="16"/>
      <c r="GI84" s="16"/>
      <c r="GJ84" s="16"/>
      <c r="GK84" s="16"/>
      <c r="GL84" s="16"/>
      <c r="GM84" s="16"/>
      <c r="GN84" s="16"/>
      <c r="GO84" s="16"/>
      <c r="GP84" s="16"/>
      <c r="GQ84" s="16"/>
      <c r="GR84" s="16"/>
      <c r="GS84" s="16"/>
      <c r="GT84" s="16"/>
      <c r="GU84" s="16"/>
      <c r="GV84" s="16"/>
      <c r="GW84" s="16"/>
      <c r="GX84" s="16"/>
      <c r="GY84" s="16"/>
      <c r="GZ84" s="16"/>
      <c r="HA84" s="16"/>
      <c r="HB84" s="16"/>
      <c r="HC84" s="16"/>
      <c r="HD84" s="16"/>
      <c r="HE84" s="16"/>
      <c r="HF84" s="16"/>
      <c r="HG84" s="16"/>
      <c r="HH84" s="16"/>
      <c r="HI84" s="16"/>
      <c r="HJ84" s="16"/>
      <c r="HK84" s="16"/>
      <c r="HL84" s="16"/>
      <c r="HM84" s="16"/>
      <c r="HN84" s="16"/>
      <c r="HO84" s="16"/>
      <c r="HP84" s="16"/>
      <c r="HQ84" s="16"/>
      <c r="HR84" s="16"/>
      <c r="HS84" s="16"/>
      <c r="HT84" s="16"/>
      <c r="HU84" s="16"/>
      <c r="HV84" s="16"/>
      <c r="HW84" s="16"/>
      <c r="HX84" s="16"/>
      <c r="HY84" s="16"/>
      <c r="HZ84" s="16"/>
      <c r="IA84" s="16"/>
      <c r="IB84" s="16"/>
      <c r="IC84" s="16"/>
      <c r="ID84" s="16"/>
      <c r="IE84" s="16"/>
      <c r="IF84" s="16"/>
      <c r="IG84" s="16"/>
      <c r="IH84" s="16"/>
      <c r="II84" s="16"/>
      <c r="IJ84" s="16"/>
      <c r="IK84" s="16"/>
      <c r="IL84" s="16"/>
      <c r="IM84" s="16"/>
      <c r="IN84" s="16"/>
      <c r="IO84" s="16"/>
      <c r="IP84" s="16"/>
      <c r="IQ84" s="16"/>
      <c r="IR84" s="16"/>
      <c r="IS84" s="16"/>
      <c r="IT84" s="16"/>
      <c r="IU84" s="16"/>
      <c r="IV84" s="16"/>
      <c r="IW84" s="16"/>
      <c r="IX84" s="16"/>
      <c r="IY84" s="16"/>
      <c r="IZ84" s="16"/>
      <c r="JA84" s="16"/>
      <c r="JB84" s="16"/>
      <c r="JC84" s="16"/>
      <c r="JD84" s="16"/>
      <c r="JE84" s="16"/>
      <c r="JF84" s="16"/>
      <c r="JG84" s="16"/>
      <c r="JH84" s="16"/>
      <c r="JI84" s="16"/>
      <c r="JJ84" s="16"/>
      <c r="JK84" s="16"/>
      <c r="JL84" s="16"/>
      <c r="JM84" s="16"/>
      <c r="JN84" s="16"/>
      <c r="JO84" s="16"/>
      <c r="JP84" s="16"/>
      <c r="JQ84" s="16"/>
      <c r="JR84" s="16"/>
      <c r="JS84" s="16"/>
      <c r="JT84" s="16"/>
      <c r="JU84" s="16"/>
      <c r="JV84" s="16"/>
      <c r="JW84" s="16"/>
      <c r="JX84" s="16"/>
      <c r="JY84" s="16"/>
      <c r="JZ84" s="16"/>
      <c r="KA84" s="16"/>
      <c r="KB84" s="16"/>
      <c r="KC84" s="16"/>
      <c r="KD84" s="16"/>
      <c r="KE84" s="16"/>
      <c r="KF84" s="16"/>
      <c r="KG84" s="16"/>
      <c r="KH84" s="16"/>
      <c r="KI84" s="16"/>
      <c r="KJ84" s="16"/>
      <c r="KK84" s="16"/>
      <c r="KL84" s="16"/>
      <c r="KM84" s="16"/>
      <c r="KN84" s="16"/>
      <c r="KO84" s="16"/>
      <c r="KP84" s="16"/>
      <c r="KQ84" s="16"/>
      <c r="KR84" s="16"/>
      <c r="KS84" s="16"/>
      <c r="KT84" s="12"/>
      <c r="KU84" s="12"/>
      <c r="KV84" s="16"/>
    </row>
    <row r="85" spans="12:308" x14ac:dyDescent="0.2">
      <c r="L85" s="12"/>
      <c r="M85" s="12"/>
      <c r="N85" s="16"/>
      <c r="O85" s="12"/>
      <c r="P85" s="12"/>
      <c r="Q85" s="16"/>
      <c r="R85" s="12"/>
      <c r="S85" s="12"/>
      <c r="T85" s="16"/>
      <c r="U85" s="12"/>
      <c r="V85" s="12"/>
      <c r="W85" s="16"/>
      <c r="X85" s="12"/>
      <c r="Y85" s="12"/>
      <c r="Z85" s="16"/>
      <c r="AA85" s="12"/>
      <c r="AB85" s="12"/>
      <c r="AC85" s="16"/>
      <c r="AD85" s="12"/>
      <c r="AE85" s="12"/>
      <c r="AF85" s="16"/>
      <c r="AG85" s="12"/>
      <c r="AH85" s="12"/>
      <c r="AI85" s="16"/>
      <c r="AJ85" s="12"/>
      <c r="AK85" s="12"/>
      <c r="AL85" s="16"/>
      <c r="AM85" s="12"/>
      <c r="AN85" s="12"/>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2"/>
      <c r="DZ85" s="12"/>
      <c r="EA85" s="16"/>
      <c r="EB85" s="12"/>
      <c r="EC85" s="12"/>
      <c r="ED85" s="16"/>
      <c r="EE85" s="12"/>
      <c r="EF85" s="12"/>
      <c r="EG85" s="16"/>
      <c r="EH85" s="12"/>
      <c r="EI85" s="12"/>
      <c r="EJ85" s="16"/>
      <c r="EK85" s="12"/>
      <c r="EL85" s="12"/>
      <c r="EM85" s="16"/>
      <c r="EN85" s="12"/>
      <c r="EO85" s="12"/>
      <c r="EP85" s="16"/>
      <c r="EQ85" s="16"/>
      <c r="ER85" s="16"/>
      <c r="ES85" s="16"/>
      <c r="ET85" s="16"/>
      <c r="EU85" s="16"/>
      <c r="EV85" s="16"/>
      <c r="EW85" s="16"/>
      <c r="EX85" s="16"/>
      <c r="EY85" s="16"/>
      <c r="EZ85" s="16"/>
      <c r="FA85" s="16"/>
      <c r="FB85" s="16"/>
      <c r="FC85" s="16"/>
      <c r="FD85" s="16"/>
      <c r="FE85" s="16"/>
      <c r="FF85" s="16"/>
      <c r="FG85" s="16"/>
      <c r="FH85" s="16"/>
      <c r="FI85" s="16"/>
      <c r="FJ85" s="16"/>
      <c r="FK85" s="16"/>
      <c r="FL85" s="16"/>
      <c r="FM85" s="16"/>
      <c r="FN85" s="16"/>
      <c r="FO85" s="16"/>
      <c r="FP85" s="16"/>
      <c r="FQ85" s="16"/>
      <c r="FR85" s="16"/>
      <c r="FS85" s="16"/>
      <c r="FT85" s="16"/>
      <c r="FU85" s="16"/>
      <c r="FV85" s="16"/>
      <c r="FW85" s="16"/>
      <c r="FX85" s="16"/>
      <c r="FY85" s="16"/>
      <c r="FZ85" s="16"/>
      <c r="GA85" s="16"/>
      <c r="GB85" s="16"/>
      <c r="GC85" s="16"/>
      <c r="GD85" s="16"/>
      <c r="GE85" s="16"/>
      <c r="GF85" s="16"/>
      <c r="GG85" s="16"/>
      <c r="GH85" s="16"/>
      <c r="GI85" s="16"/>
      <c r="GJ85" s="16"/>
      <c r="GK85" s="16"/>
      <c r="GL85" s="16"/>
      <c r="GM85" s="16"/>
      <c r="GN85" s="16"/>
      <c r="GO85" s="16"/>
      <c r="GP85" s="16"/>
      <c r="GQ85" s="16"/>
      <c r="GR85" s="16"/>
      <c r="GS85" s="16"/>
      <c r="GT85" s="16"/>
      <c r="GU85" s="16"/>
      <c r="GV85" s="16"/>
      <c r="GW85" s="16"/>
      <c r="GX85" s="16"/>
      <c r="GY85" s="16"/>
      <c r="GZ85" s="16"/>
      <c r="HA85" s="16"/>
      <c r="HB85" s="16"/>
      <c r="HC85" s="16"/>
      <c r="HD85" s="16"/>
      <c r="HE85" s="16"/>
      <c r="HF85" s="16"/>
      <c r="HG85" s="16"/>
      <c r="HH85" s="16"/>
      <c r="HI85" s="16"/>
      <c r="HJ85" s="16"/>
      <c r="HK85" s="16"/>
      <c r="HL85" s="16"/>
      <c r="HM85" s="16"/>
      <c r="HN85" s="16"/>
      <c r="HO85" s="16"/>
      <c r="HP85" s="16"/>
      <c r="HQ85" s="16"/>
      <c r="HR85" s="16"/>
      <c r="HS85" s="16"/>
      <c r="HT85" s="16"/>
      <c r="HU85" s="16"/>
      <c r="HV85" s="16"/>
      <c r="HW85" s="16"/>
      <c r="HX85" s="16"/>
      <c r="HY85" s="16"/>
      <c r="HZ85" s="16"/>
      <c r="IA85" s="16"/>
      <c r="IB85" s="16"/>
      <c r="IC85" s="16"/>
      <c r="ID85" s="16"/>
      <c r="IE85" s="16"/>
      <c r="IF85" s="16"/>
      <c r="IG85" s="16"/>
      <c r="IH85" s="16"/>
      <c r="II85" s="16"/>
      <c r="IJ85" s="16"/>
      <c r="IK85" s="16"/>
      <c r="IL85" s="16"/>
      <c r="IM85" s="16"/>
      <c r="IN85" s="16"/>
      <c r="IO85" s="16"/>
      <c r="IP85" s="16"/>
      <c r="IQ85" s="16"/>
      <c r="IR85" s="16"/>
      <c r="IS85" s="16"/>
      <c r="IT85" s="16"/>
      <c r="IU85" s="16"/>
      <c r="IV85" s="16"/>
      <c r="IW85" s="16"/>
      <c r="IX85" s="16"/>
      <c r="IY85" s="16"/>
      <c r="IZ85" s="16"/>
      <c r="JA85" s="16"/>
      <c r="JB85" s="16"/>
      <c r="JC85" s="16"/>
      <c r="JD85" s="16"/>
      <c r="JE85" s="16"/>
      <c r="JF85" s="16"/>
      <c r="JG85" s="16"/>
      <c r="JH85" s="16"/>
      <c r="JI85" s="16"/>
      <c r="JJ85" s="16"/>
      <c r="JK85" s="16"/>
      <c r="JL85" s="16"/>
      <c r="JM85" s="16"/>
      <c r="JN85" s="16"/>
      <c r="JO85" s="16"/>
      <c r="JP85" s="16"/>
      <c r="JQ85" s="16"/>
      <c r="JR85" s="16"/>
      <c r="JS85" s="16"/>
      <c r="JT85" s="16"/>
      <c r="JU85" s="16"/>
      <c r="JV85" s="16"/>
      <c r="JW85" s="16"/>
      <c r="JX85" s="16"/>
      <c r="JY85" s="16"/>
      <c r="JZ85" s="16"/>
      <c r="KA85" s="16"/>
      <c r="KB85" s="16"/>
      <c r="KC85" s="16"/>
      <c r="KD85" s="16"/>
      <c r="KE85" s="16"/>
      <c r="KF85" s="16"/>
      <c r="KG85" s="16"/>
      <c r="KH85" s="16"/>
      <c r="KI85" s="16"/>
      <c r="KJ85" s="16"/>
      <c r="KK85" s="16"/>
      <c r="KL85" s="16"/>
      <c r="KM85" s="16"/>
      <c r="KN85" s="16"/>
      <c r="KO85" s="16"/>
      <c r="KP85" s="16"/>
      <c r="KQ85" s="16"/>
      <c r="KR85" s="16"/>
      <c r="KS85" s="16"/>
      <c r="KT85" s="12"/>
      <c r="KU85" s="12"/>
      <c r="KV85" s="16"/>
    </row>
    <row r="86" spans="12:308" x14ac:dyDescent="0.2">
      <c r="L86" s="12"/>
      <c r="M86" s="12"/>
      <c r="N86" s="16"/>
      <c r="O86" s="12"/>
      <c r="P86" s="12"/>
      <c r="Q86" s="16"/>
      <c r="R86" s="12"/>
      <c r="S86" s="12"/>
      <c r="T86" s="16"/>
      <c r="U86" s="12"/>
      <c r="V86" s="12"/>
      <c r="W86" s="16"/>
      <c r="X86" s="12"/>
      <c r="Y86" s="12"/>
      <c r="Z86" s="16"/>
      <c r="AA86" s="12"/>
      <c r="AB86" s="12"/>
      <c r="AC86" s="16"/>
      <c r="AD86" s="12"/>
      <c r="AE86" s="12"/>
      <c r="AF86" s="16"/>
      <c r="AG86" s="12"/>
      <c r="AH86" s="12"/>
      <c r="AI86" s="16"/>
      <c r="AJ86" s="12"/>
      <c r="AK86" s="12"/>
      <c r="AL86" s="16"/>
      <c r="AM86" s="12"/>
      <c r="AN86" s="12"/>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2"/>
      <c r="DZ86" s="12"/>
      <c r="EA86" s="16"/>
      <c r="EB86" s="12"/>
      <c r="EC86" s="12"/>
      <c r="ED86" s="16"/>
      <c r="EE86" s="12"/>
      <c r="EF86" s="12"/>
      <c r="EG86" s="16"/>
      <c r="EH86" s="12"/>
      <c r="EI86" s="12"/>
      <c r="EJ86" s="16"/>
      <c r="EK86" s="12"/>
      <c r="EL86" s="12"/>
      <c r="EM86" s="16"/>
      <c r="EN86" s="12"/>
      <c r="EO86" s="12"/>
      <c r="EP86" s="16"/>
      <c r="EQ86" s="16"/>
      <c r="ER86" s="16"/>
      <c r="ES86" s="16"/>
      <c r="ET86" s="16"/>
      <c r="EU86" s="16"/>
      <c r="EV86" s="16"/>
      <c r="EW86" s="16"/>
      <c r="EX86" s="16"/>
      <c r="EY86" s="16"/>
      <c r="EZ86" s="16"/>
      <c r="FA86" s="16"/>
      <c r="FB86" s="16"/>
      <c r="FC86" s="16"/>
      <c r="FD86" s="16"/>
      <c r="FE86" s="16"/>
      <c r="FF86" s="16"/>
      <c r="FG86" s="16"/>
      <c r="FH86" s="16"/>
      <c r="FI86" s="16"/>
      <c r="FJ86" s="16"/>
      <c r="FK86" s="16"/>
      <c r="FL86" s="16"/>
      <c r="FM86" s="16"/>
      <c r="FN86" s="16"/>
      <c r="FO86" s="16"/>
      <c r="FP86" s="16"/>
      <c r="FQ86" s="16"/>
      <c r="FR86" s="16"/>
      <c r="FS86" s="16"/>
      <c r="FT86" s="16"/>
      <c r="FU86" s="16"/>
      <c r="FV86" s="16"/>
      <c r="FW86" s="16"/>
      <c r="FX86" s="16"/>
      <c r="FY86" s="16"/>
      <c r="FZ86" s="16"/>
      <c r="GA86" s="16"/>
      <c r="GB86" s="16"/>
      <c r="GC86" s="16"/>
      <c r="GD86" s="16"/>
      <c r="GE86" s="16"/>
      <c r="GF86" s="16"/>
      <c r="GG86" s="16"/>
      <c r="GH86" s="16"/>
      <c r="GI86" s="16"/>
      <c r="GJ86" s="16"/>
      <c r="GK86" s="16"/>
      <c r="GL86" s="16"/>
      <c r="GM86" s="16"/>
      <c r="GN86" s="16"/>
      <c r="GO86" s="16"/>
      <c r="GP86" s="16"/>
      <c r="GQ86" s="16"/>
      <c r="GR86" s="16"/>
      <c r="GS86" s="16"/>
      <c r="GT86" s="16"/>
      <c r="GU86" s="16"/>
      <c r="GV86" s="16"/>
      <c r="GW86" s="16"/>
      <c r="GX86" s="16"/>
      <c r="GY86" s="16"/>
      <c r="GZ86" s="16"/>
      <c r="HA86" s="16"/>
      <c r="HB86" s="16"/>
      <c r="HC86" s="16"/>
      <c r="HD86" s="16"/>
      <c r="HE86" s="16"/>
      <c r="HF86" s="16"/>
      <c r="HG86" s="16"/>
      <c r="HH86" s="16"/>
      <c r="HI86" s="16"/>
      <c r="HJ86" s="16"/>
      <c r="HK86" s="16"/>
      <c r="HL86" s="16"/>
      <c r="HM86" s="16"/>
      <c r="HN86" s="16"/>
      <c r="HO86" s="16"/>
      <c r="HP86" s="16"/>
      <c r="HQ86" s="16"/>
      <c r="HR86" s="16"/>
      <c r="HS86" s="16"/>
      <c r="HT86" s="16"/>
      <c r="HU86" s="16"/>
      <c r="HV86" s="16"/>
      <c r="HW86" s="16"/>
      <c r="HX86" s="16"/>
      <c r="HY86" s="16"/>
      <c r="HZ86" s="16"/>
      <c r="IA86" s="16"/>
      <c r="IB86" s="16"/>
      <c r="IC86" s="16"/>
      <c r="ID86" s="16"/>
      <c r="IE86" s="16"/>
      <c r="IF86" s="16"/>
      <c r="IG86" s="16"/>
      <c r="IH86" s="16"/>
      <c r="II86" s="16"/>
      <c r="IJ86" s="16"/>
      <c r="IK86" s="16"/>
      <c r="IL86" s="16"/>
      <c r="IM86" s="16"/>
      <c r="IN86" s="16"/>
      <c r="IO86" s="16"/>
      <c r="IP86" s="16"/>
      <c r="IQ86" s="16"/>
      <c r="IR86" s="16"/>
      <c r="IS86" s="16"/>
      <c r="IT86" s="16"/>
      <c r="IU86" s="16"/>
      <c r="IV86" s="16"/>
      <c r="IW86" s="16"/>
      <c r="IX86" s="16"/>
      <c r="IY86" s="16"/>
      <c r="IZ86" s="16"/>
      <c r="JA86" s="16"/>
      <c r="JB86" s="16"/>
      <c r="JC86" s="16"/>
      <c r="JD86" s="16"/>
      <c r="JE86" s="16"/>
      <c r="JF86" s="16"/>
      <c r="JG86" s="16"/>
      <c r="JH86" s="16"/>
      <c r="JI86" s="16"/>
      <c r="JJ86" s="16"/>
      <c r="JK86" s="16"/>
      <c r="JL86" s="16"/>
      <c r="JM86" s="16"/>
      <c r="JN86" s="16"/>
      <c r="JO86" s="16"/>
      <c r="JP86" s="16"/>
      <c r="JQ86" s="16"/>
      <c r="JR86" s="16"/>
      <c r="JS86" s="16"/>
      <c r="JT86" s="16"/>
      <c r="JU86" s="16"/>
      <c r="JV86" s="16"/>
      <c r="JW86" s="16"/>
      <c r="JX86" s="16"/>
      <c r="JY86" s="16"/>
      <c r="JZ86" s="16"/>
      <c r="KA86" s="16"/>
      <c r="KB86" s="16"/>
      <c r="KC86" s="16"/>
      <c r="KD86" s="16"/>
      <c r="KE86" s="16"/>
      <c r="KF86" s="16"/>
      <c r="KG86" s="16"/>
      <c r="KH86" s="16"/>
      <c r="KI86" s="16"/>
      <c r="KJ86" s="16"/>
      <c r="KK86" s="16"/>
      <c r="KL86" s="16"/>
      <c r="KM86" s="16"/>
      <c r="KN86" s="16"/>
      <c r="KO86" s="16"/>
      <c r="KP86" s="16"/>
      <c r="KQ86" s="16"/>
      <c r="KR86" s="16"/>
      <c r="KS86" s="16"/>
      <c r="KT86" s="12"/>
      <c r="KU86" s="12"/>
      <c r="KV86" s="16"/>
    </row>
    <row r="87" spans="12:308" x14ac:dyDescent="0.2">
      <c r="L87" s="12"/>
      <c r="M87" s="12"/>
      <c r="N87" s="16"/>
      <c r="O87" s="12"/>
      <c r="P87" s="12"/>
      <c r="Q87" s="16"/>
      <c r="R87" s="12"/>
      <c r="S87" s="12"/>
      <c r="T87" s="16"/>
      <c r="U87" s="12"/>
      <c r="V87" s="12"/>
      <c r="W87" s="16"/>
      <c r="X87" s="12"/>
      <c r="Y87" s="12"/>
      <c r="Z87" s="16"/>
      <c r="AA87" s="12"/>
      <c r="AB87" s="12"/>
      <c r="AC87" s="16"/>
      <c r="AD87" s="12"/>
      <c r="AE87" s="12"/>
      <c r="AF87" s="16"/>
      <c r="AG87" s="12"/>
      <c r="AH87" s="12"/>
      <c r="AI87" s="16"/>
      <c r="AJ87" s="12"/>
      <c r="AK87" s="12"/>
      <c r="AL87" s="16"/>
      <c r="AM87" s="12"/>
      <c r="AN87" s="12"/>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2"/>
      <c r="DZ87" s="12"/>
      <c r="EA87" s="16"/>
      <c r="EB87" s="12"/>
      <c r="EC87" s="12"/>
      <c r="ED87" s="16"/>
      <c r="EE87" s="12"/>
      <c r="EF87" s="12"/>
      <c r="EG87" s="16"/>
      <c r="EH87" s="12"/>
      <c r="EI87" s="12"/>
      <c r="EJ87" s="16"/>
      <c r="EK87" s="12"/>
      <c r="EL87" s="12"/>
      <c r="EM87" s="16"/>
      <c r="EN87" s="12"/>
      <c r="EO87" s="12"/>
      <c r="EP87" s="16"/>
      <c r="EQ87" s="16"/>
      <c r="ER87" s="16"/>
      <c r="ES87" s="16"/>
      <c r="ET87" s="16"/>
      <c r="EU87" s="16"/>
      <c r="EV87" s="16"/>
      <c r="EW87" s="16"/>
      <c r="EX87" s="16"/>
      <c r="EY87" s="16"/>
      <c r="EZ87" s="16"/>
      <c r="FA87" s="16"/>
      <c r="FB87" s="16"/>
      <c r="FC87" s="16"/>
      <c r="FD87" s="16"/>
      <c r="FE87" s="16"/>
      <c r="FF87" s="16"/>
      <c r="FG87" s="16"/>
      <c r="FH87" s="16"/>
      <c r="FI87" s="16"/>
      <c r="FJ87" s="16"/>
      <c r="FK87" s="16"/>
      <c r="FL87" s="16"/>
      <c r="FM87" s="16"/>
      <c r="FN87" s="16"/>
      <c r="FO87" s="16"/>
      <c r="FP87" s="16"/>
      <c r="FQ87" s="16"/>
      <c r="FR87" s="16"/>
      <c r="FS87" s="16"/>
      <c r="FT87" s="16"/>
      <c r="FU87" s="16"/>
      <c r="FV87" s="16"/>
      <c r="FW87" s="16"/>
      <c r="FX87" s="16"/>
      <c r="FY87" s="16"/>
      <c r="FZ87" s="16"/>
      <c r="GA87" s="16"/>
      <c r="GB87" s="16"/>
      <c r="GC87" s="16"/>
      <c r="GD87" s="16"/>
      <c r="GE87" s="16"/>
      <c r="GF87" s="16"/>
      <c r="GG87" s="16"/>
      <c r="GH87" s="16"/>
      <c r="GI87" s="16"/>
      <c r="GJ87" s="16"/>
      <c r="GK87" s="16"/>
      <c r="GL87" s="16"/>
      <c r="GM87" s="16"/>
      <c r="GN87" s="16"/>
      <c r="GO87" s="16"/>
      <c r="GP87" s="16"/>
      <c r="GQ87" s="16"/>
      <c r="GR87" s="16"/>
      <c r="GS87" s="16"/>
      <c r="GT87" s="16"/>
      <c r="GU87" s="16"/>
      <c r="GV87" s="16"/>
      <c r="GW87" s="16"/>
      <c r="GX87" s="16"/>
      <c r="GY87" s="16"/>
      <c r="GZ87" s="16"/>
      <c r="HA87" s="16"/>
      <c r="HB87" s="16"/>
      <c r="HC87" s="16"/>
      <c r="HD87" s="16"/>
      <c r="HE87" s="16"/>
      <c r="HF87" s="16"/>
      <c r="HG87" s="16"/>
      <c r="HH87" s="16"/>
      <c r="HI87" s="16"/>
      <c r="HJ87" s="16"/>
      <c r="HK87" s="16"/>
      <c r="HL87" s="16"/>
      <c r="HM87" s="16"/>
      <c r="HN87" s="16"/>
      <c r="HO87" s="16"/>
      <c r="HP87" s="16"/>
      <c r="HQ87" s="16"/>
      <c r="HR87" s="16"/>
      <c r="HS87" s="16"/>
      <c r="HT87" s="16"/>
      <c r="HU87" s="16"/>
      <c r="HV87" s="16"/>
      <c r="HW87" s="16"/>
      <c r="HX87" s="16"/>
      <c r="HY87" s="16"/>
      <c r="HZ87" s="16"/>
      <c r="IA87" s="16"/>
      <c r="IB87" s="16"/>
      <c r="IC87" s="16"/>
      <c r="ID87" s="16"/>
      <c r="IE87" s="16"/>
      <c r="IF87" s="16"/>
      <c r="IG87" s="16"/>
      <c r="IH87" s="16"/>
      <c r="II87" s="16"/>
      <c r="IJ87" s="16"/>
      <c r="IK87" s="16"/>
      <c r="IL87" s="16"/>
      <c r="IM87" s="16"/>
      <c r="IN87" s="16"/>
      <c r="IO87" s="16"/>
      <c r="IP87" s="16"/>
      <c r="IQ87" s="16"/>
      <c r="IR87" s="16"/>
      <c r="IS87" s="16"/>
      <c r="IT87" s="16"/>
      <c r="IU87" s="16"/>
      <c r="IV87" s="16"/>
      <c r="IW87" s="16"/>
      <c r="IX87" s="16"/>
      <c r="IY87" s="16"/>
      <c r="IZ87" s="16"/>
      <c r="JA87" s="16"/>
      <c r="JB87" s="16"/>
      <c r="JC87" s="16"/>
      <c r="JD87" s="16"/>
      <c r="JE87" s="16"/>
      <c r="JF87" s="16"/>
      <c r="JG87" s="16"/>
      <c r="JH87" s="16"/>
      <c r="JI87" s="16"/>
      <c r="JJ87" s="16"/>
      <c r="JK87" s="16"/>
      <c r="JL87" s="16"/>
      <c r="JM87" s="16"/>
      <c r="JN87" s="16"/>
      <c r="JO87" s="16"/>
      <c r="JP87" s="16"/>
      <c r="JQ87" s="16"/>
      <c r="JR87" s="16"/>
      <c r="JS87" s="16"/>
      <c r="JT87" s="16"/>
      <c r="JU87" s="16"/>
      <c r="JV87" s="16"/>
      <c r="JW87" s="16"/>
      <c r="JX87" s="16"/>
      <c r="JY87" s="16"/>
      <c r="JZ87" s="16"/>
      <c r="KA87" s="16"/>
      <c r="KB87" s="16"/>
      <c r="KC87" s="16"/>
      <c r="KD87" s="16"/>
      <c r="KE87" s="16"/>
      <c r="KF87" s="16"/>
      <c r="KG87" s="16"/>
      <c r="KH87" s="16"/>
      <c r="KI87" s="16"/>
      <c r="KJ87" s="16"/>
      <c r="KK87" s="16"/>
      <c r="KL87" s="16"/>
      <c r="KM87" s="16"/>
      <c r="KN87" s="16"/>
      <c r="KO87" s="16"/>
      <c r="KP87" s="16"/>
      <c r="KQ87" s="16"/>
      <c r="KR87" s="16"/>
      <c r="KS87" s="16"/>
      <c r="KT87" s="12"/>
      <c r="KU87" s="12"/>
      <c r="KV87" s="16"/>
    </row>
    <row r="88" spans="12:308" x14ac:dyDescent="0.2">
      <c r="L88" s="12"/>
      <c r="M88" s="12"/>
      <c r="N88" s="16"/>
      <c r="O88" s="12"/>
      <c r="P88" s="12"/>
      <c r="Q88" s="16"/>
      <c r="R88" s="12"/>
      <c r="S88" s="12"/>
      <c r="T88" s="16"/>
      <c r="U88" s="12"/>
      <c r="V88" s="12"/>
      <c r="W88" s="16"/>
      <c r="X88" s="12"/>
      <c r="Y88" s="12"/>
      <c r="Z88" s="16"/>
      <c r="AA88" s="12"/>
      <c r="AB88" s="12"/>
      <c r="AC88" s="16"/>
      <c r="AD88" s="12"/>
      <c r="AE88" s="12"/>
      <c r="AF88" s="16"/>
      <c r="AG88" s="12"/>
      <c r="AH88" s="12"/>
      <c r="AI88" s="16"/>
      <c r="AJ88" s="12"/>
      <c r="AK88" s="12"/>
      <c r="AL88" s="16"/>
      <c r="AM88" s="12"/>
      <c r="AN88" s="12"/>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2"/>
      <c r="DZ88" s="12"/>
      <c r="EA88" s="16"/>
      <c r="EB88" s="12"/>
      <c r="EC88" s="12"/>
      <c r="ED88" s="16"/>
      <c r="EE88" s="12"/>
      <c r="EF88" s="12"/>
      <c r="EG88" s="16"/>
      <c r="EH88" s="12"/>
      <c r="EI88" s="12"/>
      <c r="EJ88" s="16"/>
      <c r="EK88" s="12"/>
      <c r="EL88" s="12"/>
      <c r="EM88" s="16"/>
      <c r="EN88" s="12"/>
      <c r="EO88" s="12"/>
      <c r="EP88" s="16"/>
      <c r="EQ88" s="16"/>
      <c r="ER88" s="16"/>
      <c r="ES88" s="16"/>
      <c r="ET88" s="16"/>
      <c r="EU88" s="16"/>
      <c r="EV88" s="16"/>
      <c r="EW88" s="16"/>
      <c r="EX88" s="16"/>
      <c r="EY88" s="16"/>
      <c r="EZ88" s="16"/>
      <c r="FA88" s="16"/>
      <c r="FB88" s="16"/>
      <c r="FC88" s="16"/>
      <c r="FD88" s="16"/>
      <c r="FE88" s="16"/>
      <c r="FF88" s="16"/>
      <c r="FG88" s="16"/>
      <c r="FH88" s="16"/>
      <c r="FI88" s="16"/>
      <c r="FJ88" s="16"/>
      <c r="FK88" s="16"/>
      <c r="FL88" s="16"/>
      <c r="FM88" s="16"/>
      <c r="FN88" s="16"/>
      <c r="FO88" s="16"/>
      <c r="FP88" s="16"/>
      <c r="FQ88" s="16"/>
      <c r="FR88" s="16"/>
      <c r="FS88" s="16"/>
      <c r="FT88" s="16"/>
      <c r="FU88" s="16"/>
      <c r="FV88" s="16"/>
      <c r="FW88" s="16"/>
      <c r="FX88" s="16"/>
      <c r="FY88" s="16"/>
      <c r="FZ88" s="16"/>
      <c r="GA88" s="16"/>
      <c r="GB88" s="16"/>
      <c r="GC88" s="16"/>
      <c r="GD88" s="16"/>
      <c r="GE88" s="16"/>
      <c r="GF88" s="16"/>
      <c r="GG88" s="16"/>
      <c r="GH88" s="16"/>
      <c r="GI88" s="16"/>
      <c r="GJ88" s="16"/>
      <c r="GK88" s="16"/>
      <c r="GL88" s="16"/>
      <c r="GM88" s="16"/>
      <c r="GN88" s="16"/>
      <c r="GO88" s="16"/>
      <c r="GP88" s="16"/>
      <c r="GQ88" s="16"/>
      <c r="GR88" s="16"/>
      <c r="GS88" s="16"/>
      <c r="GT88" s="16"/>
      <c r="GU88" s="16"/>
      <c r="GV88" s="16"/>
      <c r="GW88" s="16"/>
      <c r="GX88" s="16"/>
      <c r="GY88" s="16"/>
      <c r="GZ88" s="16"/>
      <c r="HA88" s="16"/>
      <c r="HB88" s="16"/>
      <c r="HC88" s="16"/>
      <c r="HD88" s="16"/>
      <c r="HE88" s="16"/>
      <c r="HF88" s="16"/>
      <c r="HG88" s="16"/>
      <c r="HH88" s="16"/>
      <c r="HI88" s="16"/>
      <c r="HJ88" s="16"/>
      <c r="HK88" s="16"/>
      <c r="HL88" s="16"/>
      <c r="HM88" s="16"/>
      <c r="HN88" s="16"/>
      <c r="HO88" s="16"/>
      <c r="HP88" s="16"/>
      <c r="HQ88" s="16"/>
      <c r="HR88" s="16"/>
      <c r="HS88" s="16"/>
      <c r="HT88" s="16"/>
      <c r="HU88" s="16"/>
      <c r="HV88" s="16"/>
      <c r="HW88" s="16"/>
      <c r="HX88" s="16"/>
      <c r="HY88" s="16"/>
      <c r="HZ88" s="16"/>
      <c r="IA88" s="16"/>
      <c r="IB88" s="16"/>
      <c r="IC88" s="16"/>
      <c r="ID88" s="16"/>
      <c r="IE88" s="16"/>
      <c r="IF88" s="16"/>
      <c r="IG88" s="16"/>
      <c r="IH88" s="16"/>
      <c r="II88" s="16"/>
      <c r="IJ88" s="16"/>
      <c r="IK88" s="16"/>
      <c r="IL88" s="16"/>
      <c r="IM88" s="16"/>
      <c r="IN88" s="16"/>
      <c r="IO88" s="16"/>
      <c r="IP88" s="16"/>
      <c r="IQ88" s="16"/>
      <c r="IR88" s="16"/>
      <c r="IS88" s="16"/>
      <c r="IT88" s="16"/>
      <c r="IU88" s="16"/>
      <c r="IV88" s="16"/>
      <c r="IW88" s="16"/>
      <c r="IX88" s="16"/>
      <c r="IY88" s="16"/>
      <c r="IZ88" s="16"/>
      <c r="JA88" s="16"/>
      <c r="JB88" s="16"/>
      <c r="JC88" s="16"/>
      <c r="JD88" s="16"/>
      <c r="JE88" s="16"/>
      <c r="JF88" s="16"/>
      <c r="JG88" s="16"/>
      <c r="JH88" s="16"/>
      <c r="JI88" s="16"/>
      <c r="JJ88" s="16"/>
      <c r="JK88" s="16"/>
      <c r="JL88" s="16"/>
      <c r="JM88" s="16"/>
      <c r="JN88" s="16"/>
      <c r="JO88" s="16"/>
      <c r="JP88" s="16"/>
      <c r="JQ88" s="16"/>
      <c r="JR88" s="16"/>
      <c r="JS88" s="16"/>
      <c r="JT88" s="16"/>
      <c r="JU88" s="16"/>
      <c r="JV88" s="16"/>
      <c r="JW88" s="16"/>
      <c r="JX88" s="16"/>
      <c r="JY88" s="16"/>
      <c r="JZ88" s="16"/>
      <c r="KA88" s="16"/>
      <c r="KB88" s="16"/>
      <c r="KC88" s="16"/>
      <c r="KD88" s="16"/>
      <c r="KE88" s="16"/>
      <c r="KF88" s="16"/>
      <c r="KG88" s="16"/>
      <c r="KH88" s="16"/>
      <c r="KI88" s="16"/>
      <c r="KJ88" s="16"/>
      <c r="KK88" s="16"/>
      <c r="KL88" s="16"/>
      <c r="KM88" s="16"/>
      <c r="KN88" s="16"/>
      <c r="KO88" s="16"/>
      <c r="KP88" s="16"/>
      <c r="KQ88" s="16"/>
      <c r="KR88" s="16"/>
      <c r="KS88" s="16"/>
      <c r="KT88" s="12"/>
      <c r="KU88" s="12"/>
      <c r="KV88" s="16"/>
    </row>
    <row r="89" spans="12:308" x14ac:dyDescent="0.2">
      <c r="L89" s="12"/>
      <c r="M89" s="12"/>
      <c r="N89" s="16"/>
      <c r="O89" s="12"/>
      <c r="P89" s="12"/>
      <c r="Q89" s="16"/>
      <c r="R89" s="12"/>
      <c r="S89" s="12"/>
      <c r="T89" s="16"/>
      <c r="U89" s="12"/>
      <c r="V89" s="12"/>
      <c r="W89" s="16"/>
      <c r="X89" s="12"/>
      <c r="Y89" s="12"/>
      <c r="Z89" s="16"/>
      <c r="AA89" s="12"/>
      <c r="AB89" s="12"/>
      <c r="AC89" s="16"/>
      <c r="AD89" s="12"/>
      <c r="AE89" s="12"/>
      <c r="AF89" s="16"/>
      <c r="AG89" s="12"/>
      <c r="AH89" s="12"/>
      <c r="AI89" s="16"/>
      <c r="AJ89" s="12"/>
      <c r="AK89" s="12"/>
      <c r="AL89" s="16"/>
      <c r="AM89" s="12"/>
      <c r="AN89" s="12"/>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2"/>
      <c r="DZ89" s="12"/>
      <c r="EA89" s="16"/>
      <c r="EB89" s="12"/>
      <c r="EC89" s="12"/>
      <c r="ED89" s="16"/>
      <c r="EE89" s="12"/>
      <c r="EF89" s="12"/>
      <c r="EG89" s="16"/>
      <c r="EH89" s="12"/>
      <c r="EI89" s="12"/>
      <c r="EJ89" s="16"/>
      <c r="EK89" s="12"/>
      <c r="EL89" s="12"/>
      <c r="EM89" s="16"/>
      <c r="EN89" s="12"/>
      <c r="EO89" s="12"/>
      <c r="EP89" s="16"/>
      <c r="EQ89" s="16"/>
      <c r="ER89" s="16"/>
      <c r="ES89" s="16"/>
      <c r="ET89" s="16"/>
      <c r="EU89" s="16"/>
      <c r="EV89" s="16"/>
      <c r="EW89" s="16"/>
      <c r="EX89" s="16"/>
      <c r="EY89" s="16"/>
      <c r="EZ89" s="16"/>
      <c r="FA89" s="16"/>
      <c r="FB89" s="16"/>
      <c r="FC89" s="16"/>
      <c r="FD89" s="16"/>
      <c r="FE89" s="16"/>
      <c r="FF89" s="16"/>
      <c r="FG89" s="16"/>
      <c r="FH89" s="16"/>
      <c r="FI89" s="16"/>
      <c r="FJ89" s="16"/>
      <c r="FK89" s="16"/>
      <c r="FL89" s="16"/>
      <c r="FM89" s="16"/>
      <c r="FN89" s="16"/>
      <c r="FO89" s="16"/>
      <c r="FP89" s="16"/>
      <c r="FQ89" s="16"/>
      <c r="FR89" s="16"/>
      <c r="FS89" s="16"/>
      <c r="FT89" s="16"/>
      <c r="FU89" s="16"/>
      <c r="FV89" s="16"/>
      <c r="FW89" s="16"/>
      <c r="FX89" s="16"/>
      <c r="FY89" s="16"/>
      <c r="FZ89" s="16"/>
      <c r="GA89" s="16"/>
      <c r="GB89" s="16"/>
      <c r="GC89" s="16"/>
      <c r="GD89" s="16"/>
      <c r="GE89" s="16"/>
      <c r="GF89" s="16"/>
      <c r="GG89" s="16"/>
      <c r="GH89" s="16"/>
      <c r="GI89" s="16"/>
      <c r="GJ89" s="16"/>
      <c r="GK89" s="16"/>
      <c r="GL89" s="16"/>
      <c r="GM89" s="16"/>
      <c r="GN89" s="16"/>
      <c r="GO89" s="16"/>
      <c r="GP89" s="16"/>
      <c r="GQ89" s="16"/>
      <c r="GR89" s="16"/>
      <c r="GS89" s="16"/>
      <c r="GT89" s="16"/>
      <c r="GU89" s="16"/>
      <c r="GV89" s="16"/>
      <c r="GW89" s="16"/>
      <c r="GX89" s="16"/>
      <c r="GY89" s="16"/>
      <c r="GZ89" s="16"/>
      <c r="HA89" s="16"/>
      <c r="HB89" s="16"/>
      <c r="HC89" s="16"/>
      <c r="HD89" s="16"/>
      <c r="HE89" s="16"/>
      <c r="HF89" s="16"/>
      <c r="HG89" s="16"/>
      <c r="HH89" s="16"/>
      <c r="HI89" s="16"/>
      <c r="HJ89" s="16"/>
      <c r="HK89" s="16"/>
      <c r="HL89" s="16"/>
      <c r="HM89" s="16"/>
      <c r="HN89" s="16"/>
      <c r="HO89" s="16"/>
      <c r="HP89" s="16"/>
      <c r="HQ89" s="16"/>
      <c r="HR89" s="16"/>
      <c r="HS89" s="16"/>
      <c r="HT89" s="16"/>
      <c r="HU89" s="16"/>
      <c r="HV89" s="16"/>
      <c r="HW89" s="16"/>
      <c r="HX89" s="16"/>
      <c r="HY89" s="16"/>
      <c r="HZ89" s="16"/>
      <c r="IA89" s="16"/>
      <c r="IB89" s="16"/>
      <c r="IC89" s="16"/>
      <c r="ID89" s="16"/>
      <c r="IE89" s="16"/>
      <c r="IF89" s="16"/>
      <c r="IG89" s="16"/>
      <c r="IH89" s="16"/>
      <c r="II89" s="16"/>
      <c r="IJ89" s="16"/>
      <c r="IK89" s="16"/>
      <c r="IL89" s="16"/>
      <c r="IM89" s="16"/>
      <c r="IN89" s="16"/>
      <c r="IO89" s="16"/>
      <c r="IP89" s="16"/>
      <c r="IQ89" s="16"/>
      <c r="IR89" s="16"/>
      <c r="IS89" s="16"/>
      <c r="IT89" s="16"/>
      <c r="IU89" s="16"/>
      <c r="IV89" s="16"/>
      <c r="IW89" s="16"/>
      <c r="IX89" s="16"/>
      <c r="IY89" s="16"/>
      <c r="IZ89" s="16"/>
      <c r="JA89" s="16"/>
      <c r="JB89" s="16"/>
      <c r="JC89" s="16"/>
      <c r="JD89" s="16"/>
      <c r="JE89" s="16"/>
      <c r="JF89" s="16"/>
      <c r="JG89" s="16"/>
      <c r="JH89" s="16"/>
      <c r="JI89" s="16"/>
      <c r="JJ89" s="16"/>
      <c r="JK89" s="16"/>
      <c r="JL89" s="16"/>
      <c r="JM89" s="16"/>
      <c r="JN89" s="16"/>
      <c r="JO89" s="16"/>
      <c r="JP89" s="16"/>
      <c r="JQ89" s="16"/>
      <c r="JR89" s="16"/>
      <c r="JS89" s="16"/>
      <c r="JT89" s="16"/>
      <c r="JU89" s="16"/>
      <c r="JV89" s="16"/>
      <c r="JW89" s="16"/>
      <c r="JX89" s="16"/>
      <c r="JY89" s="16"/>
      <c r="JZ89" s="16"/>
      <c r="KA89" s="16"/>
      <c r="KB89" s="16"/>
      <c r="KC89" s="16"/>
      <c r="KD89" s="16"/>
      <c r="KE89" s="16"/>
      <c r="KF89" s="16"/>
      <c r="KG89" s="16"/>
      <c r="KH89" s="16"/>
      <c r="KI89" s="16"/>
      <c r="KJ89" s="16"/>
      <c r="KK89" s="16"/>
      <c r="KL89" s="16"/>
      <c r="KM89" s="16"/>
      <c r="KN89" s="16"/>
      <c r="KO89" s="16"/>
      <c r="KP89" s="16"/>
      <c r="KQ89" s="16"/>
      <c r="KR89" s="16"/>
      <c r="KS89" s="16"/>
      <c r="KT89" s="12"/>
      <c r="KU89" s="12"/>
      <c r="KV89" s="16"/>
    </row>
    <row r="90" spans="12:308" x14ac:dyDescent="0.2">
      <c r="L90" s="12"/>
      <c r="M90" s="12"/>
      <c r="N90" s="16"/>
      <c r="O90" s="12"/>
      <c r="P90" s="12"/>
      <c r="Q90" s="16"/>
      <c r="R90" s="12"/>
      <c r="S90" s="12"/>
      <c r="T90" s="16"/>
      <c r="U90" s="12"/>
      <c r="V90" s="12"/>
      <c r="W90" s="16"/>
      <c r="X90" s="12"/>
      <c r="Y90" s="12"/>
      <c r="Z90" s="16"/>
      <c r="AA90" s="12"/>
      <c r="AB90" s="12"/>
      <c r="AC90" s="16"/>
      <c r="AD90" s="12"/>
      <c r="AE90" s="12"/>
      <c r="AF90" s="16"/>
      <c r="AG90" s="12"/>
      <c r="AH90" s="12"/>
      <c r="AI90" s="16"/>
      <c r="AJ90" s="12"/>
      <c r="AK90" s="12"/>
      <c r="AL90" s="16"/>
      <c r="AM90" s="12"/>
      <c r="AN90" s="12"/>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2"/>
      <c r="DZ90" s="12"/>
      <c r="EA90" s="16"/>
      <c r="EB90" s="12"/>
      <c r="EC90" s="12"/>
      <c r="ED90" s="16"/>
      <c r="EE90" s="12"/>
      <c r="EF90" s="12"/>
      <c r="EG90" s="16"/>
      <c r="EH90" s="12"/>
      <c r="EI90" s="12"/>
      <c r="EJ90" s="16"/>
      <c r="EK90" s="12"/>
      <c r="EL90" s="12"/>
      <c r="EM90" s="16"/>
      <c r="EN90" s="12"/>
      <c r="EO90" s="12"/>
      <c r="EP90" s="16"/>
      <c r="EQ90" s="16"/>
      <c r="ER90" s="16"/>
      <c r="ES90" s="16"/>
      <c r="ET90" s="16"/>
      <c r="EU90" s="16"/>
      <c r="EV90" s="16"/>
      <c r="EW90" s="16"/>
      <c r="EX90" s="16"/>
      <c r="EY90" s="16"/>
      <c r="EZ90" s="16"/>
      <c r="FA90" s="16"/>
      <c r="FB90" s="16"/>
      <c r="FC90" s="16"/>
      <c r="FD90" s="16"/>
      <c r="FE90" s="16"/>
      <c r="FF90" s="16"/>
      <c r="FG90" s="16"/>
      <c r="FH90" s="16"/>
      <c r="FI90" s="16"/>
      <c r="FJ90" s="16"/>
      <c r="FK90" s="16"/>
      <c r="FL90" s="16"/>
      <c r="FM90" s="16"/>
      <c r="FN90" s="16"/>
      <c r="FO90" s="16"/>
      <c r="FP90" s="16"/>
      <c r="FQ90" s="16"/>
      <c r="FR90" s="16"/>
      <c r="FS90" s="16"/>
      <c r="FT90" s="16"/>
      <c r="FU90" s="16"/>
      <c r="FV90" s="16"/>
      <c r="FW90" s="16"/>
      <c r="FX90" s="16"/>
      <c r="FY90" s="16"/>
      <c r="FZ90" s="16"/>
      <c r="GA90" s="16"/>
      <c r="GB90" s="16"/>
      <c r="GC90" s="16"/>
      <c r="GD90" s="16"/>
      <c r="GE90" s="16"/>
      <c r="GF90" s="16"/>
      <c r="GG90" s="16"/>
      <c r="GH90" s="16"/>
      <c r="GI90" s="16"/>
      <c r="GJ90" s="16"/>
      <c r="GK90" s="16"/>
      <c r="GL90" s="16"/>
      <c r="GM90" s="16"/>
      <c r="GN90" s="16"/>
      <c r="GO90" s="16"/>
      <c r="GP90" s="16"/>
      <c r="GQ90" s="16"/>
      <c r="GR90" s="16"/>
      <c r="GS90" s="16"/>
      <c r="GT90" s="16"/>
      <c r="GU90" s="16"/>
      <c r="GV90" s="16"/>
      <c r="GW90" s="16"/>
      <c r="GX90" s="16"/>
      <c r="GY90" s="16"/>
      <c r="GZ90" s="16"/>
      <c r="HA90" s="16"/>
      <c r="HB90" s="16"/>
      <c r="HC90" s="16"/>
      <c r="HD90" s="16"/>
      <c r="HE90" s="16"/>
      <c r="HF90" s="16"/>
      <c r="HG90" s="16"/>
      <c r="HH90" s="16"/>
      <c r="HI90" s="16"/>
      <c r="HJ90" s="16"/>
      <c r="HK90" s="16"/>
      <c r="HL90" s="16"/>
      <c r="HM90" s="16"/>
      <c r="HN90" s="16"/>
      <c r="HO90" s="16"/>
      <c r="HP90" s="16"/>
      <c r="HQ90" s="16"/>
      <c r="HR90" s="16"/>
      <c r="HS90" s="16"/>
      <c r="HT90" s="16"/>
      <c r="HU90" s="16"/>
      <c r="HV90" s="16"/>
      <c r="HW90" s="16"/>
      <c r="HX90" s="16"/>
      <c r="HY90" s="16"/>
      <c r="HZ90" s="16"/>
      <c r="IA90" s="16"/>
      <c r="IB90" s="16"/>
      <c r="IC90" s="16"/>
      <c r="ID90" s="16"/>
      <c r="IE90" s="16"/>
      <c r="IF90" s="16"/>
      <c r="IG90" s="16"/>
      <c r="IH90" s="16"/>
      <c r="II90" s="16"/>
      <c r="IJ90" s="16"/>
      <c r="IK90" s="16"/>
      <c r="IL90" s="16"/>
      <c r="IM90" s="16"/>
      <c r="IN90" s="16"/>
      <c r="IO90" s="16"/>
      <c r="IP90" s="16"/>
      <c r="IQ90" s="16"/>
      <c r="IR90" s="16"/>
      <c r="IS90" s="16"/>
      <c r="IT90" s="16"/>
      <c r="IU90" s="16"/>
      <c r="IV90" s="16"/>
      <c r="IW90" s="16"/>
      <c r="IX90" s="16"/>
      <c r="IY90" s="16"/>
      <c r="IZ90" s="16"/>
      <c r="JA90" s="16"/>
      <c r="JB90" s="16"/>
      <c r="JC90" s="16"/>
      <c r="JD90" s="16"/>
      <c r="JE90" s="16"/>
      <c r="JF90" s="16"/>
      <c r="JG90" s="16"/>
      <c r="JH90" s="16"/>
      <c r="JI90" s="16"/>
      <c r="JJ90" s="16"/>
      <c r="JK90" s="16"/>
      <c r="JL90" s="16"/>
      <c r="JM90" s="16"/>
      <c r="JN90" s="16"/>
      <c r="JO90" s="16"/>
      <c r="JP90" s="16"/>
      <c r="JQ90" s="16"/>
      <c r="JR90" s="16"/>
      <c r="JS90" s="16"/>
      <c r="JT90" s="16"/>
      <c r="JU90" s="16"/>
      <c r="JV90" s="16"/>
      <c r="JW90" s="16"/>
      <c r="JX90" s="16"/>
      <c r="JY90" s="16"/>
      <c r="JZ90" s="16"/>
      <c r="KA90" s="16"/>
      <c r="KB90" s="16"/>
      <c r="KC90" s="16"/>
      <c r="KD90" s="16"/>
      <c r="KE90" s="16"/>
      <c r="KF90" s="16"/>
      <c r="KG90" s="16"/>
      <c r="KH90" s="16"/>
      <c r="KI90" s="16"/>
      <c r="KJ90" s="16"/>
      <c r="KK90" s="16"/>
      <c r="KL90" s="16"/>
      <c r="KM90" s="16"/>
      <c r="KN90" s="16"/>
      <c r="KO90" s="16"/>
      <c r="KP90" s="16"/>
      <c r="KQ90" s="16"/>
      <c r="KR90" s="16"/>
      <c r="KS90" s="16"/>
      <c r="KT90" s="12"/>
      <c r="KU90" s="12"/>
      <c r="KV90" s="16"/>
    </row>
    <row r="91" spans="12:308" x14ac:dyDescent="0.2">
      <c r="L91" s="12"/>
      <c r="M91" s="12"/>
      <c r="N91" s="16"/>
      <c r="O91" s="12"/>
      <c r="P91" s="12"/>
      <c r="Q91" s="16"/>
      <c r="R91" s="12"/>
      <c r="S91" s="12"/>
      <c r="T91" s="16"/>
      <c r="U91" s="12"/>
      <c r="V91" s="12"/>
      <c r="W91" s="16"/>
      <c r="X91" s="12"/>
      <c r="Y91" s="12"/>
      <c r="Z91" s="16"/>
      <c r="AA91" s="12"/>
      <c r="AB91" s="12"/>
      <c r="AC91" s="16"/>
      <c r="AD91" s="12"/>
      <c r="AE91" s="12"/>
      <c r="AF91" s="16"/>
      <c r="AG91" s="12"/>
      <c r="AH91" s="12"/>
      <c r="AI91" s="16"/>
      <c r="AJ91" s="12"/>
      <c r="AK91" s="12"/>
      <c r="AL91" s="16"/>
      <c r="AM91" s="12"/>
      <c r="AN91" s="12"/>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2"/>
      <c r="DZ91" s="12"/>
      <c r="EA91" s="16"/>
      <c r="EB91" s="12"/>
      <c r="EC91" s="12"/>
      <c r="ED91" s="16"/>
      <c r="EE91" s="12"/>
      <c r="EF91" s="12"/>
      <c r="EG91" s="16"/>
      <c r="EH91" s="12"/>
      <c r="EI91" s="12"/>
      <c r="EJ91" s="16"/>
      <c r="EK91" s="12"/>
      <c r="EL91" s="12"/>
      <c r="EM91" s="16"/>
      <c r="EN91" s="12"/>
      <c r="EO91" s="12"/>
      <c r="EP91" s="16"/>
      <c r="EQ91" s="16"/>
      <c r="ER91" s="16"/>
      <c r="ES91" s="16"/>
      <c r="ET91" s="16"/>
      <c r="EU91" s="16"/>
      <c r="EV91" s="16"/>
      <c r="EW91" s="16"/>
      <c r="EX91" s="16"/>
      <c r="EY91" s="16"/>
      <c r="EZ91" s="16"/>
      <c r="FA91" s="16"/>
      <c r="FB91" s="16"/>
      <c r="FC91" s="16"/>
      <c r="FD91" s="16"/>
      <c r="FE91" s="16"/>
      <c r="FF91" s="16"/>
      <c r="FG91" s="16"/>
      <c r="FH91" s="16"/>
      <c r="FI91" s="16"/>
      <c r="FJ91" s="16"/>
      <c r="FK91" s="16"/>
      <c r="FL91" s="16"/>
      <c r="FM91" s="16"/>
      <c r="FN91" s="16"/>
      <c r="FO91" s="16"/>
      <c r="FP91" s="16"/>
      <c r="FQ91" s="16"/>
      <c r="FR91" s="16"/>
      <c r="FS91" s="16"/>
      <c r="FT91" s="16"/>
      <c r="FU91" s="16"/>
      <c r="FV91" s="16"/>
      <c r="FW91" s="16"/>
      <c r="FX91" s="16"/>
      <c r="FY91" s="16"/>
      <c r="FZ91" s="16"/>
      <c r="GA91" s="16"/>
      <c r="GB91" s="16"/>
      <c r="GC91" s="16"/>
      <c r="GD91" s="16"/>
      <c r="GE91" s="16"/>
      <c r="GF91" s="16"/>
      <c r="GG91" s="16"/>
      <c r="GH91" s="16"/>
      <c r="GI91" s="16"/>
      <c r="GJ91" s="16"/>
      <c r="GK91" s="16"/>
      <c r="GL91" s="16"/>
      <c r="GM91" s="16"/>
      <c r="GN91" s="16"/>
      <c r="GO91" s="16"/>
      <c r="GP91" s="16"/>
      <c r="GQ91" s="16"/>
      <c r="GR91" s="16"/>
      <c r="GS91" s="16"/>
      <c r="GT91" s="16"/>
      <c r="GU91" s="16"/>
      <c r="GV91" s="16"/>
      <c r="GW91" s="16"/>
      <c r="GX91" s="16"/>
      <c r="GY91" s="16"/>
      <c r="GZ91" s="16"/>
      <c r="HA91" s="16"/>
      <c r="HB91" s="16"/>
      <c r="HC91" s="16"/>
      <c r="HD91" s="16"/>
      <c r="HE91" s="16"/>
      <c r="HF91" s="16"/>
      <c r="HG91" s="16"/>
      <c r="HH91" s="16"/>
      <c r="HI91" s="16"/>
      <c r="HJ91" s="16"/>
      <c r="HK91" s="16"/>
      <c r="HL91" s="16"/>
      <c r="HM91" s="16"/>
      <c r="HN91" s="16"/>
      <c r="HO91" s="16"/>
      <c r="HP91" s="16"/>
      <c r="HQ91" s="16"/>
      <c r="HR91" s="16"/>
      <c r="HS91" s="16"/>
      <c r="HT91" s="16"/>
      <c r="HU91" s="16"/>
      <c r="HV91" s="16"/>
      <c r="HW91" s="16"/>
      <c r="HX91" s="16"/>
      <c r="HY91" s="16"/>
      <c r="HZ91" s="16"/>
      <c r="IA91" s="16"/>
      <c r="IB91" s="16"/>
      <c r="IC91" s="16"/>
      <c r="ID91" s="16"/>
      <c r="IE91" s="16"/>
      <c r="IF91" s="16"/>
      <c r="IG91" s="16"/>
      <c r="IH91" s="16"/>
      <c r="II91" s="16"/>
      <c r="IJ91" s="16"/>
      <c r="IK91" s="16"/>
      <c r="IL91" s="16"/>
      <c r="IM91" s="16"/>
      <c r="IN91" s="16"/>
      <c r="IO91" s="16"/>
      <c r="IP91" s="16"/>
      <c r="IQ91" s="16"/>
      <c r="IR91" s="16"/>
      <c r="IS91" s="16"/>
      <c r="IT91" s="16"/>
      <c r="IU91" s="16"/>
      <c r="IV91" s="16"/>
      <c r="IW91" s="16"/>
      <c r="IX91" s="16"/>
      <c r="IY91" s="16"/>
      <c r="IZ91" s="16"/>
      <c r="JA91" s="16"/>
      <c r="JB91" s="16"/>
      <c r="JC91" s="16"/>
      <c r="JD91" s="16"/>
      <c r="JE91" s="16"/>
      <c r="JF91" s="16"/>
      <c r="JG91" s="16"/>
      <c r="JH91" s="16"/>
      <c r="JI91" s="16"/>
      <c r="JJ91" s="16"/>
      <c r="JK91" s="16"/>
      <c r="JL91" s="16"/>
      <c r="JM91" s="16"/>
      <c r="JN91" s="16"/>
      <c r="JO91" s="16"/>
      <c r="JP91" s="16"/>
      <c r="JQ91" s="16"/>
      <c r="JR91" s="16"/>
      <c r="JS91" s="16"/>
      <c r="JT91" s="16"/>
      <c r="JU91" s="16"/>
      <c r="JV91" s="16"/>
      <c r="JW91" s="16"/>
      <c r="JX91" s="16"/>
      <c r="JY91" s="16"/>
      <c r="JZ91" s="16"/>
      <c r="KA91" s="16"/>
      <c r="KB91" s="16"/>
      <c r="KC91" s="16"/>
      <c r="KD91" s="16"/>
      <c r="KE91" s="16"/>
      <c r="KF91" s="16"/>
      <c r="KG91" s="16"/>
      <c r="KH91" s="16"/>
      <c r="KI91" s="16"/>
      <c r="KJ91" s="16"/>
      <c r="KK91" s="16"/>
      <c r="KL91" s="16"/>
      <c r="KM91" s="16"/>
      <c r="KN91" s="16"/>
      <c r="KO91" s="16"/>
      <c r="KP91" s="16"/>
      <c r="KQ91" s="16"/>
      <c r="KR91" s="16"/>
      <c r="KS91" s="16"/>
      <c r="KT91" s="12"/>
      <c r="KU91" s="12"/>
      <c r="KV91" s="16"/>
    </row>
    <row r="92" spans="12:308" x14ac:dyDescent="0.2">
      <c r="L92" s="12"/>
      <c r="M92" s="12"/>
      <c r="N92" s="16"/>
      <c r="O92" s="12"/>
      <c r="P92" s="12"/>
      <c r="Q92" s="16"/>
      <c r="R92" s="12"/>
      <c r="S92" s="12"/>
      <c r="T92" s="16"/>
      <c r="U92" s="12"/>
      <c r="V92" s="12"/>
      <c r="W92" s="16"/>
      <c r="X92" s="12"/>
      <c r="Y92" s="12"/>
      <c r="Z92" s="16"/>
      <c r="AA92" s="12"/>
      <c r="AB92" s="12"/>
      <c r="AC92" s="16"/>
      <c r="AD92" s="12"/>
      <c r="AE92" s="12"/>
      <c r="AF92" s="16"/>
      <c r="AG92" s="12"/>
      <c r="AH92" s="12"/>
      <c r="AI92" s="16"/>
      <c r="AJ92" s="12"/>
      <c r="AK92" s="12"/>
      <c r="AL92" s="16"/>
      <c r="AM92" s="12"/>
      <c r="AN92" s="12"/>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2"/>
      <c r="DZ92" s="12"/>
      <c r="EA92" s="16"/>
      <c r="EB92" s="12"/>
      <c r="EC92" s="12"/>
      <c r="ED92" s="16"/>
      <c r="EE92" s="12"/>
      <c r="EF92" s="12"/>
      <c r="EG92" s="16"/>
      <c r="EH92" s="12"/>
      <c r="EI92" s="12"/>
      <c r="EJ92" s="16"/>
      <c r="EK92" s="12"/>
      <c r="EL92" s="12"/>
      <c r="EM92" s="16"/>
      <c r="EN92" s="12"/>
      <c r="EO92" s="12"/>
      <c r="EP92" s="16"/>
      <c r="EQ92" s="16"/>
      <c r="ER92" s="16"/>
      <c r="ES92" s="16"/>
      <c r="ET92" s="16"/>
      <c r="EU92" s="16"/>
      <c r="EV92" s="16"/>
      <c r="EW92" s="16"/>
      <c r="EX92" s="16"/>
      <c r="EY92" s="16"/>
      <c r="EZ92" s="16"/>
      <c r="FA92" s="16"/>
      <c r="FB92" s="16"/>
      <c r="FC92" s="16"/>
      <c r="FD92" s="16"/>
      <c r="FE92" s="16"/>
      <c r="FF92" s="16"/>
      <c r="FG92" s="16"/>
      <c r="FH92" s="16"/>
      <c r="FI92" s="16"/>
      <c r="FJ92" s="16"/>
      <c r="FK92" s="16"/>
      <c r="FL92" s="16"/>
      <c r="FM92" s="16"/>
      <c r="FN92" s="16"/>
      <c r="FO92" s="16"/>
      <c r="FP92" s="16"/>
      <c r="FQ92" s="16"/>
      <c r="FR92" s="16"/>
      <c r="FS92" s="16"/>
      <c r="FT92" s="16"/>
      <c r="FU92" s="16"/>
      <c r="FV92" s="16"/>
      <c r="FW92" s="16"/>
      <c r="FX92" s="16"/>
      <c r="FY92" s="16"/>
      <c r="FZ92" s="16"/>
      <c r="GA92" s="16"/>
      <c r="GB92" s="16"/>
      <c r="GC92" s="16"/>
      <c r="GD92" s="16"/>
      <c r="GE92" s="16"/>
      <c r="GF92" s="16"/>
      <c r="GG92" s="16"/>
      <c r="GH92" s="16"/>
      <c r="GI92" s="16"/>
      <c r="GJ92" s="16"/>
      <c r="GK92" s="16"/>
      <c r="GL92" s="16"/>
      <c r="GM92" s="16"/>
      <c r="GN92" s="16"/>
      <c r="GO92" s="16"/>
      <c r="GP92" s="16"/>
      <c r="GQ92" s="16"/>
      <c r="GR92" s="16"/>
      <c r="GS92" s="16"/>
      <c r="GT92" s="16"/>
      <c r="GU92" s="16"/>
      <c r="GV92" s="16"/>
      <c r="GW92" s="16"/>
      <c r="GX92" s="16"/>
      <c r="GY92" s="16"/>
      <c r="GZ92" s="16"/>
      <c r="HA92" s="16"/>
      <c r="HB92" s="16"/>
      <c r="HC92" s="16"/>
      <c r="HD92" s="16"/>
      <c r="HE92" s="16"/>
      <c r="HF92" s="16"/>
      <c r="HG92" s="16"/>
      <c r="HH92" s="16"/>
      <c r="HI92" s="16"/>
      <c r="HJ92" s="16"/>
      <c r="HK92" s="16"/>
      <c r="HL92" s="16"/>
      <c r="HM92" s="16"/>
      <c r="HN92" s="16"/>
      <c r="HO92" s="16"/>
      <c r="HP92" s="16"/>
      <c r="HQ92" s="16"/>
      <c r="HR92" s="16"/>
      <c r="HS92" s="16"/>
      <c r="HT92" s="16"/>
      <c r="HU92" s="16"/>
      <c r="HV92" s="16"/>
      <c r="HW92" s="16"/>
      <c r="HX92" s="16"/>
      <c r="HY92" s="16"/>
      <c r="HZ92" s="16"/>
      <c r="IA92" s="16"/>
      <c r="IB92" s="16"/>
      <c r="IC92" s="16"/>
      <c r="ID92" s="16"/>
      <c r="IE92" s="16"/>
      <c r="IF92" s="16"/>
      <c r="IG92" s="16"/>
      <c r="IH92" s="16"/>
      <c r="II92" s="16"/>
      <c r="IJ92" s="16"/>
      <c r="IK92" s="16"/>
      <c r="IL92" s="16"/>
      <c r="IM92" s="16"/>
      <c r="IN92" s="16"/>
      <c r="IO92" s="16"/>
      <c r="IP92" s="16"/>
      <c r="IQ92" s="16"/>
      <c r="IR92" s="16"/>
      <c r="IS92" s="16"/>
      <c r="IT92" s="16"/>
      <c r="IU92" s="16"/>
      <c r="IV92" s="16"/>
      <c r="IW92" s="16"/>
      <c r="IX92" s="16"/>
      <c r="IY92" s="16"/>
      <c r="IZ92" s="16"/>
      <c r="JA92" s="16"/>
      <c r="JB92" s="16"/>
      <c r="JC92" s="16"/>
      <c r="JD92" s="16"/>
      <c r="JE92" s="16"/>
      <c r="JF92" s="16"/>
      <c r="JG92" s="16"/>
      <c r="JH92" s="16"/>
      <c r="JI92" s="16"/>
      <c r="JJ92" s="16"/>
      <c r="JK92" s="16"/>
      <c r="JL92" s="16"/>
      <c r="JM92" s="16"/>
      <c r="JN92" s="16"/>
      <c r="JO92" s="16"/>
      <c r="JP92" s="16"/>
      <c r="JQ92" s="16"/>
      <c r="JR92" s="16"/>
      <c r="JS92" s="16"/>
      <c r="JT92" s="16"/>
      <c r="JU92" s="16"/>
      <c r="JV92" s="16"/>
      <c r="JW92" s="16"/>
      <c r="JX92" s="16"/>
      <c r="JY92" s="16"/>
      <c r="JZ92" s="16"/>
      <c r="KA92" s="16"/>
      <c r="KB92" s="16"/>
      <c r="KC92" s="16"/>
      <c r="KD92" s="16"/>
      <c r="KE92" s="16"/>
      <c r="KF92" s="16"/>
      <c r="KG92" s="16"/>
      <c r="KH92" s="16"/>
      <c r="KI92" s="16"/>
      <c r="KJ92" s="16"/>
      <c r="KK92" s="16"/>
      <c r="KL92" s="16"/>
      <c r="KM92" s="16"/>
      <c r="KN92" s="16"/>
      <c r="KO92" s="16"/>
      <c r="KP92" s="16"/>
      <c r="KQ92" s="16"/>
      <c r="KR92" s="16"/>
      <c r="KS92" s="16"/>
      <c r="KT92" s="12"/>
      <c r="KU92" s="12"/>
      <c r="KV92" s="16"/>
    </row>
    <row r="93" spans="12:308" x14ac:dyDescent="0.2">
      <c r="L93" s="12"/>
      <c r="M93" s="12"/>
      <c r="N93" s="16"/>
      <c r="O93" s="12"/>
      <c r="P93" s="12"/>
      <c r="Q93" s="16"/>
      <c r="R93" s="12"/>
      <c r="S93" s="12"/>
      <c r="T93" s="16"/>
      <c r="U93" s="12"/>
      <c r="V93" s="12"/>
      <c r="W93" s="16"/>
      <c r="X93" s="12"/>
      <c r="Y93" s="12"/>
      <c r="Z93" s="16"/>
      <c r="AA93" s="12"/>
      <c r="AB93" s="12"/>
      <c r="AC93" s="16"/>
      <c r="AD93" s="12"/>
      <c r="AE93" s="12"/>
      <c r="AF93" s="16"/>
      <c r="AG93" s="12"/>
      <c r="AH93" s="12"/>
      <c r="AI93" s="16"/>
      <c r="AJ93" s="12"/>
      <c r="AK93" s="12"/>
      <c r="AL93" s="16"/>
      <c r="AM93" s="12"/>
      <c r="AN93" s="12"/>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2"/>
      <c r="DZ93" s="12"/>
      <c r="EA93" s="16"/>
      <c r="EB93" s="12"/>
      <c r="EC93" s="12"/>
      <c r="ED93" s="16"/>
      <c r="EE93" s="12"/>
      <c r="EF93" s="12"/>
      <c r="EG93" s="16"/>
      <c r="EH93" s="12"/>
      <c r="EI93" s="12"/>
      <c r="EJ93" s="16"/>
      <c r="EK93" s="12"/>
      <c r="EL93" s="12"/>
      <c r="EM93" s="16"/>
      <c r="EN93" s="12"/>
      <c r="EO93" s="12"/>
      <c r="EP93" s="16"/>
      <c r="EQ93" s="16"/>
      <c r="ER93" s="16"/>
      <c r="ES93" s="16"/>
      <c r="ET93" s="16"/>
      <c r="EU93" s="16"/>
      <c r="EV93" s="16"/>
      <c r="EW93" s="16"/>
      <c r="EX93" s="16"/>
      <c r="EY93" s="16"/>
      <c r="EZ93" s="16"/>
      <c r="FA93" s="16"/>
      <c r="FB93" s="16"/>
      <c r="FC93" s="16"/>
      <c r="FD93" s="16"/>
      <c r="FE93" s="16"/>
      <c r="FF93" s="16"/>
      <c r="FG93" s="16"/>
      <c r="FH93" s="16"/>
      <c r="FI93" s="16"/>
      <c r="FJ93" s="16"/>
      <c r="FK93" s="16"/>
      <c r="FL93" s="16"/>
      <c r="FM93" s="16"/>
      <c r="FN93" s="16"/>
      <c r="FO93" s="16"/>
      <c r="FP93" s="16"/>
      <c r="FQ93" s="16"/>
      <c r="FR93" s="16"/>
      <c r="FS93" s="16"/>
      <c r="FT93" s="16"/>
      <c r="FU93" s="16"/>
      <c r="FV93" s="16"/>
      <c r="FW93" s="16"/>
      <c r="FX93" s="16"/>
      <c r="FY93" s="16"/>
      <c r="FZ93" s="16"/>
      <c r="GA93" s="16"/>
      <c r="GB93" s="16"/>
      <c r="GC93" s="16"/>
      <c r="GD93" s="16"/>
      <c r="GE93" s="16"/>
      <c r="GF93" s="16"/>
      <c r="GG93" s="16"/>
      <c r="GH93" s="16"/>
      <c r="GI93" s="16"/>
      <c r="GJ93" s="16"/>
      <c r="GK93" s="16"/>
      <c r="GL93" s="16"/>
      <c r="GM93" s="16"/>
      <c r="GN93" s="16"/>
      <c r="GO93" s="16"/>
      <c r="GP93" s="16"/>
      <c r="GQ93" s="16"/>
      <c r="GR93" s="16"/>
      <c r="GS93" s="16"/>
      <c r="GT93" s="16"/>
      <c r="GU93" s="16"/>
      <c r="GV93" s="16"/>
      <c r="GW93" s="16"/>
      <c r="GX93" s="16"/>
      <c r="GY93" s="16"/>
      <c r="GZ93" s="16"/>
      <c r="HA93" s="16"/>
      <c r="HB93" s="16"/>
      <c r="HC93" s="16"/>
      <c r="HD93" s="16"/>
      <c r="HE93" s="16"/>
      <c r="HF93" s="16"/>
      <c r="HG93" s="16"/>
      <c r="HH93" s="16"/>
      <c r="HI93" s="16"/>
      <c r="HJ93" s="16"/>
      <c r="HK93" s="16"/>
      <c r="HL93" s="16"/>
      <c r="HM93" s="16"/>
      <c r="HN93" s="16"/>
      <c r="HO93" s="16"/>
      <c r="HP93" s="16"/>
      <c r="HQ93" s="16"/>
      <c r="HR93" s="16"/>
      <c r="HS93" s="16"/>
      <c r="HT93" s="16"/>
      <c r="HU93" s="16"/>
      <c r="HV93" s="16"/>
      <c r="HW93" s="16"/>
      <c r="HX93" s="16"/>
      <c r="HY93" s="16"/>
      <c r="HZ93" s="16"/>
      <c r="IA93" s="16"/>
      <c r="IB93" s="16"/>
      <c r="IC93" s="16"/>
      <c r="ID93" s="16"/>
      <c r="IE93" s="16"/>
      <c r="IF93" s="16"/>
      <c r="IG93" s="16"/>
      <c r="IH93" s="16"/>
      <c r="II93" s="16"/>
      <c r="IJ93" s="16"/>
      <c r="IK93" s="16"/>
      <c r="IL93" s="16"/>
      <c r="IM93" s="16"/>
      <c r="IN93" s="16"/>
      <c r="IO93" s="16"/>
      <c r="IP93" s="16"/>
      <c r="IQ93" s="16"/>
      <c r="IR93" s="16"/>
      <c r="IS93" s="16"/>
      <c r="IT93" s="16"/>
      <c r="IU93" s="16"/>
      <c r="IV93" s="16"/>
      <c r="IW93" s="16"/>
      <c r="IX93" s="16"/>
      <c r="IY93" s="16"/>
      <c r="IZ93" s="16"/>
      <c r="JA93" s="16"/>
      <c r="JB93" s="16"/>
      <c r="JC93" s="16"/>
      <c r="JD93" s="16"/>
      <c r="JE93" s="16"/>
      <c r="JF93" s="16"/>
      <c r="JG93" s="16"/>
      <c r="JH93" s="16"/>
      <c r="JI93" s="16"/>
      <c r="JJ93" s="16"/>
      <c r="JK93" s="16"/>
      <c r="JL93" s="16"/>
      <c r="JM93" s="16"/>
      <c r="JN93" s="16"/>
      <c r="JO93" s="16"/>
      <c r="JP93" s="16"/>
      <c r="JQ93" s="16"/>
      <c r="JR93" s="16"/>
      <c r="JS93" s="16"/>
      <c r="JT93" s="16"/>
      <c r="JU93" s="16"/>
      <c r="JV93" s="16"/>
      <c r="JW93" s="16"/>
      <c r="JX93" s="16"/>
      <c r="JY93" s="16"/>
      <c r="JZ93" s="16"/>
      <c r="KA93" s="16"/>
      <c r="KB93" s="16"/>
      <c r="KC93" s="16"/>
      <c r="KD93" s="16"/>
      <c r="KE93" s="16"/>
      <c r="KF93" s="16"/>
      <c r="KG93" s="16"/>
      <c r="KH93" s="16"/>
      <c r="KI93" s="16"/>
      <c r="KJ93" s="16"/>
      <c r="KK93" s="16"/>
      <c r="KL93" s="16"/>
      <c r="KM93" s="16"/>
      <c r="KN93" s="16"/>
      <c r="KO93" s="16"/>
      <c r="KP93" s="16"/>
      <c r="KQ93" s="16"/>
      <c r="KR93" s="16"/>
      <c r="KS93" s="16"/>
      <c r="KT93" s="12"/>
      <c r="KU93" s="12"/>
      <c r="KV93" s="16"/>
    </row>
    <row r="94" spans="12:308" x14ac:dyDescent="0.2">
      <c r="L94" s="12"/>
      <c r="M94" s="12"/>
      <c r="N94" s="16"/>
      <c r="O94" s="12"/>
      <c r="P94" s="12"/>
      <c r="Q94" s="16"/>
      <c r="R94" s="12"/>
      <c r="S94" s="12"/>
      <c r="T94" s="16"/>
      <c r="U94" s="12"/>
      <c r="V94" s="12"/>
      <c r="W94" s="16"/>
      <c r="X94" s="12"/>
      <c r="Y94" s="12"/>
      <c r="Z94" s="16"/>
      <c r="AA94" s="12"/>
      <c r="AB94" s="12"/>
      <c r="AC94" s="16"/>
      <c r="AD94" s="12"/>
      <c r="AE94" s="12"/>
      <c r="AF94" s="16"/>
      <c r="AG94" s="12"/>
      <c r="AH94" s="12"/>
      <c r="AI94" s="16"/>
      <c r="AJ94" s="12"/>
      <c r="AK94" s="12"/>
      <c r="AL94" s="16"/>
      <c r="AM94" s="12"/>
      <c r="AN94" s="12"/>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2"/>
      <c r="DZ94" s="12"/>
      <c r="EA94" s="16"/>
      <c r="EB94" s="12"/>
      <c r="EC94" s="12"/>
      <c r="ED94" s="16"/>
      <c r="EE94" s="12"/>
      <c r="EF94" s="12"/>
      <c r="EG94" s="16"/>
      <c r="EH94" s="12"/>
      <c r="EI94" s="12"/>
      <c r="EJ94" s="16"/>
      <c r="EK94" s="12"/>
      <c r="EL94" s="12"/>
      <c r="EM94" s="16"/>
      <c r="EN94" s="12"/>
      <c r="EO94" s="12"/>
      <c r="EP94" s="16"/>
      <c r="EQ94" s="16"/>
      <c r="ER94" s="16"/>
      <c r="ES94" s="16"/>
      <c r="ET94" s="16"/>
      <c r="EU94" s="16"/>
      <c r="EV94" s="16"/>
      <c r="EW94" s="16"/>
      <c r="EX94" s="16"/>
      <c r="EY94" s="16"/>
      <c r="EZ94" s="16"/>
      <c r="FA94" s="16"/>
      <c r="FB94" s="16"/>
      <c r="FC94" s="16"/>
      <c r="FD94" s="16"/>
      <c r="FE94" s="16"/>
      <c r="FF94" s="16"/>
      <c r="FG94" s="16"/>
      <c r="FH94" s="16"/>
      <c r="FI94" s="16"/>
      <c r="FJ94" s="16"/>
      <c r="FK94" s="16"/>
      <c r="FL94" s="16"/>
      <c r="FM94" s="16"/>
      <c r="FN94" s="16"/>
      <c r="FO94" s="16"/>
      <c r="FP94" s="16"/>
      <c r="FQ94" s="16"/>
      <c r="FR94" s="16"/>
      <c r="FS94" s="16"/>
      <c r="FT94" s="16"/>
      <c r="FU94" s="16"/>
      <c r="FV94" s="16"/>
      <c r="FW94" s="16"/>
      <c r="FX94" s="16"/>
      <c r="FY94" s="16"/>
      <c r="FZ94" s="16"/>
      <c r="GA94" s="16"/>
      <c r="GB94" s="16"/>
      <c r="GC94" s="16"/>
      <c r="GD94" s="16"/>
      <c r="GE94" s="16"/>
      <c r="GF94" s="16"/>
      <c r="GG94" s="16"/>
      <c r="GH94" s="16"/>
      <c r="GI94" s="16"/>
      <c r="GJ94" s="16"/>
      <c r="GK94" s="16"/>
      <c r="GL94" s="16"/>
      <c r="GM94" s="16"/>
      <c r="GN94" s="16"/>
      <c r="GO94" s="16"/>
      <c r="GP94" s="16"/>
      <c r="GQ94" s="16"/>
      <c r="GR94" s="16"/>
      <c r="GS94" s="16"/>
      <c r="GT94" s="16"/>
      <c r="GU94" s="16"/>
      <c r="GV94" s="16"/>
      <c r="GW94" s="16"/>
      <c r="GX94" s="16"/>
      <c r="GY94" s="16"/>
      <c r="GZ94" s="16"/>
      <c r="HA94" s="16"/>
      <c r="HB94" s="16"/>
      <c r="HC94" s="16"/>
      <c r="HD94" s="16"/>
      <c r="HE94" s="16"/>
      <c r="HF94" s="16"/>
      <c r="HG94" s="16"/>
      <c r="HH94" s="16"/>
      <c r="HI94" s="16"/>
      <c r="HJ94" s="16"/>
      <c r="HK94" s="16"/>
      <c r="HL94" s="16"/>
      <c r="HM94" s="16"/>
      <c r="HN94" s="16"/>
      <c r="HO94" s="16"/>
      <c r="HP94" s="16"/>
      <c r="HQ94" s="16"/>
      <c r="HR94" s="16"/>
      <c r="HS94" s="16"/>
      <c r="HT94" s="16"/>
      <c r="HU94" s="16"/>
      <c r="HV94" s="16"/>
      <c r="HW94" s="16"/>
      <c r="HX94" s="16"/>
      <c r="HY94" s="16"/>
      <c r="HZ94" s="16"/>
      <c r="IA94" s="16"/>
      <c r="IB94" s="16"/>
      <c r="IC94" s="16"/>
      <c r="ID94" s="16"/>
      <c r="IE94" s="16"/>
      <c r="IF94" s="16"/>
      <c r="IG94" s="16"/>
      <c r="IH94" s="16"/>
      <c r="II94" s="16"/>
      <c r="IJ94" s="16"/>
      <c r="IK94" s="16"/>
      <c r="IL94" s="16"/>
      <c r="IM94" s="16"/>
      <c r="IN94" s="16"/>
      <c r="IO94" s="16"/>
      <c r="IP94" s="16"/>
      <c r="IQ94" s="16"/>
      <c r="IR94" s="16"/>
      <c r="IS94" s="16"/>
      <c r="IT94" s="16"/>
      <c r="IU94" s="16"/>
      <c r="IV94" s="16"/>
      <c r="IW94" s="16"/>
      <c r="IX94" s="16"/>
      <c r="IY94" s="16"/>
      <c r="IZ94" s="16"/>
      <c r="JA94" s="16"/>
      <c r="JB94" s="16"/>
      <c r="JC94" s="16"/>
      <c r="JD94" s="16"/>
      <c r="JE94" s="16"/>
      <c r="JF94" s="16"/>
      <c r="JG94" s="16"/>
      <c r="JH94" s="16"/>
      <c r="JI94" s="16"/>
      <c r="JJ94" s="16"/>
      <c r="JK94" s="16"/>
      <c r="JL94" s="16"/>
      <c r="JM94" s="16"/>
      <c r="JN94" s="16"/>
      <c r="JO94" s="16"/>
      <c r="JP94" s="16"/>
      <c r="JQ94" s="16"/>
      <c r="JR94" s="16"/>
      <c r="JS94" s="16"/>
      <c r="JT94" s="16"/>
      <c r="JU94" s="16"/>
      <c r="JV94" s="16"/>
      <c r="JW94" s="16"/>
      <c r="JX94" s="16"/>
      <c r="JY94" s="16"/>
      <c r="JZ94" s="16"/>
      <c r="KA94" s="16"/>
      <c r="KB94" s="16"/>
      <c r="KC94" s="16"/>
      <c r="KD94" s="16"/>
      <c r="KE94" s="16"/>
      <c r="KF94" s="16"/>
      <c r="KG94" s="16"/>
      <c r="KH94" s="16"/>
      <c r="KI94" s="16"/>
      <c r="KJ94" s="16"/>
      <c r="KK94" s="16"/>
      <c r="KL94" s="16"/>
      <c r="KM94" s="16"/>
      <c r="KN94" s="16"/>
      <c r="KO94" s="16"/>
      <c r="KP94" s="16"/>
      <c r="KQ94" s="16"/>
      <c r="KR94" s="16"/>
      <c r="KS94" s="16"/>
      <c r="KT94" s="12"/>
      <c r="KU94" s="12"/>
      <c r="KV94" s="16"/>
    </row>
    <row r="95" spans="12:308" x14ac:dyDescent="0.2">
      <c r="L95" s="12"/>
      <c r="M95" s="12"/>
      <c r="N95" s="16"/>
      <c r="O95" s="12"/>
      <c r="P95" s="12"/>
      <c r="Q95" s="16"/>
      <c r="R95" s="12"/>
      <c r="S95" s="12"/>
      <c r="T95" s="16"/>
      <c r="U95" s="12"/>
      <c r="V95" s="12"/>
      <c r="W95" s="16"/>
      <c r="X95" s="12"/>
      <c r="Y95" s="12"/>
      <c r="Z95" s="16"/>
      <c r="AA95" s="12"/>
      <c r="AB95" s="12"/>
      <c r="AC95" s="16"/>
      <c r="AD95" s="12"/>
      <c r="AE95" s="12"/>
      <c r="AF95" s="16"/>
      <c r="AG95" s="12"/>
      <c r="AH95" s="12"/>
      <c r="AI95" s="16"/>
      <c r="AJ95" s="12"/>
      <c r="AK95" s="12"/>
      <c r="AL95" s="16"/>
      <c r="AM95" s="12"/>
      <c r="AN95" s="12"/>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2"/>
      <c r="DZ95" s="12"/>
      <c r="EA95" s="16"/>
      <c r="EB95" s="12"/>
      <c r="EC95" s="12"/>
      <c r="ED95" s="16"/>
      <c r="EE95" s="12"/>
      <c r="EF95" s="12"/>
      <c r="EG95" s="16"/>
      <c r="EH95" s="12"/>
      <c r="EI95" s="12"/>
      <c r="EJ95" s="16"/>
      <c r="EK95" s="12"/>
      <c r="EL95" s="12"/>
      <c r="EM95" s="16"/>
      <c r="EN95" s="12"/>
      <c r="EO95" s="12"/>
      <c r="EP95" s="16"/>
      <c r="EQ95" s="16"/>
      <c r="ER95" s="16"/>
      <c r="ES95" s="16"/>
      <c r="ET95" s="16"/>
      <c r="EU95" s="16"/>
      <c r="EV95" s="16"/>
      <c r="EW95" s="16"/>
      <c r="EX95" s="16"/>
      <c r="EY95" s="16"/>
      <c r="EZ95" s="16"/>
      <c r="FA95" s="16"/>
      <c r="FB95" s="16"/>
      <c r="FC95" s="16"/>
      <c r="FD95" s="16"/>
      <c r="FE95" s="16"/>
      <c r="FF95" s="16"/>
      <c r="FG95" s="16"/>
      <c r="FH95" s="16"/>
      <c r="FI95" s="16"/>
      <c r="FJ95" s="16"/>
      <c r="FK95" s="16"/>
      <c r="FL95" s="16"/>
      <c r="FM95" s="16"/>
      <c r="FN95" s="16"/>
      <c r="FO95" s="16"/>
      <c r="FP95" s="16"/>
      <c r="FQ95" s="16"/>
      <c r="FR95" s="16"/>
      <c r="FS95" s="16"/>
      <c r="FT95" s="16"/>
      <c r="FU95" s="16"/>
      <c r="FV95" s="16"/>
      <c r="FW95" s="16"/>
      <c r="FX95" s="16"/>
      <c r="FY95" s="16"/>
      <c r="FZ95" s="16"/>
      <c r="GA95" s="16"/>
      <c r="GB95" s="16"/>
      <c r="GC95" s="16"/>
      <c r="GD95" s="16"/>
      <c r="GE95" s="16"/>
      <c r="GF95" s="16"/>
      <c r="GG95" s="16"/>
      <c r="GH95" s="16"/>
      <c r="GI95" s="16"/>
      <c r="GJ95" s="16"/>
      <c r="GK95" s="16"/>
      <c r="GL95" s="16"/>
      <c r="GM95" s="16"/>
      <c r="GN95" s="16"/>
      <c r="GO95" s="16"/>
      <c r="GP95" s="16"/>
      <c r="GQ95" s="16"/>
      <c r="GR95" s="16"/>
      <c r="GS95" s="16"/>
      <c r="GT95" s="16"/>
      <c r="GU95" s="16"/>
      <c r="GV95" s="16"/>
      <c r="GW95" s="16"/>
      <c r="GX95" s="16"/>
      <c r="GY95" s="16"/>
      <c r="GZ95" s="16"/>
      <c r="HA95" s="16"/>
      <c r="HB95" s="16"/>
      <c r="HC95" s="16"/>
      <c r="HD95" s="16"/>
      <c r="HE95" s="16"/>
      <c r="HF95" s="16"/>
      <c r="HG95" s="16"/>
      <c r="HH95" s="16"/>
      <c r="HI95" s="16"/>
      <c r="HJ95" s="16"/>
      <c r="HK95" s="16"/>
      <c r="HL95" s="16"/>
      <c r="HM95" s="16"/>
      <c r="HN95" s="16"/>
      <c r="HO95" s="16"/>
      <c r="HP95" s="16"/>
      <c r="HQ95" s="16"/>
      <c r="HR95" s="16"/>
      <c r="HS95" s="16"/>
      <c r="HT95" s="16"/>
      <c r="HU95" s="16"/>
      <c r="HV95" s="16"/>
      <c r="HW95" s="16"/>
      <c r="HX95" s="16"/>
      <c r="HY95" s="16"/>
      <c r="HZ95" s="16"/>
      <c r="IA95" s="16"/>
      <c r="IB95" s="16"/>
      <c r="IC95" s="16"/>
      <c r="ID95" s="16"/>
      <c r="IE95" s="16"/>
      <c r="IF95" s="16"/>
      <c r="IG95" s="16"/>
      <c r="IH95" s="16"/>
      <c r="II95" s="16"/>
      <c r="IJ95" s="16"/>
      <c r="IK95" s="16"/>
      <c r="IL95" s="16"/>
      <c r="IM95" s="16"/>
      <c r="IN95" s="16"/>
      <c r="IO95" s="16"/>
      <c r="IP95" s="16"/>
      <c r="IQ95" s="16"/>
      <c r="IR95" s="16"/>
      <c r="IS95" s="16"/>
      <c r="IT95" s="16"/>
      <c r="IU95" s="16"/>
      <c r="IV95" s="16"/>
      <c r="IW95" s="16"/>
      <c r="IX95" s="16"/>
      <c r="IY95" s="16"/>
      <c r="IZ95" s="16"/>
      <c r="JA95" s="16"/>
      <c r="JB95" s="16"/>
      <c r="JC95" s="16"/>
      <c r="JD95" s="16"/>
      <c r="JE95" s="16"/>
      <c r="JF95" s="16"/>
      <c r="JG95" s="16"/>
      <c r="JH95" s="16"/>
      <c r="JI95" s="16"/>
      <c r="JJ95" s="16"/>
      <c r="JK95" s="16"/>
      <c r="JL95" s="16"/>
      <c r="JM95" s="16"/>
      <c r="JN95" s="16"/>
      <c r="JO95" s="16"/>
      <c r="JP95" s="16"/>
      <c r="JQ95" s="16"/>
      <c r="JR95" s="16"/>
      <c r="JS95" s="16"/>
      <c r="JT95" s="16"/>
      <c r="JU95" s="16"/>
      <c r="JV95" s="16"/>
      <c r="JW95" s="16"/>
      <c r="JX95" s="16"/>
      <c r="JY95" s="16"/>
      <c r="JZ95" s="16"/>
      <c r="KA95" s="16"/>
      <c r="KB95" s="16"/>
      <c r="KC95" s="16"/>
      <c r="KD95" s="16"/>
      <c r="KE95" s="16"/>
      <c r="KF95" s="16"/>
      <c r="KG95" s="16"/>
      <c r="KH95" s="16"/>
      <c r="KI95" s="16"/>
      <c r="KJ95" s="16"/>
      <c r="KK95" s="16"/>
      <c r="KL95" s="16"/>
      <c r="KM95" s="16"/>
      <c r="KN95" s="16"/>
      <c r="KO95" s="16"/>
      <c r="KP95" s="16"/>
      <c r="KQ95" s="16"/>
      <c r="KR95" s="16"/>
      <c r="KS95" s="16"/>
      <c r="KT95" s="12"/>
      <c r="KU95" s="12"/>
      <c r="KV95" s="16"/>
    </row>
    <row r="96" spans="12:308" x14ac:dyDescent="0.2">
      <c r="L96" s="12"/>
      <c r="M96" s="12"/>
      <c r="N96" s="16"/>
      <c r="O96" s="12"/>
      <c r="P96" s="12"/>
      <c r="Q96" s="16"/>
      <c r="R96" s="12"/>
      <c r="S96" s="12"/>
      <c r="T96" s="16"/>
      <c r="U96" s="12"/>
      <c r="V96" s="12"/>
      <c r="W96" s="16"/>
      <c r="X96" s="12"/>
      <c r="Y96" s="12"/>
      <c r="Z96" s="16"/>
      <c r="AA96" s="12"/>
      <c r="AB96" s="12"/>
      <c r="AC96" s="16"/>
      <c r="AD96" s="12"/>
      <c r="AE96" s="12"/>
      <c r="AF96" s="16"/>
      <c r="AG96" s="12"/>
      <c r="AH96" s="12"/>
      <c r="AI96" s="16"/>
      <c r="AJ96" s="12"/>
      <c r="AK96" s="12"/>
      <c r="AL96" s="16"/>
      <c r="AM96" s="12"/>
      <c r="AN96" s="12"/>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2"/>
      <c r="DZ96" s="12"/>
      <c r="EA96" s="16"/>
      <c r="EB96" s="12"/>
      <c r="EC96" s="12"/>
      <c r="ED96" s="16"/>
      <c r="EE96" s="12"/>
      <c r="EF96" s="12"/>
      <c r="EG96" s="16"/>
      <c r="EH96" s="12"/>
      <c r="EI96" s="12"/>
      <c r="EJ96" s="16"/>
      <c r="EK96" s="12"/>
      <c r="EL96" s="12"/>
      <c r="EM96" s="16"/>
      <c r="EN96" s="12"/>
      <c r="EO96" s="12"/>
      <c r="EP96" s="16"/>
      <c r="EQ96" s="16"/>
      <c r="ER96" s="16"/>
      <c r="ES96" s="16"/>
      <c r="ET96" s="16"/>
      <c r="EU96" s="16"/>
      <c r="EV96" s="16"/>
      <c r="EW96" s="16"/>
      <c r="EX96" s="16"/>
      <c r="EY96" s="16"/>
      <c r="EZ96" s="16"/>
      <c r="FA96" s="16"/>
      <c r="FB96" s="16"/>
      <c r="FC96" s="16"/>
      <c r="FD96" s="16"/>
      <c r="FE96" s="16"/>
      <c r="FF96" s="16"/>
      <c r="FG96" s="16"/>
      <c r="FH96" s="16"/>
      <c r="FI96" s="16"/>
      <c r="FJ96" s="16"/>
      <c r="FK96" s="16"/>
      <c r="FL96" s="16"/>
      <c r="FM96" s="16"/>
      <c r="FN96" s="16"/>
      <c r="FO96" s="16"/>
      <c r="FP96" s="16"/>
      <c r="FQ96" s="16"/>
      <c r="FR96" s="16"/>
      <c r="FS96" s="16"/>
      <c r="FT96" s="16"/>
      <c r="FU96" s="16"/>
      <c r="FV96" s="16"/>
      <c r="FW96" s="16"/>
      <c r="FX96" s="16"/>
      <c r="FY96" s="16"/>
      <c r="FZ96" s="16"/>
      <c r="GA96" s="16"/>
      <c r="GB96" s="16"/>
      <c r="GC96" s="16"/>
      <c r="GD96" s="16"/>
      <c r="GE96" s="16"/>
      <c r="GF96" s="16"/>
      <c r="GG96" s="16"/>
      <c r="GH96" s="16"/>
      <c r="GI96" s="16"/>
      <c r="GJ96" s="16"/>
      <c r="GK96" s="16"/>
      <c r="GL96" s="16"/>
      <c r="GM96" s="16"/>
      <c r="GN96" s="16"/>
      <c r="GO96" s="16"/>
      <c r="GP96" s="16"/>
      <c r="GQ96" s="16"/>
      <c r="GR96" s="16"/>
      <c r="GS96" s="16"/>
      <c r="GT96" s="16"/>
      <c r="GU96" s="16"/>
      <c r="GV96" s="16"/>
      <c r="GW96" s="16"/>
      <c r="GX96" s="16"/>
      <c r="GY96" s="16"/>
      <c r="GZ96" s="16"/>
      <c r="HA96" s="16"/>
      <c r="HB96" s="16"/>
      <c r="HC96" s="16"/>
      <c r="HD96" s="16"/>
      <c r="HE96" s="16"/>
      <c r="HF96" s="16"/>
      <c r="HG96" s="16"/>
      <c r="HH96" s="16"/>
      <c r="HI96" s="16"/>
      <c r="HJ96" s="16"/>
      <c r="HK96" s="16"/>
      <c r="HL96" s="16"/>
      <c r="HM96" s="16"/>
      <c r="HN96" s="16"/>
      <c r="HO96" s="16"/>
      <c r="HP96" s="16"/>
      <c r="HQ96" s="16"/>
      <c r="HR96" s="16"/>
      <c r="HS96" s="16"/>
      <c r="HT96" s="16"/>
      <c r="HU96" s="16"/>
      <c r="HV96" s="16"/>
      <c r="HW96" s="16"/>
      <c r="HX96" s="16"/>
      <c r="HY96" s="16"/>
      <c r="HZ96" s="16"/>
      <c r="IA96" s="16"/>
      <c r="IB96" s="16"/>
      <c r="IC96" s="16"/>
      <c r="ID96" s="16"/>
      <c r="IE96" s="16"/>
      <c r="IF96" s="16"/>
      <c r="IG96" s="16"/>
      <c r="IH96" s="16"/>
      <c r="II96" s="16"/>
      <c r="IJ96" s="16"/>
      <c r="IK96" s="16"/>
      <c r="IL96" s="16"/>
      <c r="IM96" s="16"/>
      <c r="IN96" s="16"/>
      <c r="IO96" s="16"/>
      <c r="IP96" s="16"/>
      <c r="IQ96" s="16"/>
      <c r="IR96" s="16"/>
      <c r="IS96" s="16"/>
      <c r="IT96" s="16"/>
      <c r="IU96" s="16"/>
      <c r="IV96" s="16"/>
      <c r="IW96" s="16"/>
      <c r="IX96" s="16"/>
      <c r="IY96" s="16"/>
      <c r="IZ96" s="16"/>
      <c r="JA96" s="16"/>
      <c r="JB96" s="16"/>
      <c r="JC96" s="16"/>
      <c r="JD96" s="16"/>
      <c r="JE96" s="16"/>
      <c r="JF96" s="16"/>
      <c r="JG96" s="16"/>
      <c r="JH96" s="16"/>
      <c r="JI96" s="16"/>
      <c r="JJ96" s="16"/>
      <c r="JK96" s="16"/>
      <c r="JL96" s="16"/>
      <c r="JM96" s="16"/>
      <c r="JN96" s="16"/>
      <c r="JO96" s="16"/>
      <c r="JP96" s="16"/>
      <c r="JQ96" s="16"/>
      <c r="JR96" s="16"/>
      <c r="JS96" s="16"/>
      <c r="JT96" s="16"/>
      <c r="JU96" s="16"/>
      <c r="JV96" s="16"/>
      <c r="JW96" s="16"/>
      <c r="JX96" s="16"/>
      <c r="JY96" s="16"/>
      <c r="JZ96" s="16"/>
      <c r="KA96" s="16"/>
      <c r="KB96" s="16"/>
      <c r="KC96" s="16"/>
      <c r="KD96" s="16"/>
      <c r="KE96" s="16"/>
      <c r="KF96" s="16"/>
      <c r="KG96" s="16"/>
      <c r="KH96" s="16"/>
      <c r="KI96" s="16"/>
      <c r="KJ96" s="16"/>
      <c r="KK96" s="16"/>
      <c r="KL96" s="16"/>
      <c r="KM96" s="16"/>
      <c r="KN96" s="16"/>
      <c r="KO96" s="16"/>
      <c r="KP96" s="16"/>
      <c r="KQ96" s="16"/>
      <c r="KR96" s="16"/>
      <c r="KS96" s="16"/>
      <c r="KT96" s="12"/>
      <c r="KU96" s="12"/>
      <c r="KV96" s="16"/>
    </row>
    <row r="97" spans="12:308" x14ac:dyDescent="0.2">
      <c r="L97" s="12"/>
      <c r="M97" s="12"/>
      <c r="N97" s="16"/>
      <c r="O97" s="12"/>
      <c r="P97" s="12"/>
      <c r="Q97" s="16"/>
      <c r="R97" s="12"/>
      <c r="S97" s="12"/>
      <c r="T97" s="16"/>
      <c r="U97" s="12"/>
      <c r="V97" s="12"/>
      <c r="W97" s="16"/>
      <c r="X97" s="12"/>
      <c r="Y97" s="12"/>
      <c r="Z97" s="16"/>
      <c r="AA97" s="12"/>
      <c r="AB97" s="12"/>
      <c r="AC97" s="16"/>
      <c r="AD97" s="12"/>
      <c r="AE97" s="12"/>
      <c r="AF97" s="16"/>
      <c r="AG97" s="12"/>
      <c r="AH97" s="12"/>
      <c r="AI97" s="16"/>
      <c r="AJ97" s="12"/>
      <c r="AK97" s="12"/>
      <c r="AL97" s="16"/>
      <c r="AM97" s="12"/>
      <c r="AN97" s="12"/>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2"/>
      <c r="DZ97" s="12"/>
      <c r="EA97" s="16"/>
      <c r="EB97" s="12"/>
      <c r="EC97" s="12"/>
      <c r="ED97" s="16"/>
      <c r="EE97" s="12"/>
      <c r="EF97" s="12"/>
      <c r="EG97" s="16"/>
      <c r="EH97" s="12"/>
      <c r="EI97" s="12"/>
      <c r="EJ97" s="16"/>
      <c r="EK97" s="12"/>
      <c r="EL97" s="12"/>
      <c r="EM97" s="16"/>
      <c r="EN97" s="12"/>
      <c r="EO97" s="12"/>
      <c r="EP97" s="16"/>
      <c r="EQ97" s="16"/>
      <c r="ER97" s="16"/>
      <c r="ES97" s="16"/>
      <c r="ET97" s="16"/>
      <c r="EU97" s="16"/>
      <c r="EV97" s="16"/>
      <c r="EW97" s="16"/>
      <c r="EX97" s="16"/>
      <c r="EY97" s="16"/>
      <c r="EZ97" s="16"/>
      <c r="FA97" s="16"/>
      <c r="FB97" s="16"/>
      <c r="FC97" s="16"/>
      <c r="FD97" s="16"/>
      <c r="FE97" s="16"/>
      <c r="FF97" s="16"/>
      <c r="FG97" s="16"/>
      <c r="FH97" s="16"/>
      <c r="FI97" s="16"/>
      <c r="FJ97" s="16"/>
      <c r="FK97" s="16"/>
      <c r="FL97" s="16"/>
      <c r="FM97" s="16"/>
      <c r="FN97" s="16"/>
      <c r="FO97" s="16"/>
      <c r="FP97" s="16"/>
      <c r="FQ97" s="16"/>
      <c r="FR97" s="16"/>
      <c r="FS97" s="16"/>
      <c r="FT97" s="16"/>
      <c r="FU97" s="16"/>
      <c r="FV97" s="16"/>
      <c r="FW97" s="16"/>
      <c r="FX97" s="16"/>
      <c r="FY97" s="16"/>
      <c r="FZ97" s="16"/>
      <c r="GA97" s="16"/>
      <c r="GB97" s="16"/>
      <c r="GC97" s="16"/>
      <c r="GD97" s="16"/>
      <c r="GE97" s="16"/>
      <c r="GF97" s="16"/>
      <c r="GG97" s="16"/>
      <c r="GH97" s="16"/>
      <c r="GI97" s="16"/>
      <c r="GJ97" s="16"/>
      <c r="GK97" s="16"/>
      <c r="GL97" s="16"/>
      <c r="GM97" s="16"/>
      <c r="GN97" s="16"/>
      <c r="GO97" s="16"/>
      <c r="GP97" s="16"/>
      <c r="GQ97" s="16"/>
      <c r="GR97" s="16"/>
      <c r="GS97" s="16"/>
      <c r="GT97" s="16"/>
      <c r="GU97" s="16"/>
      <c r="GV97" s="16"/>
      <c r="GW97" s="16"/>
      <c r="GX97" s="16"/>
      <c r="GY97" s="16"/>
      <c r="GZ97" s="16"/>
      <c r="HA97" s="16"/>
      <c r="HB97" s="16"/>
      <c r="HC97" s="16"/>
      <c r="HD97" s="16"/>
      <c r="HE97" s="16"/>
      <c r="HF97" s="16"/>
      <c r="HG97" s="16"/>
      <c r="HH97" s="16"/>
      <c r="HI97" s="16"/>
      <c r="HJ97" s="16"/>
      <c r="HK97" s="16"/>
      <c r="HL97" s="16"/>
      <c r="HM97" s="16"/>
      <c r="HN97" s="16"/>
      <c r="HO97" s="16"/>
      <c r="HP97" s="16"/>
      <c r="HQ97" s="16"/>
      <c r="HR97" s="16"/>
      <c r="HS97" s="16"/>
      <c r="HT97" s="16"/>
      <c r="HU97" s="16"/>
      <c r="HV97" s="16"/>
      <c r="HW97" s="16"/>
      <c r="HX97" s="16"/>
      <c r="HY97" s="16"/>
      <c r="HZ97" s="16"/>
      <c r="IA97" s="16"/>
      <c r="IB97" s="16"/>
      <c r="IC97" s="16"/>
      <c r="ID97" s="16"/>
      <c r="IE97" s="16"/>
      <c r="IF97" s="16"/>
      <c r="IG97" s="16"/>
      <c r="IH97" s="16"/>
      <c r="II97" s="16"/>
      <c r="IJ97" s="16"/>
      <c r="IK97" s="16"/>
      <c r="IL97" s="16"/>
      <c r="IM97" s="16"/>
      <c r="IN97" s="16"/>
      <c r="IO97" s="16"/>
      <c r="IP97" s="16"/>
      <c r="IQ97" s="16"/>
      <c r="IR97" s="16"/>
      <c r="IS97" s="16"/>
      <c r="IT97" s="16"/>
      <c r="IU97" s="16"/>
      <c r="IV97" s="16"/>
      <c r="IW97" s="16"/>
      <c r="IX97" s="16"/>
      <c r="IY97" s="16"/>
      <c r="IZ97" s="16"/>
      <c r="JA97" s="16"/>
      <c r="JB97" s="16"/>
      <c r="JC97" s="16"/>
      <c r="JD97" s="16"/>
      <c r="JE97" s="16"/>
      <c r="JF97" s="16"/>
      <c r="JG97" s="16"/>
      <c r="JH97" s="16"/>
      <c r="JI97" s="16"/>
      <c r="JJ97" s="16"/>
      <c r="JK97" s="16"/>
      <c r="JL97" s="16"/>
      <c r="JM97" s="16"/>
      <c r="JN97" s="16"/>
      <c r="JO97" s="16"/>
      <c r="JP97" s="16"/>
      <c r="JQ97" s="16"/>
      <c r="JR97" s="16"/>
      <c r="JS97" s="16"/>
      <c r="JT97" s="16"/>
      <c r="JU97" s="16"/>
      <c r="JV97" s="16"/>
      <c r="JW97" s="16"/>
      <c r="JX97" s="16"/>
      <c r="JY97" s="16"/>
      <c r="JZ97" s="16"/>
      <c r="KA97" s="16"/>
      <c r="KB97" s="16"/>
      <c r="KC97" s="16"/>
      <c r="KD97" s="16"/>
      <c r="KE97" s="16"/>
      <c r="KF97" s="16"/>
      <c r="KG97" s="16"/>
      <c r="KH97" s="16"/>
      <c r="KI97" s="16"/>
      <c r="KJ97" s="16"/>
      <c r="KK97" s="16"/>
      <c r="KL97" s="16"/>
      <c r="KM97" s="16"/>
      <c r="KN97" s="16"/>
      <c r="KO97" s="16"/>
      <c r="KP97" s="16"/>
      <c r="KQ97" s="16"/>
      <c r="KR97" s="16"/>
      <c r="KS97" s="16"/>
      <c r="KT97" s="12"/>
      <c r="KU97" s="12"/>
      <c r="KV97" s="16"/>
    </row>
    <row r="98" spans="12:308" x14ac:dyDescent="0.2">
      <c r="L98" s="12"/>
      <c r="M98" s="12"/>
      <c r="N98" s="16"/>
      <c r="O98" s="12"/>
      <c r="P98" s="12"/>
      <c r="Q98" s="16"/>
      <c r="R98" s="12"/>
      <c r="S98" s="12"/>
      <c r="T98" s="16"/>
      <c r="U98" s="12"/>
      <c r="V98" s="12"/>
      <c r="W98" s="16"/>
      <c r="X98" s="12"/>
      <c r="Y98" s="12"/>
      <c r="Z98" s="16"/>
      <c r="AA98" s="12"/>
      <c r="AB98" s="12"/>
      <c r="AC98" s="16"/>
      <c r="AD98" s="12"/>
      <c r="AE98" s="12"/>
      <c r="AF98" s="16"/>
      <c r="AG98" s="12"/>
      <c r="AH98" s="12"/>
      <c r="AI98" s="16"/>
      <c r="AJ98" s="12"/>
      <c r="AK98" s="12"/>
      <c r="AL98" s="16"/>
      <c r="AM98" s="12"/>
      <c r="AN98" s="12"/>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2"/>
      <c r="DZ98" s="12"/>
      <c r="EA98" s="16"/>
      <c r="EB98" s="12"/>
      <c r="EC98" s="12"/>
      <c r="ED98" s="16"/>
      <c r="EE98" s="12"/>
      <c r="EF98" s="12"/>
      <c r="EG98" s="16"/>
      <c r="EH98" s="12"/>
      <c r="EI98" s="12"/>
      <c r="EJ98" s="16"/>
      <c r="EK98" s="12"/>
      <c r="EL98" s="12"/>
      <c r="EM98" s="16"/>
      <c r="EN98" s="12"/>
      <c r="EO98" s="12"/>
      <c r="EP98" s="16"/>
      <c r="EQ98" s="16"/>
      <c r="ER98" s="16"/>
      <c r="ES98" s="16"/>
      <c r="ET98" s="16"/>
      <c r="EU98" s="16"/>
      <c r="EV98" s="16"/>
      <c r="EW98" s="16"/>
      <c r="EX98" s="16"/>
      <c r="EY98" s="16"/>
      <c r="EZ98" s="16"/>
      <c r="FA98" s="16"/>
      <c r="FB98" s="16"/>
      <c r="FC98" s="16"/>
      <c r="FD98" s="16"/>
      <c r="FE98" s="16"/>
      <c r="FF98" s="16"/>
      <c r="FG98" s="16"/>
      <c r="FH98" s="16"/>
      <c r="FI98" s="16"/>
      <c r="FJ98" s="16"/>
      <c r="FK98" s="16"/>
      <c r="FL98" s="16"/>
      <c r="FM98" s="16"/>
      <c r="FN98" s="16"/>
      <c r="FO98" s="16"/>
      <c r="FP98" s="16"/>
      <c r="FQ98" s="16"/>
      <c r="FR98" s="16"/>
      <c r="FS98" s="16"/>
      <c r="FT98" s="16"/>
      <c r="FU98" s="16"/>
      <c r="FV98" s="16"/>
      <c r="FW98" s="16"/>
      <c r="FX98" s="16"/>
      <c r="FY98" s="16"/>
      <c r="FZ98" s="16"/>
      <c r="GA98" s="16"/>
      <c r="GB98" s="16"/>
      <c r="GC98" s="16"/>
      <c r="GD98" s="16"/>
      <c r="GE98" s="16"/>
      <c r="GF98" s="16"/>
      <c r="GG98" s="16"/>
      <c r="GH98" s="16"/>
      <c r="GI98" s="16"/>
      <c r="GJ98" s="16"/>
      <c r="GK98" s="16"/>
      <c r="GL98" s="16"/>
      <c r="GM98" s="16"/>
      <c r="GN98" s="16"/>
      <c r="GO98" s="16"/>
      <c r="GP98" s="16"/>
      <c r="GQ98" s="16"/>
      <c r="GR98" s="16"/>
      <c r="GS98" s="16"/>
      <c r="GT98" s="16"/>
      <c r="GU98" s="16"/>
      <c r="GV98" s="16"/>
      <c r="GW98" s="16"/>
      <c r="GX98" s="16"/>
      <c r="GY98" s="16"/>
      <c r="GZ98" s="16"/>
      <c r="HA98" s="16"/>
      <c r="HB98" s="16"/>
      <c r="HC98" s="16"/>
      <c r="HD98" s="16"/>
      <c r="HE98" s="16"/>
      <c r="HF98" s="16"/>
      <c r="HG98" s="16"/>
      <c r="HH98" s="16"/>
      <c r="HI98" s="16"/>
      <c r="HJ98" s="16"/>
      <c r="HK98" s="16"/>
      <c r="HL98" s="16"/>
      <c r="HM98" s="16"/>
      <c r="HN98" s="16"/>
      <c r="HO98" s="16"/>
      <c r="HP98" s="16"/>
      <c r="HQ98" s="16"/>
      <c r="HR98" s="16"/>
      <c r="HS98" s="16"/>
      <c r="HT98" s="16"/>
      <c r="HU98" s="16"/>
      <c r="HV98" s="16"/>
      <c r="HW98" s="16"/>
      <c r="HX98" s="16"/>
      <c r="HY98" s="16"/>
      <c r="HZ98" s="16"/>
      <c r="IA98" s="16"/>
      <c r="IB98" s="16"/>
      <c r="IC98" s="16"/>
      <c r="ID98" s="16"/>
      <c r="IE98" s="16"/>
      <c r="IF98" s="16"/>
      <c r="IG98" s="16"/>
      <c r="IH98" s="16"/>
      <c r="II98" s="16"/>
      <c r="IJ98" s="16"/>
      <c r="IK98" s="16"/>
      <c r="IL98" s="16"/>
      <c r="IM98" s="16"/>
      <c r="IN98" s="16"/>
      <c r="IO98" s="16"/>
      <c r="IP98" s="16"/>
      <c r="IQ98" s="16"/>
      <c r="IR98" s="16"/>
      <c r="IS98" s="16"/>
      <c r="IT98" s="16"/>
      <c r="IU98" s="16"/>
      <c r="IV98" s="16"/>
      <c r="IW98" s="16"/>
      <c r="IX98" s="16"/>
      <c r="IY98" s="16"/>
      <c r="IZ98" s="16"/>
      <c r="JA98" s="16"/>
      <c r="JB98" s="16"/>
      <c r="JC98" s="16"/>
      <c r="JD98" s="16"/>
      <c r="JE98" s="16"/>
      <c r="JF98" s="16"/>
      <c r="JG98" s="16"/>
      <c r="JH98" s="16"/>
      <c r="JI98" s="16"/>
      <c r="JJ98" s="16"/>
      <c r="JK98" s="16"/>
      <c r="JL98" s="16"/>
      <c r="JM98" s="16"/>
      <c r="JN98" s="16"/>
      <c r="JO98" s="16"/>
      <c r="JP98" s="16"/>
      <c r="JQ98" s="16"/>
      <c r="JR98" s="16"/>
      <c r="JS98" s="16"/>
      <c r="JT98" s="16"/>
      <c r="JU98" s="16"/>
      <c r="JV98" s="16"/>
      <c r="JW98" s="16"/>
      <c r="JX98" s="16"/>
      <c r="JY98" s="16"/>
      <c r="JZ98" s="16"/>
      <c r="KA98" s="16"/>
      <c r="KB98" s="16"/>
      <c r="KC98" s="16"/>
      <c r="KD98" s="16"/>
      <c r="KE98" s="16"/>
      <c r="KF98" s="16"/>
      <c r="KG98" s="16"/>
      <c r="KH98" s="16"/>
      <c r="KI98" s="16"/>
      <c r="KJ98" s="16"/>
      <c r="KK98" s="16"/>
      <c r="KL98" s="16"/>
      <c r="KM98" s="16"/>
      <c r="KN98" s="16"/>
      <c r="KO98" s="16"/>
      <c r="KP98" s="16"/>
      <c r="KQ98" s="16"/>
      <c r="KR98" s="16"/>
      <c r="KS98" s="16"/>
      <c r="KT98" s="12"/>
      <c r="KU98" s="12"/>
      <c r="KV98" s="16"/>
    </row>
    <row r="99" spans="12:308" x14ac:dyDescent="0.2">
      <c r="L99" s="12"/>
      <c r="M99" s="12"/>
      <c r="N99" s="16"/>
      <c r="O99" s="12"/>
      <c r="P99" s="12"/>
      <c r="Q99" s="16"/>
      <c r="R99" s="12"/>
      <c r="S99" s="12"/>
      <c r="T99" s="16"/>
      <c r="U99" s="12"/>
      <c r="V99" s="12"/>
      <c r="W99" s="16"/>
      <c r="X99" s="12"/>
      <c r="Y99" s="12"/>
      <c r="Z99" s="16"/>
      <c r="AA99" s="12"/>
      <c r="AB99" s="12"/>
      <c r="AC99" s="16"/>
      <c r="AD99" s="12"/>
      <c r="AE99" s="12"/>
      <c r="AF99" s="16"/>
      <c r="AG99" s="12"/>
      <c r="AH99" s="12"/>
      <c r="AI99" s="16"/>
      <c r="AJ99" s="12"/>
      <c r="AK99" s="12"/>
      <c r="AL99" s="16"/>
      <c r="AM99" s="12"/>
      <c r="AN99" s="12"/>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2"/>
      <c r="DZ99" s="12"/>
      <c r="EA99" s="16"/>
      <c r="EB99" s="12"/>
      <c r="EC99" s="12"/>
      <c r="ED99" s="16"/>
      <c r="EE99" s="12"/>
      <c r="EF99" s="12"/>
      <c r="EG99" s="16"/>
      <c r="EH99" s="12"/>
      <c r="EI99" s="12"/>
      <c r="EJ99" s="16"/>
      <c r="EK99" s="12"/>
      <c r="EL99" s="12"/>
      <c r="EM99" s="16"/>
      <c r="EN99" s="12"/>
      <c r="EO99" s="12"/>
      <c r="EP99" s="16"/>
      <c r="EQ99" s="16"/>
      <c r="ER99" s="16"/>
      <c r="ES99" s="16"/>
      <c r="ET99" s="16"/>
      <c r="EU99" s="16"/>
      <c r="EV99" s="16"/>
      <c r="EW99" s="16"/>
      <c r="EX99" s="16"/>
      <c r="EY99" s="16"/>
      <c r="EZ99" s="16"/>
      <c r="FA99" s="16"/>
      <c r="FB99" s="16"/>
      <c r="FC99" s="16"/>
      <c r="FD99" s="16"/>
      <c r="FE99" s="16"/>
      <c r="FF99" s="16"/>
      <c r="FG99" s="16"/>
      <c r="FH99" s="16"/>
      <c r="FI99" s="16"/>
      <c r="FJ99" s="16"/>
      <c r="FK99" s="16"/>
      <c r="FL99" s="16"/>
      <c r="FM99" s="16"/>
      <c r="FN99" s="16"/>
      <c r="FO99" s="16"/>
      <c r="FP99" s="16"/>
      <c r="FQ99" s="16"/>
      <c r="FR99" s="16"/>
      <c r="FS99" s="16"/>
      <c r="FT99" s="16"/>
      <c r="FU99" s="16"/>
      <c r="FV99" s="16"/>
      <c r="FW99" s="16"/>
      <c r="FX99" s="16"/>
      <c r="FY99" s="16"/>
      <c r="FZ99" s="16"/>
      <c r="GA99" s="16"/>
      <c r="GB99" s="16"/>
      <c r="GC99" s="16"/>
      <c r="GD99" s="16"/>
      <c r="GE99" s="16"/>
      <c r="GF99" s="16"/>
      <c r="GG99" s="16"/>
      <c r="GH99" s="16"/>
      <c r="GI99" s="16"/>
      <c r="GJ99" s="16"/>
      <c r="GK99" s="16"/>
      <c r="GL99" s="16"/>
      <c r="GM99" s="16"/>
      <c r="GN99" s="16"/>
      <c r="GO99" s="16"/>
      <c r="GP99" s="16"/>
      <c r="GQ99" s="16"/>
      <c r="GR99" s="16"/>
      <c r="GS99" s="16"/>
      <c r="GT99" s="16"/>
      <c r="GU99" s="16"/>
      <c r="GV99" s="16"/>
      <c r="GW99" s="16"/>
      <c r="GX99" s="16"/>
      <c r="GY99" s="16"/>
      <c r="GZ99" s="16"/>
      <c r="HA99" s="16"/>
      <c r="HB99" s="16"/>
      <c r="HC99" s="16"/>
      <c r="HD99" s="16"/>
      <c r="HE99" s="16"/>
      <c r="HF99" s="16"/>
      <c r="HG99" s="16"/>
      <c r="HH99" s="16"/>
      <c r="HI99" s="16"/>
      <c r="HJ99" s="16"/>
      <c r="HK99" s="16"/>
      <c r="HL99" s="16"/>
      <c r="HM99" s="16"/>
      <c r="HN99" s="16"/>
      <c r="HO99" s="16"/>
      <c r="HP99" s="16"/>
      <c r="HQ99" s="16"/>
      <c r="HR99" s="16"/>
      <c r="HS99" s="16"/>
      <c r="HT99" s="16"/>
      <c r="HU99" s="16"/>
      <c r="HV99" s="16"/>
      <c r="HW99" s="16"/>
      <c r="HX99" s="16"/>
      <c r="HY99" s="16"/>
      <c r="HZ99" s="16"/>
      <c r="IA99" s="16"/>
      <c r="IB99" s="16"/>
      <c r="IC99" s="16"/>
      <c r="ID99" s="16"/>
      <c r="IE99" s="16"/>
      <c r="IF99" s="16"/>
      <c r="IG99" s="16"/>
      <c r="IH99" s="16"/>
      <c r="II99" s="16"/>
      <c r="IJ99" s="16"/>
      <c r="IK99" s="16"/>
      <c r="IL99" s="16"/>
      <c r="IM99" s="16"/>
      <c r="IN99" s="16"/>
      <c r="IO99" s="16"/>
      <c r="IP99" s="16"/>
      <c r="IQ99" s="16"/>
      <c r="IR99" s="16"/>
      <c r="IS99" s="16"/>
      <c r="IT99" s="16"/>
      <c r="IU99" s="16"/>
      <c r="IV99" s="16"/>
      <c r="IW99" s="16"/>
      <c r="IX99" s="16"/>
      <c r="IY99" s="16"/>
      <c r="IZ99" s="16"/>
      <c r="JA99" s="16"/>
      <c r="JB99" s="16"/>
      <c r="JC99" s="16"/>
      <c r="JD99" s="16"/>
      <c r="JE99" s="16"/>
      <c r="JF99" s="16"/>
      <c r="JG99" s="16"/>
      <c r="JH99" s="16"/>
      <c r="JI99" s="16"/>
      <c r="JJ99" s="16"/>
      <c r="JK99" s="16"/>
      <c r="JL99" s="16"/>
      <c r="JM99" s="16"/>
      <c r="JN99" s="16"/>
      <c r="JO99" s="16"/>
      <c r="JP99" s="16"/>
      <c r="JQ99" s="16"/>
      <c r="JR99" s="16"/>
      <c r="JS99" s="16"/>
      <c r="JT99" s="16"/>
      <c r="JU99" s="16"/>
      <c r="JV99" s="16"/>
      <c r="JW99" s="16"/>
      <c r="JX99" s="16"/>
      <c r="JY99" s="16"/>
      <c r="JZ99" s="16"/>
      <c r="KA99" s="16"/>
      <c r="KB99" s="16"/>
      <c r="KC99" s="16"/>
      <c r="KD99" s="16"/>
      <c r="KE99" s="16"/>
      <c r="KF99" s="16"/>
      <c r="KG99" s="16"/>
      <c r="KH99" s="16"/>
      <c r="KI99" s="16"/>
      <c r="KJ99" s="16"/>
      <c r="KK99" s="16"/>
      <c r="KL99" s="16"/>
      <c r="KM99" s="16"/>
      <c r="KN99" s="16"/>
      <c r="KO99" s="16"/>
      <c r="KP99" s="16"/>
      <c r="KQ99" s="16"/>
      <c r="KR99" s="16"/>
      <c r="KS99" s="16"/>
      <c r="KT99" s="12"/>
      <c r="KU99" s="12"/>
      <c r="KV99" s="16"/>
    </row>
    <row r="100" spans="12:308" x14ac:dyDescent="0.2">
      <c r="L100" s="12"/>
      <c r="M100" s="12"/>
      <c r="N100" s="16"/>
      <c r="O100" s="12"/>
      <c r="P100" s="12"/>
      <c r="Q100" s="16"/>
      <c r="R100" s="12"/>
      <c r="S100" s="12"/>
      <c r="T100" s="16"/>
      <c r="U100" s="12"/>
      <c r="V100" s="12"/>
      <c r="W100" s="16"/>
      <c r="X100" s="12"/>
      <c r="Y100" s="12"/>
      <c r="Z100" s="16"/>
      <c r="AA100" s="12"/>
      <c r="AB100" s="12"/>
      <c r="AC100" s="16"/>
      <c r="AD100" s="12"/>
      <c r="AE100" s="12"/>
      <c r="AF100" s="16"/>
      <c r="AG100" s="12"/>
      <c r="AH100" s="12"/>
      <c r="AI100" s="16"/>
      <c r="AJ100" s="12"/>
      <c r="AK100" s="12"/>
      <c r="AL100" s="16"/>
      <c r="AM100" s="12"/>
      <c r="AN100" s="12"/>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2"/>
      <c r="DZ100" s="12"/>
      <c r="EA100" s="16"/>
      <c r="EB100" s="12"/>
      <c r="EC100" s="12"/>
      <c r="ED100" s="16"/>
      <c r="EE100" s="12"/>
      <c r="EF100" s="12"/>
      <c r="EG100" s="16"/>
      <c r="EH100" s="12"/>
      <c r="EI100" s="12"/>
      <c r="EJ100" s="16"/>
      <c r="EK100" s="12"/>
      <c r="EL100" s="12"/>
      <c r="EM100" s="16"/>
      <c r="EN100" s="12"/>
      <c r="EO100" s="12"/>
      <c r="EP100" s="16"/>
      <c r="EQ100" s="16"/>
      <c r="ER100" s="16"/>
      <c r="ES100" s="16"/>
      <c r="ET100" s="16"/>
      <c r="EU100" s="16"/>
      <c r="EV100" s="16"/>
      <c r="EW100" s="16"/>
      <c r="EX100" s="16"/>
      <c r="EY100" s="16"/>
      <c r="EZ100" s="16"/>
      <c r="FA100" s="16"/>
      <c r="FB100" s="16"/>
      <c r="FC100" s="16"/>
      <c r="FD100" s="16"/>
      <c r="FE100" s="16"/>
      <c r="FF100" s="16"/>
      <c r="FG100" s="16"/>
      <c r="FH100" s="16"/>
      <c r="FI100" s="16"/>
      <c r="FJ100" s="16"/>
      <c r="FK100" s="16"/>
      <c r="FL100" s="16"/>
      <c r="FM100" s="16"/>
      <c r="FN100" s="16"/>
      <c r="FO100" s="16"/>
      <c r="FP100" s="16"/>
      <c r="FQ100" s="16"/>
      <c r="FR100" s="16"/>
      <c r="FS100" s="16"/>
      <c r="FT100" s="16"/>
      <c r="FU100" s="16"/>
      <c r="FV100" s="16"/>
      <c r="FW100" s="16"/>
      <c r="FX100" s="16"/>
      <c r="FY100" s="16"/>
      <c r="FZ100" s="16"/>
      <c r="GA100" s="16"/>
      <c r="GB100" s="16"/>
      <c r="GC100" s="16"/>
      <c r="GD100" s="16"/>
      <c r="GE100" s="16"/>
      <c r="GF100" s="16"/>
      <c r="GG100" s="16"/>
      <c r="GH100" s="16"/>
      <c r="GI100" s="16"/>
      <c r="GJ100" s="16"/>
      <c r="GK100" s="16"/>
      <c r="GL100" s="16"/>
      <c r="GM100" s="16"/>
      <c r="GN100" s="16"/>
      <c r="GO100" s="16"/>
      <c r="GP100" s="16"/>
      <c r="GQ100" s="16"/>
      <c r="GR100" s="16"/>
      <c r="GS100" s="16"/>
      <c r="GT100" s="16"/>
      <c r="GU100" s="16"/>
      <c r="GV100" s="16"/>
      <c r="GW100" s="16"/>
      <c r="GX100" s="16"/>
      <c r="GY100" s="16"/>
      <c r="GZ100" s="16"/>
      <c r="HA100" s="16"/>
      <c r="HB100" s="16"/>
      <c r="HC100" s="16"/>
      <c r="HD100" s="16"/>
      <c r="HE100" s="16"/>
      <c r="HF100" s="16"/>
      <c r="HG100" s="16"/>
      <c r="HH100" s="16"/>
      <c r="HI100" s="16"/>
      <c r="HJ100" s="16"/>
      <c r="HK100" s="16"/>
      <c r="HL100" s="16"/>
      <c r="HM100" s="16"/>
      <c r="HN100" s="16"/>
      <c r="HO100" s="16"/>
      <c r="HP100" s="16"/>
      <c r="HQ100" s="16"/>
      <c r="HR100" s="16"/>
      <c r="HS100" s="16"/>
      <c r="HT100" s="16"/>
      <c r="HU100" s="16"/>
      <c r="HV100" s="16"/>
      <c r="HW100" s="16"/>
      <c r="HX100" s="16"/>
      <c r="HY100" s="16"/>
      <c r="HZ100" s="16"/>
      <c r="IA100" s="16"/>
      <c r="IB100" s="16"/>
      <c r="IC100" s="16"/>
      <c r="ID100" s="16"/>
      <c r="IE100" s="16"/>
      <c r="IF100" s="16"/>
      <c r="IG100" s="16"/>
      <c r="IH100" s="16"/>
      <c r="II100" s="16"/>
      <c r="IJ100" s="16"/>
      <c r="IK100" s="16"/>
      <c r="IL100" s="16"/>
      <c r="IM100" s="16"/>
      <c r="IN100" s="16"/>
      <c r="IO100" s="16"/>
      <c r="IP100" s="16"/>
      <c r="IQ100" s="16"/>
      <c r="IR100" s="16"/>
      <c r="IS100" s="16"/>
      <c r="IT100" s="16"/>
      <c r="IU100" s="16"/>
      <c r="IV100" s="16"/>
      <c r="IW100" s="16"/>
      <c r="IX100" s="16"/>
      <c r="IY100" s="16"/>
      <c r="IZ100" s="16"/>
      <c r="JA100" s="16"/>
      <c r="JB100" s="16"/>
      <c r="JC100" s="16"/>
      <c r="JD100" s="16"/>
      <c r="JE100" s="16"/>
      <c r="JF100" s="16"/>
      <c r="JG100" s="16"/>
      <c r="JH100" s="16"/>
      <c r="JI100" s="16"/>
      <c r="JJ100" s="16"/>
      <c r="JK100" s="16"/>
      <c r="JL100" s="16"/>
      <c r="JM100" s="16"/>
      <c r="JN100" s="16"/>
      <c r="JO100" s="16"/>
      <c r="JP100" s="16"/>
      <c r="JQ100" s="16"/>
      <c r="JR100" s="16"/>
      <c r="JS100" s="16"/>
      <c r="JT100" s="16"/>
      <c r="JU100" s="16"/>
      <c r="JV100" s="16"/>
      <c r="JW100" s="16"/>
      <c r="JX100" s="16"/>
      <c r="JY100" s="16"/>
      <c r="JZ100" s="16"/>
      <c r="KA100" s="16"/>
      <c r="KB100" s="16"/>
      <c r="KC100" s="16"/>
      <c r="KD100" s="16"/>
      <c r="KE100" s="16"/>
      <c r="KF100" s="16"/>
      <c r="KG100" s="16"/>
      <c r="KH100" s="16"/>
      <c r="KI100" s="16"/>
      <c r="KJ100" s="16"/>
      <c r="KK100" s="16"/>
      <c r="KL100" s="16"/>
      <c r="KM100" s="16"/>
      <c r="KN100" s="16"/>
      <c r="KO100" s="16"/>
      <c r="KP100" s="16"/>
      <c r="KQ100" s="16"/>
      <c r="KR100" s="16"/>
      <c r="KS100" s="16"/>
      <c r="KT100" s="12"/>
      <c r="KU100" s="12"/>
      <c r="KV100" s="16"/>
    </row>
    <row r="101" spans="12:308" x14ac:dyDescent="0.2">
      <c r="L101" s="12"/>
      <c r="M101" s="12"/>
      <c r="N101" s="16"/>
      <c r="O101" s="12"/>
      <c r="P101" s="12"/>
      <c r="Q101" s="16"/>
      <c r="R101" s="12"/>
      <c r="S101" s="12"/>
      <c r="T101" s="16"/>
      <c r="U101" s="12"/>
      <c r="V101" s="12"/>
      <c r="W101" s="16"/>
      <c r="X101" s="12"/>
      <c r="Y101" s="12"/>
      <c r="Z101" s="16"/>
      <c r="AA101" s="12"/>
      <c r="AB101" s="12"/>
      <c r="AC101" s="16"/>
      <c r="AD101" s="12"/>
      <c r="AE101" s="12"/>
      <c r="AF101" s="16"/>
      <c r="AG101" s="12"/>
      <c r="AH101" s="12"/>
      <c r="AI101" s="16"/>
      <c r="AJ101" s="12"/>
      <c r="AK101" s="12"/>
      <c r="AL101" s="16"/>
      <c r="AM101" s="12"/>
      <c r="AN101" s="12"/>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2"/>
      <c r="DZ101" s="12"/>
      <c r="EA101" s="16"/>
      <c r="EB101" s="12"/>
      <c r="EC101" s="12"/>
      <c r="ED101" s="16"/>
      <c r="EE101" s="12"/>
      <c r="EF101" s="12"/>
      <c r="EG101" s="16"/>
      <c r="EH101" s="12"/>
      <c r="EI101" s="12"/>
      <c r="EJ101" s="16"/>
      <c r="EK101" s="12"/>
      <c r="EL101" s="12"/>
      <c r="EM101" s="16"/>
      <c r="EN101" s="12"/>
      <c r="EO101" s="12"/>
      <c r="EP101" s="16"/>
      <c r="EQ101" s="16"/>
      <c r="ER101" s="16"/>
      <c r="ES101" s="16"/>
      <c r="ET101" s="16"/>
      <c r="EU101" s="16"/>
      <c r="EV101" s="16"/>
      <c r="EW101" s="16"/>
      <c r="EX101" s="16"/>
      <c r="EY101" s="16"/>
      <c r="EZ101" s="16"/>
      <c r="FA101" s="16"/>
      <c r="FB101" s="16"/>
      <c r="FC101" s="16"/>
      <c r="FD101" s="16"/>
      <c r="FE101" s="16"/>
      <c r="FF101" s="16"/>
      <c r="FG101" s="16"/>
      <c r="FH101" s="16"/>
      <c r="FI101" s="16"/>
      <c r="FJ101" s="16"/>
      <c r="FK101" s="16"/>
      <c r="FL101" s="16"/>
      <c r="FM101" s="16"/>
      <c r="FN101" s="16"/>
      <c r="FO101" s="16"/>
      <c r="FP101" s="16"/>
      <c r="FQ101" s="16"/>
      <c r="FR101" s="16"/>
      <c r="FS101" s="16"/>
      <c r="FT101" s="16"/>
      <c r="FU101" s="16"/>
      <c r="FV101" s="16"/>
      <c r="FW101" s="16"/>
      <c r="FX101" s="16"/>
      <c r="FY101" s="16"/>
      <c r="FZ101" s="16"/>
      <c r="GA101" s="16"/>
      <c r="GB101" s="16"/>
      <c r="GC101" s="16"/>
      <c r="GD101" s="16"/>
      <c r="GE101" s="16"/>
      <c r="GF101" s="16"/>
      <c r="GG101" s="16"/>
      <c r="GH101" s="16"/>
      <c r="GI101" s="16"/>
      <c r="GJ101" s="16"/>
      <c r="GK101" s="16"/>
      <c r="GL101" s="16"/>
      <c r="GM101" s="16"/>
      <c r="GN101" s="16"/>
      <c r="GO101" s="16"/>
      <c r="GP101" s="16"/>
      <c r="GQ101" s="16"/>
      <c r="GR101" s="16"/>
      <c r="GS101" s="16"/>
      <c r="GT101" s="16"/>
      <c r="GU101" s="16"/>
      <c r="GV101" s="16"/>
      <c r="GW101" s="16"/>
      <c r="GX101" s="16"/>
      <c r="GY101" s="16"/>
      <c r="GZ101" s="16"/>
      <c r="HA101" s="16"/>
      <c r="HB101" s="16"/>
      <c r="HC101" s="16"/>
      <c r="HD101" s="16"/>
      <c r="HE101" s="16"/>
      <c r="HF101" s="16"/>
      <c r="HG101" s="16"/>
      <c r="HH101" s="16"/>
      <c r="HI101" s="16"/>
      <c r="HJ101" s="16"/>
      <c r="HK101" s="16"/>
      <c r="HL101" s="16"/>
      <c r="HM101" s="16"/>
      <c r="HN101" s="16"/>
      <c r="HO101" s="16"/>
      <c r="HP101" s="16"/>
      <c r="HQ101" s="16"/>
      <c r="HR101" s="16"/>
      <c r="HS101" s="16"/>
      <c r="HT101" s="16"/>
      <c r="HU101" s="16"/>
      <c r="HV101" s="16"/>
      <c r="HW101" s="16"/>
      <c r="HX101" s="16"/>
      <c r="HY101" s="16"/>
      <c r="HZ101" s="16"/>
      <c r="IA101" s="16"/>
      <c r="IB101" s="16"/>
      <c r="IC101" s="16"/>
      <c r="ID101" s="16"/>
      <c r="IE101" s="16"/>
      <c r="IF101" s="16"/>
      <c r="IG101" s="16"/>
      <c r="IH101" s="16"/>
      <c r="II101" s="16"/>
      <c r="IJ101" s="16"/>
      <c r="IK101" s="16"/>
      <c r="IL101" s="16"/>
      <c r="IM101" s="16"/>
      <c r="IN101" s="16"/>
      <c r="IO101" s="16"/>
      <c r="IP101" s="16"/>
      <c r="IQ101" s="16"/>
      <c r="IR101" s="16"/>
      <c r="IS101" s="16"/>
      <c r="IT101" s="16"/>
      <c r="IU101" s="16"/>
      <c r="IV101" s="16"/>
      <c r="IW101" s="16"/>
      <c r="IX101" s="16"/>
      <c r="IY101" s="16"/>
      <c r="IZ101" s="16"/>
      <c r="JA101" s="16"/>
      <c r="JB101" s="16"/>
      <c r="JC101" s="16"/>
      <c r="JD101" s="16"/>
      <c r="JE101" s="16"/>
      <c r="JF101" s="16"/>
      <c r="JG101" s="16"/>
      <c r="JH101" s="16"/>
      <c r="JI101" s="16"/>
      <c r="JJ101" s="16"/>
      <c r="JK101" s="16"/>
      <c r="JL101" s="16"/>
      <c r="JM101" s="16"/>
      <c r="JN101" s="16"/>
      <c r="JO101" s="16"/>
      <c r="JP101" s="16"/>
      <c r="JQ101" s="16"/>
      <c r="JR101" s="16"/>
      <c r="JS101" s="16"/>
      <c r="JT101" s="16"/>
      <c r="JU101" s="16"/>
      <c r="JV101" s="16"/>
      <c r="JW101" s="16"/>
      <c r="JX101" s="16"/>
      <c r="JY101" s="16"/>
      <c r="JZ101" s="16"/>
      <c r="KA101" s="16"/>
      <c r="KB101" s="16"/>
      <c r="KC101" s="16"/>
      <c r="KD101" s="16"/>
      <c r="KE101" s="16"/>
      <c r="KF101" s="16"/>
      <c r="KG101" s="16"/>
      <c r="KH101" s="16"/>
      <c r="KI101" s="16"/>
      <c r="KJ101" s="16"/>
      <c r="KK101" s="16"/>
      <c r="KL101" s="16"/>
      <c r="KM101" s="16"/>
      <c r="KN101" s="16"/>
      <c r="KO101" s="16"/>
      <c r="KP101" s="16"/>
      <c r="KQ101" s="16"/>
      <c r="KR101" s="16"/>
      <c r="KS101" s="16"/>
      <c r="KT101" s="12"/>
      <c r="KU101" s="12"/>
      <c r="KV101" s="16"/>
    </row>
    <row r="102" spans="12:308" x14ac:dyDescent="0.2">
      <c r="L102" s="12"/>
      <c r="M102" s="12"/>
      <c r="N102" s="16"/>
      <c r="O102" s="12"/>
      <c r="P102" s="12"/>
      <c r="Q102" s="16"/>
      <c r="R102" s="12"/>
      <c r="S102" s="12"/>
      <c r="T102" s="16"/>
      <c r="U102" s="12"/>
      <c r="V102" s="12"/>
      <c r="W102" s="16"/>
      <c r="X102" s="12"/>
      <c r="Y102" s="12"/>
      <c r="Z102" s="16"/>
      <c r="AA102" s="12"/>
      <c r="AB102" s="12"/>
      <c r="AC102" s="16"/>
      <c r="AD102" s="12"/>
      <c r="AE102" s="12"/>
      <c r="AF102" s="16"/>
      <c r="AG102" s="12"/>
      <c r="AH102" s="12"/>
      <c r="AI102" s="16"/>
      <c r="AJ102" s="12"/>
      <c r="AK102" s="12"/>
      <c r="AL102" s="16"/>
      <c r="AM102" s="12"/>
      <c r="AN102" s="12"/>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2"/>
      <c r="DZ102" s="12"/>
      <c r="EA102" s="16"/>
      <c r="EB102" s="12"/>
      <c r="EC102" s="12"/>
      <c r="ED102" s="16"/>
      <c r="EE102" s="12"/>
      <c r="EF102" s="12"/>
      <c r="EG102" s="16"/>
      <c r="EH102" s="12"/>
      <c r="EI102" s="12"/>
      <c r="EJ102" s="16"/>
      <c r="EK102" s="12"/>
      <c r="EL102" s="12"/>
      <c r="EM102" s="16"/>
      <c r="EN102" s="12"/>
      <c r="EO102" s="12"/>
      <c r="EP102" s="16"/>
      <c r="EQ102" s="16"/>
      <c r="ER102" s="16"/>
      <c r="ES102" s="16"/>
      <c r="ET102" s="16"/>
      <c r="EU102" s="16"/>
      <c r="EV102" s="16"/>
      <c r="EW102" s="16"/>
      <c r="EX102" s="16"/>
      <c r="EY102" s="16"/>
      <c r="EZ102" s="16"/>
      <c r="FA102" s="16"/>
      <c r="FB102" s="16"/>
      <c r="FC102" s="16"/>
      <c r="FD102" s="16"/>
      <c r="FE102" s="16"/>
      <c r="FF102" s="16"/>
      <c r="FG102" s="16"/>
      <c r="FH102" s="16"/>
      <c r="FI102" s="16"/>
      <c r="FJ102" s="16"/>
      <c r="FK102" s="16"/>
      <c r="FL102" s="16"/>
      <c r="FM102" s="16"/>
      <c r="FN102" s="16"/>
      <c r="FO102" s="16"/>
      <c r="FP102" s="16"/>
      <c r="FQ102" s="16"/>
      <c r="FR102" s="16"/>
      <c r="FS102" s="16"/>
      <c r="FT102" s="16"/>
      <c r="FU102" s="16"/>
      <c r="FV102" s="16"/>
      <c r="FW102" s="16"/>
      <c r="FX102" s="16"/>
      <c r="FY102" s="16"/>
      <c r="FZ102" s="16"/>
      <c r="GA102" s="16"/>
      <c r="GB102" s="16"/>
      <c r="GC102" s="16"/>
      <c r="GD102" s="16"/>
      <c r="GE102" s="16"/>
      <c r="GF102" s="16"/>
      <c r="GG102" s="16"/>
      <c r="GH102" s="16"/>
      <c r="GI102" s="16"/>
      <c r="GJ102" s="16"/>
      <c r="GK102" s="16"/>
      <c r="GL102" s="16"/>
      <c r="GM102" s="16"/>
      <c r="GN102" s="16"/>
      <c r="GO102" s="16"/>
      <c r="GP102" s="16"/>
      <c r="GQ102" s="16"/>
      <c r="GR102" s="16"/>
      <c r="GS102" s="16"/>
      <c r="GT102" s="16"/>
      <c r="GU102" s="16"/>
      <c r="GV102" s="16"/>
      <c r="GW102" s="16"/>
      <c r="GX102" s="16"/>
      <c r="GY102" s="16"/>
      <c r="GZ102" s="16"/>
      <c r="HA102" s="16"/>
      <c r="HB102" s="16"/>
      <c r="HC102" s="16"/>
      <c r="HD102" s="16"/>
      <c r="HE102" s="16"/>
      <c r="HF102" s="16"/>
      <c r="HG102" s="16"/>
      <c r="HH102" s="16"/>
      <c r="HI102" s="16"/>
      <c r="HJ102" s="16"/>
      <c r="HK102" s="16"/>
      <c r="HL102" s="16"/>
      <c r="HM102" s="16"/>
      <c r="HN102" s="16"/>
      <c r="HO102" s="16"/>
      <c r="HP102" s="16"/>
      <c r="HQ102" s="16"/>
      <c r="HR102" s="16"/>
      <c r="HS102" s="16"/>
      <c r="HT102" s="16"/>
      <c r="HU102" s="16"/>
      <c r="HV102" s="16"/>
      <c r="HW102" s="16"/>
      <c r="HX102" s="16"/>
      <c r="HY102" s="16"/>
      <c r="HZ102" s="16"/>
      <c r="IA102" s="16"/>
      <c r="IB102" s="16"/>
      <c r="IC102" s="16"/>
      <c r="ID102" s="16"/>
      <c r="IE102" s="16"/>
      <c r="IF102" s="16"/>
      <c r="IG102" s="16"/>
      <c r="IH102" s="16"/>
      <c r="II102" s="16"/>
      <c r="IJ102" s="16"/>
      <c r="IK102" s="16"/>
      <c r="IL102" s="16"/>
      <c r="IM102" s="16"/>
      <c r="IN102" s="16"/>
      <c r="IO102" s="16"/>
      <c r="IP102" s="16"/>
      <c r="IQ102" s="16"/>
      <c r="IR102" s="16"/>
      <c r="IS102" s="16"/>
      <c r="IT102" s="16"/>
      <c r="IU102" s="16"/>
      <c r="IV102" s="16"/>
      <c r="IW102" s="16"/>
      <c r="IX102" s="16"/>
      <c r="IY102" s="16"/>
      <c r="IZ102" s="16"/>
      <c r="JA102" s="16"/>
      <c r="JB102" s="16"/>
      <c r="JC102" s="16"/>
      <c r="JD102" s="16"/>
      <c r="JE102" s="16"/>
      <c r="JF102" s="16"/>
      <c r="JG102" s="16"/>
      <c r="JH102" s="16"/>
      <c r="JI102" s="16"/>
      <c r="JJ102" s="16"/>
      <c r="JK102" s="16"/>
      <c r="JL102" s="16"/>
      <c r="JM102" s="16"/>
      <c r="JN102" s="16"/>
      <c r="JO102" s="16"/>
      <c r="JP102" s="16"/>
      <c r="JQ102" s="16"/>
      <c r="JR102" s="16"/>
      <c r="JS102" s="16"/>
      <c r="JT102" s="16"/>
      <c r="JU102" s="16"/>
      <c r="JV102" s="16"/>
      <c r="JW102" s="16"/>
      <c r="JX102" s="16"/>
      <c r="JY102" s="16"/>
      <c r="JZ102" s="16"/>
      <c r="KA102" s="16"/>
      <c r="KB102" s="16"/>
      <c r="KC102" s="16"/>
      <c r="KD102" s="16"/>
      <c r="KE102" s="16"/>
      <c r="KF102" s="16"/>
      <c r="KG102" s="16"/>
      <c r="KH102" s="16"/>
      <c r="KI102" s="16"/>
      <c r="KJ102" s="16"/>
      <c r="KK102" s="16"/>
      <c r="KL102" s="16"/>
      <c r="KM102" s="16"/>
      <c r="KN102" s="16"/>
      <c r="KO102" s="16"/>
      <c r="KP102" s="16"/>
      <c r="KQ102" s="16"/>
      <c r="KR102" s="16"/>
      <c r="KS102" s="16"/>
      <c r="KT102" s="12"/>
      <c r="KU102" s="12"/>
      <c r="KV102" s="16"/>
    </row>
    <row r="103" spans="12:308" x14ac:dyDescent="0.2">
      <c r="L103" s="12"/>
      <c r="M103" s="12"/>
      <c r="N103" s="16"/>
      <c r="O103" s="12"/>
      <c r="P103" s="12"/>
      <c r="Q103" s="16"/>
      <c r="R103" s="12"/>
      <c r="S103" s="12"/>
      <c r="T103" s="16"/>
      <c r="U103" s="12"/>
      <c r="V103" s="12"/>
      <c r="W103" s="16"/>
      <c r="X103" s="12"/>
      <c r="Y103" s="12"/>
      <c r="Z103" s="16"/>
      <c r="AA103" s="12"/>
      <c r="AB103" s="12"/>
      <c r="AC103" s="16"/>
      <c r="AD103" s="12"/>
      <c r="AE103" s="12"/>
      <c r="AF103" s="16"/>
      <c r="AG103" s="12"/>
      <c r="AH103" s="12"/>
      <c r="AI103" s="16"/>
      <c r="AJ103" s="12"/>
      <c r="AK103" s="12"/>
      <c r="AL103" s="16"/>
      <c r="AM103" s="12"/>
      <c r="AN103" s="12"/>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2"/>
      <c r="DZ103" s="12"/>
      <c r="EA103" s="16"/>
      <c r="EB103" s="12"/>
      <c r="EC103" s="12"/>
      <c r="ED103" s="16"/>
      <c r="EE103" s="12"/>
      <c r="EF103" s="12"/>
      <c r="EG103" s="16"/>
      <c r="EH103" s="12"/>
      <c r="EI103" s="12"/>
      <c r="EJ103" s="16"/>
      <c r="EK103" s="12"/>
      <c r="EL103" s="12"/>
      <c r="EM103" s="16"/>
      <c r="EN103" s="12"/>
      <c r="EO103" s="12"/>
      <c r="EP103" s="16"/>
      <c r="EQ103" s="16"/>
      <c r="ER103" s="16"/>
      <c r="ES103" s="16"/>
      <c r="ET103" s="16"/>
      <c r="EU103" s="16"/>
      <c r="EV103" s="16"/>
      <c r="EW103" s="16"/>
      <c r="EX103" s="16"/>
      <c r="EY103" s="16"/>
      <c r="EZ103" s="16"/>
      <c r="FA103" s="16"/>
      <c r="FB103" s="16"/>
      <c r="FC103" s="16"/>
      <c r="FD103" s="16"/>
      <c r="FE103" s="16"/>
      <c r="FF103" s="16"/>
      <c r="FG103" s="16"/>
      <c r="FH103" s="16"/>
      <c r="FI103" s="16"/>
      <c r="FJ103" s="16"/>
      <c r="FK103" s="16"/>
      <c r="FL103" s="16"/>
      <c r="FM103" s="16"/>
      <c r="FN103" s="16"/>
      <c r="FO103" s="16"/>
      <c r="FP103" s="16"/>
      <c r="FQ103" s="16"/>
      <c r="FR103" s="16"/>
      <c r="FS103" s="16"/>
      <c r="FT103" s="16"/>
      <c r="FU103" s="16"/>
      <c r="FV103" s="16"/>
      <c r="FW103" s="16"/>
      <c r="FX103" s="16"/>
      <c r="FY103" s="16"/>
      <c r="FZ103" s="16"/>
      <c r="GA103" s="16"/>
      <c r="GB103" s="16"/>
      <c r="GC103" s="16"/>
      <c r="GD103" s="16"/>
      <c r="GE103" s="16"/>
      <c r="GF103" s="16"/>
      <c r="GG103" s="16"/>
      <c r="GH103" s="16"/>
      <c r="GI103" s="16"/>
      <c r="GJ103" s="16"/>
      <c r="GK103" s="16"/>
      <c r="GL103" s="16"/>
      <c r="GM103" s="16"/>
      <c r="GN103" s="16"/>
      <c r="GO103" s="16"/>
      <c r="GP103" s="16"/>
      <c r="GQ103" s="16"/>
      <c r="GR103" s="16"/>
      <c r="GS103" s="16"/>
      <c r="GT103" s="16"/>
      <c r="GU103" s="16"/>
      <c r="GV103" s="16"/>
      <c r="GW103" s="16"/>
      <c r="GX103" s="16"/>
      <c r="GY103" s="16"/>
      <c r="GZ103" s="16"/>
      <c r="HA103" s="16"/>
      <c r="HB103" s="16"/>
      <c r="HC103" s="16"/>
      <c r="HD103" s="16"/>
      <c r="HE103" s="16"/>
      <c r="HF103" s="16"/>
      <c r="HG103" s="16"/>
      <c r="HH103" s="16"/>
      <c r="HI103" s="16"/>
      <c r="HJ103" s="16"/>
      <c r="HK103" s="16"/>
      <c r="HL103" s="16"/>
      <c r="HM103" s="16"/>
      <c r="HN103" s="16"/>
      <c r="HO103" s="16"/>
      <c r="HP103" s="16"/>
      <c r="HQ103" s="16"/>
      <c r="HR103" s="16"/>
      <c r="HS103" s="16"/>
      <c r="HT103" s="16"/>
      <c r="HU103" s="16"/>
      <c r="HV103" s="16"/>
      <c r="HW103" s="16"/>
      <c r="HX103" s="16"/>
      <c r="HY103" s="16"/>
      <c r="HZ103" s="16"/>
      <c r="IA103" s="16"/>
      <c r="IB103" s="16"/>
      <c r="IC103" s="16"/>
      <c r="ID103" s="16"/>
      <c r="IE103" s="16"/>
      <c r="IF103" s="16"/>
      <c r="IG103" s="16"/>
      <c r="IH103" s="16"/>
      <c r="II103" s="16"/>
      <c r="IJ103" s="16"/>
      <c r="IK103" s="16"/>
      <c r="IL103" s="16"/>
      <c r="IM103" s="16"/>
      <c r="IN103" s="16"/>
      <c r="IO103" s="16"/>
      <c r="IP103" s="16"/>
      <c r="IQ103" s="16"/>
      <c r="IR103" s="16"/>
      <c r="IS103" s="16"/>
      <c r="IT103" s="16"/>
      <c r="IU103" s="16"/>
      <c r="IV103" s="16"/>
      <c r="IW103" s="16"/>
      <c r="IX103" s="16"/>
      <c r="IY103" s="16"/>
      <c r="IZ103" s="16"/>
      <c r="JA103" s="16"/>
      <c r="JB103" s="16"/>
      <c r="JC103" s="16"/>
      <c r="JD103" s="16"/>
      <c r="JE103" s="16"/>
      <c r="JF103" s="16"/>
      <c r="JG103" s="16"/>
      <c r="JH103" s="16"/>
      <c r="JI103" s="16"/>
      <c r="JJ103" s="16"/>
      <c r="JK103" s="16"/>
      <c r="JL103" s="16"/>
      <c r="JM103" s="16"/>
      <c r="JN103" s="16"/>
      <c r="JO103" s="16"/>
      <c r="JP103" s="16"/>
      <c r="JQ103" s="16"/>
      <c r="JR103" s="16"/>
      <c r="JS103" s="16"/>
      <c r="JT103" s="16"/>
      <c r="JU103" s="16"/>
      <c r="JV103" s="16"/>
      <c r="JW103" s="16"/>
      <c r="JX103" s="16"/>
      <c r="JY103" s="16"/>
      <c r="JZ103" s="16"/>
      <c r="KA103" s="16"/>
      <c r="KB103" s="16"/>
      <c r="KC103" s="16"/>
      <c r="KD103" s="16"/>
      <c r="KE103" s="16"/>
      <c r="KF103" s="16"/>
      <c r="KG103" s="16"/>
      <c r="KH103" s="16"/>
      <c r="KI103" s="16"/>
      <c r="KJ103" s="16"/>
      <c r="KK103" s="16"/>
      <c r="KL103" s="16"/>
      <c r="KM103" s="16"/>
      <c r="KN103" s="16"/>
      <c r="KO103" s="16"/>
      <c r="KP103" s="16"/>
      <c r="KQ103" s="16"/>
      <c r="KR103" s="16"/>
      <c r="KS103" s="16"/>
      <c r="KT103" s="12"/>
      <c r="KU103" s="12"/>
      <c r="KV103" s="16"/>
    </row>
    <row r="104" spans="12:308" x14ac:dyDescent="0.2">
      <c r="L104" s="12"/>
      <c r="M104" s="12"/>
      <c r="N104" s="16"/>
      <c r="O104" s="12"/>
      <c r="P104" s="12"/>
      <c r="Q104" s="16"/>
      <c r="R104" s="12"/>
      <c r="S104" s="12"/>
      <c r="T104" s="16"/>
      <c r="U104" s="12"/>
      <c r="V104" s="12"/>
      <c r="W104" s="16"/>
      <c r="X104" s="12"/>
      <c r="Y104" s="12"/>
      <c r="Z104" s="16"/>
      <c r="AA104" s="12"/>
      <c r="AB104" s="12"/>
      <c r="AC104" s="16"/>
      <c r="AD104" s="12"/>
      <c r="AE104" s="12"/>
      <c r="AF104" s="16"/>
      <c r="AG104" s="12"/>
      <c r="AH104" s="12"/>
      <c r="AI104" s="16"/>
      <c r="AJ104" s="12"/>
      <c r="AK104" s="12"/>
      <c r="AL104" s="16"/>
      <c r="AM104" s="12"/>
      <c r="AN104" s="12"/>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2"/>
      <c r="DZ104" s="12"/>
      <c r="EA104" s="16"/>
      <c r="EB104" s="12"/>
      <c r="EC104" s="12"/>
      <c r="ED104" s="16"/>
      <c r="EE104" s="12"/>
      <c r="EF104" s="12"/>
      <c r="EG104" s="16"/>
      <c r="EH104" s="12"/>
      <c r="EI104" s="12"/>
      <c r="EJ104" s="16"/>
      <c r="EK104" s="12"/>
      <c r="EL104" s="12"/>
      <c r="EM104" s="16"/>
      <c r="EN104" s="12"/>
      <c r="EO104" s="12"/>
      <c r="EP104" s="16"/>
      <c r="EQ104" s="16"/>
      <c r="ER104" s="16"/>
      <c r="ES104" s="16"/>
      <c r="ET104" s="16"/>
      <c r="EU104" s="16"/>
      <c r="EV104" s="16"/>
      <c r="EW104" s="16"/>
      <c r="EX104" s="16"/>
      <c r="EY104" s="16"/>
      <c r="EZ104" s="16"/>
      <c r="FA104" s="16"/>
      <c r="FB104" s="16"/>
      <c r="FC104" s="16"/>
      <c r="FD104" s="16"/>
      <c r="FE104" s="16"/>
      <c r="FF104" s="16"/>
      <c r="FG104" s="16"/>
      <c r="FH104" s="16"/>
      <c r="FI104" s="16"/>
      <c r="FJ104" s="16"/>
      <c r="FK104" s="16"/>
      <c r="FL104" s="16"/>
      <c r="FM104" s="16"/>
      <c r="FN104" s="16"/>
      <c r="FO104" s="16"/>
      <c r="FP104" s="16"/>
      <c r="FQ104" s="16"/>
      <c r="FR104" s="16"/>
      <c r="FS104" s="16"/>
      <c r="FT104" s="16"/>
      <c r="FU104" s="16"/>
      <c r="FV104" s="16"/>
      <c r="FW104" s="16"/>
      <c r="FX104" s="16"/>
      <c r="FY104" s="16"/>
      <c r="FZ104" s="16"/>
      <c r="GA104" s="16"/>
      <c r="GB104" s="16"/>
      <c r="GC104" s="16"/>
      <c r="GD104" s="16"/>
      <c r="GE104" s="16"/>
      <c r="GF104" s="16"/>
      <c r="GG104" s="16"/>
      <c r="GH104" s="16"/>
      <c r="GI104" s="16"/>
      <c r="GJ104" s="16"/>
      <c r="GK104" s="16"/>
      <c r="GL104" s="16"/>
      <c r="GM104" s="16"/>
      <c r="GN104" s="16"/>
      <c r="GO104" s="16"/>
      <c r="GP104" s="16"/>
      <c r="GQ104" s="16"/>
      <c r="GR104" s="16"/>
      <c r="GS104" s="16"/>
      <c r="GT104" s="16"/>
      <c r="GU104" s="16"/>
      <c r="GV104" s="16"/>
      <c r="GW104" s="16"/>
      <c r="GX104" s="16"/>
      <c r="GY104" s="16"/>
      <c r="GZ104" s="16"/>
      <c r="HA104" s="16"/>
      <c r="HB104" s="16"/>
      <c r="HC104" s="16"/>
      <c r="HD104" s="16"/>
      <c r="HE104" s="16"/>
      <c r="HF104" s="16"/>
      <c r="HG104" s="16"/>
      <c r="HH104" s="16"/>
      <c r="HI104" s="16"/>
      <c r="HJ104" s="16"/>
      <c r="HK104" s="16"/>
      <c r="HL104" s="16"/>
      <c r="HM104" s="16"/>
      <c r="HN104" s="16"/>
      <c r="HO104" s="16"/>
      <c r="HP104" s="16"/>
      <c r="HQ104" s="16"/>
      <c r="HR104" s="16"/>
      <c r="HS104" s="16"/>
      <c r="HT104" s="16"/>
      <c r="HU104" s="16"/>
      <c r="HV104" s="16"/>
      <c r="HW104" s="16"/>
      <c r="HX104" s="16"/>
      <c r="HY104" s="16"/>
      <c r="HZ104" s="16"/>
      <c r="IA104" s="16"/>
      <c r="IB104" s="16"/>
      <c r="IC104" s="16"/>
      <c r="ID104" s="16"/>
      <c r="IE104" s="16"/>
      <c r="IF104" s="16"/>
      <c r="IG104" s="16"/>
      <c r="IH104" s="16"/>
      <c r="II104" s="16"/>
      <c r="IJ104" s="16"/>
      <c r="IK104" s="16"/>
      <c r="IL104" s="16"/>
      <c r="IM104" s="16"/>
      <c r="IN104" s="16"/>
      <c r="IO104" s="16"/>
      <c r="IP104" s="16"/>
      <c r="IQ104" s="16"/>
      <c r="IR104" s="16"/>
      <c r="IS104" s="16"/>
      <c r="IT104" s="16"/>
      <c r="IU104" s="16"/>
      <c r="IV104" s="16"/>
      <c r="IW104" s="16"/>
      <c r="IX104" s="16"/>
      <c r="IY104" s="16"/>
      <c r="IZ104" s="16"/>
      <c r="JA104" s="16"/>
      <c r="JB104" s="16"/>
      <c r="JC104" s="16"/>
      <c r="JD104" s="16"/>
      <c r="JE104" s="16"/>
      <c r="JF104" s="16"/>
      <c r="JG104" s="16"/>
      <c r="JH104" s="16"/>
      <c r="JI104" s="16"/>
      <c r="JJ104" s="16"/>
      <c r="JK104" s="16"/>
      <c r="JL104" s="16"/>
      <c r="JM104" s="16"/>
      <c r="JN104" s="16"/>
      <c r="JO104" s="16"/>
      <c r="JP104" s="16"/>
      <c r="JQ104" s="16"/>
      <c r="JR104" s="16"/>
      <c r="JS104" s="16"/>
      <c r="JT104" s="16"/>
      <c r="JU104" s="16"/>
      <c r="JV104" s="16"/>
      <c r="JW104" s="16"/>
      <c r="JX104" s="16"/>
      <c r="JY104" s="16"/>
      <c r="JZ104" s="16"/>
      <c r="KA104" s="16"/>
      <c r="KB104" s="16"/>
      <c r="KC104" s="16"/>
      <c r="KD104" s="16"/>
      <c r="KE104" s="16"/>
      <c r="KF104" s="16"/>
      <c r="KG104" s="16"/>
      <c r="KH104" s="16"/>
      <c r="KI104" s="16"/>
      <c r="KJ104" s="16"/>
      <c r="KK104" s="16"/>
      <c r="KL104" s="16"/>
      <c r="KM104" s="16"/>
      <c r="KN104" s="16"/>
      <c r="KO104" s="16"/>
      <c r="KP104" s="16"/>
      <c r="KQ104" s="16"/>
      <c r="KR104" s="16"/>
      <c r="KS104" s="16"/>
      <c r="KT104" s="12"/>
      <c r="KU104" s="12"/>
      <c r="KV104" s="16"/>
    </row>
    <row r="105" spans="12:308" x14ac:dyDescent="0.2">
      <c r="L105" s="12"/>
      <c r="M105" s="12"/>
      <c r="N105" s="16"/>
      <c r="O105" s="12"/>
      <c r="P105" s="12"/>
      <c r="Q105" s="16"/>
      <c r="R105" s="12"/>
      <c r="S105" s="12"/>
      <c r="T105" s="16"/>
      <c r="U105" s="12"/>
      <c r="V105" s="12"/>
      <c r="W105" s="16"/>
      <c r="X105" s="12"/>
      <c r="Y105" s="12"/>
      <c r="Z105" s="16"/>
      <c r="AA105" s="12"/>
      <c r="AB105" s="12"/>
      <c r="AC105" s="16"/>
      <c r="AD105" s="12"/>
      <c r="AE105" s="12"/>
      <c r="AF105" s="16"/>
      <c r="AG105" s="12"/>
      <c r="AH105" s="12"/>
      <c r="AI105" s="16"/>
      <c r="AJ105" s="12"/>
      <c r="AK105" s="12"/>
      <c r="AL105" s="16"/>
      <c r="AM105" s="12"/>
      <c r="AN105" s="12"/>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2"/>
      <c r="DZ105" s="12"/>
      <c r="EA105" s="16"/>
      <c r="EB105" s="12"/>
      <c r="EC105" s="12"/>
      <c r="ED105" s="16"/>
      <c r="EE105" s="12"/>
      <c r="EF105" s="12"/>
      <c r="EG105" s="16"/>
      <c r="EH105" s="12"/>
      <c r="EI105" s="12"/>
      <c r="EJ105" s="16"/>
      <c r="EK105" s="12"/>
      <c r="EL105" s="12"/>
      <c r="EM105" s="16"/>
      <c r="EN105" s="12"/>
      <c r="EO105" s="12"/>
      <c r="EP105" s="16"/>
      <c r="EQ105" s="16"/>
      <c r="ER105" s="16"/>
      <c r="ES105" s="16"/>
      <c r="ET105" s="16"/>
      <c r="EU105" s="16"/>
      <c r="EV105" s="16"/>
      <c r="EW105" s="16"/>
      <c r="EX105" s="16"/>
      <c r="EY105" s="16"/>
      <c r="EZ105" s="16"/>
      <c r="FA105" s="16"/>
      <c r="FB105" s="16"/>
      <c r="FC105" s="16"/>
      <c r="FD105" s="16"/>
      <c r="FE105" s="16"/>
      <c r="FF105" s="16"/>
      <c r="FG105" s="16"/>
      <c r="FH105" s="16"/>
      <c r="FI105" s="16"/>
      <c r="FJ105" s="16"/>
      <c r="FK105" s="16"/>
      <c r="FL105" s="16"/>
      <c r="FM105" s="16"/>
      <c r="FN105" s="16"/>
      <c r="FO105" s="16"/>
      <c r="FP105" s="16"/>
      <c r="FQ105" s="16"/>
      <c r="FR105" s="16"/>
      <c r="FS105" s="16"/>
      <c r="FT105" s="16"/>
      <c r="FU105" s="16"/>
      <c r="FV105" s="16"/>
      <c r="FW105" s="16"/>
      <c r="FX105" s="16"/>
      <c r="FY105" s="16"/>
      <c r="FZ105" s="16"/>
      <c r="GA105" s="16"/>
      <c r="GB105" s="16"/>
      <c r="GC105" s="16"/>
      <c r="GD105" s="16"/>
      <c r="GE105" s="16"/>
      <c r="GF105" s="16"/>
      <c r="GG105" s="16"/>
      <c r="GH105" s="16"/>
      <c r="GI105" s="16"/>
      <c r="GJ105" s="16"/>
      <c r="GK105" s="16"/>
      <c r="GL105" s="16"/>
      <c r="GM105" s="16"/>
      <c r="GN105" s="16"/>
      <c r="GO105" s="16"/>
      <c r="GP105" s="16"/>
      <c r="GQ105" s="16"/>
      <c r="GR105" s="16"/>
      <c r="GS105" s="16"/>
      <c r="GT105" s="16"/>
      <c r="GU105" s="16"/>
      <c r="GV105" s="16"/>
      <c r="GW105" s="16"/>
      <c r="GX105" s="16"/>
      <c r="GY105" s="16"/>
      <c r="GZ105" s="16"/>
      <c r="HA105" s="16"/>
      <c r="HB105" s="16"/>
      <c r="HC105" s="16"/>
      <c r="HD105" s="16"/>
      <c r="HE105" s="16"/>
      <c r="HF105" s="16"/>
      <c r="HG105" s="16"/>
      <c r="HH105" s="16"/>
      <c r="HI105" s="16"/>
      <c r="HJ105" s="16"/>
      <c r="HK105" s="16"/>
      <c r="HL105" s="16"/>
      <c r="HM105" s="16"/>
      <c r="HN105" s="16"/>
      <c r="HO105" s="16"/>
      <c r="HP105" s="16"/>
      <c r="HQ105" s="16"/>
      <c r="HR105" s="16"/>
      <c r="HS105" s="16"/>
      <c r="HT105" s="16"/>
      <c r="HU105" s="16"/>
      <c r="HV105" s="16"/>
      <c r="HW105" s="16"/>
      <c r="HX105" s="16"/>
      <c r="HY105" s="16"/>
      <c r="HZ105" s="16"/>
      <c r="IA105" s="16"/>
      <c r="IB105" s="16"/>
      <c r="IC105" s="16"/>
      <c r="ID105" s="16"/>
      <c r="IE105" s="16"/>
      <c r="IF105" s="16"/>
      <c r="IG105" s="16"/>
      <c r="IH105" s="16"/>
      <c r="II105" s="16"/>
      <c r="IJ105" s="16"/>
      <c r="IK105" s="16"/>
      <c r="IL105" s="16"/>
      <c r="IM105" s="16"/>
      <c r="IN105" s="16"/>
      <c r="IO105" s="16"/>
      <c r="IP105" s="16"/>
      <c r="IQ105" s="16"/>
      <c r="IR105" s="16"/>
      <c r="IS105" s="16"/>
      <c r="IT105" s="16"/>
      <c r="IU105" s="16"/>
      <c r="IV105" s="16"/>
      <c r="IW105" s="16"/>
      <c r="IX105" s="16"/>
      <c r="IY105" s="16"/>
      <c r="IZ105" s="16"/>
      <c r="JA105" s="16"/>
      <c r="JB105" s="16"/>
      <c r="JC105" s="16"/>
      <c r="JD105" s="16"/>
      <c r="JE105" s="16"/>
      <c r="JF105" s="16"/>
      <c r="JG105" s="16"/>
      <c r="JH105" s="16"/>
      <c r="JI105" s="16"/>
      <c r="JJ105" s="16"/>
      <c r="JK105" s="16"/>
      <c r="JL105" s="16"/>
      <c r="JM105" s="16"/>
      <c r="JN105" s="16"/>
      <c r="JO105" s="16"/>
      <c r="JP105" s="16"/>
      <c r="JQ105" s="16"/>
      <c r="JR105" s="16"/>
      <c r="JS105" s="16"/>
      <c r="JT105" s="16"/>
      <c r="JU105" s="16"/>
      <c r="JV105" s="16"/>
      <c r="JW105" s="16"/>
      <c r="JX105" s="16"/>
      <c r="JY105" s="16"/>
      <c r="JZ105" s="16"/>
      <c r="KA105" s="16"/>
      <c r="KB105" s="16"/>
      <c r="KC105" s="16"/>
      <c r="KD105" s="16"/>
      <c r="KE105" s="16"/>
      <c r="KF105" s="16"/>
      <c r="KG105" s="16"/>
      <c r="KH105" s="16"/>
      <c r="KI105" s="16"/>
      <c r="KJ105" s="16"/>
      <c r="KK105" s="16"/>
      <c r="KL105" s="16"/>
      <c r="KM105" s="16"/>
      <c r="KN105" s="16"/>
      <c r="KO105" s="16"/>
      <c r="KP105" s="16"/>
      <c r="KQ105" s="16"/>
      <c r="KR105" s="16"/>
      <c r="KS105" s="16"/>
      <c r="KT105" s="12"/>
      <c r="KU105" s="12"/>
      <c r="KV105" s="16"/>
    </row>
    <row r="106" spans="12:308" x14ac:dyDescent="0.2">
      <c r="L106" s="12"/>
      <c r="M106" s="12"/>
      <c r="N106" s="16"/>
      <c r="O106" s="12"/>
      <c r="P106" s="12"/>
      <c r="Q106" s="16"/>
      <c r="R106" s="12"/>
      <c r="S106" s="12"/>
      <c r="T106" s="16"/>
      <c r="U106" s="12"/>
      <c r="V106" s="12"/>
      <c r="W106" s="16"/>
      <c r="X106" s="12"/>
      <c r="Y106" s="12"/>
      <c r="Z106" s="16"/>
      <c r="AA106" s="12"/>
      <c r="AB106" s="12"/>
      <c r="AC106" s="16"/>
      <c r="AD106" s="12"/>
      <c r="AE106" s="12"/>
      <c r="AF106" s="16"/>
      <c r="AG106" s="12"/>
      <c r="AH106" s="12"/>
      <c r="AI106" s="16"/>
      <c r="AJ106" s="12"/>
      <c r="AK106" s="12"/>
      <c r="AL106" s="16"/>
      <c r="AM106" s="12"/>
      <c r="AN106" s="12"/>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2"/>
      <c r="DZ106" s="12"/>
      <c r="EA106" s="16"/>
      <c r="EB106" s="12"/>
      <c r="EC106" s="12"/>
      <c r="ED106" s="16"/>
      <c r="EE106" s="12"/>
      <c r="EF106" s="12"/>
      <c r="EG106" s="16"/>
      <c r="EH106" s="12"/>
      <c r="EI106" s="12"/>
      <c r="EJ106" s="16"/>
      <c r="EK106" s="12"/>
      <c r="EL106" s="12"/>
      <c r="EM106" s="16"/>
      <c r="EN106" s="12"/>
      <c r="EO106" s="12"/>
      <c r="EP106" s="16"/>
      <c r="EQ106" s="16"/>
      <c r="ER106" s="16"/>
      <c r="ES106" s="16"/>
      <c r="ET106" s="16"/>
      <c r="EU106" s="16"/>
      <c r="EV106" s="16"/>
      <c r="EW106" s="16"/>
      <c r="EX106" s="16"/>
      <c r="EY106" s="16"/>
      <c r="EZ106" s="16"/>
      <c r="FA106" s="16"/>
      <c r="FB106" s="16"/>
      <c r="FC106" s="16"/>
      <c r="FD106" s="16"/>
      <c r="FE106" s="16"/>
      <c r="FF106" s="16"/>
      <c r="FG106" s="16"/>
      <c r="FH106" s="16"/>
      <c r="FI106" s="16"/>
      <c r="FJ106" s="16"/>
      <c r="FK106" s="16"/>
      <c r="FL106" s="16"/>
      <c r="FM106" s="16"/>
      <c r="FN106" s="16"/>
      <c r="FO106" s="16"/>
      <c r="FP106" s="16"/>
      <c r="FQ106" s="16"/>
      <c r="FR106" s="16"/>
      <c r="FS106" s="16"/>
      <c r="FT106" s="16"/>
      <c r="FU106" s="16"/>
      <c r="FV106" s="16"/>
      <c r="FW106" s="16"/>
      <c r="FX106" s="16"/>
      <c r="FY106" s="16"/>
      <c r="FZ106" s="16"/>
      <c r="GA106" s="16"/>
      <c r="GB106" s="16"/>
      <c r="GC106" s="16"/>
      <c r="GD106" s="16"/>
      <c r="GE106" s="16"/>
      <c r="GF106" s="16"/>
      <c r="GG106" s="16"/>
      <c r="GH106" s="16"/>
      <c r="GI106" s="16"/>
      <c r="GJ106" s="16"/>
      <c r="GK106" s="16"/>
      <c r="GL106" s="16"/>
      <c r="GM106" s="16"/>
      <c r="GN106" s="16"/>
      <c r="GO106" s="16"/>
      <c r="GP106" s="16"/>
      <c r="GQ106" s="16"/>
      <c r="GR106" s="16"/>
      <c r="GS106" s="16"/>
      <c r="GT106" s="16"/>
      <c r="GU106" s="16"/>
      <c r="GV106" s="16"/>
      <c r="GW106" s="16"/>
      <c r="GX106" s="16"/>
      <c r="GY106" s="16"/>
      <c r="GZ106" s="16"/>
      <c r="HA106" s="16"/>
      <c r="HB106" s="16"/>
      <c r="HC106" s="16"/>
      <c r="HD106" s="16"/>
      <c r="HE106" s="16"/>
      <c r="HF106" s="16"/>
      <c r="HG106" s="16"/>
      <c r="HH106" s="16"/>
      <c r="HI106" s="16"/>
      <c r="HJ106" s="16"/>
      <c r="HK106" s="16"/>
      <c r="HL106" s="16"/>
      <c r="HM106" s="16"/>
      <c r="HN106" s="16"/>
      <c r="HO106" s="16"/>
      <c r="HP106" s="16"/>
      <c r="HQ106" s="16"/>
      <c r="HR106" s="16"/>
      <c r="HS106" s="16"/>
      <c r="HT106" s="16"/>
      <c r="HU106" s="16"/>
      <c r="HV106" s="16"/>
      <c r="HW106" s="16"/>
      <c r="HX106" s="16"/>
      <c r="HY106" s="16"/>
      <c r="HZ106" s="16"/>
      <c r="IA106" s="16"/>
      <c r="IB106" s="16"/>
      <c r="IC106" s="16"/>
      <c r="ID106" s="16"/>
      <c r="IE106" s="16"/>
      <c r="IF106" s="16"/>
      <c r="IG106" s="16"/>
      <c r="IH106" s="16"/>
      <c r="II106" s="16"/>
      <c r="IJ106" s="16"/>
      <c r="IK106" s="16"/>
      <c r="IL106" s="16"/>
      <c r="IM106" s="16"/>
      <c r="IN106" s="16"/>
      <c r="IO106" s="16"/>
      <c r="IP106" s="16"/>
      <c r="IQ106" s="16"/>
      <c r="IR106" s="16"/>
      <c r="IS106" s="16"/>
      <c r="IT106" s="16"/>
      <c r="IU106" s="16"/>
      <c r="IV106" s="16"/>
      <c r="IW106" s="16"/>
      <c r="IX106" s="16"/>
      <c r="IY106" s="16"/>
      <c r="IZ106" s="16"/>
      <c r="JA106" s="16"/>
      <c r="JB106" s="16"/>
      <c r="JC106" s="16"/>
      <c r="JD106" s="16"/>
      <c r="JE106" s="16"/>
      <c r="JF106" s="16"/>
      <c r="JG106" s="16"/>
      <c r="JH106" s="16"/>
      <c r="JI106" s="16"/>
      <c r="JJ106" s="16"/>
      <c r="JK106" s="16"/>
      <c r="JL106" s="16"/>
      <c r="JM106" s="16"/>
      <c r="JN106" s="16"/>
      <c r="JO106" s="16"/>
      <c r="JP106" s="16"/>
      <c r="JQ106" s="16"/>
      <c r="JR106" s="16"/>
      <c r="JS106" s="16"/>
      <c r="JT106" s="16"/>
      <c r="JU106" s="16"/>
      <c r="JV106" s="16"/>
      <c r="JW106" s="16"/>
      <c r="JX106" s="16"/>
      <c r="JY106" s="16"/>
      <c r="JZ106" s="16"/>
      <c r="KA106" s="16"/>
      <c r="KB106" s="16"/>
      <c r="KC106" s="16"/>
      <c r="KD106" s="16"/>
      <c r="KE106" s="16"/>
      <c r="KF106" s="16"/>
      <c r="KG106" s="16"/>
      <c r="KH106" s="16"/>
      <c r="KI106" s="16"/>
      <c r="KJ106" s="16"/>
      <c r="KK106" s="16"/>
      <c r="KL106" s="16"/>
      <c r="KM106" s="16"/>
      <c r="KN106" s="16"/>
      <c r="KO106" s="16"/>
      <c r="KP106" s="16"/>
      <c r="KQ106" s="16"/>
      <c r="KR106" s="16"/>
      <c r="KS106" s="16"/>
      <c r="KT106" s="12"/>
      <c r="KU106" s="12"/>
      <c r="KV106" s="16"/>
    </row>
    <row r="107" spans="12:308" x14ac:dyDescent="0.2">
      <c r="L107" s="12"/>
      <c r="M107" s="12"/>
      <c r="N107" s="16"/>
      <c r="O107" s="12"/>
      <c r="P107" s="12"/>
      <c r="Q107" s="16"/>
      <c r="R107" s="12"/>
      <c r="S107" s="12"/>
      <c r="T107" s="16"/>
      <c r="U107" s="12"/>
      <c r="V107" s="12"/>
      <c r="W107" s="16"/>
      <c r="X107" s="12"/>
      <c r="Y107" s="12"/>
      <c r="Z107" s="16"/>
      <c r="AA107" s="12"/>
      <c r="AB107" s="12"/>
      <c r="AC107" s="16"/>
      <c r="AD107" s="12"/>
      <c r="AE107" s="12"/>
      <c r="AF107" s="16"/>
      <c r="AG107" s="12"/>
      <c r="AH107" s="12"/>
      <c r="AI107" s="16"/>
      <c r="AJ107" s="12"/>
      <c r="AK107" s="12"/>
      <c r="AL107" s="16"/>
      <c r="AM107" s="12"/>
      <c r="AN107" s="12"/>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2"/>
      <c r="DZ107" s="12"/>
      <c r="EA107" s="16"/>
      <c r="EB107" s="12"/>
      <c r="EC107" s="12"/>
      <c r="ED107" s="16"/>
      <c r="EE107" s="12"/>
      <c r="EF107" s="12"/>
      <c r="EG107" s="16"/>
      <c r="EH107" s="12"/>
      <c r="EI107" s="12"/>
      <c r="EJ107" s="16"/>
      <c r="EK107" s="12"/>
      <c r="EL107" s="12"/>
      <c r="EM107" s="16"/>
      <c r="EN107" s="12"/>
      <c r="EO107" s="12"/>
      <c r="EP107" s="16"/>
      <c r="EQ107" s="16"/>
      <c r="ER107" s="16"/>
      <c r="ES107" s="16"/>
      <c r="ET107" s="16"/>
      <c r="EU107" s="16"/>
      <c r="EV107" s="16"/>
      <c r="EW107" s="16"/>
      <c r="EX107" s="16"/>
      <c r="EY107" s="16"/>
      <c r="EZ107" s="16"/>
      <c r="FA107" s="16"/>
      <c r="FB107" s="16"/>
      <c r="FC107" s="16"/>
      <c r="FD107" s="16"/>
      <c r="FE107" s="16"/>
      <c r="FF107" s="16"/>
      <c r="FG107" s="16"/>
      <c r="FH107" s="16"/>
      <c r="FI107" s="16"/>
      <c r="FJ107" s="16"/>
      <c r="FK107" s="16"/>
      <c r="FL107" s="16"/>
      <c r="FM107" s="16"/>
      <c r="FN107" s="16"/>
      <c r="FO107" s="16"/>
      <c r="FP107" s="16"/>
      <c r="FQ107" s="16"/>
      <c r="FR107" s="16"/>
      <c r="FS107" s="16"/>
      <c r="FT107" s="16"/>
      <c r="FU107" s="16"/>
      <c r="FV107" s="16"/>
      <c r="FW107" s="16"/>
      <c r="FX107" s="16"/>
      <c r="FY107" s="16"/>
      <c r="FZ107" s="16"/>
      <c r="GA107" s="16"/>
      <c r="GB107" s="16"/>
      <c r="GC107" s="16"/>
      <c r="GD107" s="16"/>
      <c r="GE107" s="16"/>
      <c r="GF107" s="16"/>
      <c r="GG107" s="16"/>
      <c r="GH107" s="16"/>
      <c r="GI107" s="16"/>
      <c r="GJ107" s="16"/>
      <c r="GK107" s="16"/>
      <c r="GL107" s="16"/>
      <c r="GM107" s="16"/>
      <c r="GN107" s="16"/>
      <c r="GO107" s="16"/>
      <c r="GP107" s="16"/>
      <c r="GQ107" s="16"/>
      <c r="GR107" s="16"/>
      <c r="GS107" s="16"/>
      <c r="GT107" s="16"/>
      <c r="GU107" s="16"/>
      <c r="GV107" s="16"/>
      <c r="GW107" s="16"/>
      <c r="GX107" s="16"/>
      <c r="GY107" s="16"/>
      <c r="GZ107" s="16"/>
      <c r="HA107" s="16"/>
      <c r="HB107" s="16"/>
      <c r="HC107" s="16"/>
      <c r="HD107" s="16"/>
      <c r="HE107" s="16"/>
      <c r="HF107" s="16"/>
      <c r="HG107" s="16"/>
      <c r="HH107" s="16"/>
      <c r="HI107" s="16"/>
      <c r="HJ107" s="16"/>
      <c r="HK107" s="16"/>
      <c r="HL107" s="16"/>
      <c r="HM107" s="16"/>
      <c r="HN107" s="16"/>
      <c r="HO107" s="16"/>
      <c r="HP107" s="16"/>
      <c r="HQ107" s="16"/>
      <c r="HR107" s="16"/>
      <c r="HS107" s="16"/>
      <c r="HT107" s="16"/>
      <c r="HU107" s="16"/>
      <c r="HV107" s="16"/>
      <c r="HW107" s="16"/>
      <c r="HX107" s="16"/>
      <c r="HY107" s="16"/>
      <c r="HZ107" s="16"/>
      <c r="IA107" s="16"/>
      <c r="IB107" s="16"/>
      <c r="IC107" s="16"/>
      <c r="ID107" s="16"/>
      <c r="IE107" s="16"/>
      <c r="IF107" s="16"/>
      <c r="IG107" s="16"/>
      <c r="IH107" s="16"/>
      <c r="II107" s="16"/>
      <c r="IJ107" s="16"/>
      <c r="IK107" s="16"/>
      <c r="IL107" s="16"/>
      <c r="IM107" s="16"/>
      <c r="IN107" s="16"/>
      <c r="IO107" s="16"/>
      <c r="IP107" s="16"/>
      <c r="IQ107" s="16"/>
      <c r="IR107" s="16"/>
      <c r="IS107" s="16"/>
      <c r="IT107" s="16"/>
      <c r="IU107" s="16"/>
      <c r="IV107" s="16"/>
      <c r="IW107" s="16"/>
      <c r="IX107" s="16"/>
      <c r="IY107" s="16"/>
      <c r="IZ107" s="16"/>
      <c r="JA107" s="16"/>
      <c r="JB107" s="16"/>
      <c r="JC107" s="16"/>
      <c r="JD107" s="16"/>
      <c r="JE107" s="16"/>
      <c r="JF107" s="16"/>
      <c r="JG107" s="16"/>
      <c r="JH107" s="16"/>
      <c r="JI107" s="16"/>
      <c r="JJ107" s="16"/>
      <c r="JK107" s="16"/>
      <c r="JL107" s="16"/>
      <c r="JM107" s="16"/>
      <c r="JN107" s="16"/>
      <c r="JO107" s="16"/>
      <c r="JP107" s="16"/>
      <c r="JQ107" s="16"/>
      <c r="JR107" s="16"/>
      <c r="JS107" s="16"/>
      <c r="JT107" s="16"/>
      <c r="JU107" s="16"/>
      <c r="JV107" s="16"/>
      <c r="JW107" s="16"/>
      <c r="JX107" s="16"/>
      <c r="JY107" s="16"/>
      <c r="JZ107" s="16"/>
      <c r="KA107" s="16"/>
      <c r="KB107" s="16"/>
      <c r="KC107" s="16"/>
      <c r="KD107" s="16"/>
      <c r="KE107" s="16"/>
      <c r="KF107" s="16"/>
      <c r="KG107" s="16"/>
      <c r="KH107" s="16"/>
      <c r="KI107" s="16"/>
      <c r="KJ107" s="16"/>
      <c r="KK107" s="16"/>
      <c r="KL107" s="16"/>
      <c r="KM107" s="16"/>
      <c r="KN107" s="16"/>
      <c r="KO107" s="16"/>
      <c r="KP107" s="16"/>
      <c r="KQ107" s="16"/>
      <c r="KR107" s="16"/>
      <c r="KS107" s="16"/>
      <c r="KT107" s="12"/>
      <c r="KU107" s="12"/>
      <c r="KV107" s="16"/>
    </row>
    <row r="108" spans="12:308" x14ac:dyDescent="0.2">
      <c r="L108" s="12"/>
      <c r="M108" s="12"/>
      <c r="N108" s="16"/>
      <c r="O108" s="12"/>
      <c r="P108" s="12"/>
      <c r="Q108" s="16"/>
      <c r="R108" s="12"/>
      <c r="S108" s="12"/>
      <c r="T108" s="16"/>
      <c r="U108" s="12"/>
      <c r="V108" s="12"/>
      <c r="W108" s="16"/>
      <c r="X108" s="12"/>
      <c r="Y108" s="12"/>
      <c r="Z108" s="16"/>
      <c r="AA108" s="12"/>
      <c r="AB108" s="12"/>
      <c r="AC108" s="16"/>
      <c r="AD108" s="12"/>
      <c r="AE108" s="12"/>
      <c r="AF108" s="16"/>
      <c r="AG108" s="12"/>
      <c r="AH108" s="12"/>
      <c r="AI108" s="16"/>
      <c r="AJ108" s="12"/>
      <c r="AK108" s="12"/>
      <c r="AL108" s="16"/>
      <c r="AM108" s="12"/>
      <c r="AN108" s="12"/>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2"/>
      <c r="DZ108" s="12"/>
      <c r="EA108" s="16"/>
      <c r="EB108" s="12"/>
      <c r="EC108" s="12"/>
      <c r="ED108" s="16"/>
      <c r="EE108" s="12"/>
      <c r="EF108" s="12"/>
      <c r="EG108" s="16"/>
      <c r="EH108" s="12"/>
      <c r="EI108" s="12"/>
      <c r="EJ108" s="16"/>
      <c r="EK108" s="12"/>
      <c r="EL108" s="12"/>
      <c r="EM108" s="16"/>
      <c r="EN108" s="12"/>
      <c r="EO108" s="12"/>
      <c r="EP108" s="16"/>
      <c r="EQ108" s="16"/>
      <c r="ER108" s="16"/>
      <c r="ES108" s="16"/>
      <c r="ET108" s="16"/>
      <c r="EU108" s="16"/>
      <c r="EV108" s="16"/>
      <c r="EW108" s="16"/>
      <c r="EX108" s="16"/>
      <c r="EY108" s="16"/>
      <c r="EZ108" s="16"/>
      <c r="FA108" s="16"/>
      <c r="FB108" s="16"/>
      <c r="FC108" s="16"/>
      <c r="FD108" s="16"/>
      <c r="FE108" s="16"/>
      <c r="FF108" s="16"/>
      <c r="FG108" s="16"/>
      <c r="FH108" s="16"/>
      <c r="FI108" s="16"/>
      <c r="FJ108" s="16"/>
      <c r="FK108" s="16"/>
      <c r="FL108" s="16"/>
      <c r="FM108" s="16"/>
      <c r="FN108" s="16"/>
      <c r="FO108" s="16"/>
      <c r="FP108" s="16"/>
      <c r="FQ108" s="16"/>
      <c r="FR108" s="16"/>
      <c r="FS108" s="16"/>
      <c r="FT108" s="16"/>
      <c r="FU108" s="16"/>
      <c r="FV108" s="16"/>
      <c r="FW108" s="16"/>
      <c r="FX108" s="16"/>
      <c r="FY108" s="16"/>
      <c r="FZ108" s="16"/>
      <c r="GA108" s="16"/>
      <c r="GB108" s="16"/>
      <c r="GC108" s="16"/>
      <c r="GD108" s="16"/>
      <c r="GE108" s="16"/>
      <c r="GF108" s="16"/>
      <c r="GG108" s="16"/>
      <c r="GH108" s="16"/>
      <c r="GI108" s="16"/>
      <c r="GJ108" s="16"/>
      <c r="GK108" s="16"/>
      <c r="GL108" s="16"/>
      <c r="GM108" s="16"/>
      <c r="GN108" s="16"/>
      <c r="GO108" s="16"/>
      <c r="GP108" s="16"/>
      <c r="GQ108" s="16"/>
      <c r="GR108" s="16"/>
      <c r="GS108" s="16"/>
      <c r="GT108" s="16"/>
      <c r="GU108" s="16"/>
      <c r="GV108" s="16"/>
      <c r="GW108" s="16"/>
      <c r="GX108" s="16"/>
      <c r="GY108" s="16"/>
      <c r="GZ108" s="16"/>
      <c r="HA108" s="16"/>
      <c r="HB108" s="16"/>
      <c r="HC108" s="16"/>
      <c r="HD108" s="16"/>
      <c r="HE108" s="16"/>
      <c r="HF108" s="16"/>
      <c r="HG108" s="16"/>
      <c r="HH108" s="16"/>
      <c r="HI108" s="16"/>
      <c r="HJ108" s="16"/>
      <c r="HK108" s="16"/>
      <c r="HL108" s="16"/>
      <c r="HM108" s="16"/>
      <c r="HN108" s="16"/>
      <c r="HO108" s="16"/>
      <c r="HP108" s="16"/>
      <c r="HQ108" s="16"/>
      <c r="HR108" s="16"/>
      <c r="HS108" s="16"/>
      <c r="HT108" s="16"/>
      <c r="HU108" s="16"/>
      <c r="HV108" s="16"/>
      <c r="HW108" s="16"/>
      <c r="HX108" s="16"/>
      <c r="HY108" s="16"/>
      <c r="HZ108" s="16"/>
      <c r="IA108" s="16"/>
      <c r="IB108" s="16"/>
      <c r="IC108" s="16"/>
      <c r="ID108" s="16"/>
      <c r="IE108" s="16"/>
      <c r="IF108" s="16"/>
      <c r="IG108" s="16"/>
      <c r="IH108" s="16"/>
      <c r="II108" s="16"/>
      <c r="IJ108" s="16"/>
      <c r="IK108" s="16"/>
      <c r="IL108" s="16"/>
      <c r="IM108" s="16"/>
      <c r="IN108" s="16"/>
      <c r="IO108" s="16"/>
      <c r="IP108" s="16"/>
      <c r="IQ108" s="16"/>
      <c r="IR108" s="16"/>
      <c r="IS108" s="16"/>
      <c r="IT108" s="16"/>
      <c r="IU108" s="16"/>
      <c r="IV108" s="16"/>
      <c r="IW108" s="16"/>
      <c r="IX108" s="16"/>
      <c r="IY108" s="16"/>
      <c r="IZ108" s="16"/>
      <c r="JA108" s="16"/>
      <c r="JB108" s="16"/>
      <c r="JC108" s="16"/>
      <c r="JD108" s="16"/>
      <c r="JE108" s="16"/>
      <c r="JF108" s="16"/>
      <c r="JG108" s="16"/>
      <c r="JH108" s="16"/>
      <c r="JI108" s="16"/>
      <c r="JJ108" s="16"/>
      <c r="JK108" s="16"/>
      <c r="JL108" s="16"/>
      <c r="JM108" s="16"/>
      <c r="JN108" s="16"/>
      <c r="JO108" s="16"/>
      <c r="JP108" s="16"/>
      <c r="JQ108" s="16"/>
      <c r="JR108" s="16"/>
      <c r="JS108" s="16"/>
      <c r="JT108" s="16"/>
      <c r="JU108" s="16"/>
      <c r="JV108" s="16"/>
      <c r="JW108" s="16"/>
      <c r="JX108" s="16"/>
      <c r="JY108" s="16"/>
      <c r="JZ108" s="16"/>
      <c r="KA108" s="16"/>
      <c r="KB108" s="16"/>
      <c r="KC108" s="16"/>
      <c r="KD108" s="16"/>
      <c r="KE108" s="16"/>
      <c r="KF108" s="16"/>
      <c r="KG108" s="16"/>
      <c r="KH108" s="16"/>
      <c r="KI108" s="16"/>
      <c r="KJ108" s="16"/>
      <c r="KK108" s="16"/>
      <c r="KL108" s="16"/>
      <c r="KM108" s="16"/>
      <c r="KN108" s="16"/>
      <c r="KO108" s="16"/>
      <c r="KP108" s="16"/>
      <c r="KQ108" s="16"/>
      <c r="KR108" s="16"/>
      <c r="KS108" s="16"/>
      <c r="KT108" s="12"/>
      <c r="KU108" s="12"/>
      <c r="KV108" s="16"/>
    </row>
    <row r="109" spans="12:308" x14ac:dyDescent="0.2">
      <c r="L109" s="12"/>
      <c r="M109" s="12"/>
      <c r="N109" s="16"/>
      <c r="O109" s="12"/>
      <c r="P109" s="12"/>
      <c r="Q109" s="16"/>
      <c r="R109" s="12"/>
      <c r="S109" s="12"/>
      <c r="T109" s="16"/>
      <c r="U109" s="12"/>
      <c r="V109" s="12"/>
      <c r="W109" s="16"/>
      <c r="X109" s="12"/>
      <c r="Y109" s="12"/>
      <c r="Z109" s="16"/>
      <c r="AA109" s="12"/>
      <c r="AB109" s="12"/>
      <c r="AC109" s="16"/>
      <c r="AD109" s="12"/>
      <c r="AE109" s="12"/>
      <c r="AF109" s="16"/>
      <c r="AG109" s="12"/>
      <c r="AH109" s="12"/>
      <c r="AI109" s="16"/>
      <c r="AJ109" s="12"/>
      <c r="AK109" s="12"/>
      <c r="AL109" s="16"/>
      <c r="AM109" s="12"/>
      <c r="AN109" s="12"/>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2"/>
      <c r="DZ109" s="12"/>
      <c r="EA109" s="16"/>
      <c r="EB109" s="12"/>
      <c r="EC109" s="12"/>
      <c r="ED109" s="16"/>
      <c r="EE109" s="12"/>
      <c r="EF109" s="12"/>
      <c r="EG109" s="16"/>
      <c r="EH109" s="12"/>
      <c r="EI109" s="12"/>
      <c r="EJ109" s="16"/>
      <c r="EK109" s="12"/>
      <c r="EL109" s="12"/>
      <c r="EM109" s="16"/>
      <c r="EN109" s="12"/>
      <c r="EO109" s="12"/>
      <c r="EP109" s="16"/>
      <c r="EQ109" s="16"/>
      <c r="ER109" s="16"/>
      <c r="ES109" s="16"/>
      <c r="ET109" s="16"/>
      <c r="EU109" s="16"/>
      <c r="EV109" s="16"/>
      <c r="EW109" s="16"/>
      <c r="EX109" s="16"/>
      <c r="EY109" s="16"/>
      <c r="EZ109" s="16"/>
      <c r="FA109" s="16"/>
      <c r="FB109" s="16"/>
      <c r="FC109" s="16"/>
      <c r="FD109" s="16"/>
      <c r="FE109" s="16"/>
      <c r="FF109" s="16"/>
      <c r="FG109" s="16"/>
      <c r="FH109" s="16"/>
      <c r="FI109" s="16"/>
      <c r="FJ109" s="16"/>
      <c r="FK109" s="16"/>
      <c r="FL109" s="16"/>
      <c r="FM109" s="16"/>
      <c r="FN109" s="16"/>
      <c r="FO109" s="16"/>
      <c r="FP109" s="16"/>
      <c r="FQ109" s="16"/>
      <c r="FR109" s="16"/>
      <c r="FS109" s="16"/>
      <c r="FT109" s="16"/>
      <c r="FU109" s="16"/>
      <c r="FV109" s="16"/>
      <c r="FW109" s="16"/>
      <c r="FX109" s="16"/>
      <c r="FY109" s="16"/>
      <c r="FZ109" s="16"/>
      <c r="GA109" s="16"/>
      <c r="GB109" s="16"/>
      <c r="GC109" s="16"/>
      <c r="GD109" s="16"/>
      <c r="GE109" s="16"/>
      <c r="GF109" s="16"/>
      <c r="GG109" s="16"/>
      <c r="GH109" s="16"/>
      <c r="GI109" s="16"/>
      <c r="GJ109" s="16"/>
      <c r="GK109" s="16"/>
      <c r="GL109" s="16"/>
      <c r="GM109" s="16"/>
      <c r="GN109" s="16"/>
      <c r="GO109" s="16"/>
      <c r="GP109" s="16"/>
      <c r="GQ109" s="16"/>
      <c r="GR109" s="16"/>
      <c r="GS109" s="16"/>
      <c r="GT109" s="16"/>
      <c r="GU109" s="16"/>
      <c r="GV109" s="16"/>
      <c r="GW109" s="16"/>
      <c r="GX109" s="16"/>
      <c r="GY109" s="16"/>
      <c r="GZ109" s="16"/>
      <c r="HA109" s="16"/>
      <c r="HB109" s="16"/>
      <c r="HC109" s="16"/>
      <c r="HD109" s="16"/>
      <c r="HE109" s="16"/>
      <c r="HF109" s="16"/>
      <c r="HG109" s="16"/>
      <c r="HH109" s="16"/>
      <c r="HI109" s="16"/>
      <c r="HJ109" s="16"/>
      <c r="HK109" s="16"/>
      <c r="HL109" s="16"/>
      <c r="HM109" s="16"/>
      <c r="HN109" s="16"/>
      <c r="HO109" s="16"/>
      <c r="HP109" s="16"/>
      <c r="HQ109" s="16"/>
      <c r="HR109" s="16"/>
      <c r="HS109" s="16"/>
      <c r="HT109" s="16"/>
      <c r="HU109" s="16"/>
      <c r="HV109" s="16"/>
      <c r="HW109" s="16"/>
      <c r="HX109" s="16"/>
      <c r="HY109" s="16"/>
      <c r="HZ109" s="16"/>
      <c r="IA109" s="16"/>
      <c r="IB109" s="16"/>
      <c r="IC109" s="16"/>
      <c r="ID109" s="16"/>
      <c r="IE109" s="16"/>
      <c r="IF109" s="16"/>
      <c r="IG109" s="16"/>
      <c r="IH109" s="16"/>
      <c r="II109" s="16"/>
      <c r="IJ109" s="16"/>
      <c r="IK109" s="16"/>
      <c r="IL109" s="16"/>
      <c r="IM109" s="16"/>
      <c r="IN109" s="16"/>
      <c r="IO109" s="16"/>
      <c r="IP109" s="16"/>
      <c r="IQ109" s="16"/>
      <c r="IR109" s="16"/>
      <c r="IS109" s="16"/>
      <c r="IT109" s="16"/>
      <c r="IU109" s="16"/>
      <c r="IV109" s="16"/>
      <c r="IW109" s="16"/>
      <c r="IX109" s="16"/>
      <c r="IY109" s="16"/>
      <c r="IZ109" s="16"/>
      <c r="JA109" s="16"/>
      <c r="JB109" s="16"/>
      <c r="JC109" s="16"/>
      <c r="JD109" s="16"/>
      <c r="JE109" s="16"/>
      <c r="JF109" s="16"/>
      <c r="JG109" s="16"/>
      <c r="JH109" s="16"/>
      <c r="JI109" s="16"/>
      <c r="JJ109" s="16"/>
      <c r="JK109" s="16"/>
      <c r="JL109" s="16"/>
      <c r="JM109" s="16"/>
      <c r="JN109" s="16"/>
      <c r="JO109" s="16"/>
      <c r="JP109" s="16"/>
      <c r="JQ109" s="16"/>
      <c r="JR109" s="16"/>
      <c r="JS109" s="16"/>
      <c r="JT109" s="16"/>
      <c r="JU109" s="16"/>
      <c r="JV109" s="16"/>
      <c r="JW109" s="16"/>
      <c r="JX109" s="16"/>
      <c r="JY109" s="16"/>
      <c r="JZ109" s="16"/>
      <c r="KA109" s="16"/>
      <c r="KB109" s="16"/>
      <c r="KC109" s="16"/>
      <c r="KD109" s="16"/>
      <c r="KE109" s="16"/>
      <c r="KF109" s="16"/>
      <c r="KG109" s="16"/>
      <c r="KH109" s="16"/>
      <c r="KI109" s="16"/>
      <c r="KJ109" s="16"/>
      <c r="KK109" s="16"/>
      <c r="KL109" s="16"/>
      <c r="KM109" s="16"/>
      <c r="KN109" s="16"/>
      <c r="KO109" s="16"/>
      <c r="KP109" s="16"/>
      <c r="KQ109" s="16"/>
      <c r="KR109" s="16"/>
      <c r="KS109" s="16"/>
      <c r="KT109" s="12"/>
      <c r="KU109" s="12"/>
      <c r="KV109" s="16"/>
    </row>
    <row r="110" spans="12:308" x14ac:dyDescent="0.2">
      <c r="L110" s="12"/>
      <c r="M110" s="12"/>
      <c r="N110" s="16"/>
      <c r="O110" s="12"/>
      <c r="P110" s="12"/>
      <c r="Q110" s="16"/>
      <c r="R110" s="12"/>
      <c r="S110" s="12"/>
      <c r="T110" s="16"/>
      <c r="U110" s="12"/>
      <c r="V110" s="12"/>
      <c r="W110" s="16"/>
      <c r="X110" s="12"/>
      <c r="Y110" s="12"/>
      <c r="Z110" s="16"/>
      <c r="AA110" s="12"/>
      <c r="AB110" s="12"/>
      <c r="AC110" s="16"/>
      <c r="AD110" s="12"/>
      <c r="AE110" s="12"/>
      <c r="AF110" s="16"/>
      <c r="AG110" s="12"/>
      <c r="AH110" s="12"/>
      <c r="AI110" s="16"/>
      <c r="AJ110" s="12"/>
      <c r="AK110" s="12"/>
      <c r="AL110" s="16"/>
      <c r="AM110" s="12"/>
      <c r="AN110" s="12"/>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2"/>
      <c r="DZ110" s="12"/>
      <c r="EA110" s="16"/>
      <c r="EB110" s="12"/>
      <c r="EC110" s="12"/>
      <c r="ED110" s="16"/>
      <c r="EE110" s="12"/>
      <c r="EF110" s="12"/>
      <c r="EG110" s="16"/>
      <c r="EH110" s="12"/>
      <c r="EI110" s="12"/>
      <c r="EJ110" s="16"/>
      <c r="EK110" s="12"/>
      <c r="EL110" s="12"/>
      <c r="EM110" s="16"/>
      <c r="EN110" s="12"/>
      <c r="EO110" s="12"/>
      <c r="EP110" s="16"/>
      <c r="EQ110" s="16"/>
      <c r="ER110" s="16"/>
      <c r="ES110" s="16"/>
      <c r="ET110" s="16"/>
      <c r="EU110" s="16"/>
      <c r="EV110" s="16"/>
      <c r="EW110" s="16"/>
      <c r="EX110" s="16"/>
      <c r="EY110" s="16"/>
      <c r="EZ110" s="16"/>
      <c r="FA110" s="16"/>
      <c r="FB110" s="16"/>
      <c r="FC110" s="16"/>
      <c r="FD110" s="16"/>
      <c r="FE110" s="16"/>
      <c r="FF110" s="16"/>
      <c r="FG110" s="16"/>
      <c r="FH110" s="16"/>
      <c r="FI110" s="16"/>
      <c r="FJ110" s="16"/>
      <c r="FK110" s="16"/>
      <c r="FL110" s="16"/>
      <c r="FM110" s="16"/>
      <c r="FN110" s="16"/>
      <c r="FO110" s="16"/>
      <c r="FP110" s="16"/>
      <c r="FQ110" s="16"/>
      <c r="FR110" s="16"/>
      <c r="FS110" s="16"/>
      <c r="FT110" s="16"/>
      <c r="FU110" s="16"/>
      <c r="FV110" s="16"/>
      <c r="FW110" s="16"/>
      <c r="FX110" s="16"/>
      <c r="FY110" s="16"/>
      <c r="FZ110" s="16"/>
      <c r="GA110" s="16"/>
      <c r="GB110" s="16"/>
      <c r="GC110" s="16"/>
      <c r="GD110" s="16"/>
      <c r="GE110" s="16"/>
      <c r="GF110" s="16"/>
      <c r="GG110" s="16"/>
      <c r="GH110" s="16"/>
      <c r="GI110" s="16"/>
      <c r="GJ110" s="16"/>
      <c r="GK110" s="16"/>
      <c r="GL110" s="16"/>
      <c r="GM110" s="16"/>
      <c r="GN110" s="16"/>
      <c r="GO110" s="16"/>
      <c r="GP110" s="16"/>
      <c r="GQ110" s="16"/>
      <c r="GR110" s="16"/>
      <c r="GS110" s="16"/>
      <c r="GT110" s="16"/>
      <c r="GU110" s="16"/>
      <c r="GV110" s="16"/>
      <c r="GW110" s="16"/>
      <c r="GX110" s="16"/>
      <c r="GY110" s="16"/>
      <c r="GZ110" s="16"/>
      <c r="HA110" s="16"/>
      <c r="HB110" s="16"/>
      <c r="HC110" s="16"/>
      <c r="HD110" s="16"/>
      <c r="HE110" s="16"/>
      <c r="HF110" s="16"/>
      <c r="HG110" s="16"/>
      <c r="HH110" s="16"/>
      <c r="HI110" s="16"/>
      <c r="HJ110" s="16"/>
      <c r="HK110" s="16"/>
      <c r="HL110" s="16"/>
      <c r="HM110" s="16"/>
      <c r="HN110" s="16"/>
      <c r="HO110" s="16"/>
      <c r="HP110" s="16"/>
      <c r="HQ110" s="16"/>
      <c r="HR110" s="16"/>
      <c r="HS110" s="16"/>
      <c r="HT110" s="16"/>
      <c r="HU110" s="16"/>
      <c r="HV110" s="16"/>
      <c r="HW110" s="16"/>
      <c r="HX110" s="16"/>
      <c r="HY110" s="16"/>
      <c r="HZ110" s="16"/>
      <c r="IA110" s="16"/>
      <c r="IB110" s="16"/>
      <c r="IC110" s="16"/>
      <c r="ID110" s="16"/>
      <c r="IE110" s="16"/>
      <c r="IF110" s="16"/>
      <c r="IG110" s="16"/>
      <c r="IH110" s="16"/>
      <c r="II110" s="16"/>
      <c r="IJ110" s="16"/>
      <c r="IK110" s="16"/>
      <c r="IL110" s="16"/>
      <c r="IM110" s="16"/>
      <c r="IN110" s="16"/>
      <c r="IO110" s="16"/>
      <c r="IP110" s="16"/>
      <c r="IQ110" s="16"/>
      <c r="IR110" s="16"/>
      <c r="IS110" s="16"/>
      <c r="IT110" s="16"/>
      <c r="IU110" s="16"/>
      <c r="IV110" s="16"/>
      <c r="IW110" s="16"/>
      <c r="IX110" s="16"/>
      <c r="IY110" s="16"/>
      <c r="IZ110" s="16"/>
      <c r="JA110" s="16"/>
      <c r="JB110" s="16"/>
      <c r="JC110" s="16"/>
      <c r="JD110" s="16"/>
      <c r="JE110" s="16"/>
      <c r="JF110" s="16"/>
      <c r="JG110" s="16"/>
      <c r="JH110" s="16"/>
      <c r="JI110" s="16"/>
      <c r="JJ110" s="16"/>
      <c r="JK110" s="16"/>
      <c r="JL110" s="16"/>
      <c r="JM110" s="16"/>
      <c r="JN110" s="16"/>
      <c r="JO110" s="16"/>
      <c r="JP110" s="16"/>
      <c r="JQ110" s="16"/>
      <c r="JR110" s="16"/>
      <c r="JS110" s="16"/>
      <c r="JT110" s="16"/>
      <c r="JU110" s="16"/>
      <c r="JV110" s="16"/>
      <c r="JW110" s="16"/>
      <c r="JX110" s="16"/>
      <c r="JY110" s="16"/>
      <c r="JZ110" s="16"/>
      <c r="KA110" s="16"/>
      <c r="KB110" s="16"/>
      <c r="KC110" s="16"/>
      <c r="KD110" s="16"/>
      <c r="KE110" s="16"/>
      <c r="KF110" s="16"/>
      <c r="KG110" s="16"/>
      <c r="KH110" s="16"/>
      <c r="KI110" s="16"/>
      <c r="KJ110" s="16"/>
      <c r="KK110" s="16"/>
      <c r="KL110" s="16"/>
      <c r="KM110" s="16"/>
      <c r="KN110" s="16"/>
      <c r="KO110" s="16"/>
      <c r="KP110" s="16"/>
      <c r="KQ110" s="16"/>
      <c r="KR110" s="16"/>
      <c r="KS110" s="16"/>
      <c r="KT110" s="12"/>
      <c r="KU110" s="12"/>
      <c r="KV110" s="16"/>
    </row>
    <row r="111" spans="12:308" x14ac:dyDescent="0.2">
      <c r="L111" s="12"/>
      <c r="M111" s="12"/>
      <c r="N111" s="16"/>
      <c r="O111" s="12"/>
      <c r="P111" s="12"/>
      <c r="Q111" s="16"/>
      <c r="R111" s="12"/>
      <c r="S111" s="12"/>
      <c r="T111" s="16"/>
      <c r="U111" s="12"/>
      <c r="V111" s="12"/>
      <c r="W111" s="16"/>
      <c r="X111" s="12"/>
      <c r="Y111" s="12"/>
      <c r="Z111" s="16"/>
      <c r="AA111" s="12"/>
      <c r="AB111" s="12"/>
      <c r="AC111" s="16"/>
      <c r="AD111" s="12"/>
      <c r="AE111" s="12"/>
      <c r="AF111" s="16"/>
      <c r="AG111" s="12"/>
      <c r="AH111" s="12"/>
      <c r="AI111" s="16"/>
      <c r="AJ111" s="12"/>
      <c r="AK111" s="12"/>
      <c r="AL111" s="16"/>
      <c r="AM111" s="12"/>
      <c r="AN111" s="12"/>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2"/>
      <c r="DZ111" s="12"/>
      <c r="EA111" s="16"/>
      <c r="EB111" s="12"/>
      <c r="EC111" s="12"/>
      <c r="ED111" s="16"/>
      <c r="EE111" s="12"/>
      <c r="EF111" s="12"/>
      <c r="EG111" s="16"/>
      <c r="EH111" s="12"/>
      <c r="EI111" s="12"/>
      <c r="EJ111" s="16"/>
      <c r="EK111" s="12"/>
      <c r="EL111" s="12"/>
      <c r="EM111" s="16"/>
      <c r="EN111" s="12"/>
      <c r="EO111" s="12"/>
      <c r="EP111" s="16"/>
      <c r="EQ111" s="16"/>
      <c r="ER111" s="16"/>
      <c r="ES111" s="16"/>
      <c r="ET111" s="16"/>
      <c r="EU111" s="16"/>
      <c r="EV111" s="16"/>
      <c r="EW111" s="16"/>
      <c r="EX111" s="16"/>
      <c r="EY111" s="16"/>
      <c r="EZ111" s="16"/>
      <c r="FA111" s="16"/>
      <c r="FB111" s="16"/>
      <c r="FC111" s="16"/>
      <c r="FD111" s="16"/>
      <c r="FE111" s="16"/>
      <c r="FF111" s="16"/>
      <c r="FG111" s="16"/>
      <c r="FH111" s="16"/>
      <c r="FI111" s="16"/>
      <c r="FJ111" s="16"/>
      <c r="FK111" s="16"/>
      <c r="FL111" s="16"/>
      <c r="FM111" s="16"/>
      <c r="FN111" s="16"/>
      <c r="FO111" s="16"/>
      <c r="FP111" s="16"/>
      <c r="FQ111" s="16"/>
      <c r="FR111" s="16"/>
      <c r="FS111" s="16"/>
      <c r="FT111" s="16"/>
      <c r="FU111" s="16"/>
      <c r="FV111" s="16"/>
      <c r="FW111" s="16"/>
      <c r="FX111" s="16"/>
      <c r="FY111" s="16"/>
      <c r="FZ111" s="16"/>
      <c r="GA111" s="16"/>
      <c r="GB111" s="16"/>
      <c r="GC111" s="16"/>
      <c r="GD111" s="16"/>
      <c r="GE111" s="16"/>
      <c r="GF111" s="16"/>
      <c r="GG111" s="16"/>
      <c r="GH111" s="16"/>
      <c r="GI111" s="16"/>
      <c r="GJ111" s="16"/>
      <c r="GK111" s="16"/>
      <c r="GL111" s="16"/>
      <c r="GM111" s="16"/>
      <c r="GN111" s="16"/>
      <c r="GO111" s="16"/>
      <c r="GP111" s="16"/>
      <c r="GQ111" s="16"/>
      <c r="GR111" s="16"/>
      <c r="GS111" s="16"/>
      <c r="GT111" s="16"/>
      <c r="GU111" s="16"/>
      <c r="GV111" s="16"/>
      <c r="GW111" s="16"/>
      <c r="GX111" s="16"/>
      <c r="GY111" s="16"/>
      <c r="GZ111" s="16"/>
      <c r="HA111" s="16"/>
      <c r="HB111" s="16"/>
      <c r="HC111" s="16"/>
      <c r="HD111" s="16"/>
      <c r="HE111" s="16"/>
      <c r="HF111" s="16"/>
      <c r="HG111" s="16"/>
      <c r="HH111" s="16"/>
      <c r="HI111" s="16"/>
      <c r="HJ111" s="16"/>
      <c r="HK111" s="16"/>
      <c r="HL111" s="16"/>
      <c r="HM111" s="16"/>
      <c r="HN111" s="16"/>
      <c r="HO111" s="16"/>
      <c r="HP111" s="16"/>
      <c r="HQ111" s="16"/>
      <c r="HR111" s="16"/>
      <c r="HS111" s="16"/>
      <c r="HT111" s="16"/>
      <c r="HU111" s="16"/>
      <c r="HV111" s="16"/>
      <c r="HW111" s="16"/>
      <c r="HX111" s="16"/>
      <c r="HY111" s="16"/>
      <c r="HZ111" s="16"/>
      <c r="IA111" s="16"/>
      <c r="IB111" s="16"/>
      <c r="IC111" s="16"/>
      <c r="ID111" s="16"/>
      <c r="IE111" s="16"/>
      <c r="IF111" s="16"/>
      <c r="IG111" s="16"/>
      <c r="IH111" s="16"/>
      <c r="II111" s="16"/>
      <c r="IJ111" s="16"/>
      <c r="IK111" s="16"/>
      <c r="IL111" s="16"/>
      <c r="IM111" s="16"/>
      <c r="IN111" s="16"/>
      <c r="IO111" s="16"/>
      <c r="IP111" s="16"/>
      <c r="IQ111" s="16"/>
      <c r="IR111" s="16"/>
      <c r="IS111" s="16"/>
      <c r="IT111" s="16"/>
      <c r="IU111" s="16"/>
      <c r="IV111" s="16"/>
      <c r="IW111" s="16"/>
      <c r="IX111" s="16"/>
      <c r="IY111" s="16"/>
      <c r="IZ111" s="16"/>
      <c r="JA111" s="16"/>
      <c r="JB111" s="16"/>
      <c r="JC111" s="16"/>
      <c r="JD111" s="16"/>
      <c r="JE111" s="16"/>
      <c r="JF111" s="16"/>
      <c r="JG111" s="16"/>
      <c r="JH111" s="16"/>
      <c r="JI111" s="16"/>
      <c r="JJ111" s="16"/>
      <c r="JK111" s="16"/>
      <c r="JL111" s="16"/>
      <c r="JM111" s="16"/>
      <c r="JN111" s="16"/>
      <c r="JO111" s="16"/>
      <c r="JP111" s="16"/>
      <c r="JQ111" s="16"/>
      <c r="JR111" s="16"/>
      <c r="JS111" s="16"/>
      <c r="JT111" s="16"/>
      <c r="JU111" s="16"/>
      <c r="JV111" s="16"/>
      <c r="JW111" s="16"/>
      <c r="JX111" s="16"/>
      <c r="JY111" s="16"/>
      <c r="JZ111" s="16"/>
      <c r="KA111" s="16"/>
      <c r="KB111" s="16"/>
      <c r="KC111" s="16"/>
      <c r="KD111" s="16"/>
      <c r="KE111" s="16"/>
      <c r="KF111" s="16"/>
      <c r="KG111" s="16"/>
      <c r="KH111" s="16"/>
      <c r="KI111" s="16"/>
      <c r="KJ111" s="16"/>
      <c r="KK111" s="16"/>
      <c r="KL111" s="16"/>
      <c r="KM111" s="16"/>
      <c r="KN111" s="16"/>
      <c r="KO111" s="16"/>
      <c r="KP111" s="16"/>
      <c r="KQ111" s="16"/>
      <c r="KR111" s="16"/>
      <c r="KS111" s="16"/>
      <c r="KT111" s="12"/>
      <c r="KU111" s="12"/>
      <c r="KV111" s="16"/>
    </row>
    <row r="112" spans="12:308" x14ac:dyDescent="0.2">
      <c r="L112" s="12"/>
      <c r="M112" s="12"/>
      <c r="N112" s="16"/>
      <c r="O112" s="12"/>
      <c r="P112" s="12"/>
      <c r="Q112" s="16"/>
      <c r="R112" s="12"/>
      <c r="S112" s="12"/>
      <c r="T112" s="16"/>
      <c r="U112" s="12"/>
      <c r="V112" s="12"/>
      <c r="W112" s="16"/>
      <c r="X112" s="12"/>
      <c r="Y112" s="12"/>
      <c r="Z112" s="16"/>
      <c r="AA112" s="12"/>
      <c r="AB112" s="12"/>
      <c r="AC112" s="16"/>
      <c r="AD112" s="12"/>
      <c r="AE112" s="12"/>
      <c r="AF112" s="16"/>
      <c r="AG112" s="12"/>
      <c r="AH112" s="12"/>
      <c r="AI112" s="16"/>
      <c r="AJ112" s="12"/>
      <c r="AK112" s="12"/>
      <c r="AL112" s="16"/>
      <c r="AM112" s="12"/>
      <c r="AN112" s="12"/>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2"/>
      <c r="DZ112" s="12"/>
      <c r="EA112" s="16"/>
      <c r="EB112" s="12"/>
      <c r="EC112" s="12"/>
      <c r="ED112" s="16"/>
      <c r="EE112" s="12"/>
      <c r="EF112" s="12"/>
      <c r="EG112" s="16"/>
      <c r="EH112" s="12"/>
      <c r="EI112" s="12"/>
      <c r="EJ112" s="16"/>
      <c r="EK112" s="12"/>
      <c r="EL112" s="12"/>
      <c r="EM112" s="16"/>
      <c r="EN112" s="12"/>
      <c r="EO112" s="12"/>
      <c r="EP112" s="16"/>
      <c r="EQ112" s="16"/>
      <c r="ER112" s="16"/>
      <c r="ES112" s="16"/>
      <c r="ET112" s="16"/>
      <c r="EU112" s="16"/>
      <c r="EV112" s="16"/>
      <c r="EW112" s="16"/>
      <c r="EX112" s="16"/>
      <c r="EY112" s="16"/>
      <c r="EZ112" s="16"/>
      <c r="FA112" s="16"/>
      <c r="FB112" s="16"/>
      <c r="FC112" s="16"/>
      <c r="FD112" s="16"/>
      <c r="FE112" s="16"/>
      <c r="FF112" s="16"/>
      <c r="FG112" s="16"/>
      <c r="FH112" s="16"/>
      <c r="FI112" s="16"/>
      <c r="FJ112" s="16"/>
      <c r="FK112" s="16"/>
      <c r="FL112" s="16"/>
      <c r="FM112" s="16"/>
      <c r="FN112" s="16"/>
      <c r="FO112" s="16"/>
      <c r="FP112" s="16"/>
      <c r="FQ112" s="16"/>
      <c r="FR112" s="16"/>
      <c r="FS112" s="16"/>
      <c r="FT112" s="16"/>
      <c r="FU112" s="16"/>
      <c r="FV112" s="16"/>
      <c r="FW112" s="16"/>
      <c r="FX112" s="16"/>
      <c r="FY112" s="16"/>
      <c r="FZ112" s="16"/>
      <c r="GA112" s="16"/>
      <c r="GB112" s="16"/>
      <c r="GC112" s="16"/>
      <c r="GD112" s="16"/>
      <c r="GE112" s="16"/>
      <c r="GF112" s="16"/>
      <c r="GG112" s="16"/>
      <c r="GH112" s="16"/>
      <c r="GI112" s="16"/>
      <c r="GJ112" s="16"/>
      <c r="GK112" s="16"/>
      <c r="GL112" s="16"/>
      <c r="GM112" s="16"/>
      <c r="GN112" s="16"/>
      <c r="GO112" s="16"/>
      <c r="GP112" s="16"/>
      <c r="GQ112" s="16"/>
      <c r="GR112" s="16"/>
      <c r="GS112" s="16"/>
      <c r="GT112" s="16"/>
      <c r="GU112" s="16"/>
      <c r="GV112" s="16"/>
      <c r="GW112" s="16"/>
      <c r="GX112" s="16"/>
      <c r="GY112" s="16"/>
      <c r="GZ112" s="16"/>
      <c r="HA112" s="16"/>
      <c r="HB112" s="16"/>
      <c r="HC112" s="16"/>
      <c r="HD112" s="16"/>
      <c r="HE112" s="16"/>
      <c r="HF112" s="16"/>
      <c r="HG112" s="16"/>
      <c r="HH112" s="16"/>
      <c r="HI112" s="16"/>
      <c r="HJ112" s="16"/>
      <c r="HK112" s="16"/>
      <c r="HL112" s="16"/>
      <c r="HM112" s="16"/>
      <c r="HN112" s="16"/>
      <c r="HO112" s="16"/>
      <c r="HP112" s="16"/>
      <c r="HQ112" s="16"/>
      <c r="HR112" s="16"/>
      <c r="HS112" s="16"/>
      <c r="HT112" s="16"/>
      <c r="HU112" s="16"/>
      <c r="HV112" s="16"/>
      <c r="HW112" s="16"/>
      <c r="HX112" s="16"/>
      <c r="HY112" s="16"/>
      <c r="HZ112" s="16"/>
      <c r="IA112" s="16"/>
      <c r="IB112" s="16"/>
      <c r="IC112" s="16"/>
      <c r="ID112" s="16"/>
      <c r="IE112" s="16"/>
      <c r="IF112" s="16"/>
      <c r="IG112" s="16"/>
      <c r="IH112" s="16"/>
      <c r="II112" s="16"/>
      <c r="IJ112" s="16"/>
      <c r="IK112" s="16"/>
      <c r="IL112" s="16"/>
      <c r="IM112" s="16"/>
      <c r="IN112" s="16"/>
      <c r="IO112" s="16"/>
      <c r="IP112" s="16"/>
      <c r="IQ112" s="16"/>
      <c r="IR112" s="16"/>
      <c r="IS112" s="16"/>
      <c r="IT112" s="16"/>
      <c r="IU112" s="16"/>
      <c r="IV112" s="16"/>
      <c r="IW112" s="16"/>
      <c r="IX112" s="16"/>
      <c r="IY112" s="16"/>
      <c r="IZ112" s="16"/>
      <c r="JA112" s="16"/>
      <c r="JB112" s="16"/>
      <c r="JC112" s="16"/>
      <c r="JD112" s="16"/>
      <c r="JE112" s="16"/>
      <c r="JF112" s="16"/>
      <c r="JG112" s="16"/>
      <c r="JH112" s="16"/>
      <c r="JI112" s="16"/>
      <c r="JJ112" s="16"/>
      <c r="JK112" s="16"/>
      <c r="JL112" s="16"/>
      <c r="JM112" s="16"/>
      <c r="JN112" s="16"/>
      <c r="JO112" s="16"/>
      <c r="JP112" s="16"/>
      <c r="JQ112" s="16"/>
      <c r="JR112" s="16"/>
      <c r="JS112" s="16"/>
      <c r="JT112" s="16"/>
      <c r="JU112" s="16"/>
      <c r="JV112" s="16"/>
      <c r="JW112" s="16"/>
      <c r="JX112" s="16"/>
      <c r="JY112" s="16"/>
      <c r="JZ112" s="16"/>
      <c r="KA112" s="16"/>
      <c r="KB112" s="16"/>
      <c r="KC112" s="16"/>
      <c r="KD112" s="16"/>
      <c r="KE112" s="16"/>
      <c r="KF112" s="16"/>
      <c r="KG112" s="16"/>
      <c r="KH112" s="16"/>
      <c r="KI112" s="16"/>
      <c r="KJ112" s="16"/>
      <c r="KK112" s="16"/>
      <c r="KL112" s="16"/>
      <c r="KM112" s="16"/>
      <c r="KN112" s="16"/>
      <c r="KO112" s="16"/>
      <c r="KP112" s="16"/>
      <c r="KQ112" s="16"/>
      <c r="KR112" s="16"/>
      <c r="KS112" s="16"/>
      <c r="KT112" s="12"/>
      <c r="KU112" s="12"/>
      <c r="KV112" s="16"/>
    </row>
    <row r="113" spans="12:308" x14ac:dyDescent="0.2">
      <c r="L113" s="12"/>
      <c r="M113" s="12"/>
      <c r="N113" s="16"/>
      <c r="O113" s="12"/>
      <c r="P113" s="12"/>
      <c r="Q113" s="16"/>
      <c r="R113" s="12"/>
      <c r="S113" s="12"/>
      <c r="T113" s="16"/>
      <c r="U113" s="12"/>
      <c r="V113" s="12"/>
      <c r="W113" s="16"/>
      <c r="X113" s="12"/>
      <c r="Y113" s="12"/>
      <c r="Z113" s="16"/>
      <c r="AA113" s="12"/>
      <c r="AB113" s="12"/>
      <c r="AC113" s="16"/>
      <c r="AD113" s="12"/>
      <c r="AE113" s="12"/>
      <c r="AF113" s="16"/>
      <c r="AG113" s="12"/>
      <c r="AH113" s="12"/>
      <c r="AI113" s="16"/>
      <c r="AJ113" s="12"/>
      <c r="AK113" s="12"/>
      <c r="AL113" s="16"/>
      <c r="AM113" s="12"/>
      <c r="AN113" s="12"/>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2"/>
      <c r="DZ113" s="12"/>
      <c r="EA113" s="16"/>
      <c r="EB113" s="12"/>
      <c r="EC113" s="12"/>
      <c r="ED113" s="16"/>
      <c r="EE113" s="12"/>
      <c r="EF113" s="12"/>
      <c r="EG113" s="16"/>
      <c r="EH113" s="12"/>
      <c r="EI113" s="12"/>
      <c r="EJ113" s="16"/>
      <c r="EK113" s="12"/>
      <c r="EL113" s="12"/>
      <c r="EM113" s="16"/>
      <c r="EN113" s="12"/>
      <c r="EO113" s="12"/>
      <c r="EP113" s="16"/>
      <c r="EQ113" s="16"/>
      <c r="ER113" s="16"/>
      <c r="ES113" s="16"/>
      <c r="ET113" s="16"/>
      <c r="EU113" s="16"/>
      <c r="EV113" s="16"/>
      <c r="EW113" s="16"/>
      <c r="EX113" s="16"/>
      <c r="EY113" s="16"/>
      <c r="EZ113" s="16"/>
      <c r="FA113" s="16"/>
      <c r="FB113" s="16"/>
      <c r="FC113" s="16"/>
      <c r="FD113" s="16"/>
      <c r="FE113" s="16"/>
      <c r="FF113" s="16"/>
      <c r="FG113" s="16"/>
      <c r="FH113" s="16"/>
      <c r="FI113" s="16"/>
      <c r="FJ113" s="16"/>
      <c r="FK113" s="16"/>
      <c r="FL113" s="16"/>
      <c r="FM113" s="16"/>
      <c r="FN113" s="16"/>
      <c r="FO113" s="16"/>
      <c r="FP113" s="16"/>
      <c r="FQ113" s="16"/>
      <c r="FR113" s="16"/>
      <c r="FS113" s="16"/>
      <c r="FT113" s="16"/>
      <c r="FU113" s="16"/>
      <c r="FV113" s="16"/>
      <c r="FW113" s="16"/>
      <c r="FX113" s="16"/>
      <c r="FY113" s="16"/>
      <c r="FZ113" s="16"/>
      <c r="GA113" s="16"/>
      <c r="GB113" s="16"/>
      <c r="GC113" s="16"/>
      <c r="GD113" s="16"/>
      <c r="GE113" s="16"/>
      <c r="GF113" s="16"/>
      <c r="GG113" s="16"/>
      <c r="GH113" s="16"/>
      <c r="GI113" s="16"/>
      <c r="GJ113" s="16"/>
      <c r="GK113" s="16"/>
      <c r="GL113" s="16"/>
      <c r="GM113" s="16"/>
      <c r="GN113" s="16"/>
      <c r="GO113" s="16"/>
      <c r="GP113" s="16"/>
      <c r="GQ113" s="16"/>
      <c r="GR113" s="16"/>
      <c r="GS113" s="16"/>
      <c r="GT113" s="16"/>
      <c r="GU113" s="16"/>
      <c r="GV113" s="16"/>
      <c r="GW113" s="16"/>
      <c r="GX113" s="16"/>
      <c r="GY113" s="16"/>
      <c r="GZ113" s="16"/>
      <c r="HA113" s="16"/>
      <c r="HB113" s="16"/>
      <c r="HC113" s="16"/>
      <c r="HD113" s="16"/>
      <c r="HE113" s="16"/>
      <c r="HF113" s="16"/>
      <c r="HG113" s="16"/>
      <c r="HH113" s="16"/>
      <c r="HI113" s="16"/>
      <c r="HJ113" s="16"/>
      <c r="HK113" s="16"/>
      <c r="HL113" s="16"/>
      <c r="HM113" s="16"/>
      <c r="HN113" s="16"/>
      <c r="HO113" s="16"/>
      <c r="HP113" s="16"/>
      <c r="HQ113" s="16"/>
      <c r="HR113" s="16"/>
      <c r="HS113" s="16"/>
      <c r="HT113" s="16"/>
      <c r="HU113" s="16"/>
      <c r="HV113" s="16"/>
      <c r="HW113" s="16"/>
      <c r="HX113" s="16"/>
      <c r="HY113" s="16"/>
      <c r="HZ113" s="16"/>
      <c r="IA113" s="16"/>
      <c r="IB113" s="16"/>
      <c r="IC113" s="16"/>
      <c r="ID113" s="16"/>
      <c r="IE113" s="16"/>
      <c r="IF113" s="16"/>
      <c r="IG113" s="16"/>
      <c r="IH113" s="16"/>
      <c r="II113" s="16"/>
      <c r="IJ113" s="16"/>
      <c r="IK113" s="16"/>
      <c r="IL113" s="16"/>
      <c r="IM113" s="16"/>
      <c r="IN113" s="16"/>
      <c r="IO113" s="16"/>
      <c r="IP113" s="16"/>
      <c r="IQ113" s="16"/>
      <c r="IR113" s="16"/>
      <c r="IS113" s="16"/>
      <c r="IT113" s="16"/>
      <c r="IU113" s="16"/>
      <c r="IV113" s="16"/>
      <c r="IW113" s="16"/>
      <c r="IX113" s="16"/>
      <c r="IY113" s="16"/>
      <c r="IZ113" s="16"/>
      <c r="JA113" s="16"/>
      <c r="JB113" s="16"/>
      <c r="JC113" s="16"/>
      <c r="JD113" s="16"/>
      <c r="JE113" s="16"/>
      <c r="JF113" s="16"/>
      <c r="JG113" s="16"/>
      <c r="JH113" s="16"/>
      <c r="JI113" s="16"/>
      <c r="JJ113" s="16"/>
      <c r="JK113" s="16"/>
      <c r="JL113" s="16"/>
      <c r="JM113" s="16"/>
      <c r="JN113" s="16"/>
      <c r="JO113" s="16"/>
      <c r="JP113" s="16"/>
      <c r="JQ113" s="16"/>
      <c r="JR113" s="16"/>
      <c r="JS113" s="16"/>
      <c r="JT113" s="16"/>
      <c r="JU113" s="16"/>
      <c r="JV113" s="16"/>
      <c r="JW113" s="16"/>
      <c r="JX113" s="16"/>
      <c r="JY113" s="16"/>
      <c r="JZ113" s="16"/>
      <c r="KA113" s="16"/>
      <c r="KB113" s="16"/>
      <c r="KC113" s="16"/>
      <c r="KD113" s="16"/>
      <c r="KE113" s="16"/>
      <c r="KF113" s="16"/>
      <c r="KG113" s="16"/>
      <c r="KH113" s="16"/>
      <c r="KI113" s="16"/>
      <c r="KJ113" s="16"/>
      <c r="KK113" s="16"/>
      <c r="KL113" s="16"/>
      <c r="KM113" s="16"/>
      <c r="KN113" s="16"/>
      <c r="KO113" s="16"/>
      <c r="KP113" s="16"/>
      <c r="KQ113" s="16"/>
      <c r="KR113" s="16"/>
      <c r="KS113" s="16"/>
      <c r="KT113" s="12"/>
      <c r="KU113" s="12"/>
      <c r="KV113" s="16"/>
    </row>
    <row r="114" spans="12:308" x14ac:dyDescent="0.2">
      <c r="L114" s="12"/>
      <c r="M114" s="12"/>
      <c r="N114" s="16"/>
      <c r="O114" s="12"/>
      <c r="P114" s="12"/>
      <c r="Q114" s="16"/>
      <c r="R114" s="12"/>
      <c r="S114" s="12"/>
      <c r="T114" s="16"/>
      <c r="U114" s="12"/>
      <c r="V114" s="12"/>
      <c r="W114" s="16"/>
      <c r="X114" s="12"/>
      <c r="Y114" s="12"/>
      <c r="Z114" s="16"/>
      <c r="AA114" s="12"/>
      <c r="AB114" s="12"/>
      <c r="AC114" s="16"/>
      <c r="AD114" s="12"/>
      <c r="AE114" s="12"/>
      <c r="AF114" s="16"/>
      <c r="AG114" s="12"/>
      <c r="AH114" s="12"/>
      <c r="AI114" s="16"/>
      <c r="AJ114" s="12"/>
      <c r="AK114" s="12"/>
      <c r="AL114" s="16"/>
      <c r="AM114" s="12"/>
      <c r="AN114" s="12"/>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2"/>
      <c r="DZ114" s="12"/>
      <c r="EA114" s="16"/>
      <c r="EB114" s="12"/>
      <c r="EC114" s="12"/>
      <c r="ED114" s="16"/>
      <c r="EE114" s="12"/>
      <c r="EF114" s="12"/>
      <c r="EG114" s="16"/>
      <c r="EH114" s="12"/>
      <c r="EI114" s="12"/>
      <c r="EJ114" s="16"/>
      <c r="EK114" s="12"/>
      <c r="EL114" s="12"/>
      <c r="EM114" s="16"/>
      <c r="EN114" s="12"/>
      <c r="EO114" s="12"/>
      <c r="EP114" s="16"/>
      <c r="EQ114" s="16"/>
      <c r="ER114" s="16"/>
      <c r="ES114" s="16"/>
      <c r="ET114" s="16"/>
      <c r="EU114" s="16"/>
      <c r="EV114" s="16"/>
      <c r="EW114" s="16"/>
      <c r="EX114" s="16"/>
      <c r="EY114" s="16"/>
      <c r="EZ114" s="16"/>
      <c r="FA114" s="16"/>
      <c r="FB114" s="16"/>
      <c r="FC114" s="16"/>
      <c r="FD114" s="16"/>
      <c r="FE114" s="16"/>
      <c r="FF114" s="16"/>
      <c r="FG114" s="16"/>
      <c r="FH114" s="16"/>
      <c r="FI114" s="16"/>
      <c r="FJ114" s="16"/>
      <c r="FK114" s="16"/>
      <c r="FL114" s="16"/>
      <c r="FM114" s="16"/>
      <c r="FN114" s="16"/>
      <c r="FO114" s="16"/>
      <c r="FP114" s="16"/>
      <c r="FQ114" s="16"/>
      <c r="FR114" s="16"/>
      <c r="FS114" s="16"/>
      <c r="FT114" s="16"/>
      <c r="FU114" s="16"/>
      <c r="FV114" s="16"/>
      <c r="FW114" s="16"/>
      <c r="FX114" s="16"/>
      <c r="FY114" s="16"/>
      <c r="FZ114" s="16"/>
      <c r="GA114" s="16"/>
      <c r="GB114" s="16"/>
      <c r="GC114" s="16"/>
      <c r="GD114" s="16"/>
      <c r="GE114" s="16"/>
      <c r="GF114" s="16"/>
      <c r="GG114" s="16"/>
      <c r="GH114" s="16"/>
      <c r="GI114" s="16"/>
      <c r="GJ114" s="16"/>
      <c r="GK114" s="16"/>
      <c r="GL114" s="16"/>
      <c r="GM114" s="16"/>
      <c r="GN114" s="16"/>
      <c r="GO114" s="16"/>
      <c r="GP114" s="16"/>
      <c r="GQ114" s="16"/>
      <c r="GR114" s="16"/>
      <c r="GS114" s="16"/>
      <c r="GT114" s="16"/>
      <c r="GU114" s="16"/>
      <c r="GV114" s="16"/>
      <c r="GW114" s="16"/>
      <c r="GX114" s="16"/>
      <c r="GY114" s="16"/>
      <c r="GZ114" s="16"/>
      <c r="HA114" s="16"/>
      <c r="HB114" s="16"/>
      <c r="HC114" s="16"/>
      <c r="HD114" s="16"/>
      <c r="HE114" s="16"/>
      <c r="HF114" s="16"/>
      <c r="HG114" s="16"/>
      <c r="HH114" s="16"/>
      <c r="HI114" s="16"/>
      <c r="HJ114" s="16"/>
      <c r="HK114" s="16"/>
      <c r="HL114" s="16"/>
      <c r="HM114" s="16"/>
      <c r="HN114" s="16"/>
      <c r="HO114" s="16"/>
      <c r="HP114" s="16"/>
      <c r="HQ114" s="16"/>
      <c r="HR114" s="16"/>
      <c r="HS114" s="16"/>
      <c r="HT114" s="16"/>
      <c r="HU114" s="16"/>
      <c r="HV114" s="16"/>
      <c r="HW114" s="16"/>
      <c r="HX114" s="16"/>
      <c r="HY114" s="16"/>
      <c r="HZ114" s="16"/>
      <c r="IA114" s="16"/>
      <c r="IB114" s="16"/>
      <c r="IC114" s="16"/>
      <c r="ID114" s="16"/>
      <c r="IE114" s="16"/>
      <c r="IF114" s="16"/>
      <c r="IG114" s="16"/>
      <c r="IH114" s="16"/>
      <c r="II114" s="16"/>
      <c r="IJ114" s="16"/>
      <c r="IK114" s="16"/>
      <c r="IL114" s="16"/>
      <c r="IM114" s="16"/>
      <c r="IN114" s="16"/>
      <c r="IO114" s="16"/>
      <c r="IP114" s="16"/>
      <c r="IQ114" s="16"/>
      <c r="IR114" s="16"/>
      <c r="IS114" s="16"/>
      <c r="IT114" s="16"/>
      <c r="IU114" s="16"/>
      <c r="IV114" s="16"/>
      <c r="IW114" s="16"/>
      <c r="IX114" s="16"/>
      <c r="IY114" s="16"/>
      <c r="IZ114" s="16"/>
      <c r="JA114" s="16"/>
      <c r="JB114" s="16"/>
      <c r="JC114" s="16"/>
      <c r="JD114" s="16"/>
      <c r="JE114" s="16"/>
      <c r="JF114" s="16"/>
      <c r="JG114" s="16"/>
      <c r="JH114" s="16"/>
      <c r="JI114" s="16"/>
      <c r="JJ114" s="16"/>
      <c r="JK114" s="16"/>
      <c r="JL114" s="16"/>
      <c r="JM114" s="16"/>
      <c r="JN114" s="16"/>
      <c r="JO114" s="16"/>
      <c r="JP114" s="16"/>
      <c r="JQ114" s="16"/>
      <c r="JR114" s="16"/>
      <c r="JS114" s="16"/>
      <c r="JT114" s="16"/>
      <c r="JU114" s="16"/>
      <c r="JV114" s="16"/>
      <c r="JW114" s="16"/>
      <c r="JX114" s="16"/>
      <c r="JY114" s="16"/>
      <c r="JZ114" s="16"/>
      <c r="KA114" s="16"/>
      <c r="KB114" s="16"/>
      <c r="KC114" s="16"/>
      <c r="KD114" s="16"/>
      <c r="KE114" s="16"/>
      <c r="KF114" s="16"/>
      <c r="KG114" s="16"/>
      <c r="KH114" s="16"/>
      <c r="KI114" s="16"/>
      <c r="KJ114" s="16"/>
      <c r="KK114" s="16"/>
      <c r="KL114" s="16"/>
      <c r="KM114" s="16"/>
      <c r="KN114" s="16"/>
      <c r="KO114" s="16"/>
      <c r="KP114" s="16"/>
      <c r="KQ114" s="16"/>
      <c r="KR114" s="16"/>
      <c r="KS114" s="16"/>
      <c r="KT114" s="12"/>
      <c r="KU114" s="12"/>
      <c r="KV114" s="16"/>
    </row>
    <row r="115" spans="12:308" x14ac:dyDescent="0.2">
      <c r="L115" s="12"/>
      <c r="M115" s="12"/>
      <c r="N115" s="16"/>
      <c r="O115" s="12"/>
      <c r="P115" s="12"/>
      <c r="Q115" s="16"/>
      <c r="R115" s="12"/>
      <c r="S115" s="12"/>
      <c r="T115" s="16"/>
      <c r="U115" s="12"/>
      <c r="V115" s="12"/>
      <c r="W115" s="16"/>
      <c r="X115" s="12"/>
      <c r="Y115" s="12"/>
      <c r="Z115" s="16"/>
      <c r="AA115" s="12"/>
      <c r="AB115" s="12"/>
      <c r="AC115" s="16"/>
      <c r="AD115" s="12"/>
      <c r="AE115" s="12"/>
      <c r="AF115" s="16"/>
      <c r="AG115" s="12"/>
      <c r="AH115" s="12"/>
      <c r="AI115" s="16"/>
      <c r="AJ115" s="12"/>
      <c r="AK115" s="12"/>
      <c r="AL115" s="16"/>
      <c r="AM115" s="12"/>
      <c r="AN115" s="12"/>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2"/>
      <c r="DZ115" s="12"/>
      <c r="EA115" s="16"/>
      <c r="EB115" s="12"/>
      <c r="EC115" s="12"/>
      <c r="ED115" s="16"/>
      <c r="EE115" s="12"/>
      <c r="EF115" s="12"/>
      <c r="EG115" s="16"/>
      <c r="EH115" s="12"/>
      <c r="EI115" s="12"/>
      <c r="EJ115" s="16"/>
      <c r="EK115" s="12"/>
      <c r="EL115" s="12"/>
      <c r="EM115" s="16"/>
      <c r="EN115" s="12"/>
      <c r="EO115" s="12"/>
      <c r="EP115" s="16"/>
      <c r="EQ115" s="16"/>
      <c r="ER115" s="16"/>
      <c r="ES115" s="16"/>
      <c r="ET115" s="16"/>
      <c r="EU115" s="16"/>
      <c r="EV115" s="16"/>
      <c r="EW115" s="16"/>
      <c r="EX115" s="16"/>
      <c r="EY115" s="16"/>
      <c r="EZ115" s="16"/>
      <c r="FA115" s="16"/>
      <c r="FB115" s="16"/>
      <c r="FC115" s="16"/>
      <c r="FD115" s="16"/>
      <c r="FE115" s="16"/>
      <c r="FF115" s="16"/>
      <c r="FG115" s="16"/>
      <c r="FH115" s="16"/>
      <c r="FI115" s="16"/>
      <c r="FJ115" s="16"/>
      <c r="FK115" s="16"/>
      <c r="FL115" s="16"/>
      <c r="FM115" s="16"/>
      <c r="FN115" s="16"/>
      <c r="FO115" s="16"/>
      <c r="FP115" s="16"/>
      <c r="FQ115" s="16"/>
      <c r="FR115" s="16"/>
      <c r="FS115" s="16"/>
      <c r="FT115" s="16"/>
      <c r="FU115" s="16"/>
      <c r="FV115" s="16"/>
      <c r="FW115" s="16"/>
      <c r="FX115" s="16"/>
      <c r="FY115" s="16"/>
      <c r="FZ115" s="16"/>
      <c r="GA115" s="16"/>
      <c r="GB115" s="16"/>
      <c r="GC115" s="16"/>
      <c r="GD115" s="16"/>
      <c r="GE115" s="16"/>
      <c r="GF115" s="16"/>
      <c r="GG115" s="16"/>
      <c r="GH115" s="16"/>
      <c r="GI115" s="16"/>
      <c r="GJ115" s="16"/>
      <c r="GK115" s="16"/>
      <c r="GL115" s="16"/>
      <c r="GM115" s="16"/>
      <c r="GN115" s="16"/>
      <c r="GO115" s="16"/>
      <c r="GP115" s="16"/>
      <c r="GQ115" s="16"/>
      <c r="GR115" s="16"/>
      <c r="GS115" s="16"/>
      <c r="GT115" s="16"/>
      <c r="GU115" s="16"/>
      <c r="GV115" s="16"/>
      <c r="GW115" s="16"/>
      <c r="GX115" s="16"/>
      <c r="GY115" s="16"/>
      <c r="GZ115" s="16"/>
      <c r="HA115" s="16"/>
      <c r="HB115" s="16"/>
      <c r="HC115" s="16"/>
      <c r="HD115" s="16"/>
      <c r="HE115" s="16"/>
      <c r="HF115" s="16"/>
      <c r="HG115" s="16"/>
      <c r="HH115" s="16"/>
      <c r="HI115" s="16"/>
      <c r="HJ115" s="16"/>
      <c r="HK115" s="16"/>
      <c r="HL115" s="16"/>
      <c r="HM115" s="16"/>
      <c r="HN115" s="16"/>
      <c r="HO115" s="16"/>
      <c r="HP115" s="16"/>
      <c r="HQ115" s="16"/>
      <c r="HR115" s="16"/>
      <c r="HS115" s="16"/>
      <c r="HT115" s="16"/>
      <c r="HU115" s="16"/>
      <c r="HV115" s="16"/>
      <c r="HW115" s="16"/>
      <c r="HX115" s="16"/>
      <c r="HY115" s="16"/>
      <c r="HZ115" s="16"/>
      <c r="IA115" s="16"/>
      <c r="IB115" s="16"/>
      <c r="IC115" s="16"/>
      <c r="ID115" s="16"/>
      <c r="IE115" s="16"/>
      <c r="IF115" s="16"/>
      <c r="IG115" s="16"/>
      <c r="IH115" s="16"/>
      <c r="II115" s="16"/>
      <c r="IJ115" s="16"/>
      <c r="IK115" s="16"/>
      <c r="IL115" s="16"/>
      <c r="IM115" s="16"/>
      <c r="IN115" s="16"/>
      <c r="IO115" s="16"/>
      <c r="IP115" s="16"/>
      <c r="IQ115" s="16"/>
      <c r="IR115" s="16"/>
      <c r="IS115" s="16"/>
      <c r="IT115" s="16"/>
      <c r="IU115" s="16"/>
      <c r="IV115" s="16"/>
      <c r="IW115" s="16"/>
      <c r="IX115" s="16"/>
      <c r="IY115" s="16"/>
      <c r="IZ115" s="16"/>
      <c r="JA115" s="16"/>
      <c r="JB115" s="16"/>
      <c r="JC115" s="16"/>
      <c r="JD115" s="16"/>
      <c r="JE115" s="16"/>
      <c r="JF115" s="16"/>
      <c r="JG115" s="16"/>
      <c r="JH115" s="16"/>
      <c r="JI115" s="16"/>
      <c r="JJ115" s="16"/>
      <c r="JK115" s="16"/>
      <c r="JL115" s="16"/>
      <c r="JM115" s="16"/>
      <c r="JN115" s="16"/>
      <c r="JO115" s="16"/>
      <c r="JP115" s="16"/>
      <c r="JQ115" s="16"/>
      <c r="JR115" s="16"/>
      <c r="JS115" s="16"/>
      <c r="JT115" s="16"/>
      <c r="JU115" s="16"/>
      <c r="JV115" s="16"/>
      <c r="JW115" s="16"/>
      <c r="JX115" s="16"/>
      <c r="JY115" s="16"/>
      <c r="JZ115" s="16"/>
      <c r="KA115" s="16"/>
      <c r="KB115" s="16"/>
      <c r="KC115" s="16"/>
      <c r="KD115" s="16"/>
      <c r="KE115" s="16"/>
      <c r="KF115" s="16"/>
      <c r="KG115" s="16"/>
      <c r="KH115" s="16"/>
      <c r="KI115" s="16"/>
      <c r="KJ115" s="16"/>
      <c r="KK115" s="16"/>
      <c r="KL115" s="16"/>
      <c r="KM115" s="16"/>
      <c r="KN115" s="16"/>
      <c r="KO115" s="16"/>
      <c r="KP115" s="16"/>
      <c r="KQ115" s="16"/>
      <c r="KR115" s="16"/>
      <c r="KS115" s="16"/>
      <c r="KT115" s="12"/>
      <c r="KU115" s="12"/>
      <c r="KV115" s="16"/>
    </row>
    <row r="116" spans="12:308" x14ac:dyDescent="0.2">
      <c r="L116" s="12"/>
      <c r="M116" s="12"/>
      <c r="N116" s="16"/>
      <c r="O116" s="12"/>
      <c r="P116" s="12"/>
      <c r="Q116" s="16"/>
      <c r="R116" s="12"/>
      <c r="S116" s="12"/>
      <c r="T116" s="16"/>
      <c r="U116" s="12"/>
      <c r="V116" s="12"/>
      <c r="W116" s="16"/>
      <c r="X116" s="12"/>
      <c r="Y116" s="12"/>
      <c r="Z116" s="16"/>
      <c r="AA116" s="12"/>
      <c r="AB116" s="12"/>
      <c r="AC116" s="16"/>
      <c r="AD116" s="12"/>
      <c r="AE116" s="12"/>
      <c r="AF116" s="16"/>
      <c r="AG116" s="12"/>
      <c r="AH116" s="12"/>
      <c r="AI116" s="16"/>
      <c r="AJ116" s="12"/>
      <c r="AK116" s="12"/>
      <c r="AL116" s="16"/>
      <c r="AM116" s="12"/>
      <c r="AN116" s="12"/>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2"/>
      <c r="DZ116" s="12"/>
      <c r="EA116" s="16"/>
      <c r="EB116" s="12"/>
      <c r="EC116" s="12"/>
      <c r="ED116" s="16"/>
      <c r="EE116" s="12"/>
      <c r="EF116" s="12"/>
      <c r="EG116" s="16"/>
      <c r="EH116" s="12"/>
      <c r="EI116" s="12"/>
      <c r="EJ116" s="16"/>
      <c r="EK116" s="12"/>
      <c r="EL116" s="12"/>
      <c r="EM116" s="16"/>
      <c r="EN116" s="12"/>
      <c r="EO116" s="12"/>
      <c r="EP116" s="16"/>
      <c r="EQ116" s="16"/>
      <c r="ER116" s="16"/>
      <c r="ES116" s="16"/>
      <c r="ET116" s="16"/>
      <c r="EU116" s="16"/>
      <c r="EV116" s="16"/>
      <c r="EW116" s="16"/>
      <c r="EX116" s="16"/>
      <c r="EY116" s="16"/>
      <c r="EZ116" s="16"/>
      <c r="FA116" s="16"/>
      <c r="FB116" s="16"/>
      <c r="FC116" s="16"/>
      <c r="FD116" s="16"/>
      <c r="FE116" s="16"/>
      <c r="FF116" s="16"/>
      <c r="FG116" s="16"/>
      <c r="FH116" s="16"/>
      <c r="FI116" s="16"/>
      <c r="FJ116" s="16"/>
      <c r="FK116" s="16"/>
      <c r="FL116" s="16"/>
      <c r="FM116" s="16"/>
      <c r="FN116" s="16"/>
      <c r="FO116" s="16"/>
      <c r="FP116" s="16"/>
      <c r="FQ116" s="16"/>
      <c r="FR116" s="16"/>
      <c r="FS116" s="16"/>
      <c r="FT116" s="16"/>
      <c r="FU116" s="16"/>
      <c r="FV116" s="16"/>
      <c r="FW116" s="16"/>
      <c r="FX116" s="16"/>
      <c r="FY116" s="16"/>
      <c r="FZ116" s="16"/>
      <c r="GA116" s="16"/>
      <c r="GB116" s="16"/>
      <c r="GC116" s="16"/>
      <c r="GD116" s="16"/>
      <c r="GE116" s="16"/>
      <c r="GF116" s="16"/>
      <c r="GG116" s="16"/>
      <c r="GH116" s="16"/>
      <c r="GI116" s="16"/>
      <c r="GJ116" s="16"/>
      <c r="GK116" s="16"/>
      <c r="GL116" s="16"/>
      <c r="GM116" s="16"/>
      <c r="GN116" s="16"/>
      <c r="GO116" s="16"/>
      <c r="GP116" s="16"/>
      <c r="GQ116" s="16"/>
      <c r="GR116" s="16"/>
      <c r="GS116" s="16"/>
      <c r="GT116" s="16"/>
      <c r="GU116" s="16"/>
      <c r="GV116" s="16"/>
      <c r="GW116" s="16"/>
      <c r="GX116" s="16"/>
      <c r="GY116" s="16"/>
      <c r="GZ116" s="16"/>
      <c r="HA116" s="16"/>
      <c r="HB116" s="16"/>
      <c r="HC116" s="16"/>
      <c r="HD116" s="16"/>
      <c r="HE116" s="16"/>
      <c r="HF116" s="16"/>
      <c r="HG116" s="16"/>
      <c r="HH116" s="16"/>
      <c r="HI116" s="16"/>
      <c r="HJ116" s="16"/>
      <c r="HK116" s="16"/>
      <c r="HL116" s="16"/>
      <c r="HM116" s="16"/>
      <c r="HN116" s="16"/>
      <c r="HO116" s="16"/>
      <c r="HP116" s="16"/>
      <c r="HQ116" s="16"/>
      <c r="HR116" s="16"/>
      <c r="HS116" s="16"/>
      <c r="HT116" s="16"/>
      <c r="HU116" s="16"/>
      <c r="HV116" s="16"/>
      <c r="HW116" s="16"/>
      <c r="HX116" s="16"/>
      <c r="HY116" s="16"/>
      <c r="HZ116" s="16"/>
      <c r="IA116" s="16"/>
      <c r="IB116" s="16"/>
      <c r="IC116" s="16"/>
      <c r="ID116" s="16"/>
      <c r="IE116" s="16"/>
      <c r="IF116" s="16"/>
      <c r="IG116" s="16"/>
      <c r="IH116" s="16"/>
      <c r="II116" s="16"/>
      <c r="IJ116" s="16"/>
      <c r="IK116" s="16"/>
      <c r="IL116" s="16"/>
      <c r="IM116" s="16"/>
      <c r="IN116" s="16"/>
      <c r="IO116" s="16"/>
      <c r="IP116" s="16"/>
      <c r="IQ116" s="16"/>
      <c r="IR116" s="16"/>
      <c r="IS116" s="16"/>
      <c r="IT116" s="16"/>
      <c r="IU116" s="16"/>
      <c r="IV116" s="16"/>
      <c r="IW116" s="16"/>
      <c r="IX116" s="16"/>
      <c r="IY116" s="16"/>
      <c r="IZ116" s="16"/>
      <c r="JA116" s="16"/>
      <c r="JB116" s="16"/>
      <c r="JC116" s="16"/>
      <c r="JD116" s="16"/>
      <c r="JE116" s="16"/>
      <c r="JF116" s="16"/>
      <c r="JG116" s="16"/>
      <c r="JH116" s="16"/>
      <c r="JI116" s="16"/>
      <c r="JJ116" s="16"/>
      <c r="JK116" s="16"/>
      <c r="JL116" s="16"/>
      <c r="JM116" s="16"/>
      <c r="JN116" s="16"/>
      <c r="JO116" s="16"/>
      <c r="JP116" s="16"/>
      <c r="JQ116" s="16"/>
      <c r="JR116" s="16"/>
      <c r="JS116" s="16"/>
      <c r="JT116" s="16"/>
      <c r="JU116" s="16"/>
      <c r="JV116" s="16"/>
      <c r="JW116" s="16"/>
      <c r="JX116" s="16"/>
      <c r="JY116" s="16"/>
      <c r="JZ116" s="16"/>
      <c r="KA116" s="16"/>
      <c r="KB116" s="16"/>
      <c r="KC116" s="16"/>
      <c r="KD116" s="16"/>
      <c r="KE116" s="16"/>
      <c r="KF116" s="16"/>
      <c r="KG116" s="16"/>
      <c r="KH116" s="16"/>
      <c r="KI116" s="16"/>
      <c r="KJ116" s="16"/>
      <c r="KK116" s="16"/>
      <c r="KL116" s="16"/>
      <c r="KM116" s="16"/>
      <c r="KN116" s="16"/>
      <c r="KO116" s="16"/>
      <c r="KP116" s="16"/>
      <c r="KQ116" s="16"/>
      <c r="KR116" s="16"/>
      <c r="KS116" s="16"/>
      <c r="KT116" s="12"/>
      <c r="KU116" s="12"/>
      <c r="KV116" s="16"/>
    </row>
    <row r="117" spans="12:308" x14ac:dyDescent="0.2">
      <c r="L117" s="12"/>
      <c r="M117" s="12"/>
      <c r="N117" s="16"/>
      <c r="O117" s="12"/>
      <c r="P117" s="12"/>
      <c r="Q117" s="16"/>
      <c r="R117" s="12"/>
      <c r="S117" s="12"/>
      <c r="T117" s="16"/>
      <c r="U117" s="12"/>
      <c r="V117" s="12"/>
      <c r="W117" s="16"/>
      <c r="X117" s="12"/>
      <c r="Y117" s="12"/>
      <c r="Z117" s="16"/>
      <c r="AA117" s="12"/>
      <c r="AB117" s="12"/>
      <c r="AC117" s="16"/>
      <c r="AD117" s="12"/>
      <c r="AE117" s="12"/>
      <c r="AF117" s="16"/>
      <c r="AG117" s="12"/>
      <c r="AH117" s="12"/>
      <c r="AI117" s="16"/>
      <c r="AJ117" s="12"/>
      <c r="AK117" s="12"/>
      <c r="AL117" s="16"/>
      <c r="AM117" s="12"/>
      <c r="AN117" s="12"/>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2"/>
      <c r="DZ117" s="12"/>
      <c r="EA117" s="16"/>
      <c r="EB117" s="12"/>
      <c r="EC117" s="12"/>
      <c r="ED117" s="16"/>
      <c r="EE117" s="12"/>
      <c r="EF117" s="12"/>
      <c r="EG117" s="16"/>
      <c r="EH117" s="12"/>
      <c r="EI117" s="12"/>
      <c r="EJ117" s="16"/>
      <c r="EK117" s="12"/>
      <c r="EL117" s="12"/>
      <c r="EM117" s="16"/>
      <c r="EN117" s="12"/>
      <c r="EO117" s="12"/>
      <c r="EP117" s="16"/>
      <c r="EQ117" s="16"/>
      <c r="ER117" s="16"/>
      <c r="ES117" s="16"/>
      <c r="ET117" s="16"/>
      <c r="EU117" s="16"/>
      <c r="EV117" s="16"/>
      <c r="EW117" s="16"/>
      <c r="EX117" s="16"/>
      <c r="EY117" s="16"/>
      <c r="EZ117" s="16"/>
      <c r="FA117" s="16"/>
      <c r="FB117" s="16"/>
      <c r="FC117" s="16"/>
      <c r="FD117" s="16"/>
      <c r="FE117" s="16"/>
      <c r="FF117" s="16"/>
      <c r="FG117" s="16"/>
      <c r="FH117" s="16"/>
      <c r="FI117" s="16"/>
      <c r="FJ117" s="16"/>
      <c r="FK117" s="16"/>
      <c r="FL117" s="16"/>
      <c r="FM117" s="16"/>
      <c r="FN117" s="16"/>
      <c r="FO117" s="16"/>
      <c r="FP117" s="16"/>
      <c r="FQ117" s="16"/>
      <c r="FR117" s="16"/>
      <c r="FS117" s="16"/>
      <c r="FT117" s="16"/>
      <c r="FU117" s="16"/>
      <c r="FV117" s="16"/>
      <c r="FW117" s="16"/>
      <c r="FX117" s="16"/>
      <c r="FY117" s="16"/>
      <c r="FZ117" s="16"/>
      <c r="GA117" s="16"/>
      <c r="GB117" s="16"/>
      <c r="GC117" s="16"/>
      <c r="GD117" s="16"/>
      <c r="GE117" s="16"/>
      <c r="GF117" s="16"/>
      <c r="GG117" s="16"/>
      <c r="GH117" s="16"/>
      <c r="GI117" s="16"/>
      <c r="GJ117" s="16"/>
      <c r="GK117" s="16"/>
      <c r="GL117" s="16"/>
      <c r="GM117" s="16"/>
      <c r="GN117" s="16"/>
      <c r="GO117" s="16"/>
      <c r="GP117" s="16"/>
      <c r="GQ117" s="16"/>
      <c r="GR117" s="16"/>
      <c r="GS117" s="16"/>
      <c r="GT117" s="16"/>
      <c r="GU117" s="16"/>
      <c r="GV117" s="16"/>
      <c r="GW117" s="16"/>
      <c r="GX117" s="16"/>
      <c r="GY117" s="16"/>
      <c r="GZ117" s="16"/>
      <c r="HA117" s="16"/>
      <c r="HB117" s="16"/>
      <c r="HC117" s="16"/>
      <c r="HD117" s="16"/>
      <c r="HE117" s="16"/>
      <c r="HF117" s="16"/>
      <c r="HG117" s="16"/>
      <c r="HH117" s="16"/>
      <c r="HI117" s="16"/>
      <c r="HJ117" s="16"/>
      <c r="HK117" s="16"/>
      <c r="HL117" s="16"/>
      <c r="HM117" s="16"/>
      <c r="HN117" s="16"/>
      <c r="HO117" s="16"/>
      <c r="HP117" s="16"/>
      <c r="HQ117" s="16"/>
      <c r="HR117" s="16"/>
      <c r="HS117" s="16"/>
      <c r="HT117" s="16"/>
      <c r="HU117" s="16"/>
      <c r="HV117" s="16"/>
      <c r="HW117" s="16"/>
      <c r="HX117" s="16"/>
      <c r="HY117" s="16"/>
      <c r="HZ117" s="16"/>
      <c r="IA117" s="16"/>
      <c r="IB117" s="16"/>
      <c r="IC117" s="16"/>
      <c r="ID117" s="16"/>
      <c r="IE117" s="16"/>
      <c r="IF117" s="16"/>
      <c r="IG117" s="16"/>
      <c r="IH117" s="16"/>
      <c r="II117" s="16"/>
      <c r="IJ117" s="16"/>
      <c r="IK117" s="16"/>
      <c r="IL117" s="16"/>
      <c r="IM117" s="16"/>
      <c r="IN117" s="16"/>
      <c r="IO117" s="16"/>
      <c r="IP117" s="16"/>
      <c r="IQ117" s="16"/>
      <c r="IR117" s="16"/>
      <c r="IS117" s="16"/>
      <c r="IT117" s="16"/>
      <c r="IU117" s="16"/>
      <c r="IV117" s="16"/>
      <c r="IW117" s="16"/>
      <c r="IX117" s="16"/>
      <c r="IY117" s="16"/>
      <c r="IZ117" s="16"/>
      <c r="JA117" s="16"/>
      <c r="JB117" s="16"/>
      <c r="JC117" s="16"/>
      <c r="JD117" s="16"/>
      <c r="JE117" s="16"/>
      <c r="JF117" s="16"/>
      <c r="JG117" s="16"/>
      <c r="JH117" s="16"/>
      <c r="JI117" s="16"/>
      <c r="JJ117" s="16"/>
      <c r="JK117" s="16"/>
      <c r="JL117" s="16"/>
      <c r="JM117" s="16"/>
      <c r="JN117" s="16"/>
      <c r="JO117" s="16"/>
      <c r="JP117" s="16"/>
      <c r="JQ117" s="16"/>
      <c r="JR117" s="16"/>
      <c r="JS117" s="16"/>
      <c r="JT117" s="16"/>
      <c r="JU117" s="16"/>
      <c r="JV117" s="16"/>
      <c r="JW117" s="16"/>
      <c r="JX117" s="16"/>
      <c r="JY117" s="16"/>
      <c r="JZ117" s="16"/>
      <c r="KA117" s="16"/>
      <c r="KB117" s="16"/>
      <c r="KC117" s="16"/>
      <c r="KD117" s="16"/>
      <c r="KE117" s="16"/>
      <c r="KF117" s="16"/>
      <c r="KG117" s="16"/>
      <c r="KH117" s="16"/>
      <c r="KI117" s="16"/>
      <c r="KJ117" s="16"/>
      <c r="KK117" s="16"/>
      <c r="KL117" s="16"/>
      <c r="KM117" s="16"/>
      <c r="KN117" s="16"/>
      <c r="KO117" s="16"/>
      <c r="KP117" s="16"/>
      <c r="KQ117" s="16"/>
      <c r="KR117" s="16"/>
      <c r="KS117" s="16"/>
      <c r="KT117" s="12"/>
      <c r="KU117" s="12"/>
      <c r="KV117" s="16"/>
    </row>
    <row r="118" spans="12:308" x14ac:dyDescent="0.2">
      <c r="L118" s="12"/>
      <c r="M118" s="12"/>
      <c r="N118" s="16"/>
      <c r="O118" s="12"/>
      <c r="P118" s="12"/>
      <c r="Q118" s="16"/>
      <c r="R118" s="12"/>
      <c r="S118" s="12"/>
      <c r="T118" s="16"/>
      <c r="U118" s="12"/>
      <c r="V118" s="12"/>
      <c r="W118" s="16"/>
      <c r="X118" s="12"/>
      <c r="Y118" s="12"/>
      <c r="Z118" s="16"/>
      <c r="AA118" s="12"/>
      <c r="AB118" s="12"/>
      <c r="AC118" s="16"/>
      <c r="AD118" s="12"/>
      <c r="AE118" s="12"/>
      <c r="AF118" s="16"/>
      <c r="AG118" s="12"/>
      <c r="AH118" s="12"/>
      <c r="AI118" s="16"/>
      <c r="AJ118" s="12"/>
      <c r="AK118" s="12"/>
      <c r="AL118" s="16"/>
      <c r="AM118" s="12"/>
      <c r="AN118" s="12"/>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2"/>
      <c r="DZ118" s="12"/>
      <c r="EA118" s="16"/>
      <c r="EB118" s="12"/>
      <c r="EC118" s="12"/>
      <c r="ED118" s="16"/>
      <c r="EE118" s="12"/>
      <c r="EF118" s="12"/>
      <c r="EG118" s="16"/>
      <c r="EH118" s="12"/>
      <c r="EI118" s="12"/>
      <c r="EJ118" s="16"/>
      <c r="EK118" s="12"/>
      <c r="EL118" s="12"/>
      <c r="EM118" s="16"/>
      <c r="EN118" s="12"/>
      <c r="EO118" s="12"/>
      <c r="EP118" s="16"/>
      <c r="EQ118" s="16"/>
      <c r="ER118" s="16"/>
      <c r="ES118" s="16"/>
      <c r="ET118" s="16"/>
      <c r="EU118" s="16"/>
      <c r="EV118" s="16"/>
      <c r="EW118" s="16"/>
      <c r="EX118" s="16"/>
      <c r="EY118" s="16"/>
      <c r="EZ118" s="16"/>
      <c r="FA118" s="16"/>
      <c r="FB118" s="16"/>
      <c r="FC118" s="16"/>
      <c r="FD118" s="16"/>
      <c r="FE118" s="16"/>
      <c r="FF118" s="16"/>
      <c r="FG118" s="16"/>
      <c r="FH118" s="16"/>
      <c r="FI118" s="16"/>
      <c r="FJ118" s="16"/>
      <c r="FK118" s="16"/>
      <c r="FL118" s="16"/>
      <c r="FM118" s="16"/>
      <c r="FN118" s="16"/>
      <c r="FO118" s="16"/>
      <c r="FP118" s="16"/>
      <c r="FQ118" s="16"/>
      <c r="FR118" s="16"/>
      <c r="FS118" s="16"/>
      <c r="FT118" s="16"/>
      <c r="FU118" s="16"/>
      <c r="FV118" s="16"/>
      <c r="FW118" s="16"/>
      <c r="FX118" s="16"/>
      <c r="FY118" s="16"/>
      <c r="FZ118" s="16"/>
      <c r="GA118" s="16"/>
      <c r="GB118" s="16"/>
      <c r="GC118" s="16"/>
      <c r="GD118" s="16"/>
      <c r="GE118" s="16"/>
      <c r="GF118" s="16"/>
      <c r="GG118" s="16"/>
      <c r="GH118" s="16"/>
      <c r="GI118" s="16"/>
      <c r="GJ118" s="16"/>
      <c r="GK118" s="16"/>
      <c r="GL118" s="16"/>
      <c r="GM118" s="16"/>
      <c r="GN118" s="16"/>
      <c r="GO118" s="16"/>
      <c r="GP118" s="16"/>
      <c r="GQ118" s="16"/>
      <c r="GR118" s="16"/>
      <c r="GS118" s="16"/>
      <c r="GT118" s="16"/>
      <c r="GU118" s="16"/>
      <c r="GV118" s="16"/>
      <c r="GW118" s="16"/>
      <c r="GX118" s="16"/>
      <c r="GY118" s="16"/>
      <c r="GZ118" s="16"/>
      <c r="HA118" s="16"/>
      <c r="HB118" s="16"/>
      <c r="HC118" s="16"/>
      <c r="HD118" s="16"/>
      <c r="HE118" s="16"/>
      <c r="HF118" s="16"/>
      <c r="HG118" s="16"/>
      <c r="HH118" s="16"/>
      <c r="HI118" s="16"/>
      <c r="HJ118" s="16"/>
      <c r="HK118" s="16"/>
      <c r="HL118" s="16"/>
      <c r="HM118" s="16"/>
      <c r="HN118" s="16"/>
      <c r="HO118" s="16"/>
      <c r="HP118" s="16"/>
      <c r="HQ118" s="16"/>
      <c r="HR118" s="16"/>
      <c r="HS118" s="16"/>
      <c r="HT118" s="16"/>
      <c r="HU118" s="16"/>
      <c r="HV118" s="16"/>
      <c r="HW118" s="16"/>
      <c r="HX118" s="16"/>
      <c r="HY118" s="16"/>
      <c r="HZ118" s="16"/>
      <c r="IA118" s="16"/>
      <c r="IB118" s="16"/>
      <c r="IC118" s="16"/>
      <c r="ID118" s="16"/>
      <c r="IE118" s="16"/>
      <c r="IF118" s="16"/>
      <c r="IG118" s="16"/>
      <c r="IH118" s="16"/>
      <c r="II118" s="16"/>
      <c r="IJ118" s="16"/>
      <c r="IK118" s="16"/>
      <c r="IL118" s="16"/>
      <c r="IM118" s="16"/>
      <c r="IN118" s="16"/>
      <c r="IO118" s="16"/>
      <c r="IP118" s="16"/>
      <c r="IQ118" s="16"/>
      <c r="IR118" s="16"/>
      <c r="IS118" s="16"/>
      <c r="IT118" s="16"/>
      <c r="IU118" s="16"/>
      <c r="IV118" s="16"/>
      <c r="IW118" s="16"/>
      <c r="IX118" s="16"/>
      <c r="IY118" s="16"/>
      <c r="IZ118" s="16"/>
      <c r="JA118" s="16"/>
      <c r="JB118" s="16"/>
      <c r="JC118" s="16"/>
      <c r="JD118" s="16"/>
      <c r="JE118" s="16"/>
      <c r="JF118" s="16"/>
      <c r="JG118" s="16"/>
      <c r="JH118" s="16"/>
      <c r="JI118" s="16"/>
      <c r="JJ118" s="16"/>
      <c r="JK118" s="16"/>
      <c r="JL118" s="16"/>
      <c r="JM118" s="16"/>
      <c r="JN118" s="16"/>
      <c r="JO118" s="16"/>
      <c r="JP118" s="16"/>
      <c r="JQ118" s="16"/>
      <c r="JR118" s="16"/>
      <c r="JS118" s="16"/>
      <c r="JT118" s="16"/>
      <c r="JU118" s="16"/>
      <c r="JV118" s="16"/>
      <c r="JW118" s="16"/>
      <c r="JX118" s="16"/>
      <c r="JY118" s="16"/>
      <c r="JZ118" s="16"/>
      <c r="KA118" s="16"/>
      <c r="KB118" s="16"/>
      <c r="KC118" s="16"/>
      <c r="KD118" s="16"/>
      <c r="KE118" s="16"/>
      <c r="KF118" s="16"/>
      <c r="KG118" s="16"/>
      <c r="KH118" s="16"/>
      <c r="KI118" s="16"/>
      <c r="KJ118" s="16"/>
      <c r="KK118" s="16"/>
      <c r="KL118" s="16"/>
      <c r="KM118" s="16"/>
      <c r="KN118" s="16"/>
      <c r="KO118" s="16"/>
      <c r="KP118" s="16"/>
      <c r="KQ118" s="16"/>
      <c r="KR118" s="16"/>
      <c r="KS118" s="16"/>
      <c r="KT118" s="12"/>
      <c r="KU118" s="12"/>
      <c r="KV118" s="16"/>
    </row>
    <row r="119" spans="12:308" x14ac:dyDescent="0.2">
      <c r="L119" s="12"/>
      <c r="M119" s="12"/>
      <c r="N119" s="16"/>
      <c r="O119" s="12"/>
      <c r="P119" s="12"/>
      <c r="Q119" s="16"/>
      <c r="R119" s="12"/>
      <c r="S119" s="12"/>
      <c r="T119" s="16"/>
      <c r="U119" s="12"/>
      <c r="V119" s="12"/>
      <c r="W119" s="16"/>
      <c r="X119" s="12"/>
      <c r="Y119" s="12"/>
      <c r="Z119" s="16"/>
      <c r="AA119" s="12"/>
      <c r="AB119" s="12"/>
      <c r="AC119" s="16"/>
      <c r="AD119" s="12"/>
      <c r="AE119" s="12"/>
      <c r="AF119" s="16"/>
      <c r="AG119" s="12"/>
      <c r="AH119" s="12"/>
      <c r="AI119" s="16"/>
      <c r="AJ119" s="12"/>
      <c r="AK119" s="12"/>
      <c r="AL119" s="16"/>
      <c r="AM119" s="12"/>
      <c r="AN119" s="12"/>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2"/>
      <c r="DZ119" s="12"/>
      <c r="EA119" s="16"/>
      <c r="EB119" s="12"/>
      <c r="EC119" s="12"/>
      <c r="ED119" s="16"/>
      <c r="EE119" s="12"/>
      <c r="EF119" s="12"/>
      <c r="EG119" s="16"/>
      <c r="EH119" s="12"/>
      <c r="EI119" s="12"/>
      <c r="EJ119" s="16"/>
      <c r="EK119" s="12"/>
      <c r="EL119" s="12"/>
      <c r="EM119" s="16"/>
      <c r="EN119" s="12"/>
      <c r="EO119" s="12"/>
      <c r="EP119" s="16"/>
      <c r="EQ119" s="16"/>
      <c r="ER119" s="16"/>
      <c r="ES119" s="16"/>
      <c r="ET119" s="16"/>
      <c r="EU119" s="16"/>
      <c r="EV119" s="16"/>
      <c r="EW119" s="16"/>
      <c r="EX119" s="16"/>
      <c r="EY119" s="16"/>
      <c r="EZ119" s="16"/>
      <c r="FA119" s="16"/>
      <c r="FB119" s="16"/>
      <c r="FC119" s="16"/>
      <c r="FD119" s="16"/>
      <c r="FE119" s="16"/>
      <c r="FF119" s="16"/>
      <c r="FG119" s="16"/>
      <c r="FH119" s="16"/>
      <c r="FI119" s="16"/>
      <c r="FJ119" s="16"/>
      <c r="FK119" s="16"/>
      <c r="FL119" s="16"/>
      <c r="FM119" s="16"/>
      <c r="FN119" s="16"/>
      <c r="FO119" s="16"/>
      <c r="FP119" s="16"/>
      <c r="FQ119" s="16"/>
      <c r="FR119" s="16"/>
      <c r="FS119" s="16"/>
      <c r="FT119" s="16"/>
      <c r="FU119" s="16"/>
      <c r="FV119" s="16"/>
      <c r="FW119" s="16"/>
      <c r="FX119" s="16"/>
      <c r="FY119" s="16"/>
      <c r="FZ119" s="16"/>
      <c r="GA119" s="16"/>
      <c r="GB119" s="16"/>
      <c r="GC119" s="16"/>
      <c r="GD119" s="16"/>
      <c r="GE119" s="16"/>
      <c r="GF119" s="16"/>
      <c r="GG119" s="16"/>
      <c r="GH119" s="16"/>
      <c r="GI119" s="16"/>
      <c r="GJ119" s="16"/>
      <c r="GK119" s="16"/>
      <c r="GL119" s="16"/>
      <c r="GM119" s="16"/>
      <c r="GN119" s="16"/>
      <c r="GO119" s="16"/>
      <c r="GP119" s="16"/>
      <c r="GQ119" s="16"/>
      <c r="GR119" s="16"/>
      <c r="GS119" s="16"/>
      <c r="GT119" s="16"/>
      <c r="GU119" s="16"/>
      <c r="GV119" s="16"/>
      <c r="GW119" s="16"/>
      <c r="GX119" s="16"/>
      <c r="GY119" s="16"/>
      <c r="GZ119" s="16"/>
      <c r="HA119" s="16"/>
      <c r="HB119" s="16"/>
      <c r="HC119" s="16"/>
      <c r="HD119" s="16"/>
      <c r="HE119" s="16"/>
      <c r="HF119" s="16"/>
      <c r="HG119" s="16"/>
      <c r="HH119" s="16"/>
      <c r="HI119" s="16"/>
      <c r="HJ119" s="16"/>
      <c r="HK119" s="16"/>
      <c r="HL119" s="16"/>
      <c r="HM119" s="16"/>
      <c r="HN119" s="16"/>
      <c r="HO119" s="16"/>
      <c r="HP119" s="16"/>
      <c r="HQ119" s="16"/>
      <c r="HR119" s="16"/>
      <c r="HS119" s="16"/>
      <c r="HT119" s="16"/>
      <c r="HU119" s="16"/>
      <c r="HV119" s="16"/>
      <c r="HW119" s="16"/>
      <c r="HX119" s="16"/>
      <c r="HY119" s="16"/>
      <c r="HZ119" s="16"/>
      <c r="IA119" s="16"/>
      <c r="IB119" s="16"/>
      <c r="IC119" s="16"/>
      <c r="ID119" s="16"/>
      <c r="IE119" s="16"/>
      <c r="IF119" s="16"/>
      <c r="IG119" s="16"/>
      <c r="IH119" s="16"/>
      <c r="II119" s="16"/>
      <c r="IJ119" s="16"/>
      <c r="IK119" s="16"/>
      <c r="IL119" s="16"/>
      <c r="IM119" s="16"/>
      <c r="IN119" s="16"/>
      <c r="IO119" s="16"/>
      <c r="IP119" s="16"/>
      <c r="IQ119" s="16"/>
      <c r="IR119" s="16"/>
      <c r="IS119" s="16"/>
      <c r="IT119" s="16"/>
      <c r="IU119" s="16"/>
      <c r="IV119" s="16"/>
      <c r="IW119" s="16"/>
      <c r="IX119" s="16"/>
      <c r="IY119" s="16"/>
      <c r="IZ119" s="16"/>
      <c r="JA119" s="16"/>
      <c r="JB119" s="16"/>
      <c r="JC119" s="16"/>
      <c r="JD119" s="16"/>
      <c r="JE119" s="16"/>
      <c r="JF119" s="16"/>
      <c r="JG119" s="16"/>
      <c r="JH119" s="16"/>
      <c r="JI119" s="16"/>
      <c r="JJ119" s="16"/>
      <c r="JK119" s="16"/>
      <c r="JL119" s="16"/>
      <c r="JM119" s="16"/>
      <c r="JN119" s="16"/>
      <c r="JO119" s="16"/>
      <c r="JP119" s="16"/>
      <c r="JQ119" s="16"/>
      <c r="JR119" s="16"/>
      <c r="JS119" s="16"/>
      <c r="JT119" s="16"/>
      <c r="JU119" s="16"/>
      <c r="JV119" s="16"/>
      <c r="JW119" s="16"/>
      <c r="JX119" s="16"/>
      <c r="JY119" s="16"/>
      <c r="JZ119" s="16"/>
      <c r="KA119" s="16"/>
      <c r="KB119" s="16"/>
      <c r="KC119" s="16"/>
      <c r="KD119" s="16"/>
      <c r="KE119" s="16"/>
      <c r="KF119" s="16"/>
      <c r="KG119" s="16"/>
      <c r="KH119" s="16"/>
      <c r="KI119" s="16"/>
      <c r="KJ119" s="16"/>
      <c r="KK119" s="16"/>
      <c r="KL119" s="16"/>
      <c r="KM119" s="16"/>
      <c r="KN119" s="16"/>
      <c r="KO119" s="16"/>
      <c r="KP119" s="16"/>
      <c r="KQ119" s="16"/>
      <c r="KR119" s="16"/>
      <c r="KS119" s="16"/>
      <c r="KT119" s="12"/>
      <c r="KU119" s="12"/>
      <c r="KV119" s="16"/>
    </row>
    <row r="120" spans="12:308" x14ac:dyDescent="0.2">
      <c r="L120" s="12"/>
      <c r="M120" s="12"/>
      <c r="N120" s="16"/>
      <c r="O120" s="12"/>
      <c r="P120" s="12"/>
      <c r="Q120" s="16"/>
      <c r="R120" s="12"/>
      <c r="S120" s="12"/>
      <c r="T120" s="16"/>
      <c r="U120" s="12"/>
      <c r="V120" s="12"/>
      <c r="W120" s="16"/>
      <c r="X120" s="12"/>
      <c r="Y120" s="12"/>
      <c r="Z120" s="16"/>
      <c r="AA120" s="12"/>
      <c r="AB120" s="12"/>
      <c r="AC120" s="16"/>
      <c r="AD120" s="12"/>
      <c r="AE120" s="12"/>
      <c r="AF120" s="16"/>
      <c r="AG120" s="12"/>
      <c r="AH120" s="12"/>
      <c r="AI120" s="16"/>
      <c r="AJ120" s="12"/>
      <c r="AK120" s="12"/>
      <c r="AL120" s="16"/>
      <c r="AM120" s="12"/>
      <c r="AN120" s="12"/>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2"/>
      <c r="DZ120" s="12"/>
      <c r="EA120" s="16"/>
      <c r="EB120" s="12"/>
      <c r="EC120" s="12"/>
      <c r="ED120" s="16"/>
      <c r="EE120" s="12"/>
      <c r="EF120" s="12"/>
      <c r="EG120" s="16"/>
      <c r="EH120" s="12"/>
      <c r="EI120" s="12"/>
      <c r="EJ120" s="16"/>
      <c r="EK120" s="12"/>
      <c r="EL120" s="12"/>
      <c r="EM120" s="16"/>
      <c r="EN120" s="12"/>
      <c r="EO120" s="12"/>
      <c r="EP120" s="16"/>
      <c r="EQ120" s="16"/>
      <c r="ER120" s="16"/>
      <c r="ES120" s="16"/>
      <c r="ET120" s="16"/>
      <c r="EU120" s="16"/>
      <c r="EV120" s="16"/>
      <c r="EW120" s="16"/>
      <c r="EX120" s="16"/>
      <c r="EY120" s="16"/>
      <c r="EZ120" s="16"/>
      <c r="FA120" s="16"/>
      <c r="FB120" s="16"/>
      <c r="FC120" s="16"/>
      <c r="FD120" s="16"/>
      <c r="FE120" s="16"/>
      <c r="FF120" s="16"/>
      <c r="FG120" s="16"/>
      <c r="FH120" s="16"/>
      <c r="FI120" s="16"/>
      <c r="FJ120" s="16"/>
      <c r="FK120" s="16"/>
      <c r="FL120" s="16"/>
      <c r="FM120" s="16"/>
      <c r="FN120" s="16"/>
      <c r="FO120" s="16"/>
      <c r="FP120" s="16"/>
      <c r="FQ120" s="16"/>
      <c r="FR120" s="16"/>
      <c r="FS120" s="16"/>
      <c r="FT120" s="16"/>
      <c r="FU120" s="16"/>
      <c r="FV120" s="16"/>
      <c r="FW120" s="16"/>
      <c r="FX120" s="16"/>
      <c r="FY120" s="16"/>
      <c r="FZ120" s="16"/>
      <c r="GA120" s="16"/>
      <c r="GB120" s="16"/>
      <c r="GC120" s="16"/>
      <c r="GD120" s="16"/>
      <c r="GE120" s="16"/>
      <c r="GF120" s="16"/>
      <c r="GG120" s="16"/>
      <c r="GH120" s="16"/>
      <c r="GI120" s="16"/>
      <c r="GJ120" s="16"/>
      <c r="GK120" s="16"/>
      <c r="GL120" s="16"/>
      <c r="GM120" s="16"/>
      <c r="GN120" s="16"/>
      <c r="GO120" s="16"/>
      <c r="GP120" s="16"/>
      <c r="GQ120" s="16"/>
      <c r="GR120" s="16"/>
      <c r="GS120" s="16"/>
      <c r="GT120" s="16"/>
      <c r="GU120" s="16"/>
      <c r="GV120" s="16"/>
      <c r="GW120" s="16"/>
      <c r="GX120" s="16"/>
      <c r="GY120" s="16"/>
      <c r="GZ120" s="16"/>
      <c r="HA120" s="16"/>
      <c r="HB120" s="16"/>
      <c r="HC120" s="16"/>
      <c r="HD120" s="16"/>
      <c r="HE120" s="16"/>
      <c r="HF120" s="16"/>
      <c r="HG120" s="16"/>
      <c r="HH120" s="16"/>
      <c r="HI120" s="16"/>
      <c r="HJ120" s="16"/>
      <c r="HK120" s="16"/>
      <c r="HL120" s="16"/>
      <c r="HM120" s="16"/>
      <c r="HN120" s="16"/>
      <c r="HO120" s="16"/>
      <c r="HP120" s="16"/>
      <c r="HQ120" s="16"/>
      <c r="HR120" s="16"/>
      <c r="HS120" s="16"/>
      <c r="HT120" s="16"/>
      <c r="HU120" s="16"/>
      <c r="HV120" s="16"/>
      <c r="HW120" s="16"/>
      <c r="HX120" s="16"/>
      <c r="HY120" s="16"/>
      <c r="HZ120" s="16"/>
      <c r="IA120" s="16"/>
      <c r="IB120" s="16"/>
      <c r="IC120" s="16"/>
      <c r="ID120" s="16"/>
      <c r="IE120" s="16"/>
      <c r="IF120" s="16"/>
      <c r="IG120" s="16"/>
      <c r="IH120" s="16"/>
      <c r="II120" s="16"/>
      <c r="IJ120" s="16"/>
      <c r="IK120" s="16"/>
      <c r="IL120" s="16"/>
      <c r="IM120" s="16"/>
      <c r="IN120" s="16"/>
      <c r="IO120" s="16"/>
      <c r="IP120" s="16"/>
      <c r="IQ120" s="16"/>
      <c r="IR120" s="16"/>
      <c r="IS120" s="16"/>
      <c r="IT120" s="16"/>
      <c r="IU120" s="16"/>
      <c r="IV120" s="16"/>
      <c r="IW120" s="16"/>
      <c r="IX120" s="16"/>
      <c r="IY120" s="16"/>
      <c r="IZ120" s="16"/>
      <c r="JA120" s="16"/>
      <c r="JB120" s="16"/>
      <c r="JC120" s="16"/>
      <c r="JD120" s="16"/>
      <c r="JE120" s="16"/>
      <c r="JF120" s="16"/>
      <c r="JG120" s="16"/>
      <c r="JH120" s="16"/>
      <c r="JI120" s="16"/>
      <c r="JJ120" s="16"/>
      <c r="JK120" s="16"/>
      <c r="JL120" s="16"/>
      <c r="JM120" s="16"/>
      <c r="JN120" s="16"/>
      <c r="JO120" s="16"/>
      <c r="JP120" s="16"/>
      <c r="JQ120" s="16"/>
      <c r="JR120" s="16"/>
      <c r="JS120" s="16"/>
      <c r="JT120" s="16"/>
      <c r="JU120" s="16"/>
      <c r="JV120" s="16"/>
      <c r="JW120" s="16"/>
      <c r="JX120" s="16"/>
      <c r="JY120" s="16"/>
      <c r="JZ120" s="16"/>
      <c r="KA120" s="16"/>
      <c r="KB120" s="16"/>
      <c r="KC120" s="16"/>
      <c r="KD120" s="16"/>
      <c r="KE120" s="16"/>
      <c r="KF120" s="16"/>
      <c r="KG120" s="16"/>
      <c r="KH120" s="16"/>
      <c r="KI120" s="16"/>
      <c r="KJ120" s="16"/>
      <c r="KK120" s="16"/>
      <c r="KL120" s="16"/>
      <c r="KM120" s="16"/>
      <c r="KN120" s="16"/>
      <c r="KO120" s="16"/>
      <c r="KP120" s="16"/>
      <c r="KQ120" s="16"/>
      <c r="KR120" s="16"/>
      <c r="KS120" s="16"/>
      <c r="KT120" s="12"/>
      <c r="KU120" s="12"/>
      <c r="KV120" s="16"/>
    </row>
    <row r="121" spans="12:308" x14ac:dyDescent="0.2">
      <c r="L121" s="12"/>
      <c r="M121" s="12"/>
      <c r="N121" s="16"/>
      <c r="O121" s="12"/>
      <c r="P121" s="12"/>
      <c r="Q121" s="16"/>
      <c r="R121" s="12"/>
      <c r="S121" s="12"/>
      <c r="T121" s="16"/>
      <c r="U121" s="12"/>
      <c r="V121" s="12"/>
      <c r="W121" s="16"/>
      <c r="X121" s="12"/>
      <c r="Y121" s="12"/>
      <c r="Z121" s="16"/>
      <c r="AA121" s="12"/>
      <c r="AB121" s="12"/>
      <c r="AC121" s="16"/>
      <c r="AD121" s="12"/>
      <c r="AE121" s="12"/>
      <c r="AF121" s="16"/>
      <c r="AG121" s="12"/>
      <c r="AH121" s="12"/>
      <c r="AI121" s="16"/>
      <c r="AJ121" s="12"/>
      <c r="AK121" s="12"/>
      <c r="AL121" s="16"/>
      <c r="AM121" s="12"/>
      <c r="AN121" s="12"/>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2"/>
      <c r="DZ121" s="12"/>
      <c r="EA121" s="16"/>
      <c r="EB121" s="12"/>
      <c r="EC121" s="12"/>
      <c r="ED121" s="16"/>
      <c r="EE121" s="12"/>
      <c r="EF121" s="12"/>
      <c r="EG121" s="16"/>
      <c r="EH121" s="12"/>
      <c r="EI121" s="12"/>
      <c r="EJ121" s="16"/>
      <c r="EK121" s="12"/>
      <c r="EL121" s="12"/>
      <c r="EM121" s="16"/>
      <c r="EN121" s="12"/>
      <c r="EO121" s="12"/>
      <c r="EP121" s="16"/>
      <c r="EQ121" s="16"/>
      <c r="ER121" s="16"/>
      <c r="ES121" s="16"/>
      <c r="ET121" s="16"/>
      <c r="EU121" s="16"/>
      <c r="EV121" s="16"/>
      <c r="EW121" s="16"/>
      <c r="EX121" s="16"/>
      <c r="EY121" s="16"/>
      <c r="EZ121" s="16"/>
      <c r="FA121" s="16"/>
      <c r="FB121" s="16"/>
      <c r="FC121" s="16"/>
      <c r="FD121" s="16"/>
      <c r="FE121" s="16"/>
      <c r="FF121" s="16"/>
      <c r="FG121" s="16"/>
      <c r="FH121" s="16"/>
      <c r="FI121" s="16"/>
      <c r="FJ121" s="16"/>
      <c r="FK121" s="16"/>
      <c r="FL121" s="16"/>
      <c r="FM121" s="16"/>
      <c r="FN121" s="16"/>
      <c r="FO121" s="16"/>
      <c r="FP121" s="16"/>
      <c r="FQ121" s="16"/>
      <c r="FR121" s="16"/>
      <c r="FS121" s="16"/>
      <c r="FT121" s="16"/>
      <c r="FU121" s="16"/>
      <c r="FV121" s="16"/>
      <c r="FW121" s="16"/>
      <c r="FX121" s="16"/>
      <c r="FY121" s="16"/>
      <c r="FZ121" s="16"/>
      <c r="GA121" s="16"/>
      <c r="GB121" s="16"/>
      <c r="GC121" s="16"/>
      <c r="GD121" s="16"/>
      <c r="GE121" s="16"/>
      <c r="GF121" s="16"/>
      <c r="GG121" s="16"/>
      <c r="GH121" s="16"/>
      <c r="GI121" s="16"/>
      <c r="GJ121" s="16"/>
      <c r="GK121" s="16"/>
      <c r="GL121" s="16"/>
      <c r="GM121" s="16"/>
      <c r="GN121" s="16"/>
      <c r="GO121" s="16"/>
      <c r="GP121" s="16"/>
      <c r="GQ121" s="16"/>
      <c r="GR121" s="16"/>
      <c r="GS121" s="16"/>
      <c r="GT121" s="16"/>
      <c r="GU121" s="16"/>
      <c r="GV121" s="16"/>
      <c r="GW121" s="16"/>
      <c r="GX121" s="16"/>
      <c r="GY121" s="16"/>
      <c r="GZ121" s="16"/>
      <c r="HA121" s="16"/>
      <c r="HB121" s="16"/>
      <c r="HC121" s="16"/>
      <c r="HD121" s="16"/>
      <c r="HE121" s="16"/>
      <c r="HF121" s="16"/>
      <c r="HG121" s="16"/>
      <c r="HH121" s="16"/>
      <c r="HI121" s="16"/>
      <c r="HJ121" s="16"/>
      <c r="HK121" s="16"/>
      <c r="HL121" s="16"/>
      <c r="HM121" s="16"/>
      <c r="HN121" s="16"/>
      <c r="HO121" s="16"/>
      <c r="HP121" s="16"/>
      <c r="HQ121" s="16"/>
      <c r="HR121" s="16"/>
      <c r="HS121" s="16"/>
      <c r="HT121" s="16"/>
      <c r="HU121" s="16"/>
      <c r="HV121" s="16"/>
      <c r="HW121" s="16"/>
      <c r="HX121" s="16"/>
      <c r="HY121" s="16"/>
      <c r="HZ121" s="16"/>
      <c r="IA121" s="16"/>
      <c r="IB121" s="16"/>
      <c r="IC121" s="16"/>
      <c r="ID121" s="16"/>
      <c r="IE121" s="16"/>
      <c r="IF121" s="16"/>
      <c r="IG121" s="16"/>
      <c r="IH121" s="16"/>
      <c r="II121" s="16"/>
      <c r="IJ121" s="16"/>
      <c r="IK121" s="16"/>
      <c r="IL121" s="16"/>
      <c r="IM121" s="16"/>
      <c r="IN121" s="16"/>
      <c r="IO121" s="16"/>
      <c r="IP121" s="16"/>
      <c r="IQ121" s="16"/>
      <c r="IR121" s="16"/>
      <c r="IS121" s="16"/>
      <c r="IT121" s="16"/>
      <c r="IU121" s="16"/>
      <c r="IV121" s="16"/>
      <c r="IW121" s="16"/>
      <c r="IX121" s="16"/>
      <c r="IY121" s="16"/>
      <c r="IZ121" s="16"/>
      <c r="JA121" s="16"/>
      <c r="JB121" s="16"/>
      <c r="JC121" s="16"/>
      <c r="JD121" s="16"/>
      <c r="JE121" s="16"/>
      <c r="JF121" s="16"/>
      <c r="JG121" s="16"/>
      <c r="JH121" s="16"/>
      <c r="JI121" s="16"/>
      <c r="JJ121" s="16"/>
      <c r="JK121" s="16"/>
      <c r="JL121" s="16"/>
      <c r="JM121" s="16"/>
      <c r="JN121" s="16"/>
      <c r="JO121" s="16"/>
      <c r="JP121" s="16"/>
      <c r="JQ121" s="16"/>
      <c r="JR121" s="16"/>
      <c r="JS121" s="16"/>
      <c r="JT121" s="16"/>
      <c r="JU121" s="16"/>
      <c r="JV121" s="16"/>
      <c r="JW121" s="16"/>
      <c r="JX121" s="16"/>
      <c r="JY121" s="16"/>
      <c r="JZ121" s="16"/>
      <c r="KA121" s="16"/>
      <c r="KB121" s="16"/>
      <c r="KC121" s="16"/>
      <c r="KD121" s="16"/>
      <c r="KE121" s="16"/>
      <c r="KF121" s="16"/>
      <c r="KG121" s="16"/>
      <c r="KH121" s="16"/>
      <c r="KI121" s="16"/>
      <c r="KJ121" s="16"/>
      <c r="KK121" s="16"/>
      <c r="KL121" s="16"/>
      <c r="KM121" s="16"/>
      <c r="KN121" s="16"/>
      <c r="KO121" s="16"/>
      <c r="KP121" s="16"/>
      <c r="KQ121" s="16"/>
      <c r="KR121" s="16"/>
      <c r="KS121" s="16"/>
      <c r="KT121" s="12"/>
      <c r="KU121" s="12"/>
      <c r="KV121" s="16"/>
    </row>
    <row r="122" spans="12:308" x14ac:dyDescent="0.2">
      <c r="L122" s="12"/>
      <c r="M122" s="12"/>
      <c r="N122" s="16"/>
      <c r="O122" s="12"/>
      <c r="P122" s="12"/>
      <c r="Q122" s="16"/>
      <c r="R122" s="12"/>
      <c r="S122" s="12"/>
      <c r="T122" s="16"/>
      <c r="U122" s="12"/>
      <c r="V122" s="12"/>
      <c r="W122" s="16"/>
      <c r="X122" s="12"/>
      <c r="Y122" s="12"/>
      <c r="Z122" s="16"/>
      <c r="AA122" s="12"/>
      <c r="AB122" s="12"/>
      <c r="AC122" s="16"/>
      <c r="AD122" s="12"/>
      <c r="AE122" s="12"/>
      <c r="AF122" s="16"/>
      <c r="AG122" s="12"/>
      <c r="AH122" s="12"/>
      <c r="AI122" s="16"/>
      <c r="AJ122" s="12"/>
      <c r="AK122" s="12"/>
      <c r="AL122" s="16"/>
      <c r="AM122" s="12"/>
      <c r="AN122" s="12"/>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2"/>
      <c r="DZ122" s="12"/>
      <c r="EA122" s="16"/>
      <c r="EB122" s="12"/>
      <c r="EC122" s="12"/>
      <c r="ED122" s="16"/>
      <c r="EE122" s="12"/>
      <c r="EF122" s="12"/>
      <c r="EG122" s="16"/>
      <c r="EH122" s="12"/>
      <c r="EI122" s="12"/>
      <c r="EJ122" s="16"/>
      <c r="EK122" s="12"/>
      <c r="EL122" s="12"/>
      <c r="EM122" s="16"/>
      <c r="EN122" s="12"/>
      <c r="EO122" s="12"/>
      <c r="EP122" s="16"/>
      <c r="EQ122" s="16"/>
      <c r="ER122" s="16"/>
      <c r="ES122" s="16"/>
      <c r="ET122" s="16"/>
      <c r="EU122" s="16"/>
      <c r="EV122" s="16"/>
      <c r="EW122" s="16"/>
      <c r="EX122" s="16"/>
      <c r="EY122" s="16"/>
      <c r="EZ122" s="16"/>
      <c r="FA122" s="16"/>
      <c r="FB122" s="16"/>
      <c r="FC122" s="16"/>
      <c r="FD122" s="16"/>
      <c r="FE122" s="16"/>
      <c r="FF122" s="16"/>
      <c r="FG122" s="16"/>
      <c r="FH122" s="16"/>
      <c r="FI122" s="16"/>
      <c r="FJ122" s="16"/>
      <c r="FK122" s="16"/>
      <c r="FL122" s="16"/>
      <c r="FM122" s="16"/>
      <c r="FN122" s="16"/>
      <c r="FO122" s="16"/>
      <c r="FP122" s="16"/>
      <c r="FQ122" s="16"/>
      <c r="FR122" s="16"/>
      <c r="FS122" s="16"/>
      <c r="FT122" s="16"/>
      <c r="FU122" s="16"/>
      <c r="FV122" s="16"/>
      <c r="FW122" s="16"/>
      <c r="FX122" s="16"/>
      <c r="FY122" s="16"/>
      <c r="FZ122" s="16"/>
      <c r="GA122" s="16"/>
      <c r="GB122" s="16"/>
      <c r="GC122" s="16"/>
      <c r="GD122" s="16"/>
      <c r="GE122" s="16"/>
      <c r="GF122" s="16"/>
      <c r="GG122" s="16"/>
      <c r="GH122" s="16"/>
      <c r="GI122" s="16"/>
      <c r="GJ122" s="16"/>
      <c r="GK122" s="16"/>
      <c r="GL122" s="16"/>
      <c r="GM122" s="16"/>
      <c r="GN122" s="16"/>
      <c r="GO122" s="16"/>
      <c r="GP122" s="16"/>
      <c r="GQ122" s="16"/>
      <c r="GR122" s="16"/>
      <c r="GS122" s="16"/>
      <c r="GT122" s="16"/>
      <c r="GU122" s="16"/>
      <c r="GV122" s="16"/>
      <c r="GW122" s="16"/>
      <c r="GX122" s="16"/>
      <c r="GY122" s="16"/>
      <c r="GZ122" s="16"/>
      <c r="HA122" s="16"/>
      <c r="HB122" s="16"/>
      <c r="HC122" s="16"/>
      <c r="HD122" s="16"/>
      <c r="HE122" s="16"/>
      <c r="HF122" s="16"/>
      <c r="HG122" s="16"/>
      <c r="HH122" s="16"/>
      <c r="HI122" s="16"/>
      <c r="HJ122" s="16"/>
      <c r="HK122" s="16"/>
      <c r="HL122" s="16"/>
      <c r="HM122" s="16"/>
      <c r="HN122" s="16"/>
      <c r="HO122" s="16"/>
      <c r="HP122" s="16"/>
      <c r="HQ122" s="16"/>
      <c r="HR122" s="16"/>
      <c r="HS122" s="16"/>
      <c r="HT122" s="16"/>
      <c r="HU122" s="16"/>
      <c r="HV122" s="16"/>
      <c r="HW122" s="16"/>
      <c r="HX122" s="16"/>
      <c r="HY122" s="16"/>
      <c r="HZ122" s="16"/>
      <c r="IA122" s="16"/>
      <c r="IB122" s="16"/>
      <c r="IC122" s="16"/>
      <c r="ID122" s="16"/>
      <c r="IE122" s="16"/>
      <c r="IF122" s="16"/>
      <c r="IG122" s="16"/>
      <c r="IH122" s="16"/>
      <c r="II122" s="16"/>
      <c r="IJ122" s="16"/>
      <c r="IK122" s="16"/>
      <c r="IL122" s="16"/>
      <c r="IM122" s="16"/>
      <c r="IN122" s="16"/>
      <c r="IO122" s="16"/>
      <c r="IP122" s="16"/>
      <c r="IQ122" s="16"/>
      <c r="IR122" s="16"/>
      <c r="IS122" s="16"/>
      <c r="IT122" s="16"/>
      <c r="IU122" s="16"/>
      <c r="IV122" s="16"/>
      <c r="IW122" s="16"/>
      <c r="IX122" s="16"/>
      <c r="IY122" s="16"/>
      <c r="IZ122" s="16"/>
      <c r="JA122" s="16"/>
      <c r="JB122" s="16"/>
      <c r="JC122" s="16"/>
      <c r="JD122" s="16"/>
      <c r="JE122" s="16"/>
      <c r="JF122" s="16"/>
      <c r="JG122" s="16"/>
      <c r="JH122" s="16"/>
      <c r="JI122" s="16"/>
      <c r="JJ122" s="16"/>
      <c r="JK122" s="16"/>
      <c r="JL122" s="16"/>
      <c r="JM122" s="16"/>
      <c r="JN122" s="16"/>
      <c r="JO122" s="16"/>
      <c r="JP122" s="16"/>
      <c r="JQ122" s="16"/>
      <c r="JR122" s="16"/>
      <c r="JS122" s="16"/>
      <c r="JT122" s="16"/>
      <c r="JU122" s="16"/>
      <c r="JV122" s="16"/>
      <c r="JW122" s="16"/>
      <c r="JX122" s="16"/>
      <c r="JY122" s="16"/>
      <c r="JZ122" s="16"/>
      <c r="KA122" s="16"/>
      <c r="KB122" s="16"/>
      <c r="KC122" s="16"/>
      <c r="KD122" s="16"/>
      <c r="KE122" s="16"/>
      <c r="KF122" s="16"/>
      <c r="KG122" s="16"/>
      <c r="KH122" s="16"/>
      <c r="KI122" s="16"/>
      <c r="KJ122" s="16"/>
      <c r="KK122" s="16"/>
      <c r="KL122" s="16"/>
      <c r="KM122" s="16"/>
      <c r="KN122" s="16"/>
      <c r="KO122" s="16"/>
      <c r="KP122" s="16"/>
      <c r="KQ122" s="16"/>
      <c r="KR122" s="16"/>
      <c r="KS122" s="16"/>
      <c r="KT122" s="12"/>
      <c r="KU122" s="12"/>
      <c r="KV122" s="16"/>
    </row>
    <row r="123" spans="12:308" x14ac:dyDescent="0.2">
      <c r="L123" s="12"/>
      <c r="M123" s="12"/>
      <c r="N123" s="16"/>
      <c r="O123" s="12"/>
      <c r="P123" s="12"/>
      <c r="Q123" s="16"/>
      <c r="R123" s="12"/>
      <c r="S123" s="12"/>
      <c r="T123" s="16"/>
      <c r="U123" s="12"/>
      <c r="V123" s="12"/>
      <c r="W123" s="16"/>
      <c r="X123" s="12"/>
      <c r="Y123" s="12"/>
      <c r="Z123" s="16"/>
      <c r="AA123" s="12"/>
      <c r="AB123" s="12"/>
      <c r="AC123" s="16"/>
      <c r="AD123" s="12"/>
      <c r="AE123" s="12"/>
      <c r="AF123" s="16"/>
      <c r="AG123" s="12"/>
      <c r="AH123" s="12"/>
      <c r="AI123" s="16"/>
      <c r="AJ123" s="12"/>
      <c r="AK123" s="12"/>
      <c r="AL123" s="16"/>
      <c r="AM123" s="12"/>
      <c r="AN123" s="12"/>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2"/>
      <c r="DZ123" s="12"/>
      <c r="EA123" s="16"/>
      <c r="EB123" s="12"/>
      <c r="EC123" s="12"/>
      <c r="ED123" s="16"/>
      <c r="EE123" s="12"/>
      <c r="EF123" s="12"/>
      <c r="EG123" s="16"/>
      <c r="EH123" s="12"/>
      <c r="EI123" s="12"/>
      <c r="EJ123" s="16"/>
      <c r="EK123" s="12"/>
      <c r="EL123" s="12"/>
      <c r="EM123" s="16"/>
      <c r="EN123" s="12"/>
      <c r="EO123" s="12"/>
      <c r="EP123" s="16"/>
      <c r="EQ123" s="16"/>
      <c r="ER123" s="16"/>
      <c r="ES123" s="16"/>
      <c r="ET123" s="16"/>
      <c r="EU123" s="16"/>
      <c r="EV123" s="16"/>
      <c r="EW123" s="16"/>
      <c r="EX123" s="16"/>
      <c r="EY123" s="16"/>
      <c r="EZ123" s="16"/>
      <c r="FA123" s="16"/>
      <c r="FB123" s="16"/>
      <c r="FC123" s="16"/>
      <c r="FD123" s="16"/>
      <c r="FE123" s="16"/>
      <c r="FF123" s="16"/>
      <c r="FG123" s="16"/>
      <c r="FH123" s="16"/>
      <c r="FI123" s="16"/>
      <c r="FJ123" s="16"/>
      <c r="FK123" s="16"/>
      <c r="FL123" s="16"/>
      <c r="FM123" s="16"/>
      <c r="FN123" s="16"/>
      <c r="FO123" s="16"/>
      <c r="FP123" s="16"/>
      <c r="FQ123" s="16"/>
      <c r="FR123" s="16"/>
      <c r="FS123" s="16"/>
      <c r="FT123" s="16"/>
      <c r="FU123" s="16"/>
      <c r="FV123" s="16"/>
      <c r="FW123" s="16"/>
      <c r="FX123" s="16"/>
      <c r="FY123" s="16"/>
      <c r="FZ123" s="16"/>
      <c r="GA123" s="16"/>
      <c r="GB123" s="16"/>
      <c r="GC123" s="16"/>
      <c r="GD123" s="16"/>
      <c r="GE123" s="16"/>
      <c r="GF123" s="16"/>
      <c r="GG123" s="16"/>
      <c r="GH123" s="16"/>
      <c r="GI123" s="16"/>
      <c r="GJ123" s="16"/>
      <c r="GK123" s="16"/>
      <c r="GL123" s="16"/>
      <c r="GM123" s="16"/>
      <c r="GN123" s="16"/>
      <c r="GO123" s="16"/>
      <c r="GP123" s="16"/>
      <c r="GQ123" s="16"/>
      <c r="GR123" s="16"/>
      <c r="GS123" s="16"/>
      <c r="GT123" s="16"/>
      <c r="GU123" s="16"/>
      <c r="GV123" s="16"/>
      <c r="GW123" s="16"/>
      <c r="GX123" s="16"/>
      <c r="GY123" s="16"/>
      <c r="GZ123" s="16"/>
      <c r="HA123" s="16"/>
      <c r="HB123" s="16"/>
      <c r="HC123" s="16"/>
      <c r="HD123" s="16"/>
      <c r="HE123" s="16"/>
      <c r="HF123" s="16"/>
      <c r="HG123" s="16"/>
      <c r="HH123" s="16"/>
      <c r="HI123" s="16"/>
      <c r="HJ123" s="16"/>
      <c r="HK123" s="16"/>
      <c r="HL123" s="16"/>
      <c r="HM123" s="16"/>
      <c r="HN123" s="16"/>
      <c r="HO123" s="16"/>
      <c r="HP123" s="16"/>
      <c r="HQ123" s="16"/>
      <c r="HR123" s="16"/>
      <c r="HS123" s="16"/>
      <c r="HT123" s="16"/>
      <c r="HU123" s="16"/>
      <c r="HV123" s="16"/>
      <c r="HW123" s="16"/>
      <c r="HX123" s="16"/>
      <c r="HY123" s="16"/>
      <c r="HZ123" s="16"/>
      <c r="IA123" s="16"/>
      <c r="IB123" s="16"/>
      <c r="IC123" s="16"/>
      <c r="ID123" s="16"/>
      <c r="IE123" s="16"/>
      <c r="IF123" s="16"/>
      <c r="IG123" s="16"/>
      <c r="IH123" s="16"/>
      <c r="II123" s="16"/>
      <c r="IJ123" s="16"/>
      <c r="IK123" s="16"/>
      <c r="IL123" s="16"/>
      <c r="IM123" s="16"/>
      <c r="IN123" s="16"/>
      <c r="IO123" s="16"/>
      <c r="IP123" s="16"/>
      <c r="IQ123" s="16"/>
      <c r="IR123" s="16"/>
      <c r="IS123" s="16"/>
      <c r="IT123" s="16"/>
      <c r="IU123" s="16"/>
      <c r="IV123" s="16"/>
      <c r="IW123" s="16"/>
      <c r="IX123" s="16"/>
      <c r="IY123" s="16"/>
      <c r="IZ123" s="16"/>
      <c r="JA123" s="16"/>
      <c r="JB123" s="16"/>
      <c r="JC123" s="16"/>
      <c r="JD123" s="16"/>
      <c r="JE123" s="16"/>
      <c r="JF123" s="16"/>
      <c r="JG123" s="16"/>
      <c r="JH123" s="16"/>
      <c r="JI123" s="16"/>
      <c r="JJ123" s="16"/>
      <c r="JK123" s="16"/>
      <c r="JL123" s="16"/>
      <c r="JM123" s="16"/>
      <c r="JN123" s="16"/>
      <c r="JO123" s="16"/>
      <c r="JP123" s="16"/>
      <c r="JQ123" s="16"/>
      <c r="JR123" s="16"/>
      <c r="JS123" s="16"/>
      <c r="JT123" s="16"/>
      <c r="JU123" s="16"/>
      <c r="JV123" s="16"/>
      <c r="JW123" s="16"/>
      <c r="JX123" s="16"/>
      <c r="JY123" s="16"/>
      <c r="JZ123" s="16"/>
      <c r="KA123" s="16"/>
      <c r="KB123" s="16"/>
      <c r="KC123" s="16"/>
      <c r="KD123" s="16"/>
      <c r="KE123" s="16"/>
      <c r="KF123" s="16"/>
      <c r="KG123" s="16"/>
      <c r="KH123" s="16"/>
      <c r="KI123" s="16"/>
      <c r="KJ123" s="16"/>
      <c r="KK123" s="16"/>
      <c r="KL123" s="16"/>
      <c r="KM123" s="16"/>
      <c r="KN123" s="16"/>
      <c r="KO123" s="16"/>
      <c r="KP123" s="16"/>
      <c r="KQ123" s="16"/>
      <c r="KR123" s="16"/>
      <c r="KS123" s="16"/>
      <c r="KT123" s="12"/>
      <c r="KU123" s="12"/>
      <c r="KV123" s="16"/>
    </row>
    <row r="124" spans="12:308" x14ac:dyDescent="0.2">
      <c r="L124" s="12"/>
      <c r="M124" s="12"/>
      <c r="N124" s="16"/>
      <c r="O124" s="12"/>
      <c r="P124" s="12"/>
      <c r="Q124" s="16"/>
      <c r="R124" s="12"/>
      <c r="S124" s="12"/>
      <c r="T124" s="16"/>
      <c r="U124" s="12"/>
      <c r="V124" s="12"/>
      <c r="W124" s="16"/>
      <c r="X124" s="12"/>
      <c r="Y124" s="12"/>
      <c r="Z124" s="16"/>
      <c r="AA124" s="12"/>
      <c r="AB124" s="12"/>
      <c r="AC124" s="16"/>
      <c r="AD124" s="12"/>
      <c r="AE124" s="12"/>
      <c r="AF124" s="16"/>
      <c r="AG124" s="12"/>
      <c r="AH124" s="12"/>
      <c r="AI124" s="16"/>
      <c r="AJ124" s="12"/>
      <c r="AK124" s="12"/>
      <c r="AL124" s="16"/>
      <c r="AM124" s="12"/>
      <c r="AN124" s="12"/>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2"/>
      <c r="DZ124" s="12"/>
      <c r="EA124" s="16"/>
      <c r="EB124" s="12"/>
      <c r="EC124" s="12"/>
      <c r="ED124" s="16"/>
      <c r="EE124" s="12"/>
      <c r="EF124" s="12"/>
      <c r="EG124" s="16"/>
      <c r="EH124" s="12"/>
      <c r="EI124" s="12"/>
      <c r="EJ124" s="16"/>
      <c r="EK124" s="12"/>
      <c r="EL124" s="12"/>
      <c r="EM124" s="16"/>
      <c r="EN124" s="12"/>
      <c r="EO124" s="12"/>
      <c r="EP124" s="16"/>
      <c r="EQ124" s="16"/>
      <c r="ER124" s="16"/>
      <c r="ES124" s="16"/>
      <c r="ET124" s="16"/>
      <c r="EU124" s="16"/>
      <c r="EV124" s="16"/>
      <c r="EW124" s="16"/>
      <c r="EX124" s="16"/>
      <c r="EY124" s="16"/>
      <c r="EZ124" s="16"/>
      <c r="FA124" s="16"/>
      <c r="FB124" s="16"/>
      <c r="FC124" s="16"/>
      <c r="FD124" s="16"/>
      <c r="FE124" s="16"/>
      <c r="FF124" s="16"/>
      <c r="FG124" s="16"/>
      <c r="FH124" s="16"/>
      <c r="FI124" s="16"/>
      <c r="FJ124" s="16"/>
      <c r="FK124" s="16"/>
      <c r="FL124" s="16"/>
      <c r="FM124" s="16"/>
      <c r="FN124" s="16"/>
      <c r="FO124" s="16"/>
      <c r="FP124" s="16"/>
      <c r="FQ124" s="16"/>
      <c r="FR124" s="16"/>
      <c r="FS124" s="16"/>
      <c r="FT124" s="16"/>
      <c r="FU124" s="16"/>
      <c r="FV124" s="16"/>
      <c r="FW124" s="16"/>
      <c r="FX124" s="16"/>
      <c r="FY124" s="16"/>
      <c r="FZ124" s="16"/>
      <c r="GA124" s="16"/>
      <c r="GB124" s="16"/>
      <c r="GC124" s="16"/>
      <c r="GD124" s="16"/>
      <c r="GE124" s="16"/>
      <c r="GF124" s="16"/>
      <c r="GG124" s="16"/>
      <c r="GH124" s="16"/>
      <c r="GI124" s="16"/>
      <c r="GJ124" s="16"/>
      <c r="GK124" s="16"/>
      <c r="GL124" s="16"/>
      <c r="GM124" s="16"/>
      <c r="GN124" s="16"/>
      <c r="GO124" s="16"/>
      <c r="GP124" s="16"/>
      <c r="GQ124" s="16"/>
      <c r="GR124" s="16"/>
      <c r="GS124" s="16"/>
      <c r="GT124" s="16"/>
      <c r="GU124" s="16"/>
      <c r="GV124" s="16"/>
      <c r="GW124" s="16"/>
      <c r="GX124" s="16"/>
      <c r="GY124" s="16"/>
      <c r="GZ124" s="16"/>
      <c r="HA124" s="16"/>
      <c r="HB124" s="16"/>
      <c r="HC124" s="16"/>
      <c r="HD124" s="16"/>
      <c r="HE124" s="16"/>
      <c r="HF124" s="16"/>
      <c r="HG124" s="16"/>
      <c r="HH124" s="16"/>
      <c r="HI124" s="16"/>
      <c r="HJ124" s="16"/>
      <c r="HK124" s="16"/>
      <c r="HL124" s="16"/>
      <c r="HM124" s="16"/>
      <c r="HN124" s="16"/>
      <c r="HO124" s="16"/>
      <c r="HP124" s="16"/>
      <c r="HQ124" s="16"/>
      <c r="HR124" s="16"/>
      <c r="HS124" s="16"/>
      <c r="HT124" s="16"/>
      <c r="HU124" s="16"/>
      <c r="HV124" s="16"/>
      <c r="HW124" s="16"/>
      <c r="HX124" s="16"/>
      <c r="HY124" s="16"/>
      <c r="HZ124" s="16"/>
      <c r="IA124" s="16"/>
      <c r="IB124" s="16"/>
      <c r="IC124" s="16"/>
      <c r="ID124" s="16"/>
      <c r="IE124" s="16"/>
      <c r="IF124" s="16"/>
      <c r="IG124" s="16"/>
      <c r="IH124" s="16"/>
      <c r="II124" s="16"/>
      <c r="IJ124" s="16"/>
      <c r="IK124" s="16"/>
      <c r="IL124" s="16"/>
      <c r="IM124" s="16"/>
      <c r="IN124" s="16"/>
      <c r="IO124" s="16"/>
      <c r="IP124" s="16"/>
      <c r="IQ124" s="16"/>
      <c r="IR124" s="16"/>
      <c r="IS124" s="16"/>
      <c r="IT124" s="16"/>
      <c r="IU124" s="16"/>
      <c r="IV124" s="16"/>
      <c r="IW124" s="16"/>
      <c r="IX124" s="16"/>
      <c r="IY124" s="16"/>
      <c r="IZ124" s="16"/>
      <c r="JA124" s="16"/>
      <c r="JB124" s="16"/>
      <c r="JC124" s="16"/>
      <c r="JD124" s="16"/>
      <c r="JE124" s="16"/>
      <c r="JF124" s="16"/>
      <c r="JG124" s="16"/>
      <c r="JH124" s="16"/>
      <c r="JI124" s="16"/>
      <c r="JJ124" s="16"/>
      <c r="JK124" s="16"/>
      <c r="JL124" s="16"/>
      <c r="JM124" s="16"/>
      <c r="JN124" s="16"/>
      <c r="JO124" s="16"/>
      <c r="JP124" s="16"/>
      <c r="JQ124" s="16"/>
      <c r="JR124" s="16"/>
      <c r="JS124" s="16"/>
      <c r="JT124" s="16"/>
      <c r="JU124" s="16"/>
      <c r="JV124" s="16"/>
      <c r="JW124" s="16"/>
      <c r="JX124" s="16"/>
      <c r="JY124" s="16"/>
      <c r="JZ124" s="16"/>
      <c r="KA124" s="16"/>
      <c r="KB124" s="16"/>
      <c r="KC124" s="16"/>
      <c r="KD124" s="16"/>
      <c r="KE124" s="16"/>
      <c r="KF124" s="16"/>
      <c r="KG124" s="16"/>
      <c r="KH124" s="16"/>
      <c r="KI124" s="16"/>
      <c r="KJ124" s="16"/>
      <c r="KK124" s="16"/>
      <c r="KL124" s="16"/>
      <c r="KM124" s="16"/>
      <c r="KN124" s="16"/>
      <c r="KO124" s="16"/>
      <c r="KP124" s="16"/>
      <c r="KQ124" s="16"/>
      <c r="KR124" s="16"/>
      <c r="KS124" s="16"/>
      <c r="KT124" s="12"/>
      <c r="KU124" s="12"/>
      <c r="KV124" s="16"/>
    </row>
    <row r="125" spans="12:308" x14ac:dyDescent="0.2">
      <c r="L125" s="12"/>
      <c r="M125" s="12"/>
      <c r="N125" s="16"/>
      <c r="O125" s="12"/>
      <c r="P125" s="12"/>
      <c r="Q125" s="16"/>
      <c r="R125" s="12"/>
      <c r="S125" s="12"/>
      <c r="T125" s="16"/>
      <c r="U125" s="12"/>
      <c r="V125" s="12"/>
      <c r="W125" s="16"/>
      <c r="X125" s="12"/>
      <c r="Y125" s="12"/>
      <c r="Z125" s="16"/>
      <c r="AA125" s="12"/>
      <c r="AB125" s="12"/>
      <c r="AC125" s="16"/>
      <c r="AD125" s="12"/>
      <c r="AE125" s="12"/>
      <c r="AF125" s="16"/>
      <c r="AG125" s="12"/>
      <c r="AH125" s="12"/>
      <c r="AI125" s="16"/>
      <c r="AJ125" s="12"/>
      <c r="AK125" s="12"/>
      <c r="AL125" s="16"/>
      <c r="AM125" s="12"/>
      <c r="AN125" s="12"/>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2"/>
      <c r="DZ125" s="12"/>
      <c r="EA125" s="16"/>
      <c r="EB125" s="12"/>
      <c r="EC125" s="12"/>
      <c r="ED125" s="16"/>
      <c r="EE125" s="12"/>
      <c r="EF125" s="12"/>
      <c r="EG125" s="16"/>
      <c r="EH125" s="12"/>
      <c r="EI125" s="12"/>
      <c r="EJ125" s="16"/>
      <c r="EK125" s="12"/>
      <c r="EL125" s="12"/>
      <c r="EM125" s="16"/>
      <c r="EN125" s="12"/>
      <c r="EO125" s="12"/>
      <c r="EP125" s="16"/>
      <c r="EQ125" s="16"/>
      <c r="ER125" s="16"/>
      <c r="ES125" s="16"/>
      <c r="ET125" s="16"/>
      <c r="EU125" s="16"/>
      <c r="EV125" s="16"/>
      <c r="EW125" s="16"/>
      <c r="EX125" s="16"/>
      <c r="EY125" s="16"/>
      <c r="EZ125" s="16"/>
      <c r="FA125" s="16"/>
      <c r="FB125" s="16"/>
      <c r="FC125" s="16"/>
      <c r="FD125" s="16"/>
      <c r="FE125" s="16"/>
      <c r="FF125" s="16"/>
      <c r="FG125" s="16"/>
      <c r="FH125" s="16"/>
      <c r="FI125" s="16"/>
      <c r="FJ125" s="16"/>
      <c r="FK125" s="16"/>
      <c r="FL125" s="16"/>
      <c r="FM125" s="16"/>
      <c r="FN125" s="16"/>
      <c r="FO125" s="16"/>
      <c r="FP125" s="16"/>
      <c r="FQ125" s="16"/>
      <c r="FR125" s="16"/>
      <c r="FS125" s="16"/>
      <c r="FT125" s="16"/>
      <c r="FU125" s="16"/>
      <c r="FV125" s="16"/>
      <c r="FW125" s="16"/>
      <c r="FX125" s="16"/>
      <c r="FY125" s="16"/>
      <c r="FZ125" s="16"/>
      <c r="GA125" s="16"/>
      <c r="GB125" s="16"/>
      <c r="GC125" s="16"/>
      <c r="GD125" s="16"/>
      <c r="GE125" s="16"/>
      <c r="GF125" s="16"/>
      <c r="GG125" s="16"/>
      <c r="GH125" s="16"/>
      <c r="GI125" s="16"/>
      <c r="GJ125" s="16"/>
      <c r="GK125" s="16"/>
      <c r="GL125" s="16"/>
      <c r="GM125" s="16"/>
      <c r="GN125" s="16"/>
      <c r="GO125" s="16"/>
      <c r="GP125" s="16"/>
      <c r="GQ125" s="16"/>
      <c r="GR125" s="16"/>
      <c r="GS125" s="16"/>
      <c r="GT125" s="16"/>
      <c r="GU125" s="16"/>
      <c r="GV125" s="16"/>
      <c r="GW125" s="16"/>
      <c r="GX125" s="16"/>
      <c r="GY125" s="16"/>
      <c r="GZ125" s="16"/>
      <c r="HA125" s="16"/>
      <c r="HB125" s="16"/>
      <c r="HC125" s="16"/>
      <c r="HD125" s="16"/>
      <c r="HE125" s="16"/>
      <c r="HF125" s="16"/>
      <c r="HG125" s="16"/>
      <c r="HH125" s="16"/>
      <c r="HI125" s="16"/>
      <c r="HJ125" s="16"/>
      <c r="HK125" s="16"/>
      <c r="HL125" s="16"/>
      <c r="HM125" s="16"/>
      <c r="HN125" s="16"/>
      <c r="HO125" s="16"/>
      <c r="HP125" s="16"/>
      <c r="HQ125" s="16"/>
      <c r="HR125" s="16"/>
      <c r="HS125" s="16"/>
      <c r="HT125" s="16"/>
      <c r="HU125" s="16"/>
      <c r="HV125" s="16"/>
      <c r="HW125" s="16"/>
      <c r="HX125" s="16"/>
      <c r="HY125" s="16"/>
      <c r="HZ125" s="16"/>
      <c r="IA125" s="16"/>
      <c r="IB125" s="16"/>
      <c r="IC125" s="16"/>
      <c r="ID125" s="16"/>
      <c r="IE125" s="16"/>
      <c r="IF125" s="16"/>
      <c r="IG125" s="16"/>
      <c r="IH125" s="16"/>
      <c r="II125" s="16"/>
      <c r="IJ125" s="16"/>
      <c r="IK125" s="16"/>
      <c r="IL125" s="16"/>
      <c r="IM125" s="16"/>
      <c r="IN125" s="16"/>
      <c r="IO125" s="16"/>
      <c r="IP125" s="16"/>
      <c r="IQ125" s="16"/>
      <c r="IR125" s="16"/>
      <c r="IS125" s="16"/>
      <c r="IT125" s="16"/>
      <c r="IU125" s="16"/>
      <c r="IV125" s="16"/>
      <c r="IW125" s="16"/>
      <c r="IX125" s="16"/>
      <c r="IY125" s="16"/>
      <c r="IZ125" s="16"/>
      <c r="JA125" s="16"/>
      <c r="JB125" s="16"/>
      <c r="JC125" s="16"/>
      <c r="JD125" s="16"/>
      <c r="JE125" s="16"/>
      <c r="JF125" s="16"/>
      <c r="JG125" s="16"/>
      <c r="JH125" s="16"/>
      <c r="JI125" s="16"/>
      <c r="JJ125" s="16"/>
      <c r="JK125" s="16"/>
      <c r="JL125" s="16"/>
      <c r="JM125" s="16"/>
      <c r="JN125" s="16"/>
      <c r="JO125" s="16"/>
      <c r="JP125" s="16"/>
      <c r="JQ125" s="16"/>
      <c r="JR125" s="16"/>
      <c r="JS125" s="16"/>
      <c r="JT125" s="16"/>
      <c r="JU125" s="16"/>
      <c r="JV125" s="16"/>
      <c r="JW125" s="16"/>
      <c r="JX125" s="16"/>
      <c r="JY125" s="16"/>
      <c r="JZ125" s="16"/>
      <c r="KA125" s="16"/>
      <c r="KB125" s="16"/>
      <c r="KC125" s="16"/>
      <c r="KD125" s="16"/>
      <c r="KE125" s="16"/>
      <c r="KF125" s="16"/>
      <c r="KG125" s="16"/>
      <c r="KH125" s="16"/>
      <c r="KI125" s="16"/>
      <c r="KJ125" s="16"/>
      <c r="KK125" s="16"/>
      <c r="KL125" s="16"/>
      <c r="KM125" s="16"/>
      <c r="KN125" s="16"/>
      <c r="KO125" s="16"/>
      <c r="KP125" s="16"/>
      <c r="KQ125" s="16"/>
      <c r="KR125" s="16"/>
      <c r="KS125" s="16"/>
      <c r="KT125" s="12"/>
      <c r="KU125" s="12"/>
      <c r="KV125" s="16"/>
    </row>
    <row r="126" spans="12:308" x14ac:dyDescent="0.2">
      <c r="L126" s="12"/>
      <c r="M126" s="12"/>
      <c r="N126" s="16"/>
      <c r="O126" s="12"/>
      <c r="P126" s="12"/>
      <c r="Q126" s="16"/>
      <c r="R126" s="12"/>
      <c r="S126" s="12"/>
      <c r="T126" s="16"/>
      <c r="U126" s="12"/>
      <c r="V126" s="12"/>
      <c r="W126" s="16"/>
      <c r="X126" s="12"/>
      <c r="Y126" s="12"/>
      <c r="Z126" s="16"/>
      <c r="AA126" s="12"/>
      <c r="AB126" s="12"/>
      <c r="AC126" s="16"/>
      <c r="AD126" s="12"/>
      <c r="AE126" s="12"/>
      <c r="AF126" s="16"/>
      <c r="AG126" s="12"/>
      <c r="AH126" s="12"/>
      <c r="AI126" s="16"/>
      <c r="AJ126" s="12"/>
      <c r="AK126" s="12"/>
      <c r="AL126" s="16"/>
      <c r="AM126" s="12"/>
      <c r="AN126" s="12"/>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2"/>
      <c r="DZ126" s="12"/>
      <c r="EA126" s="16"/>
      <c r="EB126" s="12"/>
      <c r="EC126" s="12"/>
      <c r="ED126" s="16"/>
      <c r="EE126" s="12"/>
      <c r="EF126" s="12"/>
      <c r="EG126" s="16"/>
      <c r="EH126" s="12"/>
      <c r="EI126" s="12"/>
      <c r="EJ126" s="16"/>
      <c r="EK126" s="12"/>
      <c r="EL126" s="12"/>
      <c r="EM126" s="16"/>
      <c r="EN126" s="12"/>
      <c r="EO126" s="12"/>
      <c r="EP126" s="16"/>
      <c r="EQ126" s="16"/>
      <c r="ER126" s="16"/>
      <c r="ES126" s="16"/>
      <c r="ET126" s="16"/>
      <c r="EU126" s="16"/>
      <c r="EV126" s="16"/>
      <c r="EW126" s="16"/>
      <c r="EX126" s="16"/>
      <c r="EY126" s="16"/>
      <c r="EZ126" s="16"/>
      <c r="FA126" s="16"/>
      <c r="FB126" s="16"/>
      <c r="FC126" s="16"/>
      <c r="FD126" s="16"/>
      <c r="FE126" s="16"/>
      <c r="FF126" s="16"/>
      <c r="FG126" s="16"/>
      <c r="FH126" s="16"/>
      <c r="FI126" s="16"/>
      <c r="FJ126" s="16"/>
      <c r="FK126" s="16"/>
      <c r="FL126" s="16"/>
      <c r="FM126" s="16"/>
      <c r="FN126" s="16"/>
      <c r="FO126" s="16"/>
      <c r="FP126" s="16"/>
      <c r="FQ126" s="16"/>
      <c r="FR126" s="16"/>
      <c r="FS126" s="16"/>
      <c r="FT126" s="16"/>
      <c r="FU126" s="16"/>
      <c r="FV126" s="16"/>
      <c r="FW126" s="16"/>
      <c r="FX126" s="16"/>
      <c r="FY126" s="16"/>
      <c r="FZ126" s="16"/>
      <c r="GA126" s="16"/>
      <c r="GB126" s="16"/>
      <c r="GC126" s="16"/>
      <c r="GD126" s="16"/>
      <c r="GE126" s="16"/>
      <c r="GF126" s="16"/>
      <c r="GG126" s="16"/>
      <c r="GH126" s="16"/>
      <c r="GI126" s="16"/>
      <c r="GJ126" s="16"/>
      <c r="GK126" s="16"/>
      <c r="GL126" s="16"/>
      <c r="GM126" s="16"/>
      <c r="GN126" s="16"/>
      <c r="GO126" s="16"/>
      <c r="GP126" s="16"/>
      <c r="GQ126" s="16"/>
      <c r="GR126" s="16"/>
      <c r="GS126" s="16"/>
      <c r="GT126" s="16"/>
      <c r="GU126" s="16"/>
      <c r="GV126" s="16"/>
      <c r="GW126" s="16"/>
      <c r="GX126" s="16"/>
      <c r="GY126" s="16"/>
      <c r="GZ126" s="16"/>
      <c r="HA126" s="16"/>
      <c r="HB126" s="16"/>
      <c r="HC126" s="16"/>
      <c r="HD126" s="16"/>
      <c r="HE126" s="16"/>
      <c r="HF126" s="16"/>
      <c r="HG126" s="16"/>
      <c r="HH126" s="16"/>
      <c r="HI126" s="16"/>
      <c r="HJ126" s="16"/>
      <c r="HK126" s="16"/>
      <c r="HL126" s="16"/>
      <c r="HM126" s="16"/>
      <c r="HN126" s="16"/>
      <c r="HO126" s="16"/>
      <c r="HP126" s="16"/>
      <c r="HQ126" s="16"/>
      <c r="HR126" s="16"/>
      <c r="HS126" s="16"/>
      <c r="HT126" s="16"/>
      <c r="HU126" s="16"/>
      <c r="HV126" s="16"/>
      <c r="HW126" s="16"/>
      <c r="HX126" s="16"/>
      <c r="HY126" s="16"/>
      <c r="HZ126" s="16"/>
      <c r="IA126" s="16"/>
      <c r="IB126" s="16"/>
      <c r="IC126" s="16"/>
      <c r="ID126" s="16"/>
      <c r="IE126" s="16"/>
      <c r="IF126" s="16"/>
      <c r="IG126" s="16"/>
      <c r="IH126" s="16"/>
      <c r="II126" s="16"/>
      <c r="IJ126" s="16"/>
      <c r="IK126" s="16"/>
      <c r="IL126" s="16"/>
      <c r="IM126" s="16"/>
      <c r="IN126" s="16"/>
      <c r="IO126" s="16"/>
      <c r="IP126" s="16"/>
      <c r="IQ126" s="16"/>
      <c r="IR126" s="16"/>
      <c r="IS126" s="16"/>
      <c r="IT126" s="16"/>
      <c r="IU126" s="16"/>
      <c r="IV126" s="16"/>
      <c r="IW126" s="16"/>
      <c r="IX126" s="16"/>
      <c r="IY126" s="16"/>
      <c r="IZ126" s="16"/>
      <c r="JA126" s="16"/>
      <c r="JB126" s="16"/>
      <c r="JC126" s="16"/>
      <c r="JD126" s="16"/>
      <c r="JE126" s="16"/>
      <c r="JF126" s="16"/>
      <c r="JG126" s="16"/>
      <c r="JH126" s="16"/>
      <c r="JI126" s="16"/>
      <c r="JJ126" s="16"/>
      <c r="JK126" s="16"/>
      <c r="JL126" s="16"/>
      <c r="JM126" s="16"/>
      <c r="JN126" s="16"/>
      <c r="JO126" s="16"/>
      <c r="JP126" s="16"/>
      <c r="JQ126" s="16"/>
      <c r="JR126" s="16"/>
      <c r="JS126" s="16"/>
      <c r="JT126" s="16"/>
      <c r="JU126" s="16"/>
      <c r="JV126" s="16"/>
      <c r="JW126" s="16"/>
      <c r="JX126" s="16"/>
      <c r="JY126" s="16"/>
      <c r="JZ126" s="16"/>
      <c r="KA126" s="16"/>
      <c r="KB126" s="16"/>
      <c r="KC126" s="16"/>
      <c r="KD126" s="16"/>
      <c r="KE126" s="16"/>
      <c r="KF126" s="16"/>
      <c r="KG126" s="16"/>
      <c r="KH126" s="16"/>
      <c r="KI126" s="16"/>
      <c r="KJ126" s="16"/>
      <c r="KK126" s="16"/>
      <c r="KL126" s="16"/>
      <c r="KM126" s="16"/>
      <c r="KN126" s="16"/>
      <c r="KO126" s="16"/>
      <c r="KP126" s="16"/>
      <c r="KQ126" s="16"/>
      <c r="KR126" s="16"/>
      <c r="KS126" s="16"/>
      <c r="KT126" s="12"/>
      <c r="KU126" s="12"/>
      <c r="KV126" s="16"/>
    </row>
  </sheetData>
  <sheetProtection formatRows="0" insertRows="0" selectLockedCells="1"/>
  <protectedRanges>
    <protectedRange password="F692" sqref="B14:C14 E14:H14 B21:H27 C28:H30 H15:H20" name="Rango1_1_1_2"/>
    <protectedRange password="F692" sqref="J22 AE27:AE30 AH27:AH30 AK27:AK30 AN27:AN30 AQ27:AQ30 AT27:AT30 AW27:AW30 AZ27:AZ30 BC27:BC30 BF27:BF30 BI27:BI30 BL27:BL30 BO27:BO30 BR27:BR30 BU27:BU30 BX27:BX30 CA27:CA30 CD27:CD30 CG27:CG30 CJ27:CJ30 CM27:CM30 CP27:CP30 CS27:CS30 CV27:CV30 CY27:CY30 DB27:DB30 DE27:DE30 DH27:DH30 DK27:DK30 DN27:DN30 DQ27:DQ30 DT27:DT30 DW27:DW30 DZ27:DZ30 EC27:EC30 EF27:EF30 EI27:EI30 EL27:EL30 EO27:EO30 ER27:ER30 EU27:EU30 EX27:EX30 FA27:FA30 FD27:FD30 FG27:FG30 FJ27:FJ30 FM27:FM30 FP27:FP30 FS27:FS30 FV27:FV30 FY27:FY30 GB27:GB30 GE27:GE30 GH27:GH30 GK27:GK30 GN27:GN30 GQ27:GQ30 GT27:GT30 GW27:GW30 GZ27:GZ30 HC27:HC30 HF27:HF30 HI27:HI30 HL27:HL30 HO27:HO30 HR27:HR30 HU27:HU30 HX27:HX30 IA27:IA30 ID27:ID30 IG27:IG30 IJ27:IJ30 IM27:IM30 IP27:IP30 IS27:IS30 IV27:IV30 IY27:IY30 JB27:JB30 JE27:JE30 JH27:JH30 JK27:JK30 JN27:JN30 JQ27:JQ30 JT27:JT30 JW27:JW30 JZ27:JZ30 KC27:KC30 KF27:KF30 KI27:KI30 KL27:KL30 KO27:KO30 KR27:KR30 KU27:KU30 M22 S22 AN22 AQ22 AT22 AW22 AZ22 BC22 BF22 BI22 BL22 BO22 BR22 BU22 BX22 CA22 CD22 CG22 CJ22 CM22 CP22 CS22 CV22 CY22 DB22 DE22 DH22 DK22 DN22 DQ22 DT22 DW22 DZ22 EC22 EF22 EI22 EL22 EO22 ER22 EU22 EX22 FA22 FD22 FG22 FJ22 FM22 FP22 FS22 FV22 FY22 GB22 GE22 GH22 GK22 GN22 GQ22 GT22 GW22 GZ22 HC22 HF22 HI22 HL22 HO22 HR22 HU22 HX22 IA22 ID22 IG22 IJ22 IM22 IP22 IS22 IV22 IY22 JB22 JE22 JH22 JK22 JN22 JQ22 JT22 JW22 JZ22 KC22 KF22 KI22 KL22 KO22 KR22 KU22 P22 V22 Y22 AB22 AE22 AH22 AK22 M27:M30 P27:P30 V27:V30 Y27:Y30 AB27:AB30 S27:S30 J27:J30" name="Rango1_1_1_3"/>
    <protectedRange password="F692" sqref="C31:H31" name="Rango1_1_1_2_1"/>
    <protectedRange password="F692" sqref="J31 M31 P31 S31 V31 Y31 AB31 AE31 AH31 AK31 AN31 AQ31 AT31 AW31 AZ31 BC31 BF31 BI31 BL31 BO31 BR31 BU31 BX31 CA31 CD31 CG31 CJ31 CM31 CP31 CS31 CV31 CY31 DB31 DE31 DH31 DK31 DN31 DQ31 DT31 DW31 DZ31 EC31 EF31 EI31 EL31 EO31 ER31 EU31 EX31 FA31 FD31 FG31 FJ31 FM31 FP31 FS31 FV31 FY31 GB31 GE31 GH31 GK31 GN31 GQ31 GT31 GW31 GZ31 HC31 HF31 HI31 HL31 HO31 HR31 HU31 HX31 IA31 ID31 IG31 IJ31 IM31 IP31 IS31 IV31 IY31 JB31 JE31 JH31 JK31 JN31 JQ31 JT31 JW31 JZ31 KC31 KF31 KI31 KL31 KO31 KR31 KU31" name="Rango1_1_1_3_1"/>
    <protectedRange password="F692" sqref="B15:G20 I15:I19 O15:O19 R15:R19 U15:U19 X15:X19" name="Rango1_1"/>
    <protectedRange password="F692" sqref="L15:L19 I20 AA15:AA19" name="Rango1_1_1"/>
    <protectedRange password="F692" sqref="O20" name="Rango1_1_2"/>
    <protectedRange password="F692" sqref="U20" name="Rango1_1_3"/>
    <protectedRange password="F692" sqref="X20" name="Rango1_1_4"/>
    <protectedRange password="F692" sqref="AA20" name="Rango1_1_5"/>
    <protectedRange password="F692" sqref="AJ15:AJ19 AG15:AG19 AD15:AD20" name="Rango1_1_6"/>
    <protectedRange password="F692" sqref="AG20" name="Rango1_1_7"/>
    <protectedRange password="F692" sqref="AJ20" name="Rango1_1_8"/>
  </protectedRanges>
  <mergeCells count="606">
    <mergeCell ref="B31:H31"/>
    <mergeCell ref="DG10:DI10"/>
    <mergeCell ref="DG11:DI11"/>
    <mergeCell ref="DG12:DI12"/>
    <mergeCell ref="DS10:DU10"/>
    <mergeCell ref="DS11:DU11"/>
    <mergeCell ref="DS12:DU12"/>
    <mergeCell ref="DA12:DC12"/>
    <mergeCell ref="DD10:DF10"/>
    <mergeCell ref="DD11:DF11"/>
    <mergeCell ref="DD12:DF12"/>
    <mergeCell ref="CX12:CZ12"/>
    <mergeCell ref="DA10:DC10"/>
    <mergeCell ref="DA11:DC11"/>
    <mergeCell ref="CF10:CH10"/>
    <mergeCell ref="CF11:CH11"/>
    <mergeCell ref="CF12:CH12"/>
    <mergeCell ref="CI10:CK10"/>
    <mergeCell ref="CI11:CK11"/>
    <mergeCell ref="CI12:CK12"/>
    <mergeCell ref="CL10:CN10"/>
    <mergeCell ref="CX10:CZ10"/>
    <mergeCell ref="CX11:CZ11"/>
    <mergeCell ref="CL12:CN12"/>
    <mergeCell ref="CL11:CN11"/>
    <mergeCell ref="DV10:DX10"/>
    <mergeCell ref="DV11:DX11"/>
    <mergeCell ref="DV12:DX12"/>
    <mergeCell ref="DJ10:DL10"/>
    <mergeCell ref="DJ11:DL11"/>
    <mergeCell ref="DJ12:DL12"/>
    <mergeCell ref="DM10:DO10"/>
    <mergeCell ref="DM11:DO11"/>
    <mergeCell ref="DM12:DO12"/>
    <mergeCell ref="DP10:DR10"/>
    <mergeCell ref="DP11:DR11"/>
    <mergeCell ref="DP12:DR12"/>
    <mergeCell ref="CO10:CQ10"/>
    <mergeCell ref="CO11:CQ11"/>
    <mergeCell ref="CO12:CQ12"/>
    <mergeCell ref="CR10:CT10"/>
    <mergeCell ref="CR11:CT11"/>
    <mergeCell ref="CR12:CT12"/>
    <mergeCell ref="CU10:CW10"/>
    <mergeCell ref="CU11:CW11"/>
    <mergeCell ref="CU12:CW12"/>
    <mergeCell ref="BN10:BP10"/>
    <mergeCell ref="BN11:BP11"/>
    <mergeCell ref="BN12:BP12"/>
    <mergeCell ref="BQ10:BS10"/>
    <mergeCell ref="BQ11:BS11"/>
    <mergeCell ref="BQ12:BS12"/>
    <mergeCell ref="BT10:BV10"/>
    <mergeCell ref="BT11:BV11"/>
    <mergeCell ref="BT12:BV12"/>
    <mergeCell ref="BW10:BY10"/>
    <mergeCell ref="BW11:BY11"/>
    <mergeCell ref="BW12:BY12"/>
    <mergeCell ref="BZ10:CB10"/>
    <mergeCell ref="BZ11:CB11"/>
    <mergeCell ref="BZ12:CB12"/>
    <mergeCell ref="CC10:CE10"/>
    <mergeCell ref="CC11:CE11"/>
    <mergeCell ref="CC12:CE12"/>
    <mergeCell ref="BB12:BD12"/>
    <mergeCell ref="BE10:BG10"/>
    <mergeCell ref="BE11:BG11"/>
    <mergeCell ref="BE12:BG12"/>
    <mergeCell ref="BH10:BJ10"/>
    <mergeCell ref="BH11:BJ11"/>
    <mergeCell ref="BH12:BJ12"/>
    <mergeCell ref="BK10:BM10"/>
    <mergeCell ref="BK11:BM11"/>
    <mergeCell ref="BK12:BM12"/>
    <mergeCell ref="KT10:KV10"/>
    <mergeCell ref="KT11:KV11"/>
    <mergeCell ref="KT12:KV12"/>
    <mergeCell ref="KT33:KV33"/>
    <mergeCell ref="KT34:KV37"/>
    <mergeCell ref="EN10:EP10"/>
    <mergeCell ref="EN11:EP11"/>
    <mergeCell ref="EN12:EP12"/>
    <mergeCell ref="EN33:EP33"/>
    <mergeCell ref="EN34:EP37"/>
    <mergeCell ref="EQ10:ES10"/>
    <mergeCell ref="EQ11:ES11"/>
    <mergeCell ref="EQ12:ES12"/>
    <mergeCell ref="ET10:EV10"/>
    <mergeCell ref="ET11:EV11"/>
    <mergeCell ref="ET12:EV12"/>
    <mergeCell ref="EW10:EY10"/>
    <mergeCell ref="EW11:EY11"/>
    <mergeCell ref="EW12:EY12"/>
    <mergeCell ref="EZ10:FB10"/>
    <mergeCell ref="EZ11:FB11"/>
    <mergeCell ref="EZ12:FB12"/>
    <mergeCell ref="FC10:FE10"/>
    <mergeCell ref="FC11:FE11"/>
    <mergeCell ref="EK10:EM10"/>
    <mergeCell ref="EK11:EM11"/>
    <mergeCell ref="EK12:EM12"/>
    <mergeCell ref="EK33:EM33"/>
    <mergeCell ref="EK34:EM37"/>
    <mergeCell ref="EH10:EJ10"/>
    <mergeCell ref="EH11:EJ11"/>
    <mergeCell ref="EH12:EJ12"/>
    <mergeCell ref="EH33:EJ33"/>
    <mergeCell ref="EH34:EJ37"/>
    <mergeCell ref="EE10:EG10"/>
    <mergeCell ref="EE11:EG11"/>
    <mergeCell ref="EE12:EG12"/>
    <mergeCell ref="EE33:EG33"/>
    <mergeCell ref="EE34:EG37"/>
    <mergeCell ref="EB10:ED10"/>
    <mergeCell ref="EB11:ED11"/>
    <mergeCell ref="EB12:ED12"/>
    <mergeCell ref="EB33:ED33"/>
    <mergeCell ref="EB34:ED37"/>
    <mergeCell ref="DY10:EA10"/>
    <mergeCell ref="DY11:EA11"/>
    <mergeCell ref="DY12:EA12"/>
    <mergeCell ref="DY33:EA33"/>
    <mergeCell ref="DY34:EA37"/>
    <mergeCell ref="AM10:AO10"/>
    <mergeCell ref="AM11:AO11"/>
    <mergeCell ref="AM12:AO12"/>
    <mergeCell ref="AM33:AO33"/>
    <mergeCell ref="AM34:AO37"/>
    <mergeCell ref="AP10:AR10"/>
    <mergeCell ref="AP11:AR11"/>
    <mergeCell ref="AP12:AR12"/>
    <mergeCell ref="AS10:AU10"/>
    <mergeCell ref="AS11:AU11"/>
    <mergeCell ref="AS12:AU12"/>
    <mergeCell ref="AV10:AX10"/>
    <mergeCell ref="AV11:AX11"/>
    <mergeCell ref="AV12:AX12"/>
    <mergeCell ref="AY10:BA10"/>
    <mergeCell ref="AY11:BA11"/>
    <mergeCell ref="AY12:BA12"/>
    <mergeCell ref="BB10:BD10"/>
    <mergeCell ref="BB11:BD11"/>
    <mergeCell ref="AJ10:AL10"/>
    <mergeCell ref="AJ11:AL11"/>
    <mergeCell ref="AJ12:AL12"/>
    <mergeCell ref="AJ33:AL33"/>
    <mergeCell ref="AJ34:AL37"/>
    <mergeCell ref="AG10:AI10"/>
    <mergeCell ref="AG11:AI11"/>
    <mergeCell ref="AG12:AI12"/>
    <mergeCell ref="AG33:AI33"/>
    <mergeCell ref="AG34:AI37"/>
    <mergeCell ref="AD10:AF10"/>
    <mergeCell ref="AD11:AF11"/>
    <mergeCell ref="AD12:AF12"/>
    <mergeCell ref="AD33:AF33"/>
    <mergeCell ref="AD34:AF37"/>
    <mergeCell ref="AA10:AC10"/>
    <mergeCell ref="AA11:AC11"/>
    <mergeCell ref="AA12:AC12"/>
    <mergeCell ref="AA33:AC33"/>
    <mergeCell ref="AA34:AC37"/>
    <mergeCell ref="X10:Z10"/>
    <mergeCell ref="X11:Z11"/>
    <mergeCell ref="X12:Z12"/>
    <mergeCell ref="X33:Z33"/>
    <mergeCell ref="X34:Z37"/>
    <mergeCell ref="U10:W10"/>
    <mergeCell ref="U11:W11"/>
    <mergeCell ref="U12:W12"/>
    <mergeCell ref="U33:W33"/>
    <mergeCell ref="U34:W37"/>
    <mergeCell ref="R10:T10"/>
    <mergeCell ref="R11:T11"/>
    <mergeCell ref="R12:T12"/>
    <mergeCell ref="R33:T33"/>
    <mergeCell ref="R34:T37"/>
    <mergeCell ref="I10:K10"/>
    <mergeCell ref="H34:H37"/>
    <mergeCell ref="B11:H11"/>
    <mergeCell ref="B12:H12"/>
    <mergeCell ref="I34:K37"/>
    <mergeCell ref="I33:K33"/>
    <mergeCell ref="I11:K11"/>
    <mergeCell ref="I12:K12"/>
    <mergeCell ref="O10:Q10"/>
    <mergeCell ref="O11:Q11"/>
    <mergeCell ref="O12:Q12"/>
    <mergeCell ref="O33:Q33"/>
    <mergeCell ref="O34:Q37"/>
    <mergeCell ref="L10:N10"/>
    <mergeCell ref="L11:N11"/>
    <mergeCell ref="L12:N12"/>
    <mergeCell ref="L33:N33"/>
    <mergeCell ref="L34:N37"/>
    <mergeCell ref="B30:H30"/>
    <mergeCell ref="H38:H41"/>
    <mergeCell ref="U38:W41"/>
    <mergeCell ref="X38:Z41"/>
    <mergeCell ref="AA38:AC41"/>
    <mergeCell ref="AD38:AF41"/>
    <mergeCell ref="AG38:AI41"/>
    <mergeCell ref="AJ38:AL41"/>
    <mergeCell ref="AM38:AO41"/>
    <mergeCell ref="AP38:AR41"/>
    <mergeCell ref="CC38:CE41"/>
    <mergeCell ref="CF38:CH41"/>
    <mergeCell ref="CI38:CK41"/>
    <mergeCell ref="CL38:CN41"/>
    <mergeCell ref="CO38:CQ41"/>
    <mergeCell ref="CR38:CT41"/>
    <mergeCell ref="AS38:AU41"/>
    <mergeCell ref="AV38:AX41"/>
    <mergeCell ref="AY38:BA41"/>
    <mergeCell ref="BB38:BD41"/>
    <mergeCell ref="BE38:BG41"/>
    <mergeCell ref="BH38:BJ41"/>
    <mergeCell ref="BK38:BM41"/>
    <mergeCell ref="BN38:BP41"/>
    <mergeCell ref="BQ38:BS41"/>
    <mergeCell ref="DV38:DX41"/>
    <mergeCell ref="DY38:EA41"/>
    <mergeCell ref="EB38:ED41"/>
    <mergeCell ref="EE38:EG41"/>
    <mergeCell ref="EH38:EJ41"/>
    <mergeCell ref="EK38:EM41"/>
    <mergeCell ref="EN38:EP41"/>
    <mergeCell ref="KT38:KV41"/>
    <mergeCell ref="I38:K41"/>
    <mergeCell ref="L38:N41"/>
    <mergeCell ref="O38:Q41"/>
    <mergeCell ref="R38:T41"/>
    <mergeCell ref="CU38:CW41"/>
    <mergeCell ref="CX38:CZ41"/>
    <mergeCell ref="DA38:DC41"/>
    <mergeCell ref="DD38:DF41"/>
    <mergeCell ref="DG38:DI41"/>
    <mergeCell ref="DJ38:DL41"/>
    <mergeCell ref="DM38:DO41"/>
    <mergeCell ref="DP38:DR41"/>
    <mergeCell ref="DS38:DU41"/>
    <mergeCell ref="BT38:BV41"/>
    <mergeCell ref="BW38:BY41"/>
    <mergeCell ref="BZ38:CB41"/>
    <mergeCell ref="AP34:AR37"/>
    <mergeCell ref="AS34:AU37"/>
    <mergeCell ref="AV34:AX37"/>
    <mergeCell ref="AY34:BA37"/>
    <mergeCell ref="BB34:BD37"/>
    <mergeCell ref="BE34:BG37"/>
    <mergeCell ref="BH34:BJ37"/>
    <mergeCell ref="BK34:BM37"/>
    <mergeCell ref="BN34:BP37"/>
    <mergeCell ref="BQ34:BS37"/>
    <mergeCell ref="BT34:BV37"/>
    <mergeCell ref="BW34:BY37"/>
    <mergeCell ref="BZ34:CB37"/>
    <mergeCell ref="CC34:CE37"/>
    <mergeCell ref="CF34:CH37"/>
    <mergeCell ref="CI34:CK37"/>
    <mergeCell ref="CL34:CN37"/>
    <mergeCell ref="CO34:CQ37"/>
    <mergeCell ref="CR33:CT33"/>
    <mergeCell ref="CU33:CW33"/>
    <mergeCell ref="CX33:CZ33"/>
    <mergeCell ref="DA33:DC33"/>
    <mergeCell ref="CR34:CT37"/>
    <mergeCell ref="CU34:CW37"/>
    <mergeCell ref="CX34:CZ37"/>
    <mergeCell ref="DA34:DC37"/>
    <mergeCell ref="DD34:DF37"/>
    <mergeCell ref="DD33:DF33"/>
    <mergeCell ref="BQ33:BS33"/>
    <mergeCell ref="BT33:BV33"/>
    <mergeCell ref="BW33:BY33"/>
    <mergeCell ref="BZ33:CB33"/>
    <mergeCell ref="CC33:CE33"/>
    <mergeCell ref="CF33:CH33"/>
    <mergeCell ref="CI33:CK33"/>
    <mergeCell ref="CL33:CN33"/>
    <mergeCell ref="CO33:CQ33"/>
    <mergeCell ref="AP33:AR33"/>
    <mergeCell ref="AS33:AU33"/>
    <mergeCell ref="AV33:AX33"/>
    <mergeCell ref="AY33:BA33"/>
    <mergeCell ref="BB33:BD33"/>
    <mergeCell ref="BE33:BG33"/>
    <mergeCell ref="BH33:BJ33"/>
    <mergeCell ref="BK33:BM33"/>
    <mergeCell ref="BN33:BP33"/>
    <mergeCell ref="DG33:DI33"/>
    <mergeCell ref="DJ33:DL33"/>
    <mergeCell ref="DM33:DO33"/>
    <mergeCell ref="DP33:DR33"/>
    <mergeCell ref="DS33:DU33"/>
    <mergeCell ref="DV33:DX33"/>
    <mergeCell ref="DS34:DU37"/>
    <mergeCell ref="DV34:DX37"/>
    <mergeCell ref="DG34:DI37"/>
    <mergeCell ref="DJ34:DL37"/>
    <mergeCell ref="DM34:DO37"/>
    <mergeCell ref="DP34:DR37"/>
    <mergeCell ref="FC12:FE12"/>
    <mergeCell ref="FF10:FH10"/>
    <mergeCell ref="FF11:FH11"/>
    <mergeCell ref="FF12:FH12"/>
    <mergeCell ref="FI10:FK10"/>
    <mergeCell ref="FI11:FK11"/>
    <mergeCell ref="FI12:FK12"/>
    <mergeCell ref="FL10:FN10"/>
    <mergeCell ref="FL11:FN11"/>
    <mergeCell ref="FL12:FN12"/>
    <mergeCell ref="FO10:FQ10"/>
    <mergeCell ref="FO11:FQ11"/>
    <mergeCell ref="FO12:FQ12"/>
    <mergeCell ref="FR10:FT10"/>
    <mergeCell ref="FR11:FT11"/>
    <mergeCell ref="FR12:FT12"/>
    <mergeCell ref="FU10:FW10"/>
    <mergeCell ref="FU11:FW11"/>
    <mergeCell ref="FU12:FW12"/>
    <mergeCell ref="FX10:FZ10"/>
    <mergeCell ref="FX11:FZ11"/>
    <mergeCell ref="FX12:FZ12"/>
    <mergeCell ref="GA10:GC10"/>
    <mergeCell ref="GA11:GC11"/>
    <mergeCell ref="GA12:GC12"/>
    <mergeCell ref="GD10:GF10"/>
    <mergeCell ref="GD11:GF11"/>
    <mergeCell ref="GD12:GF12"/>
    <mergeCell ref="GG10:GI10"/>
    <mergeCell ref="GG11:GI11"/>
    <mergeCell ref="GG12:GI12"/>
    <mergeCell ref="GJ10:GL10"/>
    <mergeCell ref="GJ11:GL11"/>
    <mergeCell ref="GJ12:GL12"/>
    <mergeCell ref="GM10:GO10"/>
    <mergeCell ref="GM11:GO11"/>
    <mergeCell ref="GM12:GO12"/>
    <mergeCell ref="GP10:GR10"/>
    <mergeCell ref="GP11:GR11"/>
    <mergeCell ref="GP12:GR12"/>
    <mergeCell ref="GS10:GU10"/>
    <mergeCell ref="GS11:GU11"/>
    <mergeCell ref="GS12:GU12"/>
    <mergeCell ref="GV10:GX10"/>
    <mergeCell ref="GV11:GX11"/>
    <mergeCell ref="GV12:GX12"/>
    <mergeCell ref="GY10:HA10"/>
    <mergeCell ref="GY11:HA11"/>
    <mergeCell ref="GY12:HA12"/>
    <mergeCell ref="HB10:HD10"/>
    <mergeCell ref="HB11:HD11"/>
    <mergeCell ref="HB12:HD12"/>
    <mergeCell ref="HE10:HG10"/>
    <mergeCell ref="HE11:HG11"/>
    <mergeCell ref="HE12:HG12"/>
    <mergeCell ref="HH10:HJ10"/>
    <mergeCell ref="HH11:HJ11"/>
    <mergeCell ref="HH12:HJ12"/>
    <mergeCell ref="HK10:HM10"/>
    <mergeCell ref="HK11:HM11"/>
    <mergeCell ref="HK12:HM12"/>
    <mergeCell ref="HN10:HP10"/>
    <mergeCell ref="HN11:HP11"/>
    <mergeCell ref="HN12:HP12"/>
    <mergeCell ref="HQ10:HS10"/>
    <mergeCell ref="HQ11:HS11"/>
    <mergeCell ref="HQ12:HS12"/>
    <mergeCell ref="HT10:HV10"/>
    <mergeCell ref="HT11:HV11"/>
    <mergeCell ref="HT12:HV12"/>
    <mergeCell ref="HW10:HY10"/>
    <mergeCell ref="HW11:HY11"/>
    <mergeCell ref="HW12:HY12"/>
    <mergeCell ref="HZ10:IB10"/>
    <mergeCell ref="HZ11:IB11"/>
    <mergeCell ref="HZ12:IB12"/>
    <mergeCell ref="IC10:IE10"/>
    <mergeCell ref="IC11:IE11"/>
    <mergeCell ref="IC12:IE12"/>
    <mergeCell ref="IF10:IH10"/>
    <mergeCell ref="IF11:IH11"/>
    <mergeCell ref="IF12:IH12"/>
    <mergeCell ref="II10:IK10"/>
    <mergeCell ref="II11:IK11"/>
    <mergeCell ref="II12:IK12"/>
    <mergeCell ref="IL10:IN10"/>
    <mergeCell ref="IL11:IN11"/>
    <mergeCell ref="IL12:IN12"/>
    <mergeCell ref="IO10:IQ10"/>
    <mergeCell ref="IO11:IQ11"/>
    <mergeCell ref="IO12:IQ12"/>
    <mergeCell ref="IR10:IT10"/>
    <mergeCell ref="IR11:IT11"/>
    <mergeCell ref="IR12:IT12"/>
    <mergeCell ref="IU10:IW10"/>
    <mergeCell ref="IU11:IW11"/>
    <mergeCell ref="IU12:IW12"/>
    <mergeCell ref="IX10:IZ10"/>
    <mergeCell ref="IX11:IZ11"/>
    <mergeCell ref="IX12:IZ12"/>
    <mergeCell ref="JM12:JO12"/>
    <mergeCell ref="JP10:JR10"/>
    <mergeCell ref="JP11:JR11"/>
    <mergeCell ref="JP12:JR12"/>
    <mergeCell ref="JA10:JC10"/>
    <mergeCell ref="JA11:JC11"/>
    <mergeCell ref="JA12:JC12"/>
    <mergeCell ref="JD10:JF10"/>
    <mergeCell ref="JD11:JF11"/>
    <mergeCell ref="JD12:JF12"/>
    <mergeCell ref="JG10:JI10"/>
    <mergeCell ref="JG11:JI11"/>
    <mergeCell ref="JG12:JI12"/>
    <mergeCell ref="KE10:KG10"/>
    <mergeCell ref="KE11:KG11"/>
    <mergeCell ref="KE12:KG12"/>
    <mergeCell ref="KQ10:KS10"/>
    <mergeCell ref="KQ11:KS11"/>
    <mergeCell ref="KQ12:KS12"/>
    <mergeCell ref="KH10:KJ10"/>
    <mergeCell ref="KH11:KJ11"/>
    <mergeCell ref="KH12:KJ12"/>
    <mergeCell ref="KK10:KM10"/>
    <mergeCell ref="KK11:KM11"/>
    <mergeCell ref="KK12:KM12"/>
    <mergeCell ref="KN10:KP10"/>
    <mergeCell ref="KN11:KP11"/>
    <mergeCell ref="KN12:KP12"/>
    <mergeCell ref="EW33:EY33"/>
    <mergeCell ref="EZ33:FB33"/>
    <mergeCell ref="FC33:FE33"/>
    <mergeCell ref="FF33:FH33"/>
    <mergeCell ref="FI33:FK33"/>
    <mergeCell ref="FL33:FN33"/>
    <mergeCell ref="FO33:FQ33"/>
    <mergeCell ref="KB10:KD10"/>
    <mergeCell ref="KB11:KD11"/>
    <mergeCell ref="KB12:KD12"/>
    <mergeCell ref="JS10:JU10"/>
    <mergeCell ref="JS11:JU11"/>
    <mergeCell ref="JS12:JU12"/>
    <mergeCell ref="JV10:JX10"/>
    <mergeCell ref="JV11:JX11"/>
    <mergeCell ref="JV12:JX12"/>
    <mergeCell ref="JY10:KA10"/>
    <mergeCell ref="JY11:KA11"/>
    <mergeCell ref="JY12:KA12"/>
    <mergeCell ref="JJ10:JL10"/>
    <mergeCell ref="JJ11:JL11"/>
    <mergeCell ref="JJ12:JL12"/>
    <mergeCell ref="JM10:JO10"/>
    <mergeCell ref="JM11:JO11"/>
    <mergeCell ref="KN33:KP33"/>
    <mergeCell ref="KQ33:KS33"/>
    <mergeCell ref="EQ34:ES37"/>
    <mergeCell ref="ET34:EV37"/>
    <mergeCell ref="EW34:EY37"/>
    <mergeCell ref="EZ34:FB37"/>
    <mergeCell ref="FC34:FE37"/>
    <mergeCell ref="FF34:FH37"/>
    <mergeCell ref="FI34:FK37"/>
    <mergeCell ref="FL34:FN37"/>
    <mergeCell ref="FO34:FQ37"/>
    <mergeCell ref="FR34:FT37"/>
    <mergeCell ref="FU34:FW37"/>
    <mergeCell ref="FX34:FZ37"/>
    <mergeCell ref="GA34:GC37"/>
    <mergeCell ref="GD34:GF37"/>
    <mergeCell ref="GG34:GI37"/>
    <mergeCell ref="GJ34:GL37"/>
    <mergeCell ref="IU33:IW33"/>
    <mergeCell ref="IX33:IZ33"/>
    <mergeCell ref="JA33:JC33"/>
    <mergeCell ref="JD33:JF33"/>
    <mergeCell ref="JG33:JI33"/>
    <mergeCell ref="JJ33:JL33"/>
    <mergeCell ref="JV33:JX33"/>
    <mergeCell ref="JY33:KA33"/>
    <mergeCell ref="KB33:KD33"/>
    <mergeCell ref="KE33:KG33"/>
    <mergeCell ref="KH33:KJ33"/>
    <mergeCell ref="KK33:KM33"/>
    <mergeCell ref="JM33:JO33"/>
    <mergeCell ref="JP33:JR33"/>
    <mergeCell ref="JS33:JU33"/>
    <mergeCell ref="KN34:KP37"/>
    <mergeCell ref="IO34:IQ37"/>
    <mergeCell ref="IR34:IT37"/>
    <mergeCell ref="IU34:IW37"/>
    <mergeCell ref="IX34:IZ37"/>
    <mergeCell ref="JA34:JC37"/>
    <mergeCell ref="JD34:JF37"/>
    <mergeCell ref="JG34:JI37"/>
    <mergeCell ref="JJ34:JL37"/>
    <mergeCell ref="JM34:JO37"/>
    <mergeCell ref="JV34:JX37"/>
    <mergeCell ref="JY34:KA37"/>
    <mergeCell ref="KB34:KD37"/>
    <mergeCell ref="KE34:KG37"/>
    <mergeCell ref="KH34:KJ37"/>
    <mergeCell ref="KK34:KM37"/>
    <mergeCell ref="JP34:JR37"/>
    <mergeCell ref="JS34:JU37"/>
    <mergeCell ref="KQ34:KS37"/>
    <mergeCell ref="EQ38:ES41"/>
    <mergeCell ref="ET38:EV41"/>
    <mergeCell ref="EW38:EY41"/>
    <mergeCell ref="EZ38:FB41"/>
    <mergeCell ref="FC38:FE41"/>
    <mergeCell ref="FF38:FH41"/>
    <mergeCell ref="FI38:FK41"/>
    <mergeCell ref="FL38:FN41"/>
    <mergeCell ref="FO38:FQ41"/>
    <mergeCell ref="FR38:FT41"/>
    <mergeCell ref="FU38:FW41"/>
    <mergeCell ref="FX38:FZ41"/>
    <mergeCell ref="GA38:GC41"/>
    <mergeCell ref="GD38:GF41"/>
    <mergeCell ref="GG38:GI41"/>
    <mergeCell ref="GJ38:GL41"/>
    <mergeCell ref="GM38:GO41"/>
    <mergeCell ref="GP38:GR41"/>
    <mergeCell ref="GS38:GU41"/>
    <mergeCell ref="GV38:GX41"/>
    <mergeCell ref="GY38:HA41"/>
    <mergeCell ref="HB38:HD41"/>
    <mergeCell ref="HE38:HG41"/>
    <mergeCell ref="JD38:JF41"/>
    <mergeCell ref="IX38:IZ41"/>
    <mergeCell ref="IO38:IQ41"/>
    <mergeCell ref="IR38:IT41"/>
    <mergeCell ref="IU38:IW41"/>
    <mergeCell ref="JG38:JI41"/>
    <mergeCell ref="KK38:KM41"/>
    <mergeCell ref="KN38:KP41"/>
    <mergeCell ref="KQ38:KS41"/>
    <mergeCell ref="JJ38:JL41"/>
    <mergeCell ref="JM38:JO41"/>
    <mergeCell ref="JP38:JR41"/>
    <mergeCell ref="JS38:JU41"/>
    <mergeCell ref="JV38:JX41"/>
    <mergeCell ref="JY38:KA41"/>
    <mergeCell ref="KB38:KD41"/>
    <mergeCell ref="KE38:KG41"/>
    <mergeCell ref="KH38:KJ41"/>
    <mergeCell ref="HK33:HM33"/>
    <mergeCell ref="HN33:HP33"/>
    <mergeCell ref="HQ33:HS33"/>
    <mergeCell ref="JA38:JC41"/>
    <mergeCell ref="HN38:HP41"/>
    <mergeCell ref="HQ38:HS41"/>
    <mergeCell ref="HT38:HV41"/>
    <mergeCell ref="HW38:HY41"/>
    <mergeCell ref="HZ38:IB41"/>
    <mergeCell ref="IC38:IE41"/>
    <mergeCell ref="IF38:IH41"/>
    <mergeCell ref="IO33:IQ33"/>
    <mergeCell ref="IR33:IT33"/>
    <mergeCell ref="HW33:HY33"/>
    <mergeCell ref="HZ33:IB33"/>
    <mergeCell ref="HN34:HP37"/>
    <mergeCell ref="HQ34:HS37"/>
    <mergeCell ref="HT34:HV37"/>
    <mergeCell ref="HW34:HY37"/>
    <mergeCell ref="HZ34:IB37"/>
    <mergeCell ref="HE34:HG37"/>
    <mergeCell ref="HH34:HJ37"/>
    <mergeCell ref="FR33:FT33"/>
    <mergeCell ref="FU33:FW33"/>
    <mergeCell ref="FX33:FZ33"/>
    <mergeCell ref="GA33:GC33"/>
    <mergeCell ref="GD33:GF33"/>
    <mergeCell ref="GG33:GI33"/>
    <mergeCell ref="GJ33:GL33"/>
    <mergeCell ref="GM33:GO33"/>
    <mergeCell ref="GP33:GR33"/>
    <mergeCell ref="GS33:GU33"/>
    <mergeCell ref="GV33:GX33"/>
    <mergeCell ref="GY33:HA33"/>
    <mergeCell ref="HB33:HD33"/>
    <mergeCell ref="HH38:HJ41"/>
    <mergeCell ref="HK38:HM41"/>
    <mergeCell ref="II38:IK41"/>
    <mergeCell ref="IL38:IN41"/>
    <mergeCell ref="EQ33:ES33"/>
    <mergeCell ref="ET33:EV33"/>
    <mergeCell ref="HK34:HM37"/>
    <mergeCell ref="HE33:HG33"/>
    <mergeCell ref="IC34:IE37"/>
    <mergeCell ref="IF34:IH37"/>
    <mergeCell ref="II34:IK37"/>
    <mergeCell ref="IL34:IN37"/>
    <mergeCell ref="GM34:GO37"/>
    <mergeCell ref="GP34:GR37"/>
    <mergeCell ref="GS34:GU37"/>
    <mergeCell ref="GV34:GX37"/>
    <mergeCell ref="GY34:HA37"/>
    <mergeCell ref="HB34:HD37"/>
    <mergeCell ref="HT33:HV33"/>
    <mergeCell ref="IC33:IE33"/>
    <mergeCell ref="IF33:IH33"/>
    <mergeCell ref="II33:IK33"/>
    <mergeCell ref="IL33:IN33"/>
    <mergeCell ref="HH33:HJ33"/>
  </mergeCells>
  <phoneticPr fontId="4" type="noConversion"/>
  <conditionalFormatting sqref="I10:K10">
    <cfRule type="cellIs" dxfId="346" priority="22556" operator="equal">
      <formula>"NO ADMISIBLE"</formula>
    </cfRule>
    <cfRule type="cellIs" dxfId="345" priority="22557" operator="equal">
      <formula>"RECHAZO"</formula>
    </cfRule>
    <cfRule type="cellIs" dxfId="344" priority="22558" operator="equal">
      <formula>"ADMISIBLE"</formula>
    </cfRule>
  </conditionalFormatting>
  <conditionalFormatting sqref="L10:N10">
    <cfRule type="cellIs" dxfId="343" priority="10428" operator="equal">
      <formula>"NO ADMISIBLE"</formula>
    </cfRule>
    <cfRule type="cellIs" dxfId="342" priority="10429" operator="equal">
      <formula>"RECHAZO"</formula>
    </cfRule>
    <cfRule type="cellIs" dxfId="341" priority="10430" operator="equal">
      <formula>"ADMISIBLE"</formula>
    </cfRule>
  </conditionalFormatting>
  <conditionalFormatting sqref="O10:Q10">
    <cfRule type="cellIs" dxfId="340" priority="10418" operator="equal">
      <formula>"NO ADMISIBLE"</formula>
    </cfRule>
    <cfRule type="cellIs" dxfId="339" priority="10419" operator="equal">
      <formula>"RECHAZO"</formula>
    </cfRule>
    <cfRule type="cellIs" dxfId="338" priority="10420" operator="equal">
      <formula>"ADMISIBLE"</formula>
    </cfRule>
  </conditionalFormatting>
  <conditionalFormatting sqref="R10:T10">
    <cfRule type="cellIs" dxfId="337" priority="10408" operator="equal">
      <formula>"NO ADMISIBLE"</formula>
    </cfRule>
    <cfRule type="cellIs" dxfId="336" priority="10409" operator="equal">
      <formula>"RECHAZO"</formula>
    </cfRule>
    <cfRule type="cellIs" dxfId="335" priority="10410" operator="equal">
      <formula>"ADMISIBLE"</formula>
    </cfRule>
  </conditionalFormatting>
  <conditionalFormatting sqref="U10:W10">
    <cfRule type="cellIs" dxfId="334" priority="10398" operator="equal">
      <formula>"NO ADMISIBLE"</formula>
    </cfRule>
    <cfRule type="cellIs" dxfId="333" priority="10399" operator="equal">
      <formula>"RECHAZO"</formula>
    </cfRule>
    <cfRule type="cellIs" dxfId="332" priority="10400" operator="equal">
      <formula>"ADMISIBLE"</formula>
    </cfRule>
  </conditionalFormatting>
  <conditionalFormatting sqref="X10:Z10">
    <cfRule type="cellIs" dxfId="331" priority="10388" operator="equal">
      <formula>"NO ADMISIBLE"</formula>
    </cfRule>
    <cfRule type="cellIs" dxfId="330" priority="10389" operator="equal">
      <formula>"RECHAZO"</formula>
    </cfRule>
    <cfRule type="cellIs" dxfId="329" priority="10390" operator="equal">
      <formula>"ADMISIBLE"</formula>
    </cfRule>
  </conditionalFormatting>
  <conditionalFormatting sqref="AA10:AC10">
    <cfRule type="cellIs" dxfId="328" priority="10378" operator="equal">
      <formula>"NO ADMISIBLE"</formula>
    </cfRule>
    <cfRule type="cellIs" dxfId="327" priority="10379" operator="equal">
      <formula>"RECHAZO"</formula>
    </cfRule>
    <cfRule type="cellIs" dxfId="326" priority="10380" operator="equal">
      <formula>"ADMISIBLE"</formula>
    </cfRule>
  </conditionalFormatting>
  <conditionalFormatting sqref="AD10:AF10">
    <cfRule type="cellIs" dxfId="325" priority="10368" operator="equal">
      <formula>"NO ADMISIBLE"</formula>
    </cfRule>
    <cfRule type="cellIs" dxfId="324" priority="10369" operator="equal">
      <formula>"RECHAZO"</formula>
    </cfRule>
    <cfRule type="cellIs" dxfId="323" priority="10370" operator="equal">
      <formula>"ADMISIBLE"</formula>
    </cfRule>
  </conditionalFormatting>
  <conditionalFormatting sqref="AG10:AI10">
    <cfRule type="cellIs" dxfId="322" priority="10358" operator="equal">
      <formula>"NO ADMISIBLE"</formula>
    </cfRule>
    <cfRule type="cellIs" dxfId="321" priority="10359" operator="equal">
      <formula>"RECHAZO"</formula>
    </cfRule>
    <cfRule type="cellIs" dxfId="320" priority="10360" operator="equal">
      <formula>"ADMISIBLE"</formula>
    </cfRule>
  </conditionalFormatting>
  <conditionalFormatting sqref="DY10:EA10">
    <cfRule type="cellIs" dxfId="319" priority="10328" operator="equal">
      <formula>"NO ADMISIBLE"</formula>
    </cfRule>
    <cfRule type="cellIs" dxfId="318" priority="10329" operator="equal">
      <formula>"RECHAZO"</formula>
    </cfRule>
    <cfRule type="cellIs" dxfId="317" priority="10330" operator="equal">
      <formula>"ADMISIBLE"</formula>
    </cfRule>
  </conditionalFormatting>
  <conditionalFormatting sqref="EB10:ED10">
    <cfRule type="cellIs" dxfId="316" priority="10318" operator="equal">
      <formula>"NO ADMISIBLE"</formula>
    </cfRule>
    <cfRule type="cellIs" dxfId="315" priority="10319" operator="equal">
      <formula>"RECHAZO"</formula>
    </cfRule>
    <cfRule type="cellIs" dxfId="314" priority="10320" operator="equal">
      <formula>"ADMISIBLE"</formula>
    </cfRule>
  </conditionalFormatting>
  <conditionalFormatting sqref="EE10:EG10">
    <cfRule type="cellIs" dxfId="313" priority="10308" operator="equal">
      <formula>"NO ADMISIBLE"</formula>
    </cfRule>
    <cfRule type="cellIs" dxfId="312" priority="10309" operator="equal">
      <formula>"RECHAZO"</formula>
    </cfRule>
    <cfRule type="cellIs" dxfId="311" priority="10310" operator="equal">
      <formula>"ADMISIBLE"</formula>
    </cfRule>
  </conditionalFormatting>
  <conditionalFormatting sqref="EH10:EJ10">
    <cfRule type="cellIs" dxfId="310" priority="10298" operator="equal">
      <formula>"NO ADMISIBLE"</formula>
    </cfRule>
    <cfRule type="cellIs" dxfId="309" priority="10299" operator="equal">
      <formula>"RECHAZO"</formula>
    </cfRule>
    <cfRule type="cellIs" dxfId="308" priority="10300" operator="equal">
      <formula>"ADMISIBLE"</formula>
    </cfRule>
  </conditionalFormatting>
  <conditionalFormatting sqref="EK10:EM10">
    <cfRule type="cellIs" dxfId="307" priority="10288" operator="equal">
      <formula>"NO ADMISIBLE"</formula>
    </cfRule>
    <cfRule type="cellIs" dxfId="306" priority="10289" operator="equal">
      <formula>"RECHAZO"</formula>
    </cfRule>
    <cfRule type="cellIs" dxfId="305" priority="10290" operator="equal">
      <formula>"ADMISIBLE"</formula>
    </cfRule>
  </conditionalFormatting>
  <conditionalFormatting sqref="EN10:EP10">
    <cfRule type="cellIs" dxfId="304" priority="10278" operator="equal">
      <formula>"NO ADMISIBLE"</formula>
    </cfRule>
    <cfRule type="cellIs" dxfId="303" priority="10279" operator="equal">
      <formula>"RECHAZO"</formula>
    </cfRule>
    <cfRule type="cellIs" dxfId="302" priority="10280" operator="equal">
      <formula>"ADMISIBLE"</formula>
    </cfRule>
  </conditionalFormatting>
  <conditionalFormatting sqref="KT10:KV10">
    <cfRule type="cellIs" dxfId="301" priority="10268" operator="equal">
      <formula>"NO ADMISIBLE"</formula>
    </cfRule>
    <cfRule type="cellIs" dxfId="300" priority="10269" operator="equal">
      <formula>"RECHAZO"</formula>
    </cfRule>
    <cfRule type="cellIs" dxfId="299" priority="10270" operator="equal">
      <formula>"ADMISIBLE"</formula>
    </cfRule>
  </conditionalFormatting>
  <conditionalFormatting sqref="H32">
    <cfRule type="cellIs" dxfId="298" priority="10230" operator="notEqual">
      <formula>""</formula>
    </cfRule>
  </conditionalFormatting>
  <conditionalFormatting sqref="K25 K27 K29:K31 K22:K23">
    <cfRule type="cellIs" dxfId="297" priority="10228" operator="equal">
      <formula>"PARA REVISIÓN"</formula>
    </cfRule>
    <cfRule type="cellIs" dxfId="296" priority="10229" operator="equal">
      <formula>"CUMPLE"</formula>
    </cfRule>
  </conditionalFormatting>
  <conditionalFormatting sqref="AJ10:AL10">
    <cfRule type="cellIs" dxfId="295" priority="10220" operator="equal">
      <formula>"NO ADMISIBLE"</formula>
    </cfRule>
    <cfRule type="cellIs" dxfId="294" priority="10221" operator="equal">
      <formula>"RECHAZO"</formula>
    </cfRule>
    <cfRule type="cellIs" dxfId="293" priority="10222" operator="equal">
      <formula>"ADMISIBLE"</formula>
    </cfRule>
  </conditionalFormatting>
  <conditionalFormatting sqref="AM10:AO10">
    <cfRule type="cellIs" dxfId="292" priority="10217" operator="equal">
      <formula>"NO ADMISIBLE"</formula>
    </cfRule>
    <cfRule type="cellIs" dxfId="291" priority="10218" operator="equal">
      <formula>"RECHAZO"</formula>
    </cfRule>
    <cfRule type="cellIs" dxfId="290" priority="10219" operator="equal">
      <formula>"ADMISIBLE"</formula>
    </cfRule>
  </conditionalFormatting>
  <conditionalFormatting sqref="AP10:AR10">
    <cfRule type="cellIs" dxfId="289" priority="10214" operator="equal">
      <formula>"NO ADMISIBLE"</formula>
    </cfRule>
    <cfRule type="cellIs" dxfId="288" priority="10215" operator="equal">
      <formula>"RECHAZO"</formula>
    </cfRule>
    <cfRule type="cellIs" dxfId="287" priority="10216" operator="equal">
      <formula>"ADMISIBLE"</formula>
    </cfRule>
  </conditionalFormatting>
  <conditionalFormatting sqref="AS10:AU10">
    <cfRule type="cellIs" dxfId="286" priority="10211" operator="equal">
      <formula>"NO ADMISIBLE"</formula>
    </cfRule>
    <cfRule type="cellIs" dxfId="285" priority="10212" operator="equal">
      <formula>"RECHAZO"</formula>
    </cfRule>
    <cfRule type="cellIs" dxfId="284" priority="10213" operator="equal">
      <formula>"ADMISIBLE"</formula>
    </cfRule>
  </conditionalFormatting>
  <conditionalFormatting sqref="AV10:AX10">
    <cfRule type="cellIs" dxfId="283" priority="10208" operator="equal">
      <formula>"NO ADMISIBLE"</formula>
    </cfRule>
    <cfRule type="cellIs" dxfId="282" priority="10209" operator="equal">
      <formula>"RECHAZO"</formula>
    </cfRule>
    <cfRule type="cellIs" dxfId="281" priority="10210" operator="equal">
      <formula>"ADMISIBLE"</formula>
    </cfRule>
  </conditionalFormatting>
  <conditionalFormatting sqref="AY10:BA10">
    <cfRule type="cellIs" dxfId="280" priority="10205" operator="equal">
      <formula>"NO ADMISIBLE"</formula>
    </cfRule>
    <cfRule type="cellIs" dxfId="279" priority="10206" operator="equal">
      <formula>"RECHAZO"</formula>
    </cfRule>
    <cfRule type="cellIs" dxfId="278" priority="10207" operator="equal">
      <formula>"ADMISIBLE"</formula>
    </cfRule>
  </conditionalFormatting>
  <conditionalFormatting sqref="BB10:BD10">
    <cfRule type="cellIs" dxfId="277" priority="10202" operator="equal">
      <formula>"NO ADMISIBLE"</formula>
    </cfRule>
    <cfRule type="cellIs" dxfId="276" priority="10203" operator="equal">
      <formula>"RECHAZO"</formula>
    </cfRule>
    <cfRule type="cellIs" dxfId="275" priority="10204" operator="equal">
      <formula>"ADMISIBLE"</formula>
    </cfRule>
  </conditionalFormatting>
  <conditionalFormatting sqref="BE10:BG10">
    <cfRule type="cellIs" dxfId="274" priority="10199" operator="equal">
      <formula>"NO ADMISIBLE"</formula>
    </cfRule>
    <cfRule type="cellIs" dxfId="273" priority="10200" operator="equal">
      <formula>"RECHAZO"</formula>
    </cfRule>
    <cfRule type="cellIs" dxfId="272" priority="10201" operator="equal">
      <formula>"ADMISIBLE"</formula>
    </cfRule>
  </conditionalFormatting>
  <conditionalFormatting sqref="BH10:BJ10">
    <cfRule type="cellIs" dxfId="271" priority="10196" operator="equal">
      <formula>"NO ADMISIBLE"</formula>
    </cfRule>
    <cfRule type="cellIs" dxfId="270" priority="10197" operator="equal">
      <formula>"RECHAZO"</formula>
    </cfRule>
    <cfRule type="cellIs" dxfId="269" priority="10198" operator="equal">
      <formula>"ADMISIBLE"</formula>
    </cfRule>
  </conditionalFormatting>
  <conditionalFormatting sqref="BK10:BM10">
    <cfRule type="cellIs" dxfId="268" priority="10193" operator="equal">
      <formula>"NO ADMISIBLE"</formula>
    </cfRule>
    <cfRule type="cellIs" dxfId="267" priority="10194" operator="equal">
      <formula>"RECHAZO"</formula>
    </cfRule>
    <cfRule type="cellIs" dxfId="266" priority="10195" operator="equal">
      <formula>"ADMISIBLE"</formula>
    </cfRule>
  </conditionalFormatting>
  <conditionalFormatting sqref="BN10:BP10">
    <cfRule type="cellIs" dxfId="265" priority="10190" operator="equal">
      <formula>"NO ADMISIBLE"</formula>
    </cfRule>
    <cfRule type="cellIs" dxfId="264" priority="10191" operator="equal">
      <formula>"RECHAZO"</formula>
    </cfRule>
    <cfRule type="cellIs" dxfId="263" priority="10192" operator="equal">
      <formula>"ADMISIBLE"</formula>
    </cfRule>
  </conditionalFormatting>
  <conditionalFormatting sqref="BQ10:BS10">
    <cfRule type="cellIs" dxfId="262" priority="10187" operator="equal">
      <formula>"NO ADMISIBLE"</formula>
    </cfRule>
    <cfRule type="cellIs" dxfId="261" priority="10188" operator="equal">
      <formula>"RECHAZO"</formula>
    </cfRule>
    <cfRule type="cellIs" dxfId="260" priority="10189" operator="equal">
      <formula>"ADMISIBLE"</formula>
    </cfRule>
  </conditionalFormatting>
  <conditionalFormatting sqref="BT10:BV10">
    <cfRule type="cellIs" dxfId="259" priority="10184" operator="equal">
      <formula>"NO ADMISIBLE"</formula>
    </cfRule>
    <cfRule type="cellIs" dxfId="258" priority="10185" operator="equal">
      <formula>"RECHAZO"</formula>
    </cfRule>
    <cfRule type="cellIs" dxfId="257" priority="10186" operator="equal">
      <formula>"ADMISIBLE"</formula>
    </cfRule>
  </conditionalFormatting>
  <conditionalFormatting sqref="BW10:BY10">
    <cfRule type="cellIs" dxfId="256" priority="10181" operator="equal">
      <formula>"NO ADMISIBLE"</formula>
    </cfRule>
    <cfRule type="cellIs" dxfId="255" priority="10182" operator="equal">
      <formula>"RECHAZO"</formula>
    </cfRule>
    <cfRule type="cellIs" dxfId="254" priority="10183" operator="equal">
      <formula>"ADMISIBLE"</formula>
    </cfRule>
  </conditionalFormatting>
  <conditionalFormatting sqref="BZ10:CB10">
    <cfRule type="cellIs" dxfId="253" priority="10178" operator="equal">
      <formula>"NO ADMISIBLE"</formula>
    </cfRule>
    <cfRule type="cellIs" dxfId="252" priority="10179" operator="equal">
      <formula>"RECHAZO"</formula>
    </cfRule>
    <cfRule type="cellIs" dxfId="251" priority="10180" operator="equal">
      <formula>"ADMISIBLE"</formula>
    </cfRule>
  </conditionalFormatting>
  <conditionalFormatting sqref="CC10:CE10">
    <cfRule type="cellIs" dxfId="250" priority="10175" operator="equal">
      <formula>"NO ADMISIBLE"</formula>
    </cfRule>
    <cfRule type="cellIs" dxfId="249" priority="10176" operator="equal">
      <formula>"RECHAZO"</formula>
    </cfRule>
    <cfRule type="cellIs" dxfId="248" priority="10177" operator="equal">
      <formula>"ADMISIBLE"</formula>
    </cfRule>
  </conditionalFormatting>
  <conditionalFormatting sqref="CF10:CH10">
    <cfRule type="cellIs" dxfId="247" priority="10172" operator="equal">
      <formula>"NO ADMISIBLE"</formula>
    </cfRule>
    <cfRule type="cellIs" dxfId="246" priority="10173" operator="equal">
      <formula>"RECHAZO"</formula>
    </cfRule>
    <cfRule type="cellIs" dxfId="245" priority="10174" operator="equal">
      <formula>"ADMISIBLE"</formula>
    </cfRule>
  </conditionalFormatting>
  <conditionalFormatting sqref="CI10:CK10">
    <cfRule type="cellIs" dxfId="244" priority="10169" operator="equal">
      <formula>"NO ADMISIBLE"</formula>
    </cfRule>
    <cfRule type="cellIs" dxfId="243" priority="10170" operator="equal">
      <formula>"RECHAZO"</formula>
    </cfRule>
    <cfRule type="cellIs" dxfId="242" priority="10171" operator="equal">
      <formula>"ADMISIBLE"</formula>
    </cfRule>
  </conditionalFormatting>
  <conditionalFormatting sqref="CL10:CN10">
    <cfRule type="cellIs" dxfId="241" priority="10166" operator="equal">
      <formula>"NO ADMISIBLE"</formula>
    </cfRule>
    <cfRule type="cellIs" dxfId="240" priority="10167" operator="equal">
      <formula>"RECHAZO"</formula>
    </cfRule>
    <cfRule type="cellIs" dxfId="239" priority="10168" operator="equal">
      <formula>"ADMISIBLE"</formula>
    </cfRule>
  </conditionalFormatting>
  <conditionalFormatting sqref="CO10:CQ10">
    <cfRule type="cellIs" dxfId="238" priority="10163" operator="equal">
      <formula>"NO ADMISIBLE"</formula>
    </cfRule>
    <cfRule type="cellIs" dxfId="237" priority="10164" operator="equal">
      <formula>"RECHAZO"</formula>
    </cfRule>
    <cfRule type="cellIs" dxfId="236" priority="10165" operator="equal">
      <formula>"ADMISIBLE"</formula>
    </cfRule>
  </conditionalFormatting>
  <conditionalFormatting sqref="CR10:CT10">
    <cfRule type="cellIs" dxfId="235" priority="10160" operator="equal">
      <formula>"NO ADMISIBLE"</formula>
    </cfRule>
    <cfRule type="cellIs" dxfId="234" priority="10161" operator="equal">
      <formula>"RECHAZO"</formula>
    </cfRule>
    <cfRule type="cellIs" dxfId="233" priority="10162" operator="equal">
      <formula>"ADMISIBLE"</formula>
    </cfRule>
  </conditionalFormatting>
  <conditionalFormatting sqref="CU10:CW10">
    <cfRule type="cellIs" dxfId="232" priority="10157" operator="equal">
      <formula>"NO ADMISIBLE"</formula>
    </cfRule>
    <cfRule type="cellIs" dxfId="231" priority="10158" operator="equal">
      <formula>"RECHAZO"</formula>
    </cfRule>
    <cfRule type="cellIs" dxfId="230" priority="10159" operator="equal">
      <formula>"ADMISIBLE"</formula>
    </cfRule>
  </conditionalFormatting>
  <conditionalFormatting sqref="CX10:CZ10">
    <cfRule type="cellIs" dxfId="229" priority="10154" operator="equal">
      <formula>"NO ADMISIBLE"</formula>
    </cfRule>
    <cfRule type="cellIs" dxfId="228" priority="10155" operator="equal">
      <formula>"RECHAZO"</formula>
    </cfRule>
    <cfRule type="cellIs" dxfId="227" priority="10156" operator="equal">
      <formula>"ADMISIBLE"</formula>
    </cfRule>
  </conditionalFormatting>
  <conditionalFormatting sqref="DA10:DC10">
    <cfRule type="cellIs" dxfId="226" priority="10151" operator="equal">
      <formula>"NO ADMISIBLE"</formula>
    </cfRule>
    <cfRule type="cellIs" dxfId="225" priority="10152" operator="equal">
      <formula>"RECHAZO"</formula>
    </cfRule>
    <cfRule type="cellIs" dxfId="224" priority="10153" operator="equal">
      <formula>"ADMISIBLE"</formula>
    </cfRule>
  </conditionalFormatting>
  <conditionalFormatting sqref="DD10:DF10">
    <cfRule type="cellIs" dxfId="223" priority="10148" operator="equal">
      <formula>"NO ADMISIBLE"</formula>
    </cfRule>
    <cfRule type="cellIs" dxfId="222" priority="10149" operator="equal">
      <formula>"RECHAZO"</formula>
    </cfRule>
    <cfRule type="cellIs" dxfId="221" priority="10150" operator="equal">
      <formula>"ADMISIBLE"</formula>
    </cfRule>
  </conditionalFormatting>
  <conditionalFormatting sqref="DG10:DI10">
    <cfRule type="cellIs" dxfId="220" priority="10145" operator="equal">
      <formula>"NO ADMISIBLE"</formula>
    </cfRule>
    <cfRule type="cellIs" dxfId="219" priority="10146" operator="equal">
      <formula>"RECHAZO"</formula>
    </cfRule>
    <cfRule type="cellIs" dxfId="218" priority="10147" operator="equal">
      <formula>"ADMISIBLE"</formula>
    </cfRule>
  </conditionalFormatting>
  <conditionalFormatting sqref="DJ10:DL10">
    <cfRule type="cellIs" dxfId="217" priority="10142" operator="equal">
      <formula>"NO ADMISIBLE"</formula>
    </cfRule>
    <cfRule type="cellIs" dxfId="216" priority="10143" operator="equal">
      <formula>"RECHAZO"</formula>
    </cfRule>
    <cfRule type="cellIs" dxfId="215" priority="10144" operator="equal">
      <formula>"ADMISIBLE"</formula>
    </cfRule>
  </conditionalFormatting>
  <conditionalFormatting sqref="DM10:DO10">
    <cfRule type="cellIs" dxfId="214" priority="10139" operator="equal">
      <formula>"NO ADMISIBLE"</formula>
    </cfRule>
    <cfRule type="cellIs" dxfId="213" priority="10140" operator="equal">
      <formula>"RECHAZO"</formula>
    </cfRule>
    <cfRule type="cellIs" dxfId="212" priority="10141" operator="equal">
      <formula>"ADMISIBLE"</formula>
    </cfRule>
  </conditionalFormatting>
  <conditionalFormatting sqref="DP10:DR10">
    <cfRule type="cellIs" dxfId="211" priority="10136" operator="equal">
      <formula>"NO ADMISIBLE"</formula>
    </cfRule>
    <cfRule type="cellIs" dxfId="210" priority="10137" operator="equal">
      <formula>"RECHAZO"</formula>
    </cfRule>
    <cfRule type="cellIs" dxfId="209" priority="10138" operator="equal">
      <formula>"ADMISIBLE"</formula>
    </cfRule>
  </conditionalFormatting>
  <conditionalFormatting sqref="DS10:DU10">
    <cfRule type="cellIs" dxfId="208" priority="10133" operator="equal">
      <formula>"NO ADMISIBLE"</formula>
    </cfRule>
    <cfRule type="cellIs" dxfId="207" priority="10134" operator="equal">
      <formula>"RECHAZO"</formula>
    </cfRule>
    <cfRule type="cellIs" dxfId="206" priority="10135" operator="equal">
      <formula>"ADMISIBLE"</formula>
    </cfRule>
  </conditionalFormatting>
  <conditionalFormatting sqref="DV10:DX10">
    <cfRule type="cellIs" dxfId="205" priority="10130" operator="equal">
      <formula>"NO ADMISIBLE"</formula>
    </cfRule>
    <cfRule type="cellIs" dxfId="204" priority="10131" operator="equal">
      <formula>"RECHAZO"</formula>
    </cfRule>
    <cfRule type="cellIs" dxfId="203" priority="10132" operator="equal">
      <formula>"ADMISIBLE"</formula>
    </cfRule>
  </conditionalFormatting>
  <conditionalFormatting sqref="K24 K20:K21 Q20:Q21 AO20:AO21 AR20:AR21 AU20:AU21 AX20:AX21 BA20:BA21 BD20:BD21 BG20:BG21 BJ20:BJ21 BM20:BM21 BP20:BP21 BS20:BS21 BV20:BV21 BY20:BY21 CB20:CB21 CE20:CE21 CH20:CH21 CK20:CK21 CN20:CN21 CQ20:CQ21 CT20:CT21 CW20:CW21 CZ20:CZ21 DC20:DC21 DF20:DF21 DI20:DI21 DL20:DL21 DO20:DO21 DR20:DR21 DU20:DU21 DX20:DX21 EA20:EA21 ED20:ED21 EG20:EG21 EJ20:EJ21 EM20:EM21 EP20:EP21 ES20:ES21 EV20:EV21 EY20:EY21 FB20:FB21 FE20:FE21 FH20:FH21 FK20:FK21 FN20:FN21 FQ20:FQ21 FT20:FT21 FW20:FW21 FZ20:FZ21 GC20:GC21 GF20:GF21 GI20:GI21 GL20:GL21 GO20:GO21 GR20:GR21 GU20:GU21 GX20:GX21 HA20:HA21 HD20:HD21 HG20:HG21 HJ20:HJ21 HM20:HM21 HP20:HP21 HS20:HS21 HV20:HV21 HY20:HY21 IB20:IB21 IE20:IE21 IH20:IH21 IK20:IK21 IN20:IN21 IQ20:IQ21 IT20:IT21 IW20:IW21 IZ20:IZ21 JC20:JC21 JF20:JF21 JI20:JI21 JL20:JL21 JO20:JO21 JR20:JR21 JU20:JU21 JX20:JX21 KA20:KA21 KD20:KD21 KG20:KG21 KJ20:KJ21 KM20:KM21 KP20:KP21 KS20:KS21 KV20:KV21 N20:N21 W20:W21 Z20:Z21 AC20:AC21 AF20:AF21 AI20:AI21 AL20:AL21 T20:T21">
    <cfRule type="cellIs" dxfId="202" priority="10111" operator="equal">
      <formula>"NO VÁLIDA"</formula>
    </cfRule>
    <cfRule type="cellIs" dxfId="201" priority="10112" operator="equal">
      <formula>"VÁLIDA"</formula>
    </cfRule>
  </conditionalFormatting>
  <conditionalFormatting sqref="K26">
    <cfRule type="cellIs" dxfId="200" priority="10109" operator="equal">
      <formula>"NO VÁLIDA"</formula>
    </cfRule>
    <cfRule type="cellIs" dxfId="199" priority="10110" operator="equal">
      <formula>"VÁLIDA"</formula>
    </cfRule>
  </conditionalFormatting>
  <conditionalFormatting sqref="J32">
    <cfRule type="cellIs" dxfId="198" priority="10045" operator="equal">
      <formula>"RECHAZO"</formula>
    </cfRule>
    <cfRule type="cellIs" dxfId="197" priority="10046" operator="equal">
      <formula>"NO ADMISIBLE"</formula>
    </cfRule>
    <cfRule type="cellIs" dxfId="196" priority="10047" operator="notBetween">
      <formula>"RECHAZO"</formula>
      <formula>"NO ADMISIBLE"</formula>
    </cfRule>
  </conditionalFormatting>
  <conditionalFormatting sqref="EQ10:ES10">
    <cfRule type="cellIs" dxfId="195" priority="10008" operator="equal">
      <formula>"NO ADMISIBLE"</formula>
    </cfRule>
    <cfRule type="cellIs" dxfId="194" priority="10009" operator="equal">
      <formula>"RECHAZO"</formula>
    </cfRule>
    <cfRule type="cellIs" dxfId="193" priority="10010" operator="equal">
      <formula>"ADMISIBLE"</formula>
    </cfRule>
  </conditionalFormatting>
  <conditionalFormatting sqref="ET10:EV10">
    <cfRule type="cellIs" dxfId="192" priority="10005" operator="equal">
      <formula>"NO ADMISIBLE"</formula>
    </cfRule>
    <cfRule type="cellIs" dxfId="191" priority="10006" operator="equal">
      <formula>"RECHAZO"</formula>
    </cfRule>
    <cfRule type="cellIs" dxfId="190" priority="10007" operator="equal">
      <formula>"ADMISIBLE"</formula>
    </cfRule>
  </conditionalFormatting>
  <conditionalFormatting sqref="EW10:EY10">
    <cfRule type="cellIs" dxfId="189" priority="10002" operator="equal">
      <formula>"NO ADMISIBLE"</formula>
    </cfRule>
    <cfRule type="cellIs" dxfId="188" priority="10003" operator="equal">
      <formula>"RECHAZO"</formula>
    </cfRule>
    <cfRule type="cellIs" dxfId="187" priority="10004" operator="equal">
      <formula>"ADMISIBLE"</formula>
    </cfRule>
  </conditionalFormatting>
  <conditionalFormatting sqref="EZ10:FB10">
    <cfRule type="cellIs" dxfId="186" priority="9999" operator="equal">
      <formula>"NO ADMISIBLE"</formula>
    </cfRule>
    <cfRule type="cellIs" dxfId="185" priority="10000" operator="equal">
      <formula>"RECHAZO"</formula>
    </cfRule>
    <cfRule type="cellIs" dxfId="184" priority="10001" operator="equal">
      <formula>"ADMISIBLE"</formula>
    </cfRule>
  </conditionalFormatting>
  <conditionalFormatting sqref="FC10:FE10">
    <cfRule type="cellIs" dxfId="183" priority="9996" operator="equal">
      <formula>"NO ADMISIBLE"</formula>
    </cfRule>
    <cfRule type="cellIs" dxfId="182" priority="9997" operator="equal">
      <formula>"RECHAZO"</formula>
    </cfRule>
    <cfRule type="cellIs" dxfId="181" priority="9998" operator="equal">
      <formula>"ADMISIBLE"</formula>
    </cfRule>
  </conditionalFormatting>
  <conditionalFormatting sqref="FF10:FH10">
    <cfRule type="cellIs" dxfId="180" priority="9993" operator="equal">
      <formula>"NO ADMISIBLE"</formula>
    </cfRule>
    <cfRule type="cellIs" dxfId="179" priority="9994" operator="equal">
      <formula>"RECHAZO"</formula>
    </cfRule>
    <cfRule type="cellIs" dxfId="178" priority="9995" operator="equal">
      <formula>"ADMISIBLE"</formula>
    </cfRule>
  </conditionalFormatting>
  <conditionalFormatting sqref="FI10:FK10">
    <cfRule type="cellIs" dxfId="177" priority="9990" operator="equal">
      <formula>"NO ADMISIBLE"</formula>
    </cfRule>
    <cfRule type="cellIs" dxfId="176" priority="9991" operator="equal">
      <formula>"RECHAZO"</formula>
    </cfRule>
    <cfRule type="cellIs" dxfId="175" priority="9992" operator="equal">
      <formula>"ADMISIBLE"</formula>
    </cfRule>
  </conditionalFormatting>
  <conditionalFormatting sqref="FL10:FN10">
    <cfRule type="cellIs" dxfId="174" priority="9987" operator="equal">
      <formula>"NO ADMISIBLE"</formula>
    </cfRule>
    <cfRule type="cellIs" dxfId="173" priority="9988" operator="equal">
      <formula>"RECHAZO"</formula>
    </cfRule>
    <cfRule type="cellIs" dxfId="172" priority="9989" operator="equal">
      <formula>"ADMISIBLE"</formula>
    </cfRule>
  </conditionalFormatting>
  <conditionalFormatting sqref="FO10:FQ10">
    <cfRule type="cellIs" dxfId="171" priority="9984" operator="equal">
      <formula>"NO ADMISIBLE"</formula>
    </cfRule>
    <cfRule type="cellIs" dxfId="170" priority="9985" operator="equal">
      <formula>"RECHAZO"</formula>
    </cfRule>
    <cfRule type="cellIs" dxfId="169" priority="9986" operator="equal">
      <formula>"ADMISIBLE"</formula>
    </cfRule>
  </conditionalFormatting>
  <conditionalFormatting sqref="FR10:FT10">
    <cfRule type="cellIs" dxfId="168" priority="9981" operator="equal">
      <formula>"NO ADMISIBLE"</formula>
    </cfRule>
    <cfRule type="cellIs" dxfId="167" priority="9982" operator="equal">
      <formula>"RECHAZO"</formula>
    </cfRule>
    <cfRule type="cellIs" dxfId="166" priority="9983" operator="equal">
      <formula>"ADMISIBLE"</formula>
    </cfRule>
  </conditionalFormatting>
  <conditionalFormatting sqref="FU10:FW10">
    <cfRule type="cellIs" dxfId="165" priority="9978" operator="equal">
      <formula>"NO ADMISIBLE"</formula>
    </cfRule>
    <cfRule type="cellIs" dxfId="164" priority="9979" operator="equal">
      <formula>"RECHAZO"</formula>
    </cfRule>
    <cfRule type="cellIs" dxfId="163" priority="9980" operator="equal">
      <formula>"ADMISIBLE"</formula>
    </cfRule>
  </conditionalFormatting>
  <conditionalFormatting sqref="FX10:FZ10">
    <cfRule type="cellIs" dxfId="162" priority="9975" operator="equal">
      <formula>"NO ADMISIBLE"</formula>
    </cfRule>
    <cfRule type="cellIs" dxfId="161" priority="9976" operator="equal">
      <formula>"RECHAZO"</formula>
    </cfRule>
    <cfRule type="cellIs" dxfId="160" priority="9977" operator="equal">
      <formula>"ADMISIBLE"</formula>
    </cfRule>
  </conditionalFormatting>
  <conditionalFormatting sqref="GA10:GC10">
    <cfRule type="cellIs" dxfId="159" priority="9972" operator="equal">
      <formula>"NO ADMISIBLE"</formula>
    </cfRule>
    <cfRule type="cellIs" dxfId="158" priority="9973" operator="equal">
      <formula>"RECHAZO"</formula>
    </cfRule>
    <cfRule type="cellIs" dxfId="157" priority="9974" operator="equal">
      <formula>"ADMISIBLE"</formula>
    </cfRule>
  </conditionalFormatting>
  <conditionalFormatting sqref="GD10:GF10">
    <cfRule type="cellIs" dxfId="156" priority="9969" operator="equal">
      <formula>"NO ADMISIBLE"</formula>
    </cfRule>
    <cfRule type="cellIs" dxfId="155" priority="9970" operator="equal">
      <formula>"RECHAZO"</formula>
    </cfRule>
    <cfRule type="cellIs" dxfId="154" priority="9971" operator="equal">
      <formula>"ADMISIBLE"</formula>
    </cfRule>
  </conditionalFormatting>
  <conditionalFormatting sqref="GG10:GI10">
    <cfRule type="cellIs" dxfId="153" priority="9966" operator="equal">
      <formula>"NO ADMISIBLE"</formula>
    </cfRule>
    <cfRule type="cellIs" dxfId="152" priority="9967" operator="equal">
      <formula>"RECHAZO"</formula>
    </cfRule>
    <cfRule type="cellIs" dxfId="151" priority="9968" operator="equal">
      <formula>"ADMISIBLE"</formula>
    </cfRule>
  </conditionalFormatting>
  <conditionalFormatting sqref="GJ10:GL10">
    <cfRule type="cellIs" dxfId="150" priority="9963" operator="equal">
      <formula>"NO ADMISIBLE"</formula>
    </cfRule>
    <cfRule type="cellIs" dxfId="149" priority="9964" operator="equal">
      <formula>"RECHAZO"</formula>
    </cfRule>
    <cfRule type="cellIs" dxfId="148" priority="9965" operator="equal">
      <formula>"ADMISIBLE"</formula>
    </cfRule>
  </conditionalFormatting>
  <conditionalFormatting sqref="GM10:GO10">
    <cfRule type="cellIs" dxfId="147" priority="9960" operator="equal">
      <formula>"NO ADMISIBLE"</formula>
    </cfRule>
    <cfRule type="cellIs" dxfId="146" priority="9961" operator="equal">
      <formula>"RECHAZO"</formula>
    </cfRule>
    <cfRule type="cellIs" dxfId="145" priority="9962" operator="equal">
      <formula>"ADMISIBLE"</formula>
    </cfRule>
  </conditionalFormatting>
  <conditionalFormatting sqref="GP10:GR10">
    <cfRule type="cellIs" dxfId="144" priority="9957" operator="equal">
      <formula>"NO ADMISIBLE"</formula>
    </cfRule>
    <cfRule type="cellIs" dxfId="143" priority="9958" operator="equal">
      <formula>"RECHAZO"</formula>
    </cfRule>
    <cfRule type="cellIs" dxfId="142" priority="9959" operator="equal">
      <formula>"ADMISIBLE"</formula>
    </cfRule>
  </conditionalFormatting>
  <conditionalFormatting sqref="GS10:GU10">
    <cfRule type="cellIs" dxfId="141" priority="9954" operator="equal">
      <formula>"NO ADMISIBLE"</formula>
    </cfRule>
    <cfRule type="cellIs" dxfId="140" priority="9955" operator="equal">
      <formula>"RECHAZO"</formula>
    </cfRule>
    <cfRule type="cellIs" dxfId="139" priority="9956" operator="equal">
      <formula>"ADMISIBLE"</formula>
    </cfRule>
  </conditionalFormatting>
  <conditionalFormatting sqref="GV10:GX10">
    <cfRule type="cellIs" dxfId="138" priority="9951" operator="equal">
      <formula>"NO ADMISIBLE"</formula>
    </cfRule>
    <cfRule type="cellIs" dxfId="137" priority="9952" operator="equal">
      <formula>"RECHAZO"</formula>
    </cfRule>
    <cfRule type="cellIs" dxfId="136" priority="9953" operator="equal">
      <formula>"ADMISIBLE"</formula>
    </cfRule>
  </conditionalFormatting>
  <conditionalFormatting sqref="GY10:HA10">
    <cfRule type="cellIs" dxfId="135" priority="9948" operator="equal">
      <formula>"NO ADMISIBLE"</formula>
    </cfRule>
    <cfRule type="cellIs" dxfId="134" priority="9949" operator="equal">
      <formula>"RECHAZO"</formula>
    </cfRule>
    <cfRule type="cellIs" dxfId="133" priority="9950" operator="equal">
      <formula>"ADMISIBLE"</formula>
    </cfRule>
  </conditionalFormatting>
  <conditionalFormatting sqref="HB10:HD10">
    <cfRule type="cellIs" dxfId="132" priority="9945" operator="equal">
      <formula>"NO ADMISIBLE"</formula>
    </cfRule>
    <cfRule type="cellIs" dxfId="131" priority="9946" operator="equal">
      <formula>"RECHAZO"</formula>
    </cfRule>
    <cfRule type="cellIs" dxfId="130" priority="9947" operator="equal">
      <formula>"ADMISIBLE"</formula>
    </cfRule>
  </conditionalFormatting>
  <conditionalFormatting sqref="HE10:HG10">
    <cfRule type="cellIs" dxfId="129" priority="9942" operator="equal">
      <formula>"NO ADMISIBLE"</formula>
    </cfRule>
    <cfRule type="cellIs" dxfId="128" priority="9943" operator="equal">
      <formula>"RECHAZO"</formula>
    </cfRule>
    <cfRule type="cellIs" dxfId="127" priority="9944" operator="equal">
      <formula>"ADMISIBLE"</formula>
    </cfRule>
  </conditionalFormatting>
  <conditionalFormatting sqref="HH10:HJ10">
    <cfRule type="cellIs" dxfId="126" priority="9939" operator="equal">
      <formula>"NO ADMISIBLE"</formula>
    </cfRule>
    <cfRule type="cellIs" dxfId="125" priority="9940" operator="equal">
      <formula>"RECHAZO"</formula>
    </cfRule>
    <cfRule type="cellIs" dxfId="124" priority="9941" operator="equal">
      <formula>"ADMISIBLE"</formula>
    </cfRule>
  </conditionalFormatting>
  <conditionalFormatting sqref="HK10:HM10">
    <cfRule type="cellIs" dxfId="123" priority="9936" operator="equal">
      <formula>"NO ADMISIBLE"</formula>
    </cfRule>
    <cfRule type="cellIs" dxfId="122" priority="9937" operator="equal">
      <formula>"RECHAZO"</formula>
    </cfRule>
    <cfRule type="cellIs" dxfId="121" priority="9938" operator="equal">
      <formula>"ADMISIBLE"</formula>
    </cfRule>
  </conditionalFormatting>
  <conditionalFormatting sqref="HN10:HP10">
    <cfRule type="cellIs" dxfId="120" priority="9933" operator="equal">
      <formula>"NO ADMISIBLE"</formula>
    </cfRule>
    <cfRule type="cellIs" dxfId="119" priority="9934" operator="equal">
      <formula>"RECHAZO"</formula>
    </cfRule>
    <cfRule type="cellIs" dxfId="118" priority="9935" operator="equal">
      <formula>"ADMISIBLE"</formula>
    </cfRule>
  </conditionalFormatting>
  <conditionalFormatting sqref="HQ10:HS10">
    <cfRule type="cellIs" dxfId="117" priority="9930" operator="equal">
      <formula>"NO ADMISIBLE"</formula>
    </cfRule>
    <cfRule type="cellIs" dxfId="116" priority="9931" operator="equal">
      <formula>"RECHAZO"</formula>
    </cfRule>
    <cfRule type="cellIs" dxfId="115" priority="9932" operator="equal">
      <formula>"ADMISIBLE"</formula>
    </cfRule>
  </conditionalFormatting>
  <conditionalFormatting sqref="HT10:HV10">
    <cfRule type="cellIs" dxfId="114" priority="9927" operator="equal">
      <formula>"NO ADMISIBLE"</formula>
    </cfRule>
    <cfRule type="cellIs" dxfId="113" priority="9928" operator="equal">
      <formula>"RECHAZO"</formula>
    </cfRule>
    <cfRule type="cellIs" dxfId="112" priority="9929" operator="equal">
      <formula>"ADMISIBLE"</formula>
    </cfRule>
  </conditionalFormatting>
  <conditionalFormatting sqref="HW10:HY10">
    <cfRule type="cellIs" dxfId="111" priority="9924" operator="equal">
      <formula>"NO ADMISIBLE"</formula>
    </cfRule>
    <cfRule type="cellIs" dxfId="110" priority="9925" operator="equal">
      <formula>"RECHAZO"</formula>
    </cfRule>
    <cfRule type="cellIs" dxfId="109" priority="9926" operator="equal">
      <formula>"ADMISIBLE"</formula>
    </cfRule>
  </conditionalFormatting>
  <conditionalFormatting sqref="HZ10:IB10">
    <cfRule type="cellIs" dxfId="108" priority="9921" operator="equal">
      <formula>"NO ADMISIBLE"</formula>
    </cfRule>
    <cfRule type="cellIs" dxfId="107" priority="9922" operator="equal">
      <formula>"RECHAZO"</formula>
    </cfRule>
    <cfRule type="cellIs" dxfId="106" priority="9923" operator="equal">
      <formula>"ADMISIBLE"</formula>
    </cfRule>
  </conditionalFormatting>
  <conditionalFormatting sqref="IC10:IE10">
    <cfRule type="cellIs" dxfId="105" priority="9918" operator="equal">
      <formula>"NO ADMISIBLE"</formula>
    </cfRule>
    <cfRule type="cellIs" dxfId="104" priority="9919" operator="equal">
      <formula>"RECHAZO"</formula>
    </cfRule>
    <cfRule type="cellIs" dxfId="103" priority="9920" operator="equal">
      <formula>"ADMISIBLE"</formula>
    </cfRule>
  </conditionalFormatting>
  <conditionalFormatting sqref="IF10:IH10">
    <cfRule type="cellIs" dxfId="102" priority="9915" operator="equal">
      <formula>"NO ADMISIBLE"</formula>
    </cfRule>
    <cfRule type="cellIs" dxfId="101" priority="9916" operator="equal">
      <formula>"RECHAZO"</formula>
    </cfRule>
    <cfRule type="cellIs" dxfId="100" priority="9917" operator="equal">
      <formula>"ADMISIBLE"</formula>
    </cfRule>
  </conditionalFormatting>
  <conditionalFormatting sqref="II10:IK10">
    <cfRule type="cellIs" dxfId="99" priority="9912" operator="equal">
      <formula>"NO ADMISIBLE"</formula>
    </cfRule>
    <cfRule type="cellIs" dxfId="98" priority="9913" operator="equal">
      <formula>"RECHAZO"</formula>
    </cfRule>
    <cfRule type="cellIs" dxfId="97" priority="9914" operator="equal">
      <formula>"ADMISIBLE"</formula>
    </cfRule>
  </conditionalFormatting>
  <conditionalFormatting sqref="IL10:IN10">
    <cfRule type="cellIs" dxfId="96" priority="9909" operator="equal">
      <formula>"NO ADMISIBLE"</formula>
    </cfRule>
    <cfRule type="cellIs" dxfId="95" priority="9910" operator="equal">
      <formula>"RECHAZO"</formula>
    </cfRule>
    <cfRule type="cellIs" dxfId="94" priority="9911" operator="equal">
      <formula>"ADMISIBLE"</formula>
    </cfRule>
  </conditionalFormatting>
  <conditionalFormatting sqref="IO10:IQ10">
    <cfRule type="cellIs" dxfId="93" priority="9906" operator="equal">
      <formula>"NO ADMISIBLE"</formula>
    </cfRule>
    <cfRule type="cellIs" dxfId="92" priority="9907" operator="equal">
      <formula>"RECHAZO"</formula>
    </cfRule>
    <cfRule type="cellIs" dxfId="91" priority="9908" operator="equal">
      <formula>"ADMISIBLE"</formula>
    </cfRule>
  </conditionalFormatting>
  <conditionalFormatting sqref="IR10:IT10">
    <cfRule type="cellIs" dxfId="90" priority="9903" operator="equal">
      <formula>"NO ADMISIBLE"</formula>
    </cfRule>
    <cfRule type="cellIs" dxfId="89" priority="9904" operator="equal">
      <formula>"RECHAZO"</formula>
    </cfRule>
    <cfRule type="cellIs" dxfId="88" priority="9905" operator="equal">
      <formula>"ADMISIBLE"</formula>
    </cfRule>
  </conditionalFormatting>
  <conditionalFormatting sqref="IU10:IW10">
    <cfRule type="cellIs" dxfId="87" priority="9900" operator="equal">
      <formula>"NO ADMISIBLE"</formula>
    </cfRule>
    <cfRule type="cellIs" dxfId="86" priority="9901" operator="equal">
      <formula>"RECHAZO"</formula>
    </cfRule>
    <cfRule type="cellIs" dxfId="85" priority="9902" operator="equal">
      <formula>"ADMISIBLE"</formula>
    </cfRule>
  </conditionalFormatting>
  <conditionalFormatting sqref="IX10:IZ10">
    <cfRule type="cellIs" dxfId="84" priority="9897" operator="equal">
      <formula>"NO ADMISIBLE"</formula>
    </cfRule>
    <cfRule type="cellIs" dxfId="83" priority="9898" operator="equal">
      <formula>"RECHAZO"</formula>
    </cfRule>
    <cfRule type="cellIs" dxfId="82" priority="9899" operator="equal">
      <formula>"ADMISIBLE"</formula>
    </cfRule>
  </conditionalFormatting>
  <conditionalFormatting sqref="JA10:JC10">
    <cfRule type="cellIs" dxfId="81" priority="9894" operator="equal">
      <formula>"NO ADMISIBLE"</formula>
    </cfRule>
    <cfRule type="cellIs" dxfId="80" priority="9895" operator="equal">
      <formula>"RECHAZO"</formula>
    </cfRule>
    <cfRule type="cellIs" dxfId="79" priority="9896" operator="equal">
      <formula>"ADMISIBLE"</formula>
    </cfRule>
  </conditionalFormatting>
  <conditionalFormatting sqref="JD10:JF10">
    <cfRule type="cellIs" dxfId="78" priority="9891" operator="equal">
      <formula>"NO ADMISIBLE"</formula>
    </cfRule>
    <cfRule type="cellIs" dxfId="77" priority="9892" operator="equal">
      <formula>"RECHAZO"</formula>
    </cfRule>
    <cfRule type="cellIs" dxfId="76" priority="9893" operator="equal">
      <formula>"ADMISIBLE"</formula>
    </cfRule>
  </conditionalFormatting>
  <conditionalFormatting sqref="JG10:JI10">
    <cfRule type="cellIs" dxfId="75" priority="9888" operator="equal">
      <formula>"NO ADMISIBLE"</formula>
    </cfRule>
    <cfRule type="cellIs" dxfId="74" priority="9889" operator="equal">
      <formula>"RECHAZO"</formula>
    </cfRule>
    <cfRule type="cellIs" dxfId="73" priority="9890" operator="equal">
      <formula>"ADMISIBLE"</formula>
    </cfRule>
  </conditionalFormatting>
  <conditionalFormatting sqref="JJ10:JL10">
    <cfRule type="cellIs" dxfId="72" priority="9885" operator="equal">
      <formula>"NO ADMISIBLE"</formula>
    </cfRule>
    <cfRule type="cellIs" dxfId="71" priority="9886" operator="equal">
      <formula>"RECHAZO"</formula>
    </cfRule>
    <cfRule type="cellIs" dxfId="70" priority="9887" operator="equal">
      <formula>"ADMISIBLE"</formula>
    </cfRule>
  </conditionalFormatting>
  <conditionalFormatting sqref="JM10:JO10">
    <cfRule type="cellIs" dxfId="69" priority="9882" operator="equal">
      <formula>"NO ADMISIBLE"</formula>
    </cfRule>
    <cfRule type="cellIs" dxfId="68" priority="9883" operator="equal">
      <formula>"RECHAZO"</formula>
    </cfRule>
    <cfRule type="cellIs" dxfId="67" priority="9884" operator="equal">
      <formula>"ADMISIBLE"</formula>
    </cfRule>
  </conditionalFormatting>
  <conditionalFormatting sqref="JP10:JR10">
    <cfRule type="cellIs" dxfId="66" priority="9879" operator="equal">
      <formula>"NO ADMISIBLE"</formula>
    </cfRule>
    <cfRule type="cellIs" dxfId="65" priority="9880" operator="equal">
      <formula>"RECHAZO"</formula>
    </cfRule>
    <cfRule type="cellIs" dxfId="64" priority="9881" operator="equal">
      <formula>"ADMISIBLE"</formula>
    </cfRule>
  </conditionalFormatting>
  <conditionalFormatting sqref="JS10:JU10">
    <cfRule type="cellIs" dxfId="63" priority="9876" operator="equal">
      <formula>"NO ADMISIBLE"</formula>
    </cfRule>
    <cfRule type="cellIs" dxfId="62" priority="9877" operator="equal">
      <formula>"RECHAZO"</formula>
    </cfRule>
    <cfRule type="cellIs" dxfId="61" priority="9878" operator="equal">
      <formula>"ADMISIBLE"</formula>
    </cfRule>
  </conditionalFormatting>
  <conditionalFormatting sqref="JV10:JX10">
    <cfRule type="cellIs" dxfId="60" priority="9873" operator="equal">
      <formula>"NO ADMISIBLE"</formula>
    </cfRule>
    <cfRule type="cellIs" dxfId="59" priority="9874" operator="equal">
      <formula>"RECHAZO"</formula>
    </cfRule>
    <cfRule type="cellIs" dxfId="58" priority="9875" operator="equal">
      <formula>"ADMISIBLE"</formula>
    </cfRule>
  </conditionalFormatting>
  <conditionalFormatting sqref="JY10:KA10">
    <cfRule type="cellIs" dxfId="57" priority="9870" operator="equal">
      <formula>"NO ADMISIBLE"</formula>
    </cfRule>
    <cfRule type="cellIs" dxfId="56" priority="9871" operator="equal">
      <formula>"RECHAZO"</formula>
    </cfRule>
    <cfRule type="cellIs" dxfId="55" priority="9872" operator="equal">
      <formula>"ADMISIBLE"</formula>
    </cfRule>
  </conditionalFormatting>
  <conditionalFormatting sqref="KB10:KD10">
    <cfRule type="cellIs" dxfId="54" priority="9867" operator="equal">
      <formula>"NO ADMISIBLE"</formula>
    </cfRule>
    <cfRule type="cellIs" dxfId="53" priority="9868" operator="equal">
      <formula>"RECHAZO"</formula>
    </cfRule>
    <cfRule type="cellIs" dxfId="52" priority="9869" operator="equal">
      <formula>"ADMISIBLE"</formula>
    </cfRule>
  </conditionalFormatting>
  <conditionalFormatting sqref="KE10:KG10">
    <cfRule type="cellIs" dxfId="51" priority="9864" operator="equal">
      <formula>"NO ADMISIBLE"</formula>
    </cfRule>
    <cfRule type="cellIs" dxfId="50" priority="9865" operator="equal">
      <formula>"RECHAZO"</formula>
    </cfRule>
    <cfRule type="cellIs" dxfId="49" priority="9866" operator="equal">
      <formula>"ADMISIBLE"</formula>
    </cfRule>
  </conditionalFormatting>
  <conditionalFormatting sqref="KH10:KJ10">
    <cfRule type="cellIs" dxfId="48" priority="9861" operator="equal">
      <formula>"NO ADMISIBLE"</formula>
    </cfRule>
    <cfRule type="cellIs" dxfId="47" priority="9862" operator="equal">
      <formula>"RECHAZO"</formula>
    </cfRule>
    <cfRule type="cellIs" dxfId="46" priority="9863" operator="equal">
      <formula>"ADMISIBLE"</formula>
    </cfRule>
  </conditionalFormatting>
  <conditionalFormatting sqref="KK10:KM10">
    <cfRule type="cellIs" dxfId="45" priority="9858" operator="equal">
      <formula>"NO ADMISIBLE"</formula>
    </cfRule>
    <cfRule type="cellIs" dxfId="44" priority="9859" operator="equal">
      <formula>"RECHAZO"</formula>
    </cfRule>
    <cfRule type="cellIs" dxfId="43" priority="9860" operator="equal">
      <formula>"ADMISIBLE"</formula>
    </cfRule>
  </conditionalFormatting>
  <conditionalFormatting sqref="KN10:KP10">
    <cfRule type="cellIs" dxfId="42" priority="9855" operator="equal">
      <formula>"NO ADMISIBLE"</formula>
    </cfRule>
    <cfRule type="cellIs" dxfId="41" priority="9856" operator="equal">
      <formula>"RECHAZO"</formula>
    </cfRule>
    <cfRule type="cellIs" dxfId="40" priority="9857" operator="equal">
      <formula>"ADMISIBLE"</formula>
    </cfRule>
  </conditionalFormatting>
  <conditionalFormatting sqref="KQ10:KS10">
    <cfRule type="cellIs" dxfId="39" priority="9852" operator="equal">
      <formula>"NO ADMISIBLE"</formula>
    </cfRule>
    <cfRule type="cellIs" dxfId="38" priority="9853" operator="equal">
      <formula>"RECHAZO"</formula>
    </cfRule>
    <cfRule type="cellIs" dxfId="37" priority="9854" operator="equal">
      <formula>"ADMISIBLE"</formula>
    </cfRule>
  </conditionalFormatting>
  <conditionalFormatting sqref="K32">
    <cfRule type="cellIs" dxfId="36" priority="9631" operator="equal">
      <formula>"NO VÁLIDA"</formula>
    </cfRule>
    <cfRule type="cellIs" dxfId="35" priority="9632" operator="equal">
      <formula>"VÁLIDA"</formula>
    </cfRule>
  </conditionalFormatting>
  <conditionalFormatting sqref="K14">
    <cfRule type="cellIs" dxfId="34" priority="8812" operator="equal">
      <formula>"PARA REVISIÓN"</formula>
    </cfRule>
    <cfRule type="cellIs" dxfId="33" priority="8813" operator="equal">
      <formula>"CUMPLE"</formula>
    </cfRule>
  </conditionalFormatting>
  <conditionalFormatting sqref="K15:K19">
    <cfRule type="cellIs" dxfId="32" priority="8810" operator="equal">
      <formula>"NO VÁLIDA"</formula>
    </cfRule>
    <cfRule type="cellIs" dxfId="31" priority="8811" operator="equal">
      <formula>"VÁLIDA"</formula>
    </cfRule>
  </conditionalFormatting>
  <conditionalFormatting sqref="K28">
    <cfRule type="cellIs" dxfId="30" priority="1185" operator="equal">
      <formula>"PARA REVISIÓN"</formula>
    </cfRule>
    <cfRule type="cellIs" dxfId="29" priority="1186" operator="equal">
      <formula>"CUMPLE"</formula>
    </cfRule>
  </conditionalFormatting>
  <conditionalFormatting sqref="N25 Q25 T25 W25 Z25 AC25 AF25 AI25 AL25 AO25 AR25 AU25 AX25 BA25 BD25 BG25 BJ25 BM25 BP25 BS25 BV25 BY25 CB25 CE25 CH25 CK25 CN25 CQ25 CT25 CW25 CZ25 DC25 DF25 DI25 DL25 DO25 DR25 DU25 DX25 EA25 ED25 EG25 EJ25 EM25 EP25 ES25 EV25 EY25 FB25 FE25 FH25 FK25 FN25 FQ25 FT25 FW25 FZ25 GC25 GF25 GI25 GL25 GO25 GR25 GU25 GX25 HA25 HD25 HG25 HJ25 HM25 HP25 HS25 HV25 HY25 IB25 IE25 IH25 IK25 IN25 IQ25 IT25 IW25 IZ25 JC25 JF25 JI25 JL25 JO25 JR25 JU25 JX25 KA25 KD25 KG25 KJ25 KM25 KP25 KS25 KV25 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KD27 KG27 KJ27 KM27 KP27 KS27 KV27 N29:N31 Q29:Q31 T29:T31 W29:W31 Z29:Z31 AC29:AC31 AF29:AF31 AI29:AI31 AL29:AL31 AO29:AO31 AR29:AR31 AU29:AU31 AX29:AX31 BA29:BA31 BD29:BD31 BG29:BG31 BJ29:BJ31 BM29:BM31 BP29:BP31 BS29:BS31 BV29:BV31 BY29:BY31 CB29:CB31 CE29:CE31 CH29:CH31 CK29:CK31 CN29:CN31 CQ29:CQ31 CT29:CT31 CW29:CW31 CZ29:CZ31 DC29:DC31 DF29:DF31 DI29:DI31 DL29:DL31 DO29:DO31 DR29:DR31 DU29:DU31 DX29:DX31 EA29:EA31 ED29:ED31 EG29:EG31 EJ29:EJ31 EM29:EM31 EP29:EP31 ES29:ES31 EV29:EV31 EY29:EY31 FB29:FB31 FE29:FE31 FH29:FH31 FK29:FK31 FN29:FN31 FQ29:FQ31 FT29:FT31 FW29:FW31 FZ29:FZ31 GC29:GC31 GF29:GF31 GI29:GI31 GL29:GL31 GO29:GO31 GR29:GR31 GU29:GU31 GX29:GX31 HA29:HA31 HD29:HD31 HG29:HG31 HJ29:HJ31 HM29:HM31 HP29:HP31 HS29:HS31 HV29:HV31 HY29:HY31 IB29:IB31 IE29:IE31 IH29:IH31 IK29:IK31 IN29:IN31 IQ29:IQ31 IT29:IT31 IW29:IW31 IZ29:IZ31 JC29:JC31 JF29:JF31 JI29:JI31 JL29:JL31 JO29:JO31 JR29:JR31 JU29:JU31 JX29:JX31 KA29:KA31 KD29:KD31 KG29:KG31 KJ29:KJ31 KM29:KM31 KP29:KP31 KS29:KS31 KV29:KV31 N22:N23 Q22:Q23 T22:T23 W22:W23 Z22:Z23 AC22:AC23 AF22:AF23 AI22:AI23 AL22:AL23 AO22:AO23 AR22:AR23 AU22:AU23 AX22:AX23 BA22:BA23 BD22:BD23 BG22:BG23 BJ22:BJ23 BM22:BM23 BP22:BP23 BS22:BS23 BV22:BV23 BY22:BY23 CB22:CB23 CE22:CE23 CH22:CH23 CK22:CK23 CN22:CN23 CQ22:CQ23 CT22:CT23 CW22:CW23 CZ22:CZ23 DC22:DC23 DF22:DF23 DI22:DI23 DL22:DL23 DO22:DO23 DR22:DR23 DU22:DU23 DX22:DX23 EA22:EA23 ED22:ED23 EG22:EG23 EJ22:EJ23 EM22:EM23 EP22:EP23 ES22:ES23 EV22:EV23 EY22:EY23 FB22:FB23 FE22:FE23 FH22:FH23 FK22:FK23 FN22:FN23 FQ22:FQ23 FT22:FT23 FW22:FW23 FZ22:FZ23 GC22:GC23 GF22:GF23 GI22:GI23 GL22:GL23 GO22:GO23 GR22:GR23 GU22:GU23 GX22:GX23 HA22:HA23 HD22:HD23 HG22:HG23 HJ22:HJ23 HM22:HM23 HP22:HP23 HS22:HS23 HV22:HV23 HY22:HY23 IB22:IB23 IE22:IE23 IH22:IH23 IK22:IK23 IN22:IN23 IQ22:IQ23 IT22:IT23 IW22:IW23 IZ22:IZ23 JC22:JC23 JF22:JF23 JI22:JI23 JL22:JL23 JO22:JO23 JR22:JR23 JU22:JU23 JX22:JX23 KA22:KA23 KD22:KD23 KG22:KG23 KJ22:KJ23 KM22:KM23 KP22:KP23 KS22:KS23 KV22:KV23">
    <cfRule type="cellIs" dxfId="28" priority="82" operator="equal">
      <formula>"PARA REVISIÓN"</formula>
    </cfRule>
    <cfRule type="cellIs" dxfId="27" priority="83" operator="equal">
      <formula>"CUMPLE"</formula>
    </cfRule>
  </conditionalFormatting>
  <conditionalFormatting sqref="N24 Q24 T24 W24 Z24 AC24 AF24 AI24 AL24 AO24 AR24 AU24 AX24 BA24 BD24 BG24 BJ24 BM24 BP24 BS24 BV24 BY24 CB24 CE24 CH24 CK24 CN24 CQ24 CT24 CW24 CZ24 DC24 DF24 DI24 DL24 DO24 DR24 DU24 DX24 EA24 ED24 EG24 EJ24 EM24 EP24 ES24 EV24 EY24 FB24 FE24 FH24 FK24 FN24 FQ24 FT24 FW24 FZ24 GC24 GF24 GI24 GL24 GO24 GR24 GU24 GX24 HA24 HD24 HG24 HJ24 HM24 HP24 HS24 HV24 HY24 IB24 IE24 IH24 IK24 IN24 IQ24 IT24 IW24 IZ24 JC24 JF24 JI24 JL24 JO24 JR24 JU24 JX24 KA24 KD24 KG24 KJ24 KM24 KP24 KS24 KV24">
    <cfRule type="cellIs" dxfId="26" priority="78" operator="equal">
      <formula>"NO VÁLIDA"</formula>
    </cfRule>
    <cfRule type="cellIs" dxfId="25" priority="79" operator="equal">
      <formula>"VÁLIDA"</formula>
    </cfRule>
  </conditionalFormatting>
  <conditionalFormatting sqref="N26 Q26 T26 W26 Z26 AC26 AF26 AI26 AL26 AO26 AR26 AU26 AX26 BA26 BD26 BG26 BJ26 BM26 BP26 BS26 BV26 BY26 CB26 CE26 CH26 CK26 CN26 CQ26 CT26 CW26 CZ26 DC26 DF26 DI26 DL26 DO26 DR26 DU26 DX26 EA26 ED26 EG26 EJ26 EM26 EP26 ES26 EV26 EY26 FB26 FE26 FH26 FK26 FN26 FQ26 FT26 FW26 FZ26 GC26 GF26 GI26 GL26 GO26 GR26 GU26 GX26 HA26 HD26 HG26 HJ26 HM26 HP26 HS26 HV26 HY26 IB26 IE26 IH26 IK26 IN26 IQ26 IT26 IW26 IZ26 JC26 JF26 JI26 JL26 JO26 JR26 JU26 JX26 KA26 KD26 KG26 KJ26 KM26 KP26 KS26 KV26">
    <cfRule type="cellIs" dxfId="24" priority="76" operator="equal">
      <formula>"NO VÁLIDA"</formula>
    </cfRule>
    <cfRule type="cellIs" dxfId="23" priority="77" operator="equal">
      <formula>"VÁLIDA"</formula>
    </cfRule>
  </conditionalFormatting>
  <conditionalFormatting sqref="M32 P32 S32 V32 Y32 AB32 AE32 AH32 AK32 AN32 AQ32 AT32 AW32 AZ32 BC32 BF32 BI32 BL32 BO32 BR32 BU32 BX32 CA32 CD32 CG32 CJ32 CM32 CP32 CS32 CV32 CY32 DB32 DE32 DH32 DK32 DN32 DQ32 DT32 DW32 DZ32 EC32 EF32 EI32 EL32 EO32 ER32 EU32 EX32 FA32 FD32 FG32 FJ32 FM32 FP32 FS32 FV32 FY32 GB32 GE32 GH32 GK32 GN32 GQ32 GT32 GW32 GZ32 HC32 HF32 HI32 HL32 HO32 HR32 HU32 HX32 IA32 ID32 IG32 IJ32 IM32 IP32 IS32 IV32 IY32 JB32 JE32 JH32 JK32 JN32 JQ32 JT32 JW32 JZ32 KC32 KF32 KI32 KL32 KO32 KR32 KU32">
    <cfRule type="cellIs" dxfId="22" priority="73" operator="equal">
      <formula>"RECHAZO"</formula>
    </cfRule>
    <cfRule type="cellIs" dxfId="21" priority="74" operator="equal">
      <formula>"NO ADMISIBLE"</formula>
    </cfRule>
    <cfRule type="cellIs" dxfId="20" priority="75" operator="notBetween">
      <formula>"RECHAZO"</formula>
      <formula>"NO ADMISIBLE"</formula>
    </cfRule>
  </conditionalFormatting>
  <conditionalFormatting sqref="N32 Q32 T32 W32 Z32 AC32 AF32 AI32 AL32 AO32 AR32 AU32 AX32 BA32 BD32 BG32 BJ32 BM32 BP32 BS32 BV32 BY32 CB32 CE32 CH32 CK32 CN32 CQ32 CT32 CW32 CZ32 DC32 DF32 DI32 DL32 DO32 DR32 DU32 DX32 EA32 ED32 EG32 EJ32 EM32 EP32 ES32 EV32 EY32 FB32 FE32 FH32 FK32 FN32 FQ32 FT32 FW32 FZ32 GC32 GF32 GI32 GL32 GO32 GR32 GU32 GX32 HA32 HD32 HG32 HJ32 HM32 HP32 HS32 HV32 HY32 IB32 IE32 IH32 IK32 IN32 IQ32 IT32 IW32 IZ32 JC32 JF32 JI32 JL32 JO32 JR32 JU32 JX32 KA32 KD32 KG32 KJ32 KM32 KP32 KS32 KV32">
    <cfRule type="cellIs" dxfId="19" priority="71" operator="equal">
      <formula>"NO VÁLIDA"</formula>
    </cfRule>
    <cfRule type="cellIs" dxfId="18" priority="72" operator="equal">
      <formula>"VÁLIDA"</formula>
    </cfRule>
  </conditionalFormatting>
  <conditionalFormatting sqref="N14 Q14 T14 W14 Z14 AC14 AF14 AI14 AL14 AO14 AR14 AU14 AX14 BA14 BD14 BG14 BJ14 BM14 BP14 BS14 BV14 BY14 CB14 CE14 CH14 CK14 CN14 CQ14 CT14 CW14 CZ14 DC14 DF14 DI14 DL14 DO14 DR14 DU14 DX14 EA14 ED14 EG14 EJ14 EM14 EP14 ES14 EV14 EY14 FB14 FE14 FH14 FK14 FN14 FQ14 FT14 FW14 FZ14 GC14 GF14 GI14 GL14 GO14 GR14 GU14 GX14 HA14 HD14 HG14 HJ14 HM14 HP14 HS14 HV14 HY14 IB14 IE14 IH14 IK14 IN14 IQ14 IT14 IW14 IZ14 JC14 JF14 JI14 JL14 JO14 JR14 JU14 JX14 KA14 KD14 KG14 KJ14 KM14 KP14 KS14 KV14">
    <cfRule type="cellIs" dxfId="17" priority="69" operator="equal">
      <formula>"PARA REVISIÓN"</formula>
    </cfRule>
    <cfRule type="cellIs" dxfId="16" priority="70" operator="equal">
      <formula>"CUMPLE"</formula>
    </cfRule>
  </conditionalFormatting>
  <conditionalFormatting sqref="AO15:AO19 AR15:AR19 AU15:AU19 AX15:AX19 BA15:BA19 BD15:BD19 BG15:BG19 BJ15:BJ19 BM15:BM19 BP15:BP19 BS15:BS19 BV15:BV19 BY15:BY19 CB15:CB19 CE15:CE19 CH15:CH19 CK15:CK19 CN15:CN19 CQ15:CQ19 CT15:CT19 CW15:CW19 CZ15:CZ19 DC15:DC19 DF15:DF19 DI15:DI19 DL15:DL19 DO15:DO19 DR15:DR19 DU15:DU19 DX15:DX19 EA15:EA19 ED15:ED19 EG15:EG19 EJ15:EJ19 EM15:EM19 EP15:EP19 ES15:ES19 EV15:EV19 EY15:EY19 FB15:FB19 FE15:FE19 FH15:FH19 FK15:FK19 FN15:FN19 FQ15:FQ19 FT15:FT19 FW15:FW19 FZ15:FZ19 GC15:GC19 GF15:GF19 GI15:GI19 GL15:GL19 GO15:GO19 GR15:GR19 GU15:GU19 GX15:GX19 HA15:HA19 HD15:HD19 HG15:HG19 HJ15:HJ19 HM15:HM19 HP15:HP19 HS15:HS19 HV15:HV19 HY15:HY19 IB15:IB19 IE15:IE19 IH15:IH19 IK15:IK19 IN15:IN19 IQ15:IQ19 IT15:IT19 IW15:IW19 IZ15:IZ19 JC15:JC19 JF15:JF19 JI15:JI19 JL15:JL19 JO15:JO19 JR15:JR19 JU15:JU19 JX15:JX19 KA15:KA19 KD15:KD19 KG15:KG19 KJ15:KJ19 KM15:KM19 KP15:KP19 KS15:KS19 KV15:KV19 N15:N19 Q15:Q19 T15:T19 W15:W19 Z15:Z19 AC15:AC19 AF15:AF19 AI15:AI19 AL15:AL19">
    <cfRule type="cellIs" dxfId="15" priority="67" operator="equal">
      <formula>"NO VÁLIDA"</formula>
    </cfRule>
    <cfRule type="cellIs" dxfId="14" priority="68" operator="equal">
      <formula>"VÁLIDA"</formula>
    </cfRule>
  </conditionalFormatting>
  <conditionalFormatting sqref="N28 Q28 T28 W28 Z28 AC28 AF28 AI28 AL28 AO28 AR28 AU28 AX28 BA28 BD28 BG28 BJ28 BM28 BP28 BS28 BV28 BY28 CB28 CE28 CH28 CK28 CN28 CQ28 CT28 CW28 CZ28 DC28 DF28 DI28 DL28 DO28 DR28 DU28 DX28 EA28 ED28 EG28 EJ28 EM28 EP28 ES28 EV28 EY28 FB28 FE28 FH28 FK28 FN28 FQ28 FT28 FW28 FZ28 GC28 GF28 GI28 GL28 GO28 GR28 GU28 GX28 HA28 HD28 HG28 HJ28 HM28 HP28 HS28 HV28 HY28 IB28 IE28 IH28 IK28 IN28 IQ28 IT28 IW28 IZ28 JC28 JF28 JI28 JL28 JO28 JR28 JU28 JX28 KA28 KD28 KG28 KJ28 KM28 KP28 KS28 KV28">
    <cfRule type="cellIs" dxfId="13" priority="35" operator="equal">
      <formula>"PARA REVISIÓN"</formula>
    </cfRule>
    <cfRule type="cellIs" dxfId="12" priority="36" operator="equal">
      <formula>"CUMPLE"</formula>
    </cfRule>
  </conditionalFormatting>
  <conditionalFormatting sqref="C15:C20">
    <cfRule type="expression" dxfId="11" priority="2" stopIfTrue="1">
      <formula>$C15=0</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ignoredErrors>
    <ignoredError sqref="H33:H37 I33:K3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8" tint="-0.499984740745262"/>
    <pageSetUpPr fitToPage="1"/>
  </sheetPr>
  <dimension ref="B1:AN173"/>
  <sheetViews>
    <sheetView showGridLines="0" topLeftCell="A34" zoomScale="90" zoomScaleNormal="90" workbookViewId="0">
      <selection activeCell="J51" sqref="J51"/>
    </sheetView>
  </sheetViews>
  <sheetFormatPr baseColWidth="10" defaultColWidth="11.42578125" defaultRowHeight="12.75" outlineLevelRow="1" x14ac:dyDescent="0.2"/>
  <cols>
    <col min="1" max="1" width="2.7109375" style="46" customWidth="1"/>
    <col min="2" max="3" width="8.28515625" style="46" customWidth="1"/>
    <col min="4" max="4" width="44.28515625" style="46" customWidth="1"/>
    <col min="5" max="6" width="21.5703125" style="46" customWidth="1"/>
    <col min="7" max="7" width="21" style="46" customWidth="1"/>
    <col min="8" max="8" width="20.7109375" style="46" customWidth="1"/>
    <col min="9" max="9" width="15.42578125" style="46" bestFit="1" customWidth="1"/>
    <col min="10" max="10" width="28.7109375" style="48" bestFit="1" customWidth="1"/>
    <col min="11" max="11" width="13.7109375" style="44" hidden="1" customWidth="1"/>
    <col min="12" max="12" width="13.7109375" style="45" hidden="1" customWidth="1"/>
    <col min="13" max="15" width="13.7109375" style="46" hidden="1" customWidth="1"/>
    <col min="16" max="16" width="26.85546875" style="46" customWidth="1"/>
    <col min="17" max="17" width="30" style="48" bestFit="1" customWidth="1"/>
    <col min="18" max="18" width="22.28515625" style="48" bestFit="1" customWidth="1"/>
    <col min="19" max="40" width="22.28515625" style="46" bestFit="1" customWidth="1"/>
    <col min="41" max="16384" width="11.42578125" style="46"/>
  </cols>
  <sheetData>
    <row r="1" spans="2:19" ht="18" x14ac:dyDescent="0.2">
      <c r="B1" s="51" t="str">
        <f>RESUMEN!B1</f>
        <v>INSTITUTO NACIONAL DE VÍAS</v>
      </c>
      <c r="C1" s="51"/>
      <c r="D1" s="43"/>
      <c r="E1" s="43"/>
      <c r="F1" s="43"/>
      <c r="G1" s="43"/>
      <c r="H1" s="43"/>
      <c r="I1" s="43"/>
      <c r="J1" s="43"/>
    </row>
    <row r="2" spans="2:19" ht="15.75" x14ac:dyDescent="0.2">
      <c r="B2" s="53" t="str">
        <f>RESUMEN!B2</f>
        <v>DIRECCIÓN GENERAL</v>
      </c>
      <c r="C2" s="53"/>
      <c r="D2" s="47"/>
      <c r="E2" s="47"/>
      <c r="F2" s="47"/>
      <c r="G2" s="47"/>
      <c r="H2" s="47"/>
      <c r="I2" s="47"/>
      <c r="J2" s="47"/>
    </row>
    <row r="3" spans="2:19" x14ac:dyDescent="0.2">
      <c r="B3" s="53" t="str">
        <f>RESUMEN!B3</f>
        <v>DIRECCIÓN DE CONTRATACIÓN</v>
      </c>
      <c r="C3" s="53"/>
      <c r="D3" s="93"/>
      <c r="E3" s="93"/>
      <c r="F3" s="93"/>
      <c r="G3" s="93"/>
      <c r="H3" s="93"/>
      <c r="I3" s="93"/>
      <c r="J3" s="93"/>
    </row>
    <row r="4" spans="2:19" ht="15.75" x14ac:dyDescent="0.2">
      <c r="B4" s="53" t="str">
        <f>RESUMEN!B4</f>
        <v>DIRECCIÓN TÉCNICA - SUBDIRECCIÓN DE PREVENCIÓN Y ATENCIÓN DE EMERGENCIAS</v>
      </c>
      <c r="C4" s="53"/>
      <c r="D4" s="47"/>
      <c r="E4" s="47"/>
      <c r="F4" s="47"/>
      <c r="G4" s="47"/>
      <c r="H4" s="47"/>
      <c r="I4" s="47"/>
      <c r="J4" s="47"/>
    </row>
    <row r="5" spans="2:19" ht="15.75" x14ac:dyDescent="0.2">
      <c r="B5" s="53" t="str">
        <f>RESUMEN!B5</f>
        <v>SELECCIÓN ABREVIADA DE MENOR CUANTÍA SA-MC-DT-CAL-009-2019</v>
      </c>
      <c r="C5" s="53"/>
      <c r="D5" s="47"/>
      <c r="E5" s="47"/>
      <c r="F5" s="47"/>
      <c r="G5" s="47"/>
      <c r="H5" s="47"/>
      <c r="I5" s="47"/>
      <c r="J5" s="47"/>
    </row>
    <row r="6" spans="2:19" ht="15.75" x14ac:dyDescent="0.2">
      <c r="B6" s="53"/>
      <c r="C6" s="53"/>
      <c r="D6" s="47"/>
      <c r="E6" s="47"/>
      <c r="F6" s="47"/>
      <c r="G6" s="47"/>
      <c r="H6" s="47"/>
      <c r="I6" s="47"/>
      <c r="J6" s="47"/>
    </row>
    <row r="7" spans="2:19" ht="25.5" x14ac:dyDescent="0.2">
      <c r="B7" s="53" t="str">
        <f>RESUMEN!B7</f>
        <v>OBJETO: CONSTRUCCION OBRAS DE SEÑALIZACION PARA LA SEGURIDAD VIAL EN VIAS A CARGO DEL INVIAS EN JURISDICCION DE LA DIRECCIÓN TERRITORIAL CALDAS. (VIAS CON DISPOSITIVOS CONTROL Y SEÑALIZACION- SISTEMA CONTENCION VEHICULARCOMPLEMENTARIAS-ZONAS ESCOLARES).</v>
      </c>
      <c r="C7" s="53"/>
      <c r="D7" s="47"/>
      <c r="E7" s="47"/>
      <c r="F7" s="47"/>
      <c r="G7" s="47"/>
      <c r="H7" s="47"/>
      <c r="I7" s="47"/>
      <c r="J7" s="47"/>
    </row>
    <row r="8" spans="2:19" ht="15.75" x14ac:dyDescent="0.2">
      <c r="B8" s="53"/>
      <c r="C8" s="53"/>
      <c r="D8" s="47"/>
      <c r="E8" s="47"/>
      <c r="F8" s="47"/>
      <c r="G8" s="47"/>
      <c r="H8" s="47"/>
      <c r="I8" s="47"/>
      <c r="J8" s="47"/>
    </row>
    <row r="9" spans="2:19" ht="15.75" x14ac:dyDescent="0.2">
      <c r="B9" s="54" t="s">
        <v>28</v>
      </c>
      <c r="C9" s="54"/>
      <c r="D9" s="47"/>
      <c r="E9" s="47"/>
      <c r="F9" s="47"/>
      <c r="G9" s="47"/>
      <c r="H9" s="47"/>
      <c r="I9" s="47"/>
      <c r="J9" s="47"/>
    </row>
    <row r="10" spans="2:19" ht="16.5" customHeight="1" x14ac:dyDescent="0.2">
      <c r="B10" s="80" t="s">
        <v>29</v>
      </c>
      <c r="C10" s="80"/>
      <c r="D10" s="81"/>
      <c r="E10" s="81"/>
      <c r="F10" s="81"/>
      <c r="G10" s="81"/>
      <c r="H10" s="81"/>
      <c r="I10" s="81"/>
      <c r="J10" s="81"/>
      <c r="S10"/>
    </row>
    <row r="11" spans="2:19" ht="16.5" thickBot="1" x14ac:dyDescent="0.25">
      <c r="B11" s="54"/>
      <c r="C11" s="54"/>
      <c r="D11" s="47"/>
      <c r="E11" s="47"/>
      <c r="F11" s="47"/>
      <c r="G11" s="47"/>
      <c r="H11" s="47"/>
      <c r="I11" s="47"/>
      <c r="J11" s="47"/>
    </row>
    <row r="12" spans="2:19" ht="15.75" thickBot="1" x14ac:dyDescent="0.25">
      <c r="B12" s="394" t="s">
        <v>46</v>
      </c>
      <c r="C12" s="395"/>
      <c r="D12" s="395"/>
      <c r="E12" s="395"/>
      <c r="F12" s="395"/>
      <c r="G12" s="395"/>
      <c r="H12" s="395"/>
      <c r="I12" s="395"/>
      <c r="J12" s="396"/>
      <c r="Q12" s="262" t="s">
        <v>101</v>
      </c>
    </row>
    <row r="13" spans="2:19" ht="13.5" thickBot="1" x14ac:dyDescent="0.25">
      <c r="B13" s="98" t="s">
        <v>117</v>
      </c>
      <c r="C13" s="99"/>
      <c r="D13" s="100"/>
      <c r="E13" s="100"/>
      <c r="F13" s="100"/>
      <c r="G13" s="100"/>
      <c r="H13" s="100"/>
      <c r="I13" s="132" t="s">
        <v>47</v>
      </c>
      <c r="J13" s="320">
        <v>3248.91</v>
      </c>
      <c r="Q13" s="263">
        <v>1</v>
      </c>
    </row>
    <row r="14" spans="2:19" ht="13.5" thickBot="1" x14ac:dyDescent="0.25">
      <c r="B14" s="101"/>
      <c r="C14" s="99"/>
      <c r="D14" s="100"/>
      <c r="E14" s="100"/>
      <c r="F14" s="100"/>
      <c r="G14" s="100"/>
      <c r="H14" s="100"/>
      <c r="I14" s="132" t="s">
        <v>48</v>
      </c>
      <c r="J14" s="133">
        <f>100*(J13-INT(J13))</f>
        <v>90.999999999985448</v>
      </c>
    </row>
    <row r="15" spans="2:19" ht="15.75" thickBot="1" x14ac:dyDescent="0.25">
      <c r="B15" s="102" t="s">
        <v>84</v>
      </c>
      <c r="C15" s="103"/>
      <c r="D15" s="104"/>
      <c r="E15" s="104"/>
      <c r="F15" s="405" t="str">
        <f>IF(OR($Q$13=1,$Q$16=""),IF(AND(J14&gt;=0,J14&lt;=24),"MEDIA ARITMETICA",IF(AND(J14&gt;=25,J14&lt;=49),"MEDIA ARITMETICA ALTA",IF(AND(J14&gt;=50,J14&lt;=74),"MEDIA GEOMETRICA CON PRESUPUESTO OFICIAL","MENOR VALOR"))),IF(Q16="MEDIA ARITMÉTICA","MEDIA ARITMETICA ALTA",IF(Q16="MEDIA ARITMÉTICA ALTA","MEDIA GEOMETRICA CON PRESUPUESTO OFICIAL",IF(Q16="MEDIA GEOMÉTRICA CON PRESUPUESTO OFICIAL","MENOR VALOR","MEDIA ARITMETICA"))))</f>
        <v>MENOR VALOR</v>
      </c>
      <c r="G15" s="405"/>
      <c r="H15" s="405"/>
      <c r="I15" s="405"/>
      <c r="J15" s="406"/>
      <c r="Q15" s="262" t="s">
        <v>95</v>
      </c>
    </row>
    <row r="16" spans="2:19" ht="16.5" thickBot="1" x14ac:dyDescent="0.25">
      <c r="B16" s="54"/>
      <c r="C16" s="54"/>
      <c r="D16" s="47"/>
      <c r="E16" s="47"/>
      <c r="F16" s="47"/>
      <c r="G16" s="47"/>
      <c r="H16" s="47"/>
      <c r="I16" s="47"/>
      <c r="J16" s="47"/>
      <c r="Q16" s="263" t="s">
        <v>116</v>
      </c>
    </row>
    <row r="17" spans="2:18" ht="15.6" customHeight="1" x14ac:dyDescent="0.2">
      <c r="B17" s="394" t="s">
        <v>49</v>
      </c>
      <c r="C17" s="395"/>
      <c r="D17" s="395"/>
      <c r="E17" s="395"/>
      <c r="F17" s="395"/>
      <c r="G17" s="395"/>
      <c r="H17" s="395"/>
      <c r="I17" s="395"/>
      <c r="J17" s="396"/>
    </row>
    <row r="18" spans="2:18" outlineLevel="1" x14ac:dyDescent="0.2">
      <c r="B18" s="101"/>
      <c r="C18" s="109"/>
      <c r="D18" s="105"/>
      <c r="E18" s="105"/>
      <c r="F18" s="106"/>
      <c r="G18" s="106"/>
      <c r="H18" s="106"/>
      <c r="I18" s="109" t="s">
        <v>50</v>
      </c>
      <c r="J18" s="117">
        <v>5</v>
      </c>
    </row>
    <row r="19" spans="2:18" outlineLevel="1" x14ac:dyDescent="0.2">
      <c r="B19" s="110"/>
      <c r="C19" s="109"/>
      <c r="D19" s="105"/>
      <c r="E19" s="105"/>
      <c r="F19" s="106"/>
      <c r="G19" s="106"/>
      <c r="H19" s="106"/>
      <c r="I19" s="109" t="s">
        <v>54</v>
      </c>
      <c r="J19" s="120">
        <v>101329110</v>
      </c>
    </row>
    <row r="20" spans="2:18" outlineLevel="1" x14ac:dyDescent="0.2">
      <c r="B20" s="110"/>
      <c r="C20" s="109"/>
      <c r="D20" s="105"/>
      <c r="E20" s="105"/>
      <c r="F20" s="106"/>
      <c r="G20" s="106"/>
      <c r="H20" s="106"/>
      <c r="I20" s="109" t="s">
        <v>55</v>
      </c>
      <c r="J20" s="120">
        <v>108729155</v>
      </c>
    </row>
    <row r="21" spans="2:18" outlineLevel="1" x14ac:dyDescent="0.2">
      <c r="B21" s="101"/>
      <c r="C21" s="111"/>
      <c r="D21" s="105"/>
      <c r="E21" s="105"/>
      <c r="F21" s="106"/>
      <c r="G21" s="106"/>
      <c r="H21" s="106"/>
      <c r="I21" s="109" t="s">
        <v>63</v>
      </c>
      <c r="J21" s="120">
        <v>106079046.59999999</v>
      </c>
    </row>
    <row r="22" spans="2:18" outlineLevel="1" x14ac:dyDescent="0.2">
      <c r="B22" s="101"/>
      <c r="C22" s="111"/>
      <c r="D22" s="105"/>
      <c r="E22" s="105"/>
      <c r="F22" s="106"/>
      <c r="G22" s="106"/>
      <c r="H22" s="106"/>
      <c r="I22" s="109" t="s">
        <v>64</v>
      </c>
      <c r="J22" s="120">
        <v>106493869</v>
      </c>
    </row>
    <row r="23" spans="2:18" outlineLevel="1" x14ac:dyDescent="0.2">
      <c r="B23" s="101"/>
      <c r="C23" s="111"/>
      <c r="D23" s="105"/>
      <c r="E23" s="105"/>
      <c r="F23" s="106"/>
      <c r="G23" s="106"/>
      <c r="H23" s="106"/>
      <c r="I23" s="109" t="s">
        <v>65</v>
      </c>
      <c r="J23" s="120">
        <v>2955020.2635121304</v>
      </c>
    </row>
    <row r="24" spans="2:18" outlineLevel="1" x14ac:dyDescent="0.2">
      <c r="B24" s="112"/>
      <c r="C24" s="113"/>
      <c r="D24" s="105"/>
      <c r="E24" s="105"/>
      <c r="F24" s="106"/>
      <c r="G24" s="106"/>
      <c r="H24" s="106"/>
      <c r="I24" s="109" t="s">
        <v>66</v>
      </c>
      <c r="J24" s="120">
        <v>110167236</v>
      </c>
    </row>
    <row r="25" spans="2:18" ht="13.5" outlineLevel="1" thickBot="1" x14ac:dyDescent="0.25">
      <c r="B25" s="114"/>
      <c r="C25" s="115"/>
      <c r="D25" s="107"/>
      <c r="E25" s="107"/>
      <c r="F25" s="108"/>
      <c r="G25" s="108"/>
      <c r="H25" s="108"/>
      <c r="I25" s="116" t="s">
        <v>51</v>
      </c>
      <c r="J25" s="118">
        <v>800</v>
      </c>
    </row>
    <row r="26" spans="2:18" customFormat="1" ht="13.5" outlineLevel="1" thickBot="1" x14ac:dyDescent="0.25">
      <c r="Q26" s="259"/>
      <c r="R26" s="259"/>
    </row>
    <row r="27" spans="2:18" ht="16.149999999999999" customHeight="1" outlineLevel="1" x14ac:dyDescent="0.2">
      <c r="B27" s="414" t="s">
        <v>67</v>
      </c>
      <c r="C27" s="415"/>
      <c r="D27" s="415"/>
      <c r="E27" s="415"/>
      <c r="F27" s="415"/>
      <c r="G27" s="415"/>
      <c r="H27" s="415"/>
      <c r="I27" s="415"/>
      <c r="J27" s="416"/>
    </row>
    <row r="28" spans="2:18" outlineLevel="1" x14ac:dyDescent="0.2">
      <c r="B28" s="397" t="s">
        <v>52</v>
      </c>
      <c r="C28" s="398"/>
      <c r="D28" s="398"/>
      <c r="E28" s="398"/>
      <c r="F28" s="398"/>
      <c r="G28" s="398"/>
      <c r="H28" s="398"/>
      <c r="I28" s="399"/>
      <c r="J28" s="119">
        <v>106079046.59999999</v>
      </c>
    </row>
    <row r="29" spans="2:18" ht="15" outlineLevel="1" x14ac:dyDescent="0.2">
      <c r="B29" s="417" t="s">
        <v>68</v>
      </c>
      <c r="C29" s="418"/>
      <c r="D29" s="418"/>
      <c r="E29" s="418"/>
      <c r="F29" s="418"/>
      <c r="G29" s="418"/>
      <c r="H29" s="418"/>
      <c r="I29" s="418"/>
      <c r="J29" s="419"/>
    </row>
    <row r="30" spans="2:18" outlineLevel="1" x14ac:dyDescent="0.2">
      <c r="B30" s="397" t="s">
        <v>53</v>
      </c>
      <c r="C30" s="398"/>
      <c r="D30" s="398"/>
      <c r="E30" s="398"/>
      <c r="F30" s="398"/>
      <c r="G30" s="398"/>
      <c r="H30" s="398"/>
      <c r="I30" s="399"/>
      <c r="J30" s="119">
        <v>107404100.8</v>
      </c>
    </row>
    <row r="31" spans="2:18" ht="15" outlineLevel="1" x14ac:dyDescent="0.2">
      <c r="B31" s="417" t="s">
        <v>69</v>
      </c>
      <c r="C31" s="418"/>
      <c r="D31" s="418"/>
      <c r="E31" s="418"/>
      <c r="F31" s="418"/>
      <c r="G31" s="418"/>
      <c r="H31" s="418"/>
      <c r="I31" s="418"/>
      <c r="J31" s="419"/>
    </row>
    <row r="32" spans="2:18" outlineLevel="1" x14ac:dyDescent="0.2">
      <c r="B32" s="397" t="s">
        <v>87</v>
      </c>
      <c r="C32" s="398"/>
      <c r="D32" s="398"/>
      <c r="E32" s="398"/>
      <c r="F32" s="398"/>
      <c r="G32" s="398"/>
      <c r="H32" s="398"/>
      <c r="I32" s="399"/>
      <c r="J32" s="119">
        <v>2</v>
      </c>
    </row>
    <row r="33" spans="2:36" ht="13.5" customHeight="1" outlineLevel="1" x14ac:dyDescent="0.2">
      <c r="B33" s="397" t="s">
        <v>85</v>
      </c>
      <c r="C33" s="398"/>
      <c r="D33" s="398"/>
      <c r="E33" s="398"/>
      <c r="F33" s="398"/>
      <c r="G33" s="398"/>
      <c r="H33" s="398"/>
      <c r="I33" s="399"/>
      <c r="J33" s="121">
        <v>1.3411089585738026E-5</v>
      </c>
      <c r="K33" s="177"/>
    </row>
    <row r="34" spans="2:36" ht="18.75" customHeight="1" outlineLevel="1" x14ac:dyDescent="0.2">
      <c r="B34" s="397" t="s">
        <v>86</v>
      </c>
      <c r="C34" s="398"/>
      <c r="D34" s="398"/>
      <c r="E34" s="398"/>
      <c r="F34" s="398"/>
      <c r="G34" s="398"/>
      <c r="H34" s="398"/>
      <c r="I34" s="399"/>
      <c r="J34" s="121">
        <v>1.2136819887879697E-2</v>
      </c>
      <c r="K34" s="177"/>
    </row>
    <row r="35" spans="2:36" ht="13.15" customHeight="1" outlineLevel="1" x14ac:dyDescent="0.2">
      <c r="B35" s="397" t="s">
        <v>57</v>
      </c>
      <c r="C35" s="398"/>
      <c r="D35" s="398"/>
      <c r="E35" s="398"/>
      <c r="F35" s="398"/>
      <c r="G35" s="398"/>
      <c r="H35" s="398"/>
      <c r="I35" s="399"/>
      <c r="J35" s="119">
        <v>107207245.72885357</v>
      </c>
      <c r="K35" s="178"/>
    </row>
    <row r="36" spans="2:36" ht="15" outlineLevel="1" x14ac:dyDescent="0.2">
      <c r="B36" s="417" t="s">
        <v>70</v>
      </c>
      <c r="C36" s="418"/>
      <c r="D36" s="418"/>
      <c r="E36" s="418"/>
      <c r="F36" s="418"/>
      <c r="G36" s="418"/>
      <c r="H36" s="418"/>
      <c r="I36" s="418"/>
      <c r="J36" s="419"/>
      <c r="K36"/>
    </row>
    <row r="37" spans="2:36" ht="13.5" outlineLevel="1" thickBot="1" x14ac:dyDescent="0.25">
      <c r="B37" s="400" t="s">
        <v>56</v>
      </c>
      <c r="C37" s="401"/>
      <c r="D37" s="401"/>
      <c r="E37" s="401"/>
      <c r="F37" s="401"/>
      <c r="G37" s="401"/>
      <c r="H37" s="401"/>
      <c r="I37" s="402"/>
      <c r="J37" s="122">
        <v>101329110</v>
      </c>
      <c r="K37"/>
    </row>
    <row r="38" spans="2:36" outlineLevel="1" x14ac:dyDescent="0.2">
      <c r="B38" s="134"/>
      <c r="C38" s="134"/>
      <c r="D38" s="134"/>
      <c r="E38" s="134"/>
      <c r="F38" s="134"/>
      <c r="G38" s="134"/>
      <c r="H38" s="134"/>
      <c r="I38" s="134"/>
      <c r="J38" s="135"/>
      <c r="K38"/>
    </row>
    <row r="39" spans="2:36" ht="16.5" outlineLevel="1" thickBot="1" x14ac:dyDescent="0.3">
      <c r="B39" s="94"/>
      <c r="C39" s="94"/>
      <c r="D39" s="94"/>
      <c r="E39" s="94"/>
      <c r="F39" s="95"/>
      <c r="G39" s="95"/>
      <c r="H39" s="95"/>
      <c r="I39" s="47"/>
      <c r="J39" s="47"/>
      <c r="K39"/>
    </row>
    <row r="40" spans="2:36" s="45" customFormat="1" ht="40.5" customHeight="1" thickBot="1" x14ac:dyDescent="0.25">
      <c r="B40" s="403" t="s">
        <v>71</v>
      </c>
      <c r="C40" s="404"/>
      <c r="D40" s="404"/>
      <c r="E40" s="285"/>
      <c r="F40" s="420" t="str">
        <f>F15</f>
        <v>MENOR VALOR</v>
      </c>
      <c r="G40" s="420"/>
      <c r="H40" s="420"/>
      <c r="I40" s="420"/>
      <c r="J40" s="179">
        <v>101329110</v>
      </c>
      <c r="K40" s="175"/>
      <c r="Q40" s="260"/>
      <c r="R40" s="260"/>
    </row>
    <row r="41" spans="2:36" ht="15.75" x14ac:dyDescent="0.25">
      <c r="B41" s="94"/>
      <c r="C41" s="94"/>
      <c r="D41" s="94"/>
      <c r="E41" s="94"/>
      <c r="F41" s="95"/>
      <c r="G41" s="95"/>
      <c r="H41" s="95"/>
      <c r="I41" s="47"/>
      <c r="J41" s="47"/>
      <c r="K41"/>
      <c r="Q41" s="261"/>
    </row>
    <row r="42" spans="2:36" ht="16.5" thickBot="1" x14ac:dyDescent="0.25">
      <c r="B42" s="54"/>
      <c r="C42" s="54"/>
      <c r="D42" s="47"/>
      <c r="E42" s="47"/>
      <c r="F42" s="47"/>
      <c r="G42" s="47"/>
      <c r="H42" s="47"/>
      <c r="I42" s="47"/>
      <c r="J42" s="47"/>
      <c r="P42" s="334"/>
      <c r="Q42" s="261"/>
      <c r="R42" s="261"/>
    </row>
    <row r="43" spans="2:36" ht="15" x14ac:dyDescent="0.2">
      <c r="B43" s="407" t="s">
        <v>73</v>
      </c>
      <c r="C43" s="408"/>
      <c r="D43" s="408"/>
      <c r="E43" s="408"/>
      <c r="F43" s="408"/>
      <c r="G43" s="408"/>
      <c r="H43" s="408"/>
      <c r="I43" s="408"/>
      <c r="J43" s="409"/>
      <c r="P43" s="334"/>
      <c r="Q43" s="261"/>
      <c r="R43" s="261"/>
    </row>
    <row r="44" spans="2:36" ht="75" outlineLevel="1" x14ac:dyDescent="0.2">
      <c r="B44" s="386" t="s">
        <v>42</v>
      </c>
      <c r="C44" s="388" t="s">
        <v>14</v>
      </c>
      <c r="D44" s="390" t="s">
        <v>7</v>
      </c>
      <c r="E44" s="231" t="s">
        <v>126</v>
      </c>
      <c r="F44" s="231" t="s">
        <v>125</v>
      </c>
      <c r="G44" s="231" t="s">
        <v>127</v>
      </c>
      <c r="H44" s="231" t="s">
        <v>30</v>
      </c>
      <c r="I44" s="231" t="s">
        <v>32</v>
      </c>
      <c r="J44" s="232" t="s">
        <v>6</v>
      </c>
      <c r="K44" s="421" t="s">
        <v>62</v>
      </c>
      <c r="L44" s="412" t="s">
        <v>58</v>
      </c>
      <c r="M44" s="412" t="s">
        <v>59</v>
      </c>
      <c r="N44" s="412" t="s">
        <v>60</v>
      </c>
      <c r="O44" s="412" t="s">
        <v>61</v>
      </c>
      <c r="AG44" s="46" t="str">
        <f>UPPER(S44)</f>
        <v/>
      </c>
      <c r="AH44" s="46" t="str">
        <f>UPPER(T44)</f>
        <v/>
      </c>
      <c r="AI44" s="46" t="str">
        <f>UPPER(U44)</f>
        <v/>
      </c>
      <c r="AJ44" s="46" t="str">
        <f>UPPER(V44)</f>
        <v/>
      </c>
    </row>
    <row r="45" spans="2:36" ht="22.5" customHeight="1" outlineLevel="1" thickBot="1" x14ac:dyDescent="0.25">
      <c r="B45" s="387"/>
      <c r="C45" s="389"/>
      <c r="D45" s="391"/>
      <c r="E45" s="287" t="s">
        <v>31</v>
      </c>
      <c r="F45" s="233" t="s">
        <v>31</v>
      </c>
      <c r="G45" s="233" t="s">
        <v>17</v>
      </c>
      <c r="H45" s="233" t="s">
        <v>88</v>
      </c>
      <c r="I45" s="233" t="s">
        <v>17</v>
      </c>
      <c r="J45" s="234" t="s">
        <v>72</v>
      </c>
      <c r="K45" s="422"/>
      <c r="L45" s="413"/>
      <c r="M45" s="413"/>
      <c r="N45" s="413"/>
      <c r="O45" s="413"/>
    </row>
    <row r="46" spans="2:36" ht="26.25" customHeight="1" outlineLevel="1" x14ac:dyDescent="0.2">
      <c r="B46" s="235">
        <v>1</v>
      </c>
      <c r="C46" s="236">
        <f>RESUMEN!C15</f>
        <v>1</v>
      </c>
      <c r="D46" s="237" t="str">
        <f>VLOOKUP(C46,RESUMEN!$C$15:$D$114,2,0)</f>
        <v>JUAN BERNARDO CAÑON PARRA</v>
      </c>
      <c r="E46" s="238">
        <v>108291204</v>
      </c>
      <c r="F46" s="238">
        <v>108291204</v>
      </c>
      <c r="G46" s="294">
        <v>0</v>
      </c>
      <c r="H46" s="239">
        <v>0.108291204</v>
      </c>
      <c r="I46" s="298">
        <v>-1.7028946791403543E-2</v>
      </c>
      <c r="J46" s="268">
        <v>690.06761827869605</v>
      </c>
      <c r="K46" s="96">
        <f t="shared" ref="K46:K53" si="0">IF(ISTEXT(F46),"",F46/$J$24)</f>
        <v>0.98297105320859646</v>
      </c>
      <c r="L46" s="97">
        <f t="shared" ref="L46:L53" si="1">IF(ISTEXT(F46),"",F46/$J$28)</f>
        <v>1.0208538582397102</v>
      </c>
      <c r="M46" s="97">
        <f t="shared" ref="M46:M53" si="2">IF(ISTEXT(F46),"",F46/$J$30)</f>
        <v>1.0082594909634959</v>
      </c>
      <c r="N46" s="97">
        <f>IF(ISTEXT(F46),"",F46/$J$35)</f>
        <v>1.0101108676356443</v>
      </c>
      <c r="O46" s="97">
        <f t="shared" ref="O46:O53" si="3">IF(ISTEXT(F46),"",F46/$J$37)</f>
        <v>1.068707738575815</v>
      </c>
      <c r="P46" s="335"/>
      <c r="Q46" s="336"/>
      <c r="R46" s="337"/>
      <c r="S46" s="338"/>
    </row>
    <row r="47" spans="2:36" ht="26.25" customHeight="1" outlineLevel="1" x14ac:dyDescent="0.2">
      <c r="B47" s="240">
        <v>2</v>
      </c>
      <c r="C47" s="241">
        <f>RESUMEN!C16</f>
        <v>2</v>
      </c>
      <c r="D47" s="242" t="str">
        <f>VLOOKUP(C47,RESUMEN!$C$15:$D$114,2,0)</f>
        <v>LESATH SAS</v>
      </c>
      <c r="E47" s="243" t="s">
        <v>148</v>
      </c>
      <c r="F47" s="243" t="s">
        <v>148</v>
      </c>
      <c r="G47" s="295" t="s">
        <v>149</v>
      </c>
      <c r="H47" s="244" t="s">
        <v>149</v>
      </c>
      <c r="I47" s="299" t="s">
        <v>148</v>
      </c>
      <c r="J47" s="268" t="s">
        <v>148</v>
      </c>
      <c r="K47" s="96" t="str">
        <f t="shared" si="0"/>
        <v/>
      </c>
      <c r="L47" s="97" t="str">
        <f t="shared" si="1"/>
        <v/>
      </c>
      <c r="M47" s="97" t="str">
        <f t="shared" si="2"/>
        <v/>
      </c>
      <c r="N47" s="97" t="str">
        <f t="shared" ref="N47:N53" si="4">IF(ISTEXT(F47),"",F47/$J$35)</f>
        <v/>
      </c>
      <c r="O47" s="97" t="str">
        <f t="shared" si="3"/>
        <v/>
      </c>
      <c r="P47" s="335"/>
      <c r="Q47" s="336"/>
      <c r="R47" s="337"/>
      <c r="S47" s="338"/>
    </row>
    <row r="48" spans="2:36" ht="26.25" customHeight="1" outlineLevel="1" x14ac:dyDescent="0.2">
      <c r="B48" s="240">
        <v>3</v>
      </c>
      <c r="C48" s="241">
        <f>RESUMEN!C17</f>
        <v>3</v>
      </c>
      <c r="D48" s="242" t="str">
        <f>VLOOKUP(C48,RESUMEN!$C$15:$D$114,2,0)</f>
        <v>RAUL EDUARDO GALINDO GARCIA</v>
      </c>
      <c r="E48" s="243">
        <v>108729155</v>
      </c>
      <c r="F48" s="243">
        <v>108729155</v>
      </c>
      <c r="G48" s="295">
        <v>0</v>
      </c>
      <c r="H48" s="244">
        <v>0.10872915499999999</v>
      </c>
      <c r="I48" s="299">
        <v>-1.3053617865115497E-2</v>
      </c>
      <c r="J48" s="268">
        <v>683.15231427572985</v>
      </c>
      <c r="K48" s="96">
        <f t="shared" si="0"/>
        <v>0.9869463821348845</v>
      </c>
      <c r="L48" s="97">
        <f t="shared" si="1"/>
        <v>1.0249823927056299</v>
      </c>
      <c r="M48" s="97">
        <f t="shared" si="2"/>
        <v>1.0123370913226808</v>
      </c>
      <c r="N48" s="97">
        <f t="shared" si="4"/>
        <v>1.0141959553274562</v>
      </c>
      <c r="O48" s="97">
        <f t="shared" si="3"/>
        <v>1.0730298035776689</v>
      </c>
      <c r="P48" s="335"/>
      <c r="Q48" s="336"/>
      <c r="R48" s="337"/>
      <c r="S48" s="338"/>
    </row>
    <row r="49" spans="2:19" ht="26.25" customHeight="1" outlineLevel="1" x14ac:dyDescent="0.2">
      <c r="B49" s="240">
        <v>4</v>
      </c>
      <c r="C49" s="241">
        <f>RESUMEN!C18</f>
        <v>4</v>
      </c>
      <c r="D49" s="242" t="str">
        <f>VLOOKUP(C49,RESUMEN!$C$15:$D$114,2,0)</f>
        <v>JORGE EIVAR TULCAN LOSADA</v>
      </c>
      <c r="E49" s="243">
        <v>106493869</v>
      </c>
      <c r="F49" s="243">
        <v>106493869</v>
      </c>
      <c r="G49" s="295">
        <v>0</v>
      </c>
      <c r="H49" s="244">
        <v>0.106493869</v>
      </c>
      <c r="I49" s="299">
        <v>-3.3343552342549487E-2</v>
      </c>
      <c r="J49" s="268">
        <v>718.44777478061337</v>
      </c>
      <c r="K49" s="96">
        <f t="shared" si="0"/>
        <v>0.96665644765745051</v>
      </c>
      <c r="L49" s="97">
        <f t="shared" si="1"/>
        <v>1.0039105027175084</v>
      </c>
      <c r="M49" s="97">
        <f t="shared" si="2"/>
        <v>0.99152516716568428</v>
      </c>
      <c r="N49" s="97">
        <f t="shared" si="4"/>
        <v>0.99334581609662997</v>
      </c>
      <c r="O49" s="97">
        <f t="shared" si="3"/>
        <v>1.0509701407621166</v>
      </c>
      <c r="P49" s="335"/>
      <c r="Q49" s="336"/>
      <c r="R49" s="337"/>
      <c r="S49" s="338"/>
    </row>
    <row r="50" spans="2:19" ht="26.25" customHeight="1" outlineLevel="1" x14ac:dyDescent="0.2">
      <c r="B50" s="240">
        <v>5</v>
      </c>
      <c r="C50" s="241">
        <f>RESUMEN!C19</f>
        <v>5</v>
      </c>
      <c r="D50" s="242" t="str">
        <f>VLOOKUP(C50,RESUMEN!$C$15:$D$114,2,0)</f>
        <v>CONSORCIO SEDILAS 19</v>
      </c>
      <c r="E50" s="243">
        <v>105551895</v>
      </c>
      <c r="F50" s="243">
        <v>105551895</v>
      </c>
      <c r="G50" s="295">
        <v>0</v>
      </c>
      <c r="H50" s="244">
        <v>0.10555189500000001</v>
      </c>
      <c r="I50" s="299">
        <v>-4.1893952935335488E-2</v>
      </c>
      <c r="J50" s="268">
        <v>733.3216683734812</v>
      </c>
      <c r="K50" s="96">
        <f t="shared" si="0"/>
        <v>0.95810604706466451</v>
      </c>
      <c r="L50" s="97">
        <f t="shared" si="1"/>
        <v>0.99503057750898005</v>
      </c>
      <c r="M50" s="97">
        <f t="shared" si="2"/>
        <v>0.98275479440539204</v>
      </c>
      <c r="N50" s="97">
        <f t="shared" si="4"/>
        <v>0.9845593390857158</v>
      </c>
      <c r="O50" s="97">
        <f t="shared" si="3"/>
        <v>1.0416739572665743</v>
      </c>
      <c r="P50" s="335"/>
      <c r="Q50" s="336"/>
      <c r="R50" s="337"/>
      <c r="S50" s="338"/>
    </row>
    <row r="51" spans="2:19" ht="26.25" customHeight="1" outlineLevel="1" x14ac:dyDescent="0.2">
      <c r="B51" s="240">
        <v>6</v>
      </c>
      <c r="C51" s="241">
        <f>RESUMEN!C20</f>
        <v>6</v>
      </c>
      <c r="D51" s="242" t="str">
        <f>VLOOKUP(C51,RESUMEN!$C$15:$D$114,2,0)</f>
        <v>CLAUDIA MARIA FERRERO SERRANO</v>
      </c>
      <c r="E51" s="243">
        <v>101329110</v>
      </c>
      <c r="F51" s="243">
        <v>101329110</v>
      </c>
      <c r="G51" s="295">
        <v>0</v>
      </c>
      <c r="H51" s="244">
        <v>0.10132911</v>
      </c>
      <c r="I51" s="299">
        <v>-8.0224632303564358E-2</v>
      </c>
      <c r="J51" s="268">
        <v>800</v>
      </c>
      <c r="K51" s="96">
        <f t="shared" si="0"/>
        <v>0.91977536769643564</v>
      </c>
      <c r="L51" s="97">
        <f t="shared" si="1"/>
        <v>0.95522266882817186</v>
      </c>
      <c r="M51" s="97">
        <f t="shared" si="2"/>
        <v>0.94343799952934393</v>
      </c>
      <c r="N51" s="97">
        <f t="shared" si="4"/>
        <v>0.94517035029777341</v>
      </c>
      <c r="O51" s="97">
        <f t="shared" si="3"/>
        <v>1</v>
      </c>
      <c r="P51" s="335"/>
      <c r="Q51" s="336"/>
      <c r="R51" s="337"/>
      <c r="S51" s="338"/>
    </row>
    <row r="52" spans="2:19" ht="26.25" customHeight="1" outlineLevel="1" x14ac:dyDescent="0.2">
      <c r="B52" s="240">
        <v>7</v>
      </c>
      <c r="C52" s="241">
        <f>RESUMEN!C21</f>
        <v>7</v>
      </c>
      <c r="D52" s="242"/>
      <c r="E52" s="243"/>
      <c r="F52" s="243"/>
      <c r="G52" s="295"/>
      <c r="H52" s="244"/>
      <c r="I52" s="299"/>
      <c r="J52" s="268"/>
      <c r="K52" s="96">
        <f t="shared" si="0"/>
        <v>0</v>
      </c>
      <c r="L52" s="97">
        <f t="shared" si="1"/>
        <v>0</v>
      </c>
      <c r="M52" s="97">
        <f t="shared" si="2"/>
        <v>0</v>
      </c>
      <c r="N52" s="97">
        <f t="shared" si="4"/>
        <v>0</v>
      </c>
      <c r="O52" s="97">
        <f t="shared" si="3"/>
        <v>0</v>
      </c>
      <c r="P52" s="335"/>
      <c r="Q52" s="336"/>
      <c r="R52" s="337"/>
    </row>
    <row r="53" spans="2:19" ht="26.25" customHeight="1" outlineLevel="1" x14ac:dyDescent="0.2">
      <c r="B53" s="240">
        <v>8</v>
      </c>
      <c r="C53" s="241">
        <f>RESUMEN!C22</f>
        <v>8</v>
      </c>
      <c r="D53" s="242"/>
      <c r="E53" s="243"/>
      <c r="F53" s="243"/>
      <c r="G53" s="295"/>
      <c r="H53" s="244"/>
      <c r="I53" s="299"/>
      <c r="J53" s="268"/>
      <c r="K53" s="96">
        <f t="shared" si="0"/>
        <v>0</v>
      </c>
      <c r="L53" s="97">
        <f t="shared" si="1"/>
        <v>0</v>
      </c>
      <c r="M53" s="97">
        <f t="shared" si="2"/>
        <v>0</v>
      </c>
      <c r="N53" s="97">
        <f t="shared" si="4"/>
        <v>0</v>
      </c>
      <c r="O53" s="97">
        <f t="shared" si="3"/>
        <v>0</v>
      </c>
      <c r="P53" s="324"/>
      <c r="Q53" s="301"/>
      <c r="R53" s="296"/>
    </row>
    <row r="54" spans="2:19" ht="26.25" customHeight="1" outlineLevel="1" x14ac:dyDescent="0.2">
      <c r="B54" s="240">
        <v>9</v>
      </c>
      <c r="C54" s="241">
        <f>RESUMEN!C23</f>
        <v>9</v>
      </c>
      <c r="D54" s="242"/>
      <c r="E54" s="243"/>
      <c r="F54" s="243"/>
      <c r="G54" s="295"/>
      <c r="H54" s="244"/>
      <c r="I54" s="299"/>
      <c r="J54" s="268"/>
      <c r="K54" s="96"/>
      <c r="L54" s="97"/>
      <c r="M54" s="97"/>
      <c r="N54" s="97"/>
      <c r="O54" s="97"/>
      <c r="P54" s="325"/>
      <c r="Q54" s="301"/>
      <c r="R54" s="296"/>
    </row>
    <row r="55" spans="2:19" ht="26.25" customHeight="1" outlineLevel="1" x14ac:dyDescent="0.2">
      <c r="B55" s="240">
        <v>10</v>
      </c>
      <c r="C55" s="241">
        <f>RESUMEN!C24</f>
        <v>10</v>
      </c>
      <c r="D55" s="242"/>
      <c r="E55" s="243"/>
      <c r="F55" s="243"/>
      <c r="G55" s="295"/>
      <c r="H55" s="244"/>
      <c r="I55" s="299"/>
      <c r="J55" s="268"/>
      <c r="K55" s="96"/>
      <c r="L55" s="97"/>
      <c r="M55" s="97"/>
      <c r="N55" s="97"/>
      <c r="O55" s="97"/>
      <c r="P55" s="324"/>
      <c r="Q55" s="301"/>
      <c r="R55" s="296"/>
    </row>
    <row r="56" spans="2:19" ht="26.25" hidden="1" customHeight="1" outlineLevel="1" x14ac:dyDescent="0.2">
      <c r="B56" s="240"/>
      <c r="C56" s="241"/>
      <c r="D56" s="242"/>
      <c r="E56" s="243"/>
      <c r="F56" s="243"/>
      <c r="G56" s="295"/>
      <c r="H56" s="244"/>
      <c r="I56" s="299"/>
      <c r="J56" s="268"/>
      <c r="K56" s="96"/>
      <c r="L56" s="97"/>
      <c r="M56" s="97"/>
      <c r="N56" s="97"/>
      <c r="O56" s="97"/>
      <c r="P56" s="176"/>
      <c r="Q56" s="301"/>
      <c r="R56" s="296"/>
    </row>
    <row r="57" spans="2:19" ht="26.25" hidden="1" customHeight="1" outlineLevel="1" x14ac:dyDescent="0.2">
      <c r="B57" s="240"/>
      <c r="C57" s="241"/>
      <c r="D57" s="242"/>
      <c r="E57" s="243"/>
      <c r="F57" s="243"/>
      <c r="G57" s="295"/>
      <c r="H57" s="244"/>
      <c r="I57" s="299"/>
      <c r="J57" s="268"/>
      <c r="K57" s="96"/>
      <c r="L57" s="97"/>
      <c r="M57" s="97"/>
      <c r="N57" s="97"/>
      <c r="O57" s="97"/>
      <c r="P57" s="176"/>
      <c r="Q57" s="301"/>
      <c r="R57" s="296"/>
    </row>
    <row r="58" spans="2:19" ht="26.25" hidden="1" customHeight="1" outlineLevel="1" x14ac:dyDescent="0.2">
      <c r="B58" s="240"/>
      <c r="C58" s="241"/>
      <c r="D58" s="242"/>
      <c r="E58" s="243"/>
      <c r="F58" s="243"/>
      <c r="G58" s="295"/>
      <c r="H58" s="244"/>
      <c r="I58" s="299"/>
      <c r="J58" s="268"/>
      <c r="K58" s="96"/>
      <c r="L58" s="97"/>
      <c r="M58" s="97"/>
      <c r="N58" s="97"/>
      <c r="O58" s="97"/>
      <c r="P58" s="176"/>
      <c r="Q58" s="301"/>
      <c r="R58" s="296"/>
    </row>
    <row r="59" spans="2:19" ht="26.25" hidden="1" customHeight="1" outlineLevel="1" x14ac:dyDescent="0.2">
      <c r="B59" s="240"/>
      <c r="C59" s="241"/>
      <c r="D59" s="242"/>
      <c r="E59" s="243"/>
      <c r="F59" s="243"/>
      <c r="G59" s="295"/>
      <c r="H59" s="244"/>
      <c r="I59" s="299"/>
      <c r="J59" s="268"/>
      <c r="K59" s="96"/>
      <c r="L59" s="97"/>
      <c r="M59" s="97"/>
      <c r="N59" s="97"/>
      <c r="O59" s="97"/>
      <c r="P59" s="176"/>
      <c r="Q59" s="301"/>
      <c r="R59" s="296"/>
    </row>
    <row r="60" spans="2:19" ht="26.25" hidden="1" customHeight="1" outlineLevel="1" x14ac:dyDescent="0.2">
      <c r="B60" s="240"/>
      <c r="C60" s="241"/>
      <c r="D60" s="242"/>
      <c r="E60" s="243"/>
      <c r="F60" s="243"/>
      <c r="G60" s="295"/>
      <c r="H60" s="244"/>
      <c r="I60" s="299"/>
      <c r="J60" s="268"/>
      <c r="K60" s="96"/>
      <c r="L60" s="97"/>
      <c r="M60" s="97"/>
      <c r="N60" s="97"/>
      <c r="O60" s="97"/>
      <c r="P60" s="176"/>
      <c r="Q60" s="301"/>
      <c r="R60" s="296"/>
    </row>
    <row r="61" spans="2:19" ht="26.25" hidden="1" customHeight="1" outlineLevel="1" x14ac:dyDescent="0.2">
      <c r="B61" s="240"/>
      <c r="C61" s="241"/>
      <c r="D61" s="242"/>
      <c r="E61" s="243"/>
      <c r="F61" s="243"/>
      <c r="G61" s="295"/>
      <c r="H61" s="244"/>
      <c r="I61" s="299"/>
      <c r="J61" s="268"/>
      <c r="K61" s="96"/>
      <c r="L61" s="97"/>
      <c r="M61" s="97"/>
      <c r="N61" s="97"/>
      <c r="O61" s="97"/>
      <c r="P61" s="176"/>
      <c r="Q61" s="301"/>
      <c r="R61" s="296"/>
    </row>
    <row r="62" spans="2:19" ht="26.25" hidden="1" customHeight="1" outlineLevel="1" x14ac:dyDescent="0.2">
      <c r="B62" s="240"/>
      <c r="C62" s="241"/>
      <c r="D62" s="242"/>
      <c r="E62" s="243"/>
      <c r="F62" s="243"/>
      <c r="G62" s="295"/>
      <c r="H62" s="244"/>
      <c r="I62" s="299"/>
      <c r="J62" s="268"/>
      <c r="K62" s="96"/>
      <c r="L62" s="97"/>
      <c r="M62" s="97"/>
      <c r="N62" s="97"/>
      <c r="O62" s="97"/>
      <c r="P62" s="176"/>
      <c r="Q62" s="301"/>
      <c r="R62" s="296"/>
    </row>
    <row r="63" spans="2:19" ht="26.25" hidden="1" customHeight="1" outlineLevel="1" x14ac:dyDescent="0.2">
      <c r="B63" s="240"/>
      <c r="C63" s="241"/>
      <c r="D63" s="242"/>
      <c r="E63" s="243"/>
      <c r="F63" s="243"/>
      <c r="G63" s="295"/>
      <c r="H63" s="244"/>
      <c r="I63" s="299"/>
      <c r="J63" s="268"/>
      <c r="K63" s="96"/>
      <c r="L63" s="97"/>
      <c r="M63" s="97"/>
      <c r="N63" s="97"/>
      <c r="O63" s="97"/>
      <c r="P63" s="176"/>
      <c r="Q63" s="301"/>
      <c r="R63" s="296"/>
    </row>
    <row r="64" spans="2:19" ht="26.25" hidden="1" customHeight="1" outlineLevel="1" x14ac:dyDescent="0.2">
      <c r="B64" s="240"/>
      <c r="C64" s="241"/>
      <c r="D64" s="242"/>
      <c r="E64" s="243"/>
      <c r="F64" s="243"/>
      <c r="G64" s="295"/>
      <c r="H64" s="244"/>
      <c r="I64" s="299"/>
      <c r="J64" s="268"/>
      <c r="K64" s="96"/>
      <c r="L64" s="97"/>
      <c r="M64" s="97"/>
      <c r="N64" s="97"/>
      <c r="O64" s="97"/>
      <c r="P64" s="176"/>
      <c r="Q64" s="301"/>
      <c r="R64" s="296"/>
    </row>
    <row r="65" spans="2:18" ht="26.25" hidden="1" customHeight="1" outlineLevel="1" x14ac:dyDescent="0.2">
      <c r="B65" s="240"/>
      <c r="C65" s="241"/>
      <c r="D65" s="242"/>
      <c r="E65" s="243"/>
      <c r="F65" s="243"/>
      <c r="G65" s="295"/>
      <c r="H65" s="244"/>
      <c r="I65" s="299"/>
      <c r="J65" s="268"/>
      <c r="K65" s="96"/>
      <c r="L65" s="97"/>
      <c r="M65" s="97"/>
      <c r="N65" s="97"/>
      <c r="O65" s="97"/>
      <c r="P65" s="176"/>
      <c r="Q65" s="301"/>
      <c r="R65" s="296"/>
    </row>
    <row r="66" spans="2:18" ht="26.25" hidden="1" customHeight="1" outlineLevel="1" x14ac:dyDescent="0.2">
      <c r="B66" s="240"/>
      <c r="C66" s="241"/>
      <c r="D66" s="242"/>
      <c r="E66" s="243"/>
      <c r="F66" s="243"/>
      <c r="G66" s="295"/>
      <c r="H66" s="244"/>
      <c r="I66" s="299"/>
      <c r="J66" s="268"/>
      <c r="K66" s="96"/>
      <c r="L66" s="97"/>
      <c r="M66" s="97"/>
      <c r="N66" s="97"/>
      <c r="O66" s="97"/>
      <c r="P66" s="176"/>
      <c r="Q66" s="301"/>
      <c r="R66" s="296"/>
    </row>
    <row r="67" spans="2:18" ht="26.25" hidden="1" customHeight="1" outlineLevel="1" x14ac:dyDescent="0.2">
      <c r="B67" s="240"/>
      <c r="C67" s="241"/>
      <c r="D67" s="242"/>
      <c r="E67" s="243"/>
      <c r="F67" s="243"/>
      <c r="G67" s="295"/>
      <c r="H67" s="244"/>
      <c r="I67" s="299"/>
      <c r="J67" s="268"/>
      <c r="K67" s="96"/>
      <c r="L67" s="97"/>
      <c r="M67" s="97"/>
      <c r="N67" s="97"/>
      <c r="O67" s="97"/>
      <c r="P67" s="176"/>
      <c r="Q67" s="301"/>
      <c r="R67" s="296"/>
    </row>
    <row r="68" spans="2:18" ht="26.25" hidden="1" customHeight="1" outlineLevel="1" x14ac:dyDescent="0.2">
      <c r="B68" s="240"/>
      <c r="C68" s="241"/>
      <c r="D68" s="242"/>
      <c r="E68" s="243"/>
      <c r="F68" s="243"/>
      <c r="G68" s="295"/>
      <c r="H68" s="244"/>
      <c r="I68" s="299"/>
      <c r="J68" s="268"/>
      <c r="K68" s="96"/>
      <c r="L68" s="97"/>
      <c r="M68" s="97"/>
      <c r="N68" s="97"/>
      <c r="O68" s="97"/>
      <c r="P68" s="176"/>
      <c r="Q68" s="301"/>
      <c r="R68" s="296"/>
    </row>
    <row r="69" spans="2:18" ht="26.25" hidden="1" customHeight="1" outlineLevel="1" x14ac:dyDescent="0.2">
      <c r="B69" s="240"/>
      <c r="C69" s="241"/>
      <c r="D69" s="242"/>
      <c r="E69" s="243"/>
      <c r="F69" s="243"/>
      <c r="G69" s="295"/>
      <c r="H69" s="244"/>
      <c r="I69" s="299"/>
      <c r="J69" s="268"/>
      <c r="K69" s="96"/>
      <c r="L69" s="97"/>
      <c r="M69" s="97"/>
      <c r="N69" s="97"/>
      <c r="O69" s="97"/>
      <c r="P69" s="176"/>
      <c r="Q69" s="301"/>
      <c r="R69" s="296"/>
    </row>
    <row r="70" spans="2:18" ht="26.25" hidden="1" customHeight="1" outlineLevel="1" x14ac:dyDescent="0.2">
      <c r="B70" s="240"/>
      <c r="C70" s="241"/>
      <c r="D70" s="242"/>
      <c r="E70" s="243"/>
      <c r="F70" s="243"/>
      <c r="G70" s="295"/>
      <c r="H70" s="244"/>
      <c r="I70" s="299"/>
      <c r="J70" s="268"/>
      <c r="K70" s="96"/>
      <c r="L70" s="97"/>
      <c r="M70" s="97"/>
      <c r="N70" s="97"/>
      <c r="O70" s="97"/>
      <c r="P70" s="176"/>
      <c r="Q70" s="301"/>
      <c r="R70" s="296"/>
    </row>
    <row r="71" spans="2:18" ht="26.25" hidden="1" customHeight="1" outlineLevel="1" x14ac:dyDescent="0.2">
      <c r="B71" s="240"/>
      <c r="C71" s="241"/>
      <c r="D71" s="242"/>
      <c r="E71" s="243"/>
      <c r="F71" s="243"/>
      <c r="G71" s="295"/>
      <c r="H71" s="244"/>
      <c r="I71" s="299"/>
      <c r="J71" s="268"/>
      <c r="K71" s="96"/>
      <c r="L71" s="97"/>
      <c r="M71" s="97"/>
      <c r="N71" s="97"/>
      <c r="O71" s="97"/>
      <c r="P71" s="176"/>
      <c r="Q71" s="301"/>
      <c r="R71" s="296"/>
    </row>
    <row r="72" spans="2:18" ht="26.25" hidden="1" customHeight="1" outlineLevel="1" x14ac:dyDescent="0.2">
      <c r="B72" s="240"/>
      <c r="C72" s="241"/>
      <c r="D72" s="242"/>
      <c r="E72" s="243"/>
      <c r="F72" s="243"/>
      <c r="G72" s="295"/>
      <c r="H72" s="244"/>
      <c r="I72" s="299"/>
      <c r="J72" s="268"/>
      <c r="K72" s="96"/>
      <c r="L72" s="97"/>
      <c r="M72" s="97"/>
      <c r="N72" s="97"/>
      <c r="O72" s="97"/>
      <c r="P72" s="176"/>
      <c r="Q72" s="301"/>
      <c r="R72" s="296"/>
    </row>
    <row r="73" spans="2:18" ht="26.25" hidden="1" customHeight="1" outlineLevel="1" x14ac:dyDescent="0.2">
      <c r="B73" s="240"/>
      <c r="C73" s="241"/>
      <c r="D73" s="242"/>
      <c r="E73" s="243"/>
      <c r="F73" s="243"/>
      <c r="G73" s="295"/>
      <c r="H73" s="244"/>
      <c r="I73" s="299"/>
      <c r="J73" s="268"/>
      <c r="K73" s="96"/>
      <c r="L73" s="97"/>
      <c r="M73" s="97"/>
      <c r="N73" s="97"/>
      <c r="O73" s="97"/>
      <c r="P73" s="176"/>
      <c r="Q73" s="301"/>
      <c r="R73" s="296"/>
    </row>
    <row r="74" spans="2:18" ht="26.25" hidden="1" customHeight="1" outlineLevel="1" x14ac:dyDescent="0.2">
      <c r="B74" s="240"/>
      <c r="C74" s="241"/>
      <c r="D74" s="242"/>
      <c r="E74" s="243"/>
      <c r="F74" s="243"/>
      <c r="G74" s="295"/>
      <c r="H74" s="244"/>
      <c r="I74" s="299"/>
      <c r="J74" s="268"/>
      <c r="K74" s="96"/>
      <c r="L74" s="97"/>
      <c r="M74" s="97"/>
      <c r="N74" s="97"/>
      <c r="O74" s="97"/>
      <c r="P74" s="176"/>
      <c r="Q74" s="301"/>
      <c r="R74" s="296"/>
    </row>
    <row r="75" spans="2:18" ht="26.25" hidden="1" customHeight="1" outlineLevel="1" x14ac:dyDescent="0.2">
      <c r="B75" s="240"/>
      <c r="C75" s="241"/>
      <c r="D75" s="242"/>
      <c r="E75" s="243"/>
      <c r="F75" s="243"/>
      <c r="G75" s="295"/>
      <c r="H75" s="244"/>
      <c r="I75" s="299"/>
      <c r="J75" s="268"/>
      <c r="K75" s="96"/>
      <c r="L75" s="97"/>
      <c r="M75" s="97"/>
      <c r="N75" s="97"/>
      <c r="O75" s="97"/>
      <c r="P75" s="176"/>
      <c r="Q75" s="301"/>
      <c r="R75" s="296"/>
    </row>
    <row r="76" spans="2:18" ht="26.25" hidden="1" customHeight="1" outlineLevel="1" x14ac:dyDescent="0.2">
      <c r="B76" s="240"/>
      <c r="C76" s="241"/>
      <c r="D76" s="242"/>
      <c r="E76" s="243"/>
      <c r="F76" s="243"/>
      <c r="G76" s="295"/>
      <c r="H76" s="244"/>
      <c r="I76" s="299"/>
      <c r="J76" s="268"/>
      <c r="K76" s="96"/>
      <c r="L76" s="97"/>
      <c r="M76" s="97"/>
      <c r="N76" s="97"/>
      <c r="O76" s="97"/>
      <c r="P76" s="176"/>
      <c r="Q76" s="301"/>
      <c r="R76" s="296"/>
    </row>
    <row r="77" spans="2:18" ht="26.25" hidden="1" customHeight="1" outlineLevel="1" x14ac:dyDescent="0.2">
      <c r="B77" s="240"/>
      <c r="C77" s="241"/>
      <c r="D77" s="242"/>
      <c r="E77" s="243"/>
      <c r="F77" s="243"/>
      <c r="G77" s="295"/>
      <c r="H77" s="244"/>
      <c r="I77" s="299"/>
      <c r="J77" s="268"/>
      <c r="K77" s="96"/>
      <c r="L77" s="97"/>
      <c r="M77" s="97"/>
      <c r="N77" s="97"/>
      <c r="O77" s="97"/>
      <c r="P77" s="176"/>
      <c r="Q77" s="301"/>
      <c r="R77" s="296"/>
    </row>
    <row r="78" spans="2:18" ht="26.25" hidden="1" customHeight="1" outlineLevel="1" x14ac:dyDescent="0.2">
      <c r="B78" s="240"/>
      <c r="C78" s="241"/>
      <c r="D78" s="242"/>
      <c r="E78" s="243"/>
      <c r="F78" s="243"/>
      <c r="G78" s="295"/>
      <c r="H78" s="244"/>
      <c r="I78" s="299"/>
      <c r="J78" s="268"/>
      <c r="K78" s="96"/>
      <c r="L78" s="97"/>
      <c r="M78" s="97"/>
      <c r="N78" s="97"/>
      <c r="O78" s="97"/>
      <c r="P78" s="176"/>
      <c r="Q78" s="301"/>
      <c r="R78" s="296"/>
    </row>
    <row r="79" spans="2:18" ht="26.25" hidden="1" customHeight="1" outlineLevel="1" x14ac:dyDescent="0.2">
      <c r="B79" s="240"/>
      <c r="C79" s="241"/>
      <c r="D79" s="242"/>
      <c r="E79" s="243"/>
      <c r="F79" s="243"/>
      <c r="G79" s="295"/>
      <c r="H79" s="244"/>
      <c r="I79" s="299"/>
      <c r="J79" s="268"/>
      <c r="K79" s="96"/>
      <c r="L79" s="97"/>
      <c r="M79" s="97"/>
      <c r="N79" s="97"/>
      <c r="O79" s="97"/>
      <c r="P79" s="176"/>
      <c r="Q79" s="301"/>
      <c r="R79" s="296"/>
    </row>
    <row r="80" spans="2:18" ht="26.25" hidden="1" customHeight="1" outlineLevel="1" x14ac:dyDescent="0.2">
      <c r="B80" s="240"/>
      <c r="C80" s="241"/>
      <c r="D80" s="242"/>
      <c r="E80" s="243"/>
      <c r="F80" s="243"/>
      <c r="G80" s="295"/>
      <c r="H80" s="244"/>
      <c r="I80" s="299"/>
      <c r="J80" s="268"/>
      <c r="K80" s="96"/>
      <c r="L80" s="97"/>
      <c r="M80" s="97"/>
      <c r="N80" s="97"/>
      <c r="O80" s="97"/>
      <c r="P80" s="176"/>
      <c r="Q80" s="301"/>
      <c r="R80" s="296"/>
    </row>
    <row r="81" spans="2:18" ht="26.25" hidden="1" customHeight="1" outlineLevel="1" x14ac:dyDescent="0.2">
      <c r="B81" s="240"/>
      <c r="C81" s="241"/>
      <c r="D81" s="242"/>
      <c r="E81" s="243"/>
      <c r="F81" s="243"/>
      <c r="G81" s="295"/>
      <c r="H81" s="244"/>
      <c r="I81" s="299"/>
      <c r="J81" s="268"/>
      <c r="K81" s="96"/>
      <c r="L81" s="97"/>
      <c r="M81" s="97"/>
      <c r="N81" s="97"/>
      <c r="O81" s="97"/>
      <c r="P81" s="176"/>
      <c r="Q81" s="301"/>
      <c r="R81" s="296"/>
    </row>
    <row r="82" spans="2:18" ht="26.25" hidden="1" customHeight="1" outlineLevel="1" x14ac:dyDescent="0.2">
      <c r="B82" s="240"/>
      <c r="C82" s="241"/>
      <c r="D82" s="242"/>
      <c r="E82" s="243"/>
      <c r="F82" s="243"/>
      <c r="G82" s="295"/>
      <c r="H82" s="244"/>
      <c r="I82" s="299"/>
      <c r="J82" s="268"/>
      <c r="K82" s="96"/>
      <c r="L82" s="97"/>
      <c r="M82" s="97"/>
      <c r="N82" s="97"/>
      <c r="O82" s="97"/>
      <c r="P82" s="176"/>
      <c r="Q82" s="301"/>
      <c r="R82" s="296"/>
    </row>
    <row r="83" spans="2:18" ht="26.25" hidden="1" customHeight="1" outlineLevel="1" x14ac:dyDescent="0.2">
      <c r="B83" s="240"/>
      <c r="C83" s="241"/>
      <c r="D83" s="242"/>
      <c r="E83" s="243"/>
      <c r="F83" s="243"/>
      <c r="G83" s="295"/>
      <c r="H83" s="244"/>
      <c r="I83" s="299"/>
      <c r="J83" s="268"/>
      <c r="K83" s="96"/>
      <c r="L83" s="97"/>
      <c r="M83" s="97"/>
      <c r="N83" s="97"/>
      <c r="O83" s="97"/>
      <c r="P83" s="176"/>
      <c r="Q83" s="301"/>
      <c r="R83" s="296"/>
    </row>
    <row r="84" spans="2:18" ht="26.25" hidden="1" customHeight="1" outlineLevel="1" x14ac:dyDescent="0.2">
      <c r="B84" s="240"/>
      <c r="C84" s="241"/>
      <c r="D84" s="242"/>
      <c r="E84" s="243"/>
      <c r="F84" s="243"/>
      <c r="G84" s="295"/>
      <c r="H84" s="244"/>
      <c r="I84" s="299"/>
      <c r="J84" s="268"/>
      <c r="K84" s="96"/>
      <c r="L84" s="97"/>
      <c r="M84" s="97"/>
      <c r="N84" s="97"/>
      <c r="O84" s="97"/>
      <c r="P84" s="176"/>
      <c r="Q84" s="301"/>
      <c r="R84" s="296"/>
    </row>
    <row r="85" spans="2:18" ht="26.25" hidden="1" customHeight="1" outlineLevel="1" x14ac:dyDescent="0.2">
      <c r="B85" s="240"/>
      <c r="C85" s="241"/>
      <c r="D85" s="242"/>
      <c r="E85" s="243"/>
      <c r="F85" s="243"/>
      <c r="G85" s="295"/>
      <c r="H85" s="244"/>
      <c r="I85" s="299"/>
      <c r="J85" s="268"/>
      <c r="K85" s="96"/>
      <c r="L85" s="97"/>
      <c r="M85" s="97"/>
      <c r="N85" s="97"/>
      <c r="O85" s="97"/>
      <c r="P85" s="176"/>
      <c r="Q85" s="301"/>
      <c r="R85" s="296"/>
    </row>
    <row r="86" spans="2:18" ht="26.25" hidden="1" customHeight="1" outlineLevel="1" x14ac:dyDescent="0.2">
      <c r="B86" s="240"/>
      <c r="C86" s="241"/>
      <c r="D86" s="242"/>
      <c r="E86" s="243"/>
      <c r="F86" s="243"/>
      <c r="G86" s="295"/>
      <c r="H86" s="244"/>
      <c r="I86" s="299"/>
      <c r="J86" s="268"/>
      <c r="K86" s="96"/>
      <c r="L86" s="97"/>
      <c r="M86" s="97"/>
      <c r="N86" s="97"/>
      <c r="O86" s="97"/>
      <c r="P86" s="176"/>
      <c r="Q86" s="301"/>
      <c r="R86" s="296"/>
    </row>
    <row r="87" spans="2:18" ht="26.25" hidden="1" customHeight="1" outlineLevel="1" x14ac:dyDescent="0.2">
      <c r="B87" s="240"/>
      <c r="C87" s="241"/>
      <c r="D87" s="242"/>
      <c r="E87" s="243"/>
      <c r="F87" s="243"/>
      <c r="G87" s="295"/>
      <c r="H87" s="244"/>
      <c r="I87" s="299"/>
      <c r="J87" s="268"/>
      <c r="K87" s="96"/>
      <c r="L87" s="97"/>
      <c r="M87" s="97"/>
      <c r="N87" s="97"/>
      <c r="O87" s="97"/>
      <c r="P87" s="176"/>
      <c r="Q87" s="301"/>
      <c r="R87" s="296"/>
    </row>
    <row r="88" spans="2:18" ht="26.25" hidden="1" customHeight="1" outlineLevel="1" x14ac:dyDescent="0.2">
      <c r="B88" s="240"/>
      <c r="C88" s="241"/>
      <c r="D88" s="242"/>
      <c r="E88" s="243"/>
      <c r="F88" s="243"/>
      <c r="G88" s="295"/>
      <c r="H88" s="244"/>
      <c r="I88" s="299"/>
      <c r="J88" s="268"/>
      <c r="K88" s="96"/>
      <c r="L88" s="97"/>
      <c r="M88" s="97"/>
      <c r="N88" s="97"/>
      <c r="O88" s="97"/>
      <c r="P88" s="176"/>
      <c r="Q88" s="301"/>
      <c r="R88" s="296"/>
    </row>
    <row r="89" spans="2:18" ht="26.25" hidden="1" customHeight="1" outlineLevel="1" x14ac:dyDescent="0.2">
      <c r="B89" s="240"/>
      <c r="C89" s="241"/>
      <c r="D89" s="242"/>
      <c r="E89" s="243"/>
      <c r="F89" s="243"/>
      <c r="G89" s="295"/>
      <c r="H89" s="244"/>
      <c r="I89" s="299"/>
      <c r="J89" s="268"/>
      <c r="K89" s="96"/>
      <c r="L89" s="97"/>
      <c r="M89" s="97"/>
      <c r="N89" s="97"/>
      <c r="O89" s="97"/>
      <c r="P89" s="176"/>
      <c r="Q89" s="301"/>
      <c r="R89" s="296"/>
    </row>
    <row r="90" spans="2:18" ht="26.25" hidden="1" customHeight="1" outlineLevel="1" x14ac:dyDescent="0.2">
      <c r="B90" s="240"/>
      <c r="C90" s="241"/>
      <c r="D90" s="242"/>
      <c r="E90" s="243"/>
      <c r="F90" s="243"/>
      <c r="G90" s="295"/>
      <c r="H90" s="244"/>
      <c r="I90" s="299"/>
      <c r="J90" s="268"/>
      <c r="K90" s="96"/>
      <c r="L90" s="97"/>
      <c r="M90" s="97"/>
      <c r="N90" s="97"/>
      <c r="O90" s="97"/>
      <c r="P90" s="176"/>
      <c r="Q90" s="301"/>
      <c r="R90" s="296"/>
    </row>
    <row r="91" spans="2:18" ht="26.25" hidden="1" customHeight="1" outlineLevel="1" x14ac:dyDescent="0.2">
      <c r="B91" s="240"/>
      <c r="C91" s="241"/>
      <c r="D91" s="242"/>
      <c r="E91" s="243"/>
      <c r="F91" s="243"/>
      <c r="G91" s="295"/>
      <c r="H91" s="244"/>
      <c r="I91" s="299"/>
      <c r="J91" s="268"/>
      <c r="K91" s="96"/>
      <c r="L91" s="97"/>
      <c r="M91" s="97"/>
      <c r="N91" s="97"/>
      <c r="O91" s="97"/>
      <c r="P91" s="176"/>
      <c r="Q91" s="301"/>
      <c r="R91" s="296"/>
    </row>
    <row r="92" spans="2:18" ht="26.25" hidden="1" customHeight="1" outlineLevel="1" x14ac:dyDescent="0.2">
      <c r="B92" s="240"/>
      <c r="C92" s="241"/>
      <c r="D92" s="242"/>
      <c r="E92" s="243"/>
      <c r="F92" s="243"/>
      <c r="G92" s="295"/>
      <c r="H92" s="244"/>
      <c r="I92" s="299"/>
      <c r="J92" s="268"/>
      <c r="K92" s="96"/>
      <c r="L92" s="97"/>
      <c r="M92" s="97"/>
      <c r="N92" s="97"/>
      <c r="O92" s="97"/>
      <c r="P92" s="176"/>
      <c r="Q92" s="301"/>
      <c r="R92" s="296"/>
    </row>
    <row r="93" spans="2:18" ht="26.25" hidden="1" customHeight="1" outlineLevel="1" x14ac:dyDescent="0.2">
      <c r="B93" s="240"/>
      <c r="C93" s="241"/>
      <c r="D93" s="242"/>
      <c r="E93" s="243"/>
      <c r="F93" s="243"/>
      <c r="G93" s="295"/>
      <c r="H93" s="244"/>
      <c r="I93" s="299"/>
      <c r="J93" s="268"/>
      <c r="K93" s="96"/>
      <c r="L93" s="97"/>
      <c r="M93" s="97"/>
      <c r="N93" s="97"/>
      <c r="O93" s="97"/>
      <c r="P93" s="176"/>
      <c r="Q93" s="301"/>
      <c r="R93" s="296"/>
    </row>
    <row r="94" spans="2:18" ht="26.25" hidden="1" customHeight="1" outlineLevel="1" x14ac:dyDescent="0.2">
      <c r="B94" s="240"/>
      <c r="C94" s="241"/>
      <c r="D94" s="242"/>
      <c r="E94" s="243"/>
      <c r="F94" s="243"/>
      <c r="G94" s="295"/>
      <c r="H94" s="244"/>
      <c r="I94" s="299"/>
      <c r="J94" s="268"/>
      <c r="K94" s="96"/>
      <c r="L94" s="97"/>
      <c r="M94" s="97"/>
      <c r="N94" s="97"/>
      <c r="O94" s="97"/>
      <c r="P94" s="176"/>
      <c r="Q94" s="301"/>
      <c r="R94" s="296"/>
    </row>
    <row r="95" spans="2:18" ht="26.25" hidden="1" customHeight="1" outlineLevel="1" x14ac:dyDescent="0.2">
      <c r="B95" s="240"/>
      <c r="C95" s="241"/>
      <c r="D95" s="242"/>
      <c r="E95" s="243"/>
      <c r="F95" s="243"/>
      <c r="G95" s="295"/>
      <c r="H95" s="244"/>
      <c r="I95" s="299"/>
      <c r="J95" s="268"/>
      <c r="K95" s="96"/>
      <c r="L95" s="97"/>
      <c r="M95" s="97"/>
      <c r="N95" s="97"/>
      <c r="O95" s="97"/>
      <c r="P95" s="176"/>
      <c r="Q95" s="301"/>
      <c r="R95" s="296"/>
    </row>
    <row r="96" spans="2:18" ht="26.25" hidden="1" customHeight="1" outlineLevel="1" x14ac:dyDescent="0.2">
      <c r="B96" s="240"/>
      <c r="C96" s="241"/>
      <c r="D96" s="242"/>
      <c r="E96" s="243"/>
      <c r="F96" s="243"/>
      <c r="G96" s="295"/>
      <c r="H96" s="244"/>
      <c r="I96" s="299"/>
      <c r="J96" s="268"/>
      <c r="K96" s="96"/>
      <c r="L96" s="97"/>
      <c r="M96" s="97"/>
      <c r="N96" s="97"/>
      <c r="O96" s="97"/>
      <c r="P96" s="176"/>
      <c r="Q96" s="301"/>
      <c r="R96" s="296"/>
    </row>
    <row r="97" spans="2:18" ht="26.25" hidden="1" customHeight="1" outlineLevel="1" x14ac:dyDescent="0.2">
      <c r="B97" s="240"/>
      <c r="C97" s="241"/>
      <c r="D97" s="242"/>
      <c r="E97" s="243"/>
      <c r="F97" s="243"/>
      <c r="G97" s="295"/>
      <c r="H97" s="244"/>
      <c r="I97" s="299"/>
      <c r="J97" s="268"/>
      <c r="K97" s="96"/>
      <c r="L97" s="97"/>
      <c r="M97" s="97"/>
      <c r="N97" s="97"/>
      <c r="O97" s="97"/>
      <c r="P97" s="176"/>
      <c r="Q97" s="301"/>
      <c r="R97" s="296"/>
    </row>
    <row r="98" spans="2:18" ht="26.25" hidden="1" customHeight="1" outlineLevel="1" x14ac:dyDescent="0.2">
      <c r="B98" s="240"/>
      <c r="C98" s="241"/>
      <c r="D98" s="242"/>
      <c r="E98" s="243"/>
      <c r="F98" s="243"/>
      <c r="G98" s="295"/>
      <c r="H98" s="244"/>
      <c r="I98" s="299"/>
      <c r="J98" s="268"/>
      <c r="K98" s="96"/>
      <c r="L98" s="97"/>
      <c r="M98" s="97"/>
      <c r="N98" s="97"/>
      <c r="O98" s="97"/>
      <c r="P98" s="176"/>
      <c r="Q98" s="301"/>
      <c r="R98" s="296"/>
    </row>
    <row r="99" spans="2:18" ht="26.25" hidden="1" customHeight="1" outlineLevel="1" x14ac:dyDescent="0.2">
      <c r="B99" s="240"/>
      <c r="C99" s="241"/>
      <c r="D99" s="242"/>
      <c r="E99" s="243"/>
      <c r="F99" s="243"/>
      <c r="G99" s="295"/>
      <c r="H99" s="244"/>
      <c r="I99" s="299"/>
      <c r="J99" s="268"/>
      <c r="K99" s="96"/>
      <c r="L99" s="97"/>
      <c r="M99" s="97"/>
      <c r="N99" s="97"/>
      <c r="O99" s="97"/>
      <c r="P99" s="176"/>
      <c r="Q99" s="301"/>
      <c r="R99" s="296"/>
    </row>
    <row r="100" spans="2:18" ht="26.25" hidden="1" customHeight="1" outlineLevel="1" x14ac:dyDescent="0.2">
      <c r="B100" s="240"/>
      <c r="C100" s="241"/>
      <c r="D100" s="242"/>
      <c r="E100" s="243"/>
      <c r="F100" s="243"/>
      <c r="G100" s="295"/>
      <c r="H100" s="244"/>
      <c r="I100" s="299"/>
      <c r="J100" s="268"/>
      <c r="K100" s="96"/>
      <c r="L100" s="97"/>
      <c r="M100" s="97"/>
      <c r="N100" s="97"/>
      <c r="O100" s="97"/>
      <c r="P100" s="176"/>
      <c r="Q100" s="301"/>
      <c r="R100" s="296"/>
    </row>
    <row r="101" spans="2:18" ht="26.25" hidden="1" customHeight="1" outlineLevel="1" x14ac:dyDescent="0.2">
      <c r="B101" s="240"/>
      <c r="C101" s="241"/>
      <c r="D101" s="242"/>
      <c r="E101" s="243"/>
      <c r="F101" s="243"/>
      <c r="G101" s="295"/>
      <c r="H101" s="244"/>
      <c r="I101" s="299"/>
      <c r="J101" s="268"/>
      <c r="K101" s="96"/>
      <c r="L101" s="97"/>
      <c r="M101" s="97"/>
      <c r="N101" s="97"/>
      <c r="O101" s="97"/>
      <c r="P101" s="176"/>
      <c r="Q101" s="301"/>
      <c r="R101" s="296"/>
    </row>
    <row r="102" spans="2:18" ht="26.25" hidden="1" customHeight="1" outlineLevel="1" x14ac:dyDescent="0.2">
      <c r="B102" s="240"/>
      <c r="C102" s="241"/>
      <c r="D102" s="242"/>
      <c r="E102" s="243"/>
      <c r="F102" s="243"/>
      <c r="G102" s="295"/>
      <c r="H102" s="244"/>
      <c r="I102" s="299"/>
      <c r="J102" s="268"/>
      <c r="K102" s="96"/>
      <c r="L102" s="97"/>
      <c r="M102" s="97"/>
      <c r="N102" s="97"/>
      <c r="O102" s="97"/>
      <c r="P102" s="176"/>
      <c r="Q102" s="301"/>
      <c r="R102" s="296"/>
    </row>
    <row r="103" spans="2:18" ht="26.25" hidden="1" customHeight="1" outlineLevel="1" x14ac:dyDescent="0.2">
      <c r="B103" s="240"/>
      <c r="C103" s="241"/>
      <c r="D103" s="242"/>
      <c r="E103" s="243"/>
      <c r="F103" s="243"/>
      <c r="G103" s="295"/>
      <c r="H103" s="244"/>
      <c r="I103" s="299"/>
      <c r="J103" s="268"/>
      <c r="K103" s="96"/>
      <c r="L103" s="97"/>
      <c r="M103" s="97"/>
      <c r="N103" s="97"/>
      <c r="O103" s="97"/>
      <c r="P103" s="176"/>
      <c r="Q103" s="301"/>
      <c r="R103" s="296"/>
    </row>
    <row r="104" spans="2:18" ht="26.25" hidden="1" customHeight="1" outlineLevel="1" x14ac:dyDescent="0.2">
      <c r="B104" s="240"/>
      <c r="C104" s="241"/>
      <c r="D104" s="242"/>
      <c r="E104" s="243"/>
      <c r="F104" s="243"/>
      <c r="G104" s="295"/>
      <c r="H104" s="244"/>
      <c r="I104" s="299"/>
      <c r="J104" s="268"/>
      <c r="K104" s="96"/>
      <c r="L104" s="97"/>
      <c r="M104" s="97"/>
      <c r="N104" s="97"/>
      <c r="O104" s="97"/>
      <c r="P104" s="176"/>
      <c r="Q104" s="301"/>
      <c r="R104" s="296"/>
    </row>
    <row r="105" spans="2:18" ht="26.25" hidden="1" customHeight="1" outlineLevel="1" x14ac:dyDescent="0.2">
      <c r="B105" s="240"/>
      <c r="C105" s="241"/>
      <c r="D105" s="242"/>
      <c r="E105" s="243"/>
      <c r="F105" s="243"/>
      <c r="G105" s="295"/>
      <c r="H105" s="244"/>
      <c r="I105" s="299"/>
      <c r="J105" s="268"/>
      <c r="K105" s="96"/>
      <c r="L105" s="97"/>
      <c r="M105" s="97"/>
      <c r="N105" s="97"/>
      <c r="O105" s="97"/>
      <c r="P105" s="176"/>
      <c r="Q105" s="301"/>
      <c r="R105" s="296"/>
    </row>
    <row r="106" spans="2:18" ht="26.25" hidden="1" customHeight="1" outlineLevel="1" x14ac:dyDescent="0.2">
      <c r="B106" s="240"/>
      <c r="C106" s="241"/>
      <c r="D106" s="242"/>
      <c r="E106" s="243"/>
      <c r="F106" s="243"/>
      <c r="G106" s="295"/>
      <c r="H106" s="244"/>
      <c r="I106" s="299"/>
      <c r="J106" s="268"/>
      <c r="K106" s="96"/>
      <c r="L106" s="97"/>
      <c r="M106" s="97"/>
      <c r="N106" s="97"/>
      <c r="O106" s="97"/>
      <c r="P106" s="176"/>
      <c r="Q106" s="301"/>
      <c r="R106" s="296"/>
    </row>
    <row r="107" spans="2:18" ht="26.25" hidden="1" customHeight="1" outlineLevel="1" x14ac:dyDescent="0.2">
      <c r="B107" s="240"/>
      <c r="C107" s="241"/>
      <c r="D107" s="242"/>
      <c r="E107" s="243"/>
      <c r="F107" s="243"/>
      <c r="G107" s="295"/>
      <c r="H107" s="244"/>
      <c r="I107" s="299"/>
      <c r="J107" s="268"/>
      <c r="K107" s="96"/>
      <c r="L107" s="97"/>
      <c r="M107" s="97"/>
      <c r="N107" s="97"/>
      <c r="O107" s="97"/>
      <c r="P107" s="176"/>
      <c r="Q107" s="301"/>
      <c r="R107" s="296"/>
    </row>
    <row r="108" spans="2:18" ht="26.25" hidden="1" customHeight="1" outlineLevel="1" x14ac:dyDescent="0.2">
      <c r="B108" s="240"/>
      <c r="C108" s="241"/>
      <c r="D108" s="242"/>
      <c r="E108" s="243"/>
      <c r="F108" s="243"/>
      <c r="G108" s="295"/>
      <c r="H108" s="244"/>
      <c r="I108" s="299"/>
      <c r="J108" s="268"/>
      <c r="K108" s="96"/>
      <c r="L108" s="97"/>
      <c r="M108" s="97"/>
      <c r="N108" s="97"/>
      <c r="O108" s="97"/>
      <c r="P108" s="176"/>
      <c r="Q108" s="301"/>
      <c r="R108" s="296"/>
    </row>
    <row r="109" spans="2:18" ht="26.25" hidden="1" customHeight="1" outlineLevel="1" x14ac:dyDescent="0.2">
      <c r="B109" s="240"/>
      <c r="C109" s="241"/>
      <c r="D109" s="242"/>
      <c r="E109" s="243"/>
      <c r="F109" s="243"/>
      <c r="G109" s="295"/>
      <c r="H109" s="244"/>
      <c r="I109" s="299"/>
      <c r="J109" s="268"/>
      <c r="K109" s="96"/>
      <c r="L109" s="97"/>
      <c r="M109" s="97"/>
      <c r="N109" s="97"/>
      <c r="O109" s="97"/>
      <c r="P109" s="176"/>
      <c r="Q109" s="301"/>
      <c r="R109" s="296"/>
    </row>
    <row r="110" spans="2:18" ht="26.25" hidden="1" customHeight="1" outlineLevel="1" x14ac:dyDescent="0.2">
      <c r="B110" s="240"/>
      <c r="C110" s="241"/>
      <c r="D110" s="242"/>
      <c r="E110" s="243"/>
      <c r="F110" s="243"/>
      <c r="G110" s="295"/>
      <c r="H110" s="244"/>
      <c r="I110" s="299"/>
      <c r="J110" s="268"/>
      <c r="K110" s="96"/>
      <c r="L110" s="97"/>
      <c r="M110" s="97"/>
      <c r="N110" s="97"/>
      <c r="O110" s="97"/>
      <c r="P110" s="176"/>
      <c r="Q110" s="301"/>
      <c r="R110" s="296"/>
    </row>
    <row r="111" spans="2:18" ht="26.25" hidden="1" customHeight="1" outlineLevel="1" x14ac:dyDescent="0.2">
      <c r="B111" s="240"/>
      <c r="C111" s="241"/>
      <c r="D111" s="242"/>
      <c r="E111" s="243"/>
      <c r="F111" s="243"/>
      <c r="G111" s="295"/>
      <c r="H111" s="244"/>
      <c r="I111" s="299"/>
      <c r="J111" s="268"/>
      <c r="K111" s="96"/>
      <c r="L111" s="97"/>
      <c r="M111" s="97"/>
      <c r="N111" s="97"/>
      <c r="O111" s="97"/>
      <c r="P111" s="176"/>
      <c r="Q111" s="301"/>
      <c r="R111" s="296"/>
    </row>
    <row r="112" spans="2:18" ht="26.25" hidden="1" customHeight="1" outlineLevel="1" x14ac:dyDescent="0.2">
      <c r="B112" s="240"/>
      <c r="C112" s="241"/>
      <c r="D112" s="242"/>
      <c r="E112" s="243"/>
      <c r="F112" s="243"/>
      <c r="G112" s="295"/>
      <c r="H112" s="244"/>
      <c r="I112" s="299"/>
      <c r="J112" s="268"/>
      <c r="K112" s="96"/>
      <c r="L112" s="97"/>
      <c r="M112" s="97"/>
      <c r="N112" s="97"/>
      <c r="O112" s="97"/>
      <c r="P112" s="176"/>
      <c r="Q112" s="301"/>
      <c r="R112" s="296"/>
    </row>
    <row r="113" spans="2:18" ht="26.25" hidden="1" customHeight="1" outlineLevel="1" x14ac:dyDescent="0.2">
      <c r="B113" s="240"/>
      <c r="C113" s="241"/>
      <c r="D113" s="242"/>
      <c r="E113" s="243"/>
      <c r="F113" s="243"/>
      <c r="G113" s="295"/>
      <c r="H113" s="244"/>
      <c r="I113" s="299"/>
      <c r="J113" s="268"/>
      <c r="K113" s="96"/>
      <c r="L113" s="97"/>
      <c r="M113" s="97"/>
      <c r="N113" s="97"/>
      <c r="O113" s="97"/>
      <c r="P113" s="176"/>
      <c r="Q113" s="301"/>
      <c r="R113" s="296"/>
    </row>
    <row r="114" spans="2:18" ht="26.25" hidden="1" customHeight="1" outlineLevel="1" x14ac:dyDescent="0.2">
      <c r="B114" s="240"/>
      <c r="C114" s="241"/>
      <c r="D114" s="242"/>
      <c r="E114" s="243"/>
      <c r="F114" s="243"/>
      <c r="G114" s="295"/>
      <c r="H114" s="244"/>
      <c r="I114" s="299"/>
      <c r="J114" s="268"/>
      <c r="K114" s="96"/>
      <c r="L114" s="97"/>
      <c r="M114" s="97"/>
      <c r="N114" s="97"/>
      <c r="O114" s="97"/>
      <c r="P114" s="176"/>
      <c r="Q114" s="301"/>
      <c r="R114" s="296"/>
    </row>
    <row r="115" spans="2:18" ht="26.25" hidden="1" customHeight="1" outlineLevel="1" x14ac:dyDescent="0.2">
      <c r="B115" s="240"/>
      <c r="C115" s="241"/>
      <c r="D115" s="242"/>
      <c r="E115" s="243"/>
      <c r="F115" s="243"/>
      <c r="G115" s="295"/>
      <c r="H115" s="244"/>
      <c r="I115" s="299"/>
      <c r="J115" s="268"/>
      <c r="K115" s="96"/>
      <c r="L115" s="97"/>
      <c r="M115" s="97"/>
      <c r="N115" s="97"/>
      <c r="O115" s="97"/>
      <c r="P115" s="176"/>
      <c r="Q115" s="301"/>
      <c r="R115" s="296"/>
    </row>
    <row r="116" spans="2:18" ht="26.25" hidden="1" customHeight="1" outlineLevel="1" x14ac:dyDescent="0.2">
      <c r="B116" s="240"/>
      <c r="C116" s="241"/>
      <c r="D116" s="242"/>
      <c r="E116" s="243"/>
      <c r="F116" s="243"/>
      <c r="G116" s="295"/>
      <c r="H116" s="244"/>
      <c r="I116" s="299"/>
      <c r="J116" s="268"/>
      <c r="K116" s="96"/>
      <c r="L116" s="97"/>
      <c r="M116" s="97"/>
      <c r="N116" s="97"/>
      <c r="O116" s="97"/>
      <c r="P116" s="176"/>
      <c r="Q116" s="301"/>
      <c r="R116" s="296"/>
    </row>
    <row r="117" spans="2:18" ht="26.25" hidden="1" customHeight="1" outlineLevel="1" x14ac:dyDescent="0.2">
      <c r="B117" s="240"/>
      <c r="C117" s="241"/>
      <c r="D117" s="242"/>
      <c r="E117" s="243"/>
      <c r="F117" s="243"/>
      <c r="G117" s="295"/>
      <c r="H117" s="244"/>
      <c r="I117" s="299"/>
      <c r="J117" s="268"/>
      <c r="K117" s="96"/>
      <c r="L117" s="97"/>
      <c r="M117" s="97"/>
      <c r="N117" s="97"/>
      <c r="O117" s="97"/>
      <c r="P117" s="176"/>
      <c r="Q117" s="301"/>
      <c r="R117" s="296"/>
    </row>
    <row r="118" spans="2:18" ht="26.25" hidden="1" customHeight="1" outlineLevel="1" x14ac:dyDescent="0.2">
      <c r="B118" s="240"/>
      <c r="C118" s="241"/>
      <c r="D118" s="242"/>
      <c r="E118" s="243"/>
      <c r="F118" s="243"/>
      <c r="G118" s="295"/>
      <c r="H118" s="244"/>
      <c r="I118" s="299"/>
      <c r="J118" s="268"/>
      <c r="K118" s="96"/>
      <c r="L118" s="97"/>
      <c r="M118" s="97"/>
      <c r="N118" s="97"/>
      <c r="O118" s="97"/>
      <c r="P118" s="176"/>
      <c r="Q118" s="301"/>
      <c r="R118" s="296"/>
    </row>
    <row r="119" spans="2:18" ht="26.25" hidden="1" customHeight="1" outlineLevel="1" x14ac:dyDescent="0.2">
      <c r="B119" s="240"/>
      <c r="C119" s="241"/>
      <c r="D119" s="242"/>
      <c r="E119" s="243"/>
      <c r="F119" s="243"/>
      <c r="G119" s="295"/>
      <c r="H119" s="244"/>
      <c r="I119" s="299"/>
      <c r="J119" s="268"/>
      <c r="K119" s="96"/>
      <c r="L119" s="97"/>
      <c r="M119" s="97"/>
      <c r="N119" s="97"/>
      <c r="O119" s="97"/>
      <c r="P119" s="176"/>
      <c r="Q119" s="301"/>
      <c r="R119" s="296"/>
    </row>
    <row r="120" spans="2:18" ht="26.25" hidden="1" customHeight="1" outlineLevel="1" x14ac:dyDescent="0.2">
      <c r="B120" s="240"/>
      <c r="C120" s="241"/>
      <c r="D120" s="242"/>
      <c r="E120" s="243"/>
      <c r="F120" s="243"/>
      <c r="G120" s="295"/>
      <c r="H120" s="244"/>
      <c r="I120" s="299"/>
      <c r="J120" s="268"/>
      <c r="K120" s="96"/>
      <c r="L120" s="97"/>
      <c r="M120" s="97"/>
      <c r="N120" s="97"/>
      <c r="O120" s="97"/>
      <c r="P120" s="176"/>
      <c r="Q120" s="301"/>
      <c r="R120" s="296"/>
    </row>
    <row r="121" spans="2:18" ht="26.25" hidden="1" customHeight="1" outlineLevel="1" x14ac:dyDescent="0.2">
      <c r="B121" s="240"/>
      <c r="C121" s="241"/>
      <c r="D121" s="242"/>
      <c r="E121" s="243"/>
      <c r="F121" s="243"/>
      <c r="G121" s="295"/>
      <c r="H121" s="244"/>
      <c r="I121" s="299"/>
      <c r="J121" s="268"/>
      <c r="K121" s="96"/>
      <c r="L121" s="97"/>
      <c r="M121" s="97"/>
      <c r="N121" s="97"/>
      <c r="O121" s="97"/>
      <c r="P121" s="176"/>
      <c r="Q121" s="301"/>
      <c r="R121" s="296"/>
    </row>
    <row r="122" spans="2:18" ht="26.25" hidden="1" customHeight="1" outlineLevel="1" x14ac:dyDescent="0.2">
      <c r="B122" s="240"/>
      <c r="C122" s="241"/>
      <c r="D122" s="242"/>
      <c r="E122" s="243"/>
      <c r="F122" s="243"/>
      <c r="G122" s="295"/>
      <c r="H122" s="244"/>
      <c r="I122" s="299"/>
      <c r="J122" s="268"/>
      <c r="K122" s="96"/>
      <c r="L122" s="97"/>
      <c r="M122" s="97"/>
      <c r="N122" s="97"/>
      <c r="O122" s="97"/>
      <c r="P122" s="176"/>
      <c r="Q122" s="301"/>
      <c r="R122" s="296"/>
    </row>
    <row r="123" spans="2:18" ht="26.25" hidden="1" customHeight="1" outlineLevel="1" x14ac:dyDescent="0.2">
      <c r="B123" s="240"/>
      <c r="C123" s="241"/>
      <c r="D123" s="242"/>
      <c r="E123" s="243"/>
      <c r="F123" s="243"/>
      <c r="G123" s="295"/>
      <c r="H123" s="244"/>
      <c r="I123" s="299"/>
      <c r="J123" s="268"/>
      <c r="K123" s="96"/>
      <c r="L123" s="97"/>
      <c r="M123" s="97"/>
      <c r="N123" s="97"/>
      <c r="O123" s="97"/>
      <c r="P123" s="176"/>
      <c r="Q123" s="301"/>
      <c r="R123" s="296"/>
    </row>
    <row r="124" spans="2:18" ht="26.25" hidden="1" customHeight="1" outlineLevel="1" x14ac:dyDescent="0.2">
      <c r="B124" s="240"/>
      <c r="C124" s="241"/>
      <c r="D124" s="242"/>
      <c r="E124" s="243"/>
      <c r="F124" s="243"/>
      <c r="G124" s="295"/>
      <c r="H124" s="244"/>
      <c r="I124" s="299"/>
      <c r="J124" s="268"/>
      <c r="K124" s="96"/>
      <c r="L124" s="97"/>
      <c r="M124" s="97"/>
      <c r="N124" s="97"/>
      <c r="O124" s="97"/>
      <c r="P124" s="176"/>
      <c r="Q124" s="301"/>
      <c r="R124" s="296"/>
    </row>
    <row r="125" spans="2:18" ht="26.25" hidden="1" customHeight="1" outlineLevel="1" x14ac:dyDescent="0.2">
      <c r="B125" s="240"/>
      <c r="C125" s="241"/>
      <c r="D125" s="242"/>
      <c r="E125" s="243"/>
      <c r="F125" s="243"/>
      <c r="G125" s="295"/>
      <c r="H125" s="244"/>
      <c r="I125" s="299"/>
      <c r="J125" s="268"/>
      <c r="K125" s="96"/>
      <c r="L125" s="97"/>
      <c r="M125" s="97"/>
      <c r="N125" s="97"/>
      <c r="O125" s="97"/>
      <c r="P125" s="176"/>
      <c r="Q125" s="301"/>
      <c r="R125" s="296"/>
    </row>
    <row r="126" spans="2:18" ht="26.25" hidden="1" customHeight="1" outlineLevel="1" x14ac:dyDescent="0.2">
      <c r="B126" s="240"/>
      <c r="C126" s="241"/>
      <c r="D126" s="242"/>
      <c r="E126" s="243"/>
      <c r="F126" s="243"/>
      <c r="G126" s="295"/>
      <c r="H126" s="244"/>
      <c r="I126" s="299"/>
      <c r="J126" s="268"/>
      <c r="K126" s="96"/>
      <c r="L126" s="97"/>
      <c r="M126" s="97"/>
      <c r="N126" s="97"/>
      <c r="O126" s="97"/>
      <c r="P126" s="176"/>
      <c r="Q126" s="301"/>
      <c r="R126" s="296"/>
    </row>
    <row r="127" spans="2:18" ht="26.25" hidden="1" customHeight="1" outlineLevel="1" x14ac:dyDescent="0.2">
      <c r="B127" s="240"/>
      <c r="C127" s="241"/>
      <c r="D127" s="242"/>
      <c r="E127" s="243"/>
      <c r="F127" s="243"/>
      <c r="G127" s="295"/>
      <c r="H127" s="244"/>
      <c r="I127" s="299"/>
      <c r="J127" s="268"/>
      <c r="K127" s="96"/>
      <c r="L127" s="97"/>
      <c r="M127" s="97"/>
      <c r="N127" s="97"/>
      <c r="O127" s="97"/>
      <c r="P127" s="176"/>
      <c r="Q127" s="301"/>
      <c r="R127" s="296"/>
    </row>
    <row r="128" spans="2:18" ht="26.25" hidden="1" customHeight="1" outlineLevel="1" x14ac:dyDescent="0.2">
      <c r="B128" s="240"/>
      <c r="C128" s="241"/>
      <c r="D128" s="242"/>
      <c r="E128" s="243"/>
      <c r="F128" s="243"/>
      <c r="G128" s="295"/>
      <c r="H128" s="244"/>
      <c r="I128" s="299"/>
      <c r="J128" s="268"/>
      <c r="K128" s="96"/>
      <c r="L128" s="97"/>
      <c r="M128" s="97"/>
      <c r="N128" s="97"/>
      <c r="O128" s="97"/>
      <c r="P128" s="176"/>
      <c r="Q128" s="301"/>
      <c r="R128" s="296"/>
    </row>
    <row r="129" spans="2:18" ht="26.25" hidden="1" customHeight="1" outlineLevel="1" x14ac:dyDescent="0.2">
      <c r="B129" s="240"/>
      <c r="C129" s="241"/>
      <c r="D129" s="242"/>
      <c r="E129" s="243"/>
      <c r="F129" s="243"/>
      <c r="G129" s="295"/>
      <c r="H129" s="244"/>
      <c r="I129" s="299"/>
      <c r="J129" s="268"/>
      <c r="K129" s="96"/>
      <c r="L129" s="97"/>
      <c r="M129" s="97"/>
      <c r="N129" s="97"/>
      <c r="O129" s="97"/>
      <c r="P129" s="176"/>
      <c r="Q129" s="301"/>
      <c r="R129" s="296"/>
    </row>
    <row r="130" spans="2:18" ht="26.25" hidden="1" customHeight="1" outlineLevel="1" x14ac:dyDescent="0.2">
      <c r="B130" s="240"/>
      <c r="C130" s="241"/>
      <c r="D130" s="242"/>
      <c r="E130" s="243"/>
      <c r="F130" s="243"/>
      <c r="G130" s="295"/>
      <c r="H130" s="244"/>
      <c r="I130" s="299"/>
      <c r="J130" s="268"/>
      <c r="K130" s="96"/>
      <c r="L130" s="97"/>
      <c r="M130" s="97"/>
      <c r="N130" s="97"/>
      <c r="O130" s="97"/>
      <c r="P130" s="176"/>
      <c r="Q130" s="301"/>
      <c r="R130" s="296"/>
    </row>
    <row r="131" spans="2:18" ht="26.25" hidden="1" customHeight="1" outlineLevel="1" x14ac:dyDescent="0.2">
      <c r="B131" s="240"/>
      <c r="C131" s="241"/>
      <c r="D131" s="242"/>
      <c r="E131" s="243"/>
      <c r="F131" s="243"/>
      <c r="G131" s="295"/>
      <c r="H131" s="244"/>
      <c r="I131" s="299"/>
      <c r="J131" s="268"/>
      <c r="K131" s="96"/>
      <c r="L131" s="97"/>
      <c r="M131" s="97"/>
      <c r="N131" s="97"/>
      <c r="O131" s="97"/>
      <c r="P131" s="176"/>
      <c r="Q131" s="301"/>
      <c r="R131" s="296"/>
    </row>
    <row r="132" spans="2:18" ht="26.25" hidden="1" customHeight="1" outlineLevel="1" x14ac:dyDescent="0.2">
      <c r="B132" s="240"/>
      <c r="C132" s="241"/>
      <c r="D132" s="242"/>
      <c r="E132" s="243"/>
      <c r="F132" s="243"/>
      <c r="G132" s="295"/>
      <c r="H132" s="244"/>
      <c r="I132" s="299"/>
      <c r="J132" s="268"/>
      <c r="K132" s="96"/>
      <c r="L132" s="97"/>
      <c r="M132" s="97"/>
      <c r="N132" s="97"/>
      <c r="O132" s="97"/>
      <c r="P132" s="176"/>
      <c r="Q132" s="301"/>
      <c r="R132" s="296"/>
    </row>
    <row r="133" spans="2:18" ht="26.25" hidden="1" customHeight="1" outlineLevel="1" x14ac:dyDescent="0.2">
      <c r="B133" s="240"/>
      <c r="C133" s="241"/>
      <c r="D133" s="242"/>
      <c r="E133" s="243"/>
      <c r="F133" s="243"/>
      <c r="G133" s="295"/>
      <c r="H133" s="244"/>
      <c r="I133" s="299"/>
      <c r="J133" s="268"/>
      <c r="K133" s="96"/>
      <c r="L133" s="97"/>
      <c r="M133" s="97"/>
      <c r="N133" s="97"/>
      <c r="O133" s="97"/>
      <c r="P133" s="176"/>
      <c r="Q133" s="301"/>
      <c r="R133" s="296"/>
    </row>
    <row r="134" spans="2:18" ht="26.25" hidden="1" customHeight="1" outlineLevel="1" x14ac:dyDescent="0.2">
      <c r="B134" s="240"/>
      <c r="C134" s="241"/>
      <c r="D134" s="242"/>
      <c r="E134" s="243"/>
      <c r="F134" s="243"/>
      <c r="G134" s="295"/>
      <c r="H134" s="244"/>
      <c r="I134" s="299"/>
      <c r="J134" s="268"/>
      <c r="K134" s="96"/>
      <c r="L134" s="97"/>
      <c r="M134" s="97"/>
      <c r="N134" s="97"/>
      <c r="O134" s="97"/>
      <c r="P134" s="176"/>
      <c r="Q134" s="301"/>
      <c r="R134" s="296"/>
    </row>
    <row r="135" spans="2:18" ht="26.25" hidden="1" customHeight="1" outlineLevel="1" x14ac:dyDescent="0.2">
      <c r="B135" s="240"/>
      <c r="C135" s="241"/>
      <c r="D135" s="242"/>
      <c r="E135" s="243"/>
      <c r="F135" s="243"/>
      <c r="G135" s="295"/>
      <c r="H135" s="244"/>
      <c r="I135" s="299"/>
      <c r="J135" s="268"/>
      <c r="K135" s="96"/>
      <c r="L135" s="97"/>
      <c r="M135" s="97"/>
      <c r="N135" s="97"/>
      <c r="O135" s="97"/>
      <c r="P135" s="176"/>
      <c r="Q135" s="301"/>
      <c r="R135" s="296"/>
    </row>
    <row r="136" spans="2:18" ht="26.25" hidden="1" customHeight="1" outlineLevel="1" x14ac:dyDescent="0.2">
      <c r="B136" s="240"/>
      <c r="C136" s="241"/>
      <c r="D136" s="242"/>
      <c r="E136" s="243"/>
      <c r="F136" s="243"/>
      <c r="G136" s="295"/>
      <c r="H136" s="244"/>
      <c r="I136" s="299"/>
      <c r="J136" s="268"/>
      <c r="K136" s="96"/>
      <c r="L136" s="97"/>
      <c r="M136" s="97"/>
      <c r="N136" s="97"/>
      <c r="O136" s="97"/>
      <c r="P136" s="176"/>
      <c r="Q136" s="301"/>
      <c r="R136" s="296"/>
    </row>
    <row r="137" spans="2:18" ht="26.25" hidden="1" customHeight="1" outlineLevel="1" x14ac:dyDescent="0.2">
      <c r="B137" s="240"/>
      <c r="C137" s="241"/>
      <c r="D137" s="242"/>
      <c r="E137" s="243"/>
      <c r="F137" s="243"/>
      <c r="G137" s="295"/>
      <c r="H137" s="244"/>
      <c r="I137" s="299"/>
      <c r="J137" s="268"/>
      <c r="K137" s="96"/>
      <c r="L137" s="97"/>
      <c r="M137" s="97"/>
      <c r="N137" s="97"/>
      <c r="O137" s="97"/>
      <c r="P137" s="176"/>
      <c r="Q137" s="301"/>
      <c r="R137" s="296"/>
    </row>
    <row r="138" spans="2:18" ht="26.25" hidden="1" customHeight="1" outlineLevel="1" x14ac:dyDescent="0.2">
      <c r="B138" s="240"/>
      <c r="C138" s="241"/>
      <c r="D138" s="242"/>
      <c r="E138" s="243"/>
      <c r="F138" s="243"/>
      <c r="G138" s="295"/>
      <c r="H138" s="244"/>
      <c r="I138" s="299"/>
      <c r="J138" s="268"/>
      <c r="K138" s="96"/>
      <c r="L138" s="97"/>
      <c r="M138" s="97"/>
      <c r="N138" s="97"/>
      <c r="O138" s="97"/>
      <c r="P138" s="176"/>
      <c r="Q138" s="301"/>
      <c r="R138" s="296"/>
    </row>
    <row r="139" spans="2:18" ht="26.25" hidden="1" customHeight="1" outlineLevel="1" x14ac:dyDescent="0.2">
      <c r="B139" s="240"/>
      <c r="C139" s="241"/>
      <c r="D139" s="242"/>
      <c r="E139" s="243"/>
      <c r="F139" s="243"/>
      <c r="G139" s="295"/>
      <c r="H139" s="244"/>
      <c r="I139" s="299"/>
      <c r="J139" s="268"/>
      <c r="K139" s="96"/>
      <c r="L139" s="97"/>
      <c r="M139" s="97"/>
      <c r="N139" s="97"/>
      <c r="O139" s="97"/>
      <c r="P139" s="176"/>
      <c r="Q139" s="301"/>
      <c r="R139" s="296"/>
    </row>
    <row r="140" spans="2:18" ht="26.25" hidden="1" customHeight="1" outlineLevel="1" x14ac:dyDescent="0.2">
      <c r="B140" s="240"/>
      <c r="C140" s="241"/>
      <c r="D140" s="242"/>
      <c r="E140" s="243"/>
      <c r="F140" s="243"/>
      <c r="G140" s="295"/>
      <c r="H140" s="244"/>
      <c r="I140" s="299"/>
      <c r="J140" s="268"/>
      <c r="K140" s="96"/>
      <c r="L140" s="97"/>
      <c r="M140" s="97"/>
      <c r="N140" s="97"/>
      <c r="O140" s="97"/>
      <c r="P140" s="176"/>
      <c r="Q140" s="301"/>
      <c r="R140" s="296"/>
    </row>
    <row r="141" spans="2:18" ht="26.25" hidden="1" customHeight="1" outlineLevel="1" x14ac:dyDescent="0.2">
      <c r="B141" s="240"/>
      <c r="C141" s="241"/>
      <c r="D141" s="242"/>
      <c r="E141" s="243"/>
      <c r="F141" s="243"/>
      <c r="G141" s="295"/>
      <c r="H141" s="244"/>
      <c r="I141" s="299"/>
      <c r="J141" s="268"/>
      <c r="K141" s="96"/>
      <c r="L141" s="97"/>
      <c r="M141" s="97"/>
      <c r="N141" s="97"/>
      <c r="O141" s="97"/>
      <c r="P141" s="176"/>
      <c r="Q141" s="301"/>
      <c r="R141" s="296"/>
    </row>
    <row r="142" spans="2:18" ht="26.25" hidden="1" customHeight="1" outlineLevel="1" x14ac:dyDescent="0.2">
      <c r="B142" s="240"/>
      <c r="C142" s="241"/>
      <c r="D142" s="242"/>
      <c r="E142" s="243"/>
      <c r="F142" s="243"/>
      <c r="G142" s="295"/>
      <c r="H142" s="244"/>
      <c r="I142" s="299"/>
      <c r="J142" s="268"/>
      <c r="K142" s="96"/>
      <c r="L142" s="97"/>
      <c r="M142" s="97"/>
      <c r="N142" s="97"/>
      <c r="O142" s="97"/>
      <c r="P142" s="176"/>
      <c r="Q142" s="301"/>
      <c r="R142" s="296"/>
    </row>
    <row r="143" spans="2:18" ht="26.25" hidden="1" customHeight="1" outlineLevel="1" x14ac:dyDescent="0.2">
      <c r="B143" s="240"/>
      <c r="C143" s="241"/>
      <c r="D143" s="242"/>
      <c r="E143" s="243"/>
      <c r="F143" s="243"/>
      <c r="G143" s="295"/>
      <c r="H143" s="244"/>
      <c r="I143" s="299"/>
      <c r="J143" s="268"/>
      <c r="K143" s="96"/>
      <c r="L143" s="97"/>
      <c r="M143" s="97"/>
      <c r="N143" s="97"/>
      <c r="O143" s="97"/>
      <c r="P143" s="176"/>
      <c r="Q143" s="301"/>
      <c r="R143" s="296"/>
    </row>
    <row r="144" spans="2:18" customFormat="1" ht="13.5" outlineLevel="1" thickBot="1" x14ac:dyDescent="0.25">
      <c r="P144" s="282"/>
      <c r="Q144" s="261"/>
      <c r="R144" s="259"/>
    </row>
    <row r="145" spans="2:18" customFormat="1" ht="15" x14ac:dyDescent="0.2">
      <c r="B145" s="407" t="s">
        <v>74</v>
      </c>
      <c r="C145" s="408"/>
      <c r="D145" s="408"/>
      <c r="E145" s="408"/>
      <c r="F145" s="408"/>
      <c r="G145" s="408"/>
      <c r="H145" s="408"/>
      <c r="I145" s="408"/>
      <c r="J145" s="409"/>
      <c r="P145" s="323"/>
      <c r="Q145" s="261"/>
      <c r="R145" s="259"/>
    </row>
    <row r="146" spans="2:18" customFormat="1" x14ac:dyDescent="0.2">
      <c r="B146" s="410" t="s">
        <v>75</v>
      </c>
      <c r="C146" s="411"/>
      <c r="D146" s="411"/>
      <c r="E146" s="411"/>
      <c r="F146" s="411"/>
      <c r="G146" s="411"/>
      <c r="H146" s="411"/>
      <c r="I146" s="411"/>
      <c r="J146" s="124" t="s">
        <v>76</v>
      </c>
      <c r="P146" s="323"/>
      <c r="Q146" s="259"/>
      <c r="R146" s="259"/>
    </row>
    <row r="147" spans="2:18" customFormat="1" x14ac:dyDescent="0.2">
      <c r="B147" s="384" t="s">
        <v>77</v>
      </c>
      <c r="C147" s="385"/>
      <c r="D147" s="385"/>
      <c r="E147" s="385"/>
      <c r="F147" s="385"/>
      <c r="G147" s="385"/>
      <c r="H147" s="385"/>
      <c r="I147" s="385"/>
      <c r="J147" s="125">
        <f>COUNTIF(J46:J143,"DESCARTADO")</f>
        <v>1</v>
      </c>
      <c r="N147" s="46"/>
      <c r="O147" s="46"/>
      <c r="P147" s="323"/>
      <c r="Q147" s="259"/>
      <c r="R147" s="259"/>
    </row>
    <row r="148" spans="2:18" ht="13.15" customHeight="1" x14ac:dyDescent="0.2">
      <c r="B148" s="384" t="s">
        <v>79</v>
      </c>
      <c r="C148" s="385"/>
      <c r="D148" s="385"/>
      <c r="E148" s="385"/>
      <c r="F148" s="385"/>
      <c r="G148" s="385"/>
      <c r="H148" s="385"/>
      <c r="I148" s="385"/>
      <c r="J148" s="126">
        <f>COUNTIF(F46:F143,"&lt;="&amp;J40)</f>
        <v>1</v>
      </c>
      <c r="K148"/>
      <c r="L148"/>
      <c r="M148"/>
      <c r="P148" s="323"/>
    </row>
    <row r="149" spans="2:18" ht="13.15" customHeight="1" x14ac:dyDescent="0.2">
      <c r="B149" s="384" t="s">
        <v>78</v>
      </c>
      <c r="C149" s="385"/>
      <c r="D149" s="385"/>
      <c r="E149" s="385"/>
      <c r="F149" s="385"/>
      <c r="G149" s="385"/>
      <c r="H149" s="385"/>
      <c r="I149" s="385"/>
      <c r="J149" s="126">
        <f>COUNTIF(F46:F143,"&gt;"&amp;J40)</f>
        <v>4</v>
      </c>
      <c r="K149"/>
      <c r="L149"/>
      <c r="M149"/>
    </row>
    <row r="150" spans="2:18" ht="13.15" customHeight="1" x14ac:dyDescent="0.2">
      <c r="B150" s="384" t="s">
        <v>80</v>
      </c>
      <c r="C150" s="385"/>
      <c r="D150" s="385"/>
      <c r="E150" s="385"/>
      <c r="F150" s="385"/>
      <c r="G150" s="385"/>
      <c r="H150" s="385"/>
      <c r="I150" s="385"/>
      <c r="J150" s="127">
        <f>DMIN(I44:J143,1,I154:J155)</f>
        <v>-8.0224632303564358E-2</v>
      </c>
      <c r="K150"/>
      <c r="L150"/>
      <c r="M150"/>
      <c r="N150"/>
      <c r="O150"/>
      <c r="P150"/>
    </row>
    <row r="151" spans="2:18" ht="13.9" customHeight="1" x14ac:dyDescent="0.2">
      <c r="B151" s="384" t="s">
        <v>82</v>
      </c>
      <c r="C151" s="385"/>
      <c r="D151" s="385"/>
      <c r="E151" s="385"/>
      <c r="F151" s="385"/>
      <c r="G151" s="385"/>
      <c r="H151" s="385"/>
      <c r="I151" s="385"/>
      <c r="J151" s="131">
        <f>IF(J18=0,"",DGET(C44:J143,1,J154:J155))</f>
        <v>6</v>
      </c>
      <c r="K151"/>
      <c r="L151"/>
      <c r="M151"/>
      <c r="N151"/>
      <c r="O151"/>
      <c r="P151"/>
    </row>
    <row r="152" spans="2:18" s="45" customFormat="1" ht="27" customHeight="1" thickBot="1" x14ac:dyDescent="0.25">
      <c r="B152" s="392" t="s">
        <v>81</v>
      </c>
      <c r="C152" s="393"/>
      <c r="D152" s="393"/>
      <c r="E152" s="393"/>
      <c r="F152" s="393"/>
      <c r="G152" s="393"/>
      <c r="H152" s="393"/>
      <c r="I152" s="393"/>
      <c r="J152" s="128" t="str">
        <f>IF(J18=0,"",DGET(C44:O143,2,J154:J155))</f>
        <v>CLAUDIA MARIA FERRERO SERRANO</v>
      </c>
      <c r="K152" s="175"/>
      <c r="L152" s="175"/>
      <c r="M152" s="175"/>
      <c r="N152" s="175"/>
      <c r="O152" s="175"/>
      <c r="P152" s="175"/>
      <c r="Q152" s="260"/>
      <c r="R152" s="260"/>
    </row>
    <row r="153" spans="2:18" ht="13.5" customHeight="1" x14ac:dyDescent="0.2">
      <c r="B153"/>
      <c r="C153"/>
      <c r="D153"/>
      <c r="E153"/>
      <c r="F153"/>
      <c r="G153"/>
      <c r="H153"/>
      <c r="J153" s="46"/>
      <c r="K153" s="46"/>
      <c r="L153"/>
      <c r="M153"/>
      <c r="N153"/>
      <c r="O153"/>
      <c r="P153"/>
    </row>
    <row r="154" spans="2:18" ht="22.5" hidden="1" x14ac:dyDescent="0.2">
      <c r="B154"/>
      <c r="C154"/>
      <c r="D154"/>
      <c r="E154"/>
      <c r="F154"/>
      <c r="G154"/>
      <c r="H154"/>
      <c r="I154" s="129" t="s">
        <v>32</v>
      </c>
      <c r="J154" s="129" t="s">
        <v>6</v>
      </c>
      <c r="K154" s="46"/>
      <c r="L154"/>
      <c r="M154"/>
      <c r="N154"/>
      <c r="O154"/>
      <c r="P154"/>
    </row>
    <row r="155" spans="2:18" ht="13.5" hidden="1" customHeight="1" thickBot="1" x14ac:dyDescent="0.25">
      <c r="B155"/>
      <c r="C155"/>
      <c r="D155"/>
      <c r="E155"/>
      <c r="F155"/>
      <c r="G155"/>
      <c r="H155"/>
      <c r="I155" s="50" t="s">
        <v>18</v>
      </c>
      <c r="J155" s="130">
        <f>MAX(J46:J143)</f>
        <v>800</v>
      </c>
      <c r="K155" s="46"/>
      <c r="L155"/>
      <c r="M155"/>
      <c r="N155"/>
      <c r="O155"/>
      <c r="P155"/>
    </row>
    <row r="156" spans="2:18" x14ac:dyDescent="0.2">
      <c r="B156"/>
      <c r="C156"/>
      <c r="D156"/>
      <c r="E156"/>
      <c r="F156"/>
      <c r="G156"/>
      <c r="H156"/>
      <c r="J156" s="46"/>
      <c r="K156" s="46"/>
      <c r="L156"/>
      <c r="M156"/>
      <c r="N156"/>
      <c r="O156"/>
      <c r="P156"/>
    </row>
    <row r="157" spans="2:18" ht="13.5" customHeight="1" x14ac:dyDescent="0.2">
      <c r="B157"/>
      <c r="C157"/>
      <c r="D157"/>
      <c r="E157"/>
      <c r="F157"/>
      <c r="G157"/>
      <c r="H157"/>
      <c r="J157" s="46"/>
      <c r="K157" s="46"/>
      <c r="L157"/>
      <c r="M157"/>
      <c r="N157"/>
      <c r="O157"/>
      <c r="P157"/>
    </row>
    <row r="158" spans="2:18" ht="13.5" customHeight="1" x14ac:dyDescent="0.2">
      <c r="B158"/>
      <c r="C158"/>
      <c r="D158"/>
      <c r="E158"/>
      <c r="F158"/>
      <c r="G158"/>
      <c r="H158"/>
      <c r="J158" s="46"/>
      <c r="K158" s="46"/>
      <c r="L158"/>
      <c r="M158"/>
      <c r="N158"/>
      <c r="O158"/>
      <c r="P158"/>
    </row>
    <row r="159" spans="2:18" ht="13.5" customHeight="1" x14ac:dyDescent="0.2">
      <c r="B159"/>
      <c r="C159"/>
      <c r="D159"/>
      <c r="E159"/>
      <c r="F159"/>
      <c r="G159"/>
      <c r="H159"/>
      <c r="J159" s="46"/>
      <c r="K159" s="46"/>
      <c r="L159"/>
      <c r="M159"/>
      <c r="N159"/>
      <c r="O159"/>
      <c r="P159"/>
    </row>
    <row r="160" spans="2:18" ht="16.5" customHeight="1" x14ac:dyDescent="0.2">
      <c r="B160"/>
      <c r="C160"/>
      <c r="D160"/>
      <c r="E160"/>
      <c r="F160"/>
      <c r="G160"/>
      <c r="H160"/>
      <c r="J160" s="46"/>
      <c r="K160" s="46"/>
      <c r="L160"/>
      <c r="M160"/>
      <c r="N160"/>
      <c r="O160"/>
      <c r="P160"/>
    </row>
    <row r="161" spans="2:40" s="290" customFormat="1" x14ac:dyDescent="0.2">
      <c r="B161" s="289"/>
      <c r="C161" s="289"/>
      <c r="L161" s="291"/>
      <c r="M161" s="289"/>
      <c r="N161" s="289"/>
      <c r="O161" s="289"/>
      <c r="P161" s="289"/>
      <c r="Q161" s="292"/>
      <c r="R161" s="292"/>
      <c r="S161" s="293">
        <v>246500889410</v>
      </c>
      <c r="T161" s="293">
        <v>242851543086</v>
      </c>
      <c r="U161" s="293">
        <v>255815367666</v>
      </c>
      <c r="V161" s="293">
        <v>229461585210</v>
      </c>
      <c r="W161" s="293">
        <v>251294023456</v>
      </c>
      <c r="X161" s="293">
        <v>256143018798</v>
      </c>
      <c r="Y161" s="293">
        <v>254559622968</v>
      </c>
      <c r="Z161" s="293">
        <v>259137028741</v>
      </c>
      <c r="AA161" s="293">
        <v>248849829575</v>
      </c>
      <c r="AB161" s="293">
        <v>246405951109</v>
      </c>
      <c r="AC161" s="293">
        <v>241537467742</v>
      </c>
      <c r="AD161" s="293">
        <v>248820873611</v>
      </c>
      <c r="AE161" s="293">
        <v>236679277932</v>
      </c>
      <c r="AF161" s="293">
        <v>231590047547</v>
      </c>
      <c r="AG161" s="293">
        <v>227321068593</v>
      </c>
      <c r="AH161" s="293">
        <v>249585224523</v>
      </c>
      <c r="AI161" s="293">
        <v>259120341261</v>
      </c>
      <c r="AJ161" s="293">
        <v>250076291918</v>
      </c>
      <c r="AK161" s="293">
        <v>260048521564</v>
      </c>
      <c r="AL161" s="293">
        <v>239541109341</v>
      </c>
      <c r="AM161" s="293">
        <v>250814634168</v>
      </c>
      <c r="AN161" s="293">
        <v>242211742393</v>
      </c>
    </row>
    <row r="162" spans="2:40" x14ac:dyDescent="0.2">
      <c r="M162"/>
      <c r="N162"/>
      <c r="O162"/>
      <c r="P162"/>
    </row>
    <row r="163" spans="2:40" x14ac:dyDescent="0.2">
      <c r="I163" s="49"/>
      <c r="M163"/>
      <c r="N163"/>
      <c r="O163"/>
      <c r="P163"/>
    </row>
    <row r="164" spans="2:40" x14ac:dyDescent="0.2">
      <c r="M164"/>
      <c r="N164"/>
      <c r="O164"/>
      <c r="P164"/>
    </row>
    <row r="165" spans="2:40" x14ac:dyDescent="0.2">
      <c r="M165"/>
      <c r="N165"/>
      <c r="O165"/>
      <c r="P165"/>
    </row>
    <row r="166" spans="2:40" x14ac:dyDescent="0.2">
      <c r="M166"/>
      <c r="N166"/>
      <c r="O166"/>
      <c r="P166"/>
    </row>
    <row r="167" spans="2:40" x14ac:dyDescent="0.2">
      <c r="M167"/>
      <c r="N167"/>
      <c r="O167"/>
      <c r="P167"/>
    </row>
    <row r="168" spans="2:40" x14ac:dyDescent="0.2">
      <c r="M168"/>
      <c r="N168"/>
      <c r="O168"/>
      <c r="P168"/>
    </row>
    <row r="169" spans="2:40" x14ac:dyDescent="0.2">
      <c r="M169"/>
      <c r="N169"/>
      <c r="O169"/>
      <c r="P169"/>
    </row>
    <row r="170" spans="2:40" x14ac:dyDescent="0.2">
      <c r="M170"/>
      <c r="N170"/>
      <c r="O170"/>
      <c r="P170"/>
    </row>
    <row r="171" spans="2:40" x14ac:dyDescent="0.2">
      <c r="M171"/>
      <c r="N171"/>
      <c r="O171"/>
      <c r="P171"/>
    </row>
    <row r="172" spans="2:40" x14ac:dyDescent="0.2">
      <c r="M172"/>
      <c r="N172"/>
      <c r="O172"/>
      <c r="P172"/>
    </row>
    <row r="173" spans="2:40" x14ac:dyDescent="0.2">
      <c r="M173"/>
      <c r="N173"/>
      <c r="O173"/>
      <c r="P173"/>
    </row>
  </sheetData>
  <sheetProtection selectLockedCells="1"/>
  <dataConsolidate/>
  <mergeCells count="33">
    <mergeCell ref="O44:O45"/>
    <mergeCell ref="B27:J27"/>
    <mergeCell ref="B29:J29"/>
    <mergeCell ref="B31:J31"/>
    <mergeCell ref="B36:J36"/>
    <mergeCell ref="F40:I40"/>
    <mergeCell ref="N44:N45"/>
    <mergeCell ref="M44:M45"/>
    <mergeCell ref="B43:J43"/>
    <mergeCell ref="K44:K45"/>
    <mergeCell ref="L44:L45"/>
    <mergeCell ref="B152:I152"/>
    <mergeCell ref="B151:I151"/>
    <mergeCell ref="B12:J12"/>
    <mergeCell ref="B28:I28"/>
    <mergeCell ref="B30:I30"/>
    <mergeCell ref="B17:J17"/>
    <mergeCell ref="B37:I37"/>
    <mergeCell ref="B40:D40"/>
    <mergeCell ref="B32:I32"/>
    <mergeCell ref="B33:I33"/>
    <mergeCell ref="B34:I34"/>
    <mergeCell ref="B35:I35"/>
    <mergeCell ref="F15:J15"/>
    <mergeCell ref="B145:J145"/>
    <mergeCell ref="B150:I150"/>
    <mergeCell ref="B146:I146"/>
    <mergeCell ref="B147:I147"/>
    <mergeCell ref="B148:I148"/>
    <mergeCell ref="B149:I149"/>
    <mergeCell ref="B44:B45"/>
    <mergeCell ref="C44:C45"/>
    <mergeCell ref="D44:D45"/>
  </mergeCells>
  <conditionalFormatting sqref="B46:J143">
    <cfRule type="expression" dxfId="10" priority="12" stopIfTrue="1">
      <formula>MOD(ROW(),2)</formula>
    </cfRule>
  </conditionalFormatting>
  <conditionalFormatting sqref="E46:H143">
    <cfRule type="cellIs" dxfId="9" priority="11" stopIfTrue="1" operator="equal">
      <formula>"NO ADMISIBLE"</formula>
    </cfRule>
  </conditionalFormatting>
  <conditionalFormatting sqref="E46:H143">
    <cfRule type="cellIs" dxfId="8" priority="10" stopIfTrue="1" operator="equal">
      <formula>"DESCARTADO"</formula>
    </cfRule>
  </conditionalFormatting>
  <conditionalFormatting sqref="E46">
    <cfRule type="cellIs" dxfId="7" priority="4" stopIfTrue="1" operator="equal">
      <formula>"NO ADMISIBLE"</formula>
    </cfRule>
  </conditionalFormatting>
  <conditionalFormatting sqref="E46">
    <cfRule type="cellIs" dxfId="6" priority="3" stopIfTrue="1" operator="equal">
      <formula>"DESCARTADO"</formula>
    </cfRule>
  </conditionalFormatting>
  <dataValidations disablePrompts="1" count="1">
    <dataValidation type="list" allowBlank="1" showInputMessage="1" showErrorMessage="1" sqref="Q16" xr:uid="{00000000-0002-0000-0200-000000000000}">
      <formula1>METEVA</formula1>
    </dataValidation>
  </dataValidations>
  <printOptions horizontalCentered="1"/>
  <pageMargins left="0.23622047244094491" right="0.23622047244094491" top="0.74803149606299213" bottom="0.74803149606299213" header="0.31496062992125984" footer="0.31496062992125984"/>
  <pageSetup scale="13" fitToHeight="0" orientation="portrait" horizontalDpi="1200" verticalDpi="1200" r:id="rId1"/>
  <headerFooter alignWithMargins="0">
    <oddFooter>&amp;L&amp;9&amp;F
&amp;A&amp;C&amp;P de &amp;N&amp;R&amp;9INSTITUTO NACIONAL DE VIAS
&amp;D</oddFooter>
  </headerFooter>
  <rowBreaks count="1" manualBreakCount="1">
    <brk id="4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9">
    <tabColor theme="2" tint="-0.749992370372631"/>
  </sheetPr>
  <dimension ref="B1:T117"/>
  <sheetViews>
    <sheetView showGridLines="0" zoomScaleNormal="100" zoomScaleSheetLayoutView="100" workbookViewId="0">
      <selection activeCell="L21" sqref="L21"/>
    </sheetView>
  </sheetViews>
  <sheetFormatPr baseColWidth="10" defaultColWidth="11.42578125" defaultRowHeight="12.75" x14ac:dyDescent="0.2"/>
  <cols>
    <col min="1" max="1" width="2.7109375" style="2" customWidth="1"/>
    <col min="2" max="2" width="10.28515625" style="2" bestFit="1" customWidth="1"/>
    <col min="3" max="3" width="10.28515625" style="2" customWidth="1"/>
    <col min="4" max="4" width="37.85546875" style="2" bestFit="1" customWidth="1"/>
    <col min="5" max="5" width="17.42578125" style="2" bestFit="1" customWidth="1"/>
    <col min="6" max="6" width="16" style="2" bestFit="1" customWidth="1"/>
    <col min="7" max="7" width="16" style="2" customWidth="1"/>
    <col min="8" max="8" width="15.28515625" style="2" bestFit="1" customWidth="1"/>
    <col min="9" max="9" width="12.28515625" style="2" customWidth="1"/>
    <col min="10" max="10" width="11.85546875" style="2" customWidth="1"/>
    <col min="11" max="11" width="14.7109375" style="2" customWidth="1"/>
    <col min="12" max="12" width="12.85546875" style="2" customWidth="1"/>
    <col min="13" max="14" width="0.140625" style="2" customWidth="1"/>
    <col min="15" max="15" width="12.28515625" style="2" customWidth="1"/>
    <col min="16" max="16" width="10.140625" style="3" hidden="1" customWidth="1"/>
    <col min="17" max="17" width="9.28515625" style="3" bestFit="1" customWidth="1"/>
    <col min="18" max="18" width="71.5703125" style="2" customWidth="1"/>
    <col min="19" max="19" width="20" style="2" customWidth="1"/>
    <col min="20" max="20" width="20.140625" style="2" bestFit="1" customWidth="1"/>
    <col min="21" max="21" width="5.28515625" style="2" customWidth="1"/>
    <col min="22" max="16384" width="11.42578125" style="2"/>
  </cols>
  <sheetData>
    <row r="1" spans="2:20" ht="18" x14ac:dyDescent="0.2">
      <c r="B1" s="51" t="str">
        <f>RESUMEN!B1</f>
        <v>INSTITUTO NACIONAL DE VÍAS</v>
      </c>
      <c r="C1" s="51"/>
      <c r="D1" s="1"/>
      <c r="E1" s="1"/>
      <c r="F1" s="1"/>
      <c r="G1" s="1"/>
      <c r="H1" s="1"/>
      <c r="I1" s="1"/>
      <c r="J1" s="1"/>
      <c r="K1" s="1"/>
      <c r="L1" s="1"/>
      <c r="M1" s="1"/>
      <c r="Q1" s="51" t="str">
        <f>B1</f>
        <v>INSTITUTO NACIONAL DE VÍAS</v>
      </c>
      <c r="R1" s="5"/>
      <c r="S1" s="5"/>
      <c r="T1" s="5"/>
    </row>
    <row r="2" spans="2:20" ht="15.75" x14ac:dyDescent="0.2">
      <c r="B2" s="53" t="str">
        <f>RESUMEN!B2</f>
        <v>DIRECCIÓN GENERAL</v>
      </c>
      <c r="C2" s="53"/>
      <c r="D2" s="4"/>
      <c r="E2" s="4"/>
      <c r="F2" s="4"/>
      <c r="G2" s="4"/>
      <c r="H2" s="4"/>
      <c r="I2" s="4"/>
      <c r="J2" s="4"/>
      <c r="K2" s="4"/>
      <c r="L2" s="4"/>
      <c r="M2" s="4"/>
      <c r="Q2" s="53" t="str">
        <f>B2</f>
        <v>DIRECCIÓN GENERAL</v>
      </c>
      <c r="R2" s="5"/>
      <c r="S2" s="5"/>
      <c r="T2" s="5"/>
    </row>
    <row r="3" spans="2:20" x14ac:dyDescent="0.2">
      <c r="B3" s="53" t="str">
        <f>RESUMEN!B3</f>
        <v>DIRECCIÓN DE CONTRATACIÓN</v>
      </c>
      <c r="C3" s="53"/>
      <c r="D3" s="5"/>
      <c r="E3" s="5"/>
      <c r="F3" s="5"/>
      <c r="G3" s="5"/>
      <c r="H3" s="5"/>
      <c r="I3" s="5"/>
      <c r="J3" s="5"/>
      <c r="K3" s="5"/>
      <c r="L3" s="5"/>
      <c r="M3" s="5"/>
      <c r="Q3" s="53" t="str">
        <f>B3</f>
        <v>DIRECCIÓN DE CONTRATACIÓN</v>
      </c>
      <c r="R3" s="5"/>
      <c r="S3" s="5"/>
      <c r="T3" s="5"/>
    </row>
    <row r="4" spans="2:20" x14ac:dyDescent="0.2">
      <c r="B4" s="53" t="str">
        <f>RESUMEN!B4</f>
        <v>DIRECCIÓN TÉCNICA - SUBDIRECCIÓN DE PREVENCIÓN Y ATENCIÓN DE EMERGENCIAS</v>
      </c>
      <c r="C4" s="53"/>
      <c r="D4" s="5"/>
      <c r="E4" s="5"/>
      <c r="F4" s="5"/>
      <c r="G4" s="5"/>
      <c r="H4" s="5"/>
      <c r="I4" s="5"/>
      <c r="J4" s="5"/>
      <c r="K4" s="5"/>
      <c r="L4" s="5"/>
      <c r="M4" s="5"/>
      <c r="Q4" s="53" t="str">
        <f>B4</f>
        <v>DIRECCIÓN TÉCNICA - SUBDIRECCIÓN DE PREVENCIÓN Y ATENCIÓN DE EMERGENCIAS</v>
      </c>
      <c r="R4" s="5"/>
      <c r="S4" s="5"/>
      <c r="T4" s="5"/>
    </row>
    <row r="5" spans="2:20" x14ac:dyDescent="0.2">
      <c r="B5" s="53" t="str">
        <f>RESUMEN!B5</f>
        <v>SELECCIÓN ABREVIADA DE MENOR CUANTÍA SA-MC-DT-CAL-009-2019</v>
      </c>
      <c r="C5" s="53"/>
      <c r="D5" s="5"/>
      <c r="E5" s="5"/>
      <c r="F5" s="5"/>
      <c r="G5" s="5"/>
      <c r="H5" s="5"/>
      <c r="I5" s="5"/>
      <c r="J5" s="5"/>
      <c r="K5" s="5"/>
      <c r="L5" s="5"/>
      <c r="M5" s="5"/>
      <c r="Q5" s="53" t="str">
        <f>B5</f>
        <v>SELECCIÓN ABREVIADA DE MENOR CUANTÍA SA-MC-DT-CAL-009-2019</v>
      </c>
      <c r="R5" s="5"/>
      <c r="S5" s="5"/>
      <c r="T5" s="5"/>
    </row>
    <row r="6" spans="2:20" x14ac:dyDescent="0.2">
      <c r="B6" s="53"/>
      <c r="C6" s="53"/>
      <c r="D6" s="5"/>
      <c r="E6" s="5"/>
      <c r="F6" s="5"/>
      <c r="G6" s="5"/>
      <c r="H6" s="5"/>
      <c r="I6" s="5"/>
      <c r="J6" s="5"/>
      <c r="K6" s="5"/>
      <c r="L6" s="5"/>
      <c r="M6" s="5"/>
      <c r="Q6" s="53"/>
      <c r="R6" s="5"/>
      <c r="S6" s="5"/>
      <c r="T6" s="5"/>
    </row>
    <row r="7" spans="2:20" ht="33" customHeight="1" x14ac:dyDescent="0.2">
      <c r="B7" s="53" t="str">
        <f>RESUMEN!B7</f>
        <v>OBJETO: CONSTRUCCION OBRAS DE SEÑALIZACION PARA LA SEGURIDAD VIAL EN VIAS A CARGO DEL INVIAS EN JURISDICCION DE LA DIRECCIÓN TERRITORIAL CALDAS. (VIAS CON DISPOSITIVOS CONTROL Y SEÑALIZACION- SISTEMA CONTENCION VEHICULARCOMPLEMENTARIAS-ZONAS ESCOLARES).</v>
      </c>
      <c r="C7" s="53"/>
      <c r="D7" s="6"/>
      <c r="E7" s="6"/>
      <c r="F7" s="6"/>
      <c r="G7" s="6"/>
      <c r="H7" s="6"/>
      <c r="I7" s="6"/>
      <c r="J7" s="6"/>
      <c r="K7" s="6"/>
      <c r="L7" s="6"/>
      <c r="M7" s="6"/>
      <c r="Q7" s="53" t="str">
        <f>B7</f>
        <v>OBJETO: CONSTRUCCION OBRAS DE SEÑALIZACION PARA LA SEGURIDAD VIAL EN VIAS A CARGO DEL INVIAS EN JURISDICCION DE LA DIRECCIÓN TERRITORIAL CALDAS. (VIAS CON DISPOSITIVOS CONTROL Y SEÑALIZACION- SISTEMA CONTENCION VEHICULARCOMPLEMENTARIAS-ZONAS ESCOLARES).</v>
      </c>
      <c r="R7" s="5"/>
      <c r="S7" s="5"/>
      <c r="T7" s="5"/>
    </row>
    <row r="8" spans="2:20" x14ac:dyDescent="0.2">
      <c r="B8" s="53" t="str">
        <f>IF(RESUMEN!B8="","",RESUMEN!B8)</f>
        <v/>
      </c>
      <c r="C8" s="53"/>
      <c r="D8" s="6"/>
      <c r="E8" s="6"/>
      <c r="F8" s="6"/>
      <c r="G8" s="6"/>
      <c r="H8" s="6"/>
      <c r="I8" s="6"/>
      <c r="J8" s="6"/>
      <c r="K8" s="6"/>
      <c r="L8" s="6"/>
      <c r="M8" s="6"/>
      <c r="Q8" s="53" t="str">
        <f>B8</f>
        <v/>
      </c>
      <c r="R8" s="5"/>
      <c r="S8" s="5"/>
      <c r="T8" s="5"/>
    </row>
    <row r="9" spans="2:20" x14ac:dyDescent="0.2">
      <c r="B9" s="54" t="s">
        <v>34</v>
      </c>
      <c r="C9" s="54"/>
      <c r="D9" s="7"/>
      <c r="E9" s="7"/>
      <c r="F9" s="7"/>
      <c r="G9" s="7"/>
      <c r="H9" s="7"/>
      <c r="I9" s="7"/>
      <c r="J9" s="7"/>
      <c r="K9" s="7"/>
      <c r="L9" s="7"/>
      <c r="M9" s="7"/>
      <c r="Q9" s="53"/>
      <c r="R9" s="5"/>
      <c r="S9" s="5"/>
      <c r="T9" s="5"/>
    </row>
    <row r="10" spans="2:20" ht="20.25" x14ac:dyDescent="0.2">
      <c r="B10" s="53" t="s">
        <v>36</v>
      </c>
      <c r="C10" s="53"/>
      <c r="D10" s="7"/>
      <c r="E10" s="7"/>
      <c r="F10" s="7"/>
      <c r="G10" s="7"/>
      <c r="H10" s="7"/>
      <c r="I10" s="7"/>
      <c r="J10" s="7"/>
      <c r="K10" s="7"/>
      <c r="L10" s="7"/>
      <c r="M10" s="7"/>
      <c r="Q10" s="53" t="s">
        <v>40</v>
      </c>
      <c r="R10" s="5"/>
      <c r="S10" s="5"/>
      <c r="T10" s="83"/>
    </row>
    <row r="11" spans="2:20" ht="13.5" thickBot="1" x14ac:dyDescent="0.25">
      <c r="B11" s="136"/>
      <c r="C11" s="136"/>
      <c r="D11" s="136"/>
      <c r="E11" s="136"/>
      <c r="F11" s="136"/>
      <c r="G11" s="136"/>
      <c r="H11" s="136"/>
      <c r="I11" s="137"/>
      <c r="J11" s="136"/>
      <c r="K11" s="136"/>
      <c r="L11" s="136" t="s">
        <v>5</v>
      </c>
      <c r="M11" s="136"/>
      <c r="P11" s="431" t="s">
        <v>12</v>
      </c>
    </row>
    <row r="12" spans="2:20" ht="24.75" customHeight="1" thickTop="1" x14ac:dyDescent="0.2">
      <c r="B12" s="426" t="s">
        <v>42</v>
      </c>
      <c r="C12" s="423" t="s">
        <v>35</v>
      </c>
      <c r="D12" s="423" t="s">
        <v>7</v>
      </c>
      <c r="E12" s="423" t="s">
        <v>126</v>
      </c>
      <c r="F12" s="423" t="s">
        <v>125</v>
      </c>
      <c r="G12" s="440" t="s">
        <v>127</v>
      </c>
      <c r="H12" s="440" t="s">
        <v>32</v>
      </c>
      <c r="I12" s="445" t="s">
        <v>21</v>
      </c>
      <c r="J12" s="445"/>
      <c r="K12" s="445"/>
      <c r="L12" s="446" t="s">
        <v>38</v>
      </c>
      <c r="M12" s="442" t="s">
        <v>39</v>
      </c>
      <c r="P12" s="431"/>
      <c r="Q12" s="432" t="s">
        <v>41</v>
      </c>
      <c r="R12" s="433"/>
      <c r="S12" s="434"/>
      <c r="T12" s="435"/>
    </row>
    <row r="13" spans="2:20" ht="57" customHeight="1" x14ac:dyDescent="0.2">
      <c r="B13" s="427"/>
      <c r="C13" s="424"/>
      <c r="D13" s="424"/>
      <c r="E13" s="424"/>
      <c r="F13" s="424"/>
      <c r="G13" s="441"/>
      <c r="H13" s="441"/>
      <c r="I13" s="180" t="s">
        <v>37</v>
      </c>
      <c r="J13" s="181" t="s">
        <v>83</v>
      </c>
      <c r="K13" s="329" t="s">
        <v>133</v>
      </c>
      <c r="L13" s="447"/>
      <c r="M13" s="443"/>
      <c r="P13" s="431"/>
      <c r="Q13" s="436">
        <f ca="1">VLOOKUP(R16,D16:F113,3,FALSE)</f>
        <v>101329110</v>
      </c>
      <c r="R13" s="437"/>
      <c r="S13" s="438"/>
      <c r="T13" s="439"/>
    </row>
    <row r="14" spans="2:20" ht="15" x14ac:dyDescent="0.25">
      <c r="B14" s="428"/>
      <c r="C14" s="425"/>
      <c r="D14" s="425"/>
      <c r="E14" s="286" t="s">
        <v>31</v>
      </c>
      <c r="F14" s="182" t="s">
        <v>31</v>
      </c>
      <c r="G14" s="157" t="s">
        <v>17</v>
      </c>
      <c r="H14" s="157" t="s">
        <v>17</v>
      </c>
      <c r="I14" s="328">
        <f>FORMULA!J25:J25</f>
        <v>800</v>
      </c>
      <c r="J14" s="328">
        <v>100</v>
      </c>
      <c r="K14" s="328">
        <v>100</v>
      </c>
      <c r="L14" s="330">
        <f>SUM(I14:K14)</f>
        <v>1000</v>
      </c>
      <c r="M14" s="444"/>
      <c r="P14" s="431"/>
      <c r="Q14" s="170" t="s">
        <v>92</v>
      </c>
      <c r="R14" s="171" t="s">
        <v>7</v>
      </c>
      <c r="S14" s="246" t="s">
        <v>91</v>
      </c>
      <c r="T14" s="172" t="s">
        <v>6</v>
      </c>
    </row>
    <row r="15" spans="2:20" ht="5.25" customHeight="1" x14ac:dyDescent="0.2">
      <c r="B15" s="149"/>
      <c r="C15" s="144"/>
      <c r="D15" s="145"/>
      <c r="E15" s="145"/>
      <c r="F15" s="146"/>
      <c r="G15" s="147"/>
      <c r="H15" s="147"/>
      <c r="I15" s="148"/>
      <c r="J15" s="148"/>
      <c r="K15" s="148"/>
      <c r="L15" s="150"/>
      <c r="M15" s="150"/>
      <c r="Q15" s="165"/>
      <c r="R15" s="164"/>
      <c r="S15" s="164"/>
      <c r="T15" s="166"/>
    </row>
    <row r="16" spans="2:20" ht="18" x14ac:dyDescent="0.2">
      <c r="B16" s="158">
        <v>1</v>
      </c>
      <c r="C16" s="159">
        <f>RESUMEN!C15</f>
        <v>1</v>
      </c>
      <c r="D16" s="123" t="str">
        <f>VLOOKUP(C16,RESUMEN!$C$15:$D$114,2,0)</f>
        <v>JUAN BERNARDO CAÑON PARRA</v>
      </c>
      <c r="E16" s="160">
        <v>108291204</v>
      </c>
      <c r="F16" s="160">
        <v>108291204</v>
      </c>
      <c r="G16" s="300">
        <v>0</v>
      </c>
      <c r="H16" s="300">
        <v>-1.7028946791403543E-2</v>
      </c>
      <c r="I16" s="269">
        <v>690.06761827869605</v>
      </c>
      <c r="J16" s="161">
        <v>100</v>
      </c>
      <c r="K16" s="161">
        <v>100</v>
      </c>
      <c r="L16" s="270">
        <v>890.06761827769606</v>
      </c>
      <c r="M16" s="162">
        <v>1.0000000000000001E-9</v>
      </c>
      <c r="N16" s="247">
        <f t="shared" ref="N16:N45" si="0">C16</f>
        <v>1</v>
      </c>
      <c r="P16" s="82">
        <f>RANK(L16,$L$16:$L$25,0)</f>
        <v>4</v>
      </c>
      <c r="Q16" s="173">
        <v>1</v>
      </c>
      <c r="R16" s="174" t="str">
        <f t="shared" ref="R16:R47" ca="1" si="1">IF(Q16="","",OFFSET($D$15,MATCH(B16,$P$16:$P$113,0),0))</f>
        <v>CLAUDIA MARIA FERRERO SERRANO</v>
      </c>
      <c r="S16" s="248">
        <f t="shared" ref="S16:S47" ca="1" si="2">IF(R16="","",VLOOKUP(R16,$D$16:$N$113,11,FALSE))</f>
        <v>6</v>
      </c>
      <c r="T16" s="318">
        <v>999.99999999850002</v>
      </c>
    </row>
    <row r="17" spans="2:20" ht="18" x14ac:dyDescent="0.2">
      <c r="B17" s="158">
        <v>2</v>
      </c>
      <c r="C17" s="159">
        <f>RESUMEN!C16</f>
        <v>2</v>
      </c>
      <c r="D17" s="123" t="str">
        <f>VLOOKUP(C17,RESUMEN!$C$15:$D$114,2,0)</f>
        <v>LESATH SAS</v>
      </c>
      <c r="E17" s="160" t="s">
        <v>148</v>
      </c>
      <c r="F17" s="160" t="s">
        <v>148</v>
      </c>
      <c r="G17" s="300" t="s">
        <v>149</v>
      </c>
      <c r="H17" s="300" t="s">
        <v>148</v>
      </c>
      <c r="I17" s="269" t="s">
        <v>148</v>
      </c>
      <c r="J17" s="161">
        <v>0</v>
      </c>
      <c r="K17" s="161">
        <v>0</v>
      </c>
      <c r="L17" s="270">
        <v>-1.0999999999999999E-9</v>
      </c>
      <c r="M17" s="162">
        <v>1.0999999999999999E-9</v>
      </c>
      <c r="N17" s="247">
        <f t="shared" si="0"/>
        <v>2</v>
      </c>
      <c r="P17" s="82">
        <f t="shared" ref="P17:P25" si="3">RANK(L17,$L$16:$L$25,0)</f>
        <v>6</v>
      </c>
      <c r="Q17" s="173">
        <f>Q16+1</f>
        <v>2</v>
      </c>
      <c r="R17" s="174" t="str">
        <f t="shared" ca="1" si="1"/>
        <v>CONSORCIO SEDILAS 19</v>
      </c>
      <c r="S17" s="248">
        <f t="shared" ca="1" si="2"/>
        <v>5</v>
      </c>
      <c r="T17" s="318">
        <v>933.32166837208115</v>
      </c>
    </row>
    <row r="18" spans="2:20" ht="18" x14ac:dyDescent="0.2">
      <c r="B18" s="158">
        <v>3</v>
      </c>
      <c r="C18" s="159">
        <f>RESUMEN!C17</f>
        <v>3</v>
      </c>
      <c r="D18" s="123" t="str">
        <f>VLOOKUP(C18,RESUMEN!$C$15:$D$114,2,0)</f>
        <v>RAUL EDUARDO GALINDO GARCIA</v>
      </c>
      <c r="E18" s="160">
        <v>108729155</v>
      </c>
      <c r="F18" s="160">
        <v>108729155</v>
      </c>
      <c r="G18" s="300">
        <v>0</v>
      </c>
      <c r="H18" s="300">
        <v>-1.3053617865115497E-2</v>
      </c>
      <c r="I18" s="269">
        <v>683.15231427572985</v>
      </c>
      <c r="J18" s="161">
        <v>100</v>
      </c>
      <c r="K18" s="161">
        <v>100</v>
      </c>
      <c r="L18" s="270">
        <v>883.15231427452989</v>
      </c>
      <c r="M18" s="162">
        <v>1.2E-9</v>
      </c>
      <c r="N18" s="247">
        <f t="shared" si="0"/>
        <v>3</v>
      </c>
      <c r="P18" s="82">
        <f t="shared" si="3"/>
        <v>5</v>
      </c>
      <c r="Q18" s="173">
        <f t="shared" ref="Q18:Q79" si="4">Q17+1</f>
        <v>3</v>
      </c>
      <c r="R18" s="174" t="str">
        <f t="shared" ca="1" si="1"/>
        <v>JORGE EIVAR TULCAN LOSADA</v>
      </c>
      <c r="S18" s="248">
        <f t="shared" ca="1" si="2"/>
        <v>4</v>
      </c>
      <c r="T18" s="318">
        <v>918.44777477931336</v>
      </c>
    </row>
    <row r="19" spans="2:20" ht="18" x14ac:dyDescent="0.2">
      <c r="B19" s="158">
        <v>4</v>
      </c>
      <c r="C19" s="159">
        <f>RESUMEN!C18</f>
        <v>4</v>
      </c>
      <c r="D19" s="123" t="str">
        <f>VLOOKUP(C19,RESUMEN!$C$15:$D$114,2,0)</f>
        <v>JORGE EIVAR TULCAN LOSADA</v>
      </c>
      <c r="E19" s="160">
        <v>106493869</v>
      </c>
      <c r="F19" s="160">
        <v>106493869</v>
      </c>
      <c r="G19" s="300">
        <v>0</v>
      </c>
      <c r="H19" s="300">
        <v>-3.3343552342549487E-2</v>
      </c>
      <c r="I19" s="269">
        <v>718.44777478061337</v>
      </c>
      <c r="J19" s="161">
        <v>100</v>
      </c>
      <c r="K19" s="161">
        <v>100</v>
      </c>
      <c r="L19" s="270">
        <v>918.44777477931336</v>
      </c>
      <c r="M19" s="162">
        <v>1.3000000000000001E-9</v>
      </c>
      <c r="N19" s="247">
        <f t="shared" si="0"/>
        <v>4</v>
      </c>
      <c r="P19" s="82">
        <f t="shared" si="3"/>
        <v>3</v>
      </c>
      <c r="Q19" s="173">
        <f t="shared" si="4"/>
        <v>4</v>
      </c>
      <c r="R19" s="174" t="str">
        <f t="shared" ca="1" si="1"/>
        <v>JUAN BERNARDO CAÑON PARRA</v>
      </c>
      <c r="S19" s="248">
        <f t="shared" ca="1" si="2"/>
        <v>1</v>
      </c>
      <c r="T19" s="318">
        <v>890.06761827769606</v>
      </c>
    </row>
    <row r="20" spans="2:20" ht="18" x14ac:dyDescent="0.2">
      <c r="B20" s="158">
        <v>5</v>
      </c>
      <c r="C20" s="159">
        <f>RESUMEN!C19</f>
        <v>5</v>
      </c>
      <c r="D20" s="123" t="str">
        <f>VLOOKUP(C20,RESUMEN!$C$15:$D$114,2,0)</f>
        <v>CONSORCIO SEDILAS 19</v>
      </c>
      <c r="E20" s="160">
        <v>105551895</v>
      </c>
      <c r="F20" s="160">
        <v>105551895</v>
      </c>
      <c r="G20" s="300">
        <v>0</v>
      </c>
      <c r="H20" s="300">
        <v>-4.1893952935335488E-2</v>
      </c>
      <c r="I20" s="269">
        <v>733.3216683734812</v>
      </c>
      <c r="J20" s="161">
        <v>100</v>
      </c>
      <c r="K20" s="161">
        <v>100</v>
      </c>
      <c r="L20" s="270">
        <v>933.32166837208115</v>
      </c>
      <c r="M20" s="162">
        <v>1.3999999999999999E-9</v>
      </c>
      <c r="N20" s="247">
        <f t="shared" si="0"/>
        <v>5</v>
      </c>
      <c r="P20" s="82">
        <f t="shared" si="3"/>
        <v>2</v>
      </c>
      <c r="Q20" s="173">
        <f t="shared" si="4"/>
        <v>5</v>
      </c>
      <c r="R20" s="174" t="str">
        <f t="shared" ca="1" si="1"/>
        <v>RAUL EDUARDO GALINDO GARCIA</v>
      </c>
      <c r="S20" s="248">
        <f t="shared" ca="1" si="2"/>
        <v>3</v>
      </c>
      <c r="T20" s="318">
        <v>883.15231427452989</v>
      </c>
    </row>
    <row r="21" spans="2:20" ht="18" x14ac:dyDescent="0.2">
      <c r="B21" s="158">
        <v>6</v>
      </c>
      <c r="C21" s="159">
        <f>RESUMEN!C20</f>
        <v>6</v>
      </c>
      <c r="D21" s="123" t="str">
        <f>VLOOKUP(C21,RESUMEN!$C$15:$D$114,2,0)</f>
        <v>CLAUDIA MARIA FERRERO SERRANO</v>
      </c>
      <c r="E21" s="160">
        <v>101329110</v>
      </c>
      <c r="F21" s="160">
        <v>101329110</v>
      </c>
      <c r="G21" s="300">
        <v>0</v>
      </c>
      <c r="H21" s="300">
        <v>-8.0224632303564358E-2</v>
      </c>
      <c r="I21" s="269">
        <v>800</v>
      </c>
      <c r="J21" s="161">
        <v>100</v>
      </c>
      <c r="K21" s="161">
        <v>100</v>
      </c>
      <c r="L21" s="270">
        <v>999.99999999850002</v>
      </c>
      <c r="M21" s="162">
        <v>1.5E-9</v>
      </c>
      <c r="N21" s="247">
        <f t="shared" si="0"/>
        <v>6</v>
      </c>
      <c r="P21" s="82">
        <f t="shared" si="3"/>
        <v>1</v>
      </c>
      <c r="Q21" s="173">
        <f t="shared" si="4"/>
        <v>6</v>
      </c>
      <c r="R21" s="174" t="str">
        <f t="shared" ca="1" si="1"/>
        <v>LESATH SAS</v>
      </c>
      <c r="S21" s="248">
        <f t="shared" ca="1" si="2"/>
        <v>2</v>
      </c>
      <c r="T21" s="318">
        <v>-1.0999999999999999E-9</v>
      </c>
    </row>
    <row r="22" spans="2:20" ht="18" x14ac:dyDescent="0.2">
      <c r="B22" s="158">
        <v>7</v>
      </c>
      <c r="C22" s="159">
        <f>RESUMEN!C21</f>
        <v>7</v>
      </c>
      <c r="D22" s="123"/>
      <c r="E22" s="160"/>
      <c r="F22" s="160"/>
      <c r="G22" s="300"/>
      <c r="H22" s="300"/>
      <c r="I22" s="269"/>
      <c r="J22" s="161"/>
      <c r="K22" s="161"/>
      <c r="L22" s="270"/>
      <c r="M22" s="162">
        <v>1.6000000000000001E-9</v>
      </c>
      <c r="N22" s="247">
        <f t="shared" si="0"/>
        <v>7</v>
      </c>
      <c r="P22" s="82" t="e">
        <f t="shared" si="3"/>
        <v>#N/A</v>
      </c>
      <c r="Q22" s="173">
        <f t="shared" si="4"/>
        <v>7</v>
      </c>
      <c r="R22" s="174" t="e">
        <f t="shared" ca="1" si="1"/>
        <v>#N/A</v>
      </c>
      <c r="S22" s="248" t="e">
        <f t="shared" ca="1" si="2"/>
        <v>#N/A</v>
      </c>
      <c r="T22" s="318" t="e">
        <v>#N/A</v>
      </c>
    </row>
    <row r="23" spans="2:20" ht="18" x14ac:dyDescent="0.2">
      <c r="B23" s="158">
        <v>8</v>
      </c>
      <c r="C23" s="159">
        <f>RESUMEN!C22</f>
        <v>8</v>
      </c>
      <c r="D23" s="123"/>
      <c r="E23" s="160"/>
      <c r="F23" s="160"/>
      <c r="G23" s="300"/>
      <c r="H23" s="300"/>
      <c r="I23" s="269"/>
      <c r="J23" s="161"/>
      <c r="K23" s="161"/>
      <c r="L23" s="270"/>
      <c r="M23" s="162">
        <v>1.6999999999999999E-9</v>
      </c>
      <c r="N23" s="247">
        <f t="shared" si="0"/>
        <v>8</v>
      </c>
      <c r="P23" s="82" t="e">
        <f t="shared" si="3"/>
        <v>#N/A</v>
      </c>
      <c r="Q23" s="173">
        <f t="shared" si="4"/>
        <v>8</v>
      </c>
      <c r="R23" s="174" t="e">
        <f t="shared" ca="1" si="1"/>
        <v>#N/A</v>
      </c>
      <c r="S23" s="248" t="e">
        <f t="shared" ca="1" si="2"/>
        <v>#N/A</v>
      </c>
      <c r="T23" s="318" t="e">
        <v>#N/A</v>
      </c>
    </row>
    <row r="24" spans="2:20" ht="18" x14ac:dyDescent="0.2">
      <c r="B24" s="158">
        <v>9</v>
      </c>
      <c r="C24" s="159">
        <f>RESUMEN!C23</f>
        <v>9</v>
      </c>
      <c r="D24" s="123"/>
      <c r="E24" s="160"/>
      <c r="F24" s="160"/>
      <c r="G24" s="300"/>
      <c r="H24" s="300"/>
      <c r="I24" s="269"/>
      <c r="J24" s="161"/>
      <c r="K24" s="161"/>
      <c r="L24" s="270"/>
      <c r="M24" s="162">
        <v>2.0000000000000001E-9</v>
      </c>
      <c r="N24" s="247">
        <f t="shared" si="0"/>
        <v>9</v>
      </c>
      <c r="P24" s="82" t="e">
        <f t="shared" si="3"/>
        <v>#N/A</v>
      </c>
      <c r="Q24" s="173">
        <f t="shared" si="4"/>
        <v>9</v>
      </c>
      <c r="R24" s="174" t="e">
        <f t="shared" ca="1" si="1"/>
        <v>#N/A</v>
      </c>
      <c r="S24" s="248" t="e">
        <f t="shared" ca="1" si="2"/>
        <v>#N/A</v>
      </c>
      <c r="T24" s="318" t="e">
        <v>#N/A</v>
      </c>
    </row>
    <row r="25" spans="2:20" ht="18" x14ac:dyDescent="0.2">
      <c r="B25" s="158">
        <v>10</v>
      </c>
      <c r="C25" s="159">
        <f>RESUMEN!C24</f>
        <v>10</v>
      </c>
      <c r="D25" s="123"/>
      <c r="E25" s="160"/>
      <c r="F25" s="160"/>
      <c r="G25" s="300"/>
      <c r="H25" s="300"/>
      <c r="I25" s="269"/>
      <c r="J25" s="161"/>
      <c r="K25" s="161"/>
      <c r="L25" s="270"/>
      <c r="M25" s="162">
        <v>2.1000000000000002E-9</v>
      </c>
      <c r="N25" s="247">
        <f t="shared" si="0"/>
        <v>10</v>
      </c>
      <c r="P25" s="82" t="e">
        <f t="shared" si="3"/>
        <v>#N/A</v>
      </c>
      <c r="Q25" s="173">
        <f t="shared" si="4"/>
        <v>10</v>
      </c>
      <c r="R25" s="174" t="e">
        <f t="shared" ca="1" si="1"/>
        <v>#N/A</v>
      </c>
      <c r="S25" s="248" t="e">
        <f t="shared" ca="1" si="2"/>
        <v>#N/A</v>
      </c>
      <c r="T25" s="318" t="e">
        <v>#N/A</v>
      </c>
    </row>
    <row r="26" spans="2:20" ht="18" hidden="1" x14ac:dyDescent="0.2">
      <c r="B26" s="158">
        <v>13</v>
      </c>
      <c r="C26" s="159">
        <f>RESUMEN!C27</f>
        <v>0</v>
      </c>
      <c r="D26" s="123" t="e">
        <f>VLOOKUP(C26,RESUMEN!$C$15:$D$114,2,0)</f>
        <v>#N/A</v>
      </c>
      <c r="E26" s="160" t="e">
        <f>VLOOKUP(B26,FORMULA!$C$46:$J$143,3,0)</f>
        <v>#N/A</v>
      </c>
      <c r="F26" s="160" t="e">
        <f>VLOOKUP(C26,FORMULA!$C$46:$J$143,4,0)</f>
        <v>#N/A</v>
      </c>
      <c r="G26" s="300" t="e">
        <f>VLOOKUP(B26,FORMULA!$C$46:$J$143,5,0)</f>
        <v>#N/A</v>
      </c>
      <c r="H26" s="300" t="e">
        <f>VLOOKUP(C26,FORMULA!$C$46:$J$143,7,0)</f>
        <v>#N/A</v>
      </c>
      <c r="I26" s="269" t="e">
        <f>VLOOKUP(C26,FORMULA!$C$46:$J$143,8,0)</f>
        <v>#N/A</v>
      </c>
      <c r="J26" s="161" t="e">
        <f>VLOOKUP($C26,RESUMEN!$C$15:$I$114,4,FALSE)</f>
        <v>#N/A</v>
      </c>
      <c r="K26" s="161" t="e">
        <f>VLOOKUP($C26,RESUMEN!$C$15:$I$114,5,FALSE)</f>
        <v>#N/A</v>
      </c>
      <c r="L26" s="270" t="e">
        <f t="shared" ref="L17:L78" si="5">IF(F26="DESCARTADO",-M26,SUM(I26:K26,-M26))</f>
        <v>#N/A</v>
      </c>
      <c r="M26" s="162">
        <v>2.1999999999999998E-9</v>
      </c>
      <c r="N26" s="247">
        <f t="shared" si="0"/>
        <v>0</v>
      </c>
      <c r="P26" s="82" t="e">
        <f t="shared" ref="P26:P55" si="6">RANK(L26,$L$16:$L$113,0)</f>
        <v>#N/A</v>
      </c>
      <c r="Q26" s="173">
        <f t="shared" si="4"/>
        <v>11</v>
      </c>
      <c r="R26" s="174" t="e">
        <f t="shared" ca="1" si="1"/>
        <v>#N/A</v>
      </c>
      <c r="S26" s="248" t="e">
        <f t="shared" ca="1" si="2"/>
        <v>#N/A</v>
      </c>
      <c r="T26" s="267" t="e">
        <f t="shared" ref="T16:T47" ca="1" si="7">IF(R26="","",VLOOKUP(R26,$D$16:$L$113,9,FALSE))</f>
        <v>#N/A</v>
      </c>
    </row>
    <row r="27" spans="2:20" ht="18" hidden="1" x14ac:dyDescent="0.2">
      <c r="B27" s="158">
        <v>14</v>
      </c>
      <c r="C27" s="159">
        <f>RESUMEN!C28</f>
        <v>0</v>
      </c>
      <c r="D27" s="123" t="e">
        <f>VLOOKUP(C27,RESUMEN!$C$15:$D$114,2,0)</f>
        <v>#N/A</v>
      </c>
      <c r="E27" s="160" t="e">
        <f>VLOOKUP(B27,FORMULA!$C$46:$J$143,3,0)</f>
        <v>#N/A</v>
      </c>
      <c r="F27" s="160" t="e">
        <f>VLOOKUP(C27,FORMULA!$C$46:$J$143,4,0)</f>
        <v>#N/A</v>
      </c>
      <c r="G27" s="300" t="e">
        <f>VLOOKUP(B27,FORMULA!$C$46:$J$143,5,0)</f>
        <v>#N/A</v>
      </c>
      <c r="H27" s="300" t="e">
        <f>VLOOKUP(C27,FORMULA!$C$46:$J$143,7,0)</f>
        <v>#N/A</v>
      </c>
      <c r="I27" s="269" t="e">
        <f>VLOOKUP(C27,FORMULA!$C$46:$J$143,8,0)</f>
        <v>#N/A</v>
      </c>
      <c r="J27" s="161" t="e">
        <f>VLOOKUP($C27,RESUMEN!$C$15:$I$114,4,FALSE)</f>
        <v>#N/A</v>
      </c>
      <c r="K27" s="161" t="e">
        <f>VLOOKUP($C27,RESUMEN!$C$15:$I$114,5,FALSE)</f>
        <v>#N/A</v>
      </c>
      <c r="L27" s="270" t="e">
        <f t="shared" si="5"/>
        <v>#N/A</v>
      </c>
      <c r="M27" s="162">
        <v>2.2999999999999999E-9</v>
      </c>
      <c r="N27" s="247">
        <f t="shared" si="0"/>
        <v>0</v>
      </c>
      <c r="P27" s="82" t="e">
        <f t="shared" si="6"/>
        <v>#N/A</v>
      </c>
      <c r="Q27" s="173">
        <f t="shared" si="4"/>
        <v>12</v>
      </c>
      <c r="R27" s="174" t="e">
        <f t="shared" ca="1" si="1"/>
        <v>#N/A</v>
      </c>
      <c r="S27" s="248" t="e">
        <f t="shared" ca="1" si="2"/>
        <v>#N/A</v>
      </c>
      <c r="T27" s="267" t="e">
        <f t="shared" ca="1" si="7"/>
        <v>#N/A</v>
      </c>
    </row>
    <row r="28" spans="2:20" ht="18" hidden="1" x14ac:dyDescent="0.2">
      <c r="B28" s="158">
        <v>15</v>
      </c>
      <c r="C28" s="159">
        <f>RESUMEN!C29</f>
        <v>0</v>
      </c>
      <c r="D28" s="123" t="e">
        <f>VLOOKUP(C28,RESUMEN!$C$15:$D$114,2,0)</f>
        <v>#N/A</v>
      </c>
      <c r="E28" s="160" t="e">
        <f>VLOOKUP(B28,FORMULA!$C$46:$J$143,3,0)</f>
        <v>#N/A</v>
      </c>
      <c r="F28" s="160" t="e">
        <f>VLOOKUP(C28,FORMULA!$C$46:$J$143,4,0)</f>
        <v>#N/A</v>
      </c>
      <c r="G28" s="300" t="e">
        <f>VLOOKUP(B28,FORMULA!$C$46:$J$143,5,0)</f>
        <v>#N/A</v>
      </c>
      <c r="H28" s="300" t="e">
        <f>VLOOKUP(C28,FORMULA!$C$46:$J$143,7,0)</f>
        <v>#N/A</v>
      </c>
      <c r="I28" s="269" t="e">
        <f>VLOOKUP(C28,FORMULA!$C$46:$J$143,8,0)</f>
        <v>#N/A</v>
      </c>
      <c r="J28" s="161" t="e">
        <f>VLOOKUP($C28,RESUMEN!$C$15:$I$114,4,FALSE)</f>
        <v>#N/A</v>
      </c>
      <c r="K28" s="161" t="e">
        <f>VLOOKUP($C28,RESUMEN!$C$15:$I$114,5,FALSE)</f>
        <v>#N/A</v>
      </c>
      <c r="L28" s="270" t="e">
        <f t="shared" si="5"/>
        <v>#N/A</v>
      </c>
      <c r="M28" s="162">
        <v>2.4E-9</v>
      </c>
      <c r="N28" s="247">
        <f t="shared" si="0"/>
        <v>0</v>
      </c>
      <c r="P28" s="82" t="e">
        <f t="shared" si="6"/>
        <v>#N/A</v>
      </c>
      <c r="Q28" s="173">
        <f t="shared" si="4"/>
        <v>13</v>
      </c>
      <c r="R28" s="174" t="e">
        <f t="shared" ca="1" si="1"/>
        <v>#N/A</v>
      </c>
      <c r="S28" s="248" t="e">
        <f t="shared" ca="1" si="2"/>
        <v>#N/A</v>
      </c>
      <c r="T28" s="267" t="e">
        <f t="shared" ca="1" si="7"/>
        <v>#N/A</v>
      </c>
    </row>
    <row r="29" spans="2:20" ht="18" hidden="1" x14ac:dyDescent="0.2">
      <c r="B29" s="158">
        <v>16</v>
      </c>
      <c r="C29" s="159">
        <f>RESUMEN!C30</f>
        <v>0</v>
      </c>
      <c r="D29" s="123" t="e">
        <f>VLOOKUP(C29,RESUMEN!$C$15:$D$114,2,0)</f>
        <v>#N/A</v>
      </c>
      <c r="E29" s="160" t="e">
        <f>VLOOKUP(B29,FORMULA!$C$46:$J$143,3,0)</f>
        <v>#N/A</v>
      </c>
      <c r="F29" s="160" t="e">
        <f>VLOOKUP(C29,FORMULA!$C$46:$J$143,4,0)</f>
        <v>#N/A</v>
      </c>
      <c r="G29" s="300" t="e">
        <f>VLOOKUP(B29,FORMULA!$C$46:$J$143,5,0)</f>
        <v>#N/A</v>
      </c>
      <c r="H29" s="300" t="e">
        <f>VLOOKUP(C29,FORMULA!$C$46:$J$143,7,0)</f>
        <v>#N/A</v>
      </c>
      <c r="I29" s="269" t="e">
        <f>VLOOKUP(C29,FORMULA!$C$46:$J$143,8,0)</f>
        <v>#N/A</v>
      </c>
      <c r="J29" s="161" t="e">
        <f>VLOOKUP($C29,RESUMEN!$C$15:$I$114,4,FALSE)</f>
        <v>#N/A</v>
      </c>
      <c r="K29" s="161" t="e">
        <f>VLOOKUP($C29,RESUMEN!$C$15:$I$114,5,FALSE)</f>
        <v>#N/A</v>
      </c>
      <c r="L29" s="270" t="e">
        <f t="shared" si="5"/>
        <v>#N/A</v>
      </c>
      <c r="M29" s="162">
        <v>2.5000000000000001E-9</v>
      </c>
      <c r="N29" s="247">
        <f t="shared" si="0"/>
        <v>0</v>
      </c>
      <c r="P29" s="82" t="e">
        <f t="shared" si="6"/>
        <v>#N/A</v>
      </c>
      <c r="Q29" s="173">
        <f t="shared" si="4"/>
        <v>14</v>
      </c>
      <c r="R29" s="174" t="e">
        <f t="shared" ca="1" si="1"/>
        <v>#N/A</v>
      </c>
      <c r="S29" s="248" t="e">
        <f t="shared" ca="1" si="2"/>
        <v>#N/A</v>
      </c>
      <c r="T29" s="267" t="e">
        <f t="shared" ca="1" si="7"/>
        <v>#N/A</v>
      </c>
    </row>
    <row r="30" spans="2:20" ht="18" hidden="1" x14ac:dyDescent="0.2">
      <c r="B30" s="158">
        <v>17</v>
      </c>
      <c r="C30" s="159">
        <f>RESUMEN!C31</f>
        <v>0</v>
      </c>
      <c r="D30" s="123" t="e">
        <f>VLOOKUP(C30,RESUMEN!$C$15:$D$114,2,0)</f>
        <v>#N/A</v>
      </c>
      <c r="E30" s="160" t="e">
        <f>VLOOKUP(B30,FORMULA!$C$46:$J$143,3,0)</f>
        <v>#N/A</v>
      </c>
      <c r="F30" s="160" t="e">
        <f>VLOOKUP(C30,FORMULA!$C$46:$J$143,4,0)</f>
        <v>#N/A</v>
      </c>
      <c r="G30" s="300" t="e">
        <f>VLOOKUP(B30,FORMULA!$C$46:$J$143,5,0)</f>
        <v>#N/A</v>
      </c>
      <c r="H30" s="300" t="e">
        <f>VLOOKUP(C30,FORMULA!$C$46:$J$143,7,0)</f>
        <v>#N/A</v>
      </c>
      <c r="I30" s="269" t="e">
        <f>VLOOKUP(C30,FORMULA!$C$46:$J$143,8,0)</f>
        <v>#N/A</v>
      </c>
      <c r="J30" s="161" t="e">
        <f>VLOOKUP($C30,RESUMEN!$C$15:$I$114,4,FALSE)</f>
        <v>#N/A</v>
      </c>
      <c r="K30" s="161" t="e">
        <f>VLOOKUP($C30,RESUMEN!$C$15:$I$114,5,FALSE)</f>
        <v>#N/A</v>
      </c>
      <c r="L30" s="270" t="e">
        <f t="shared" si="5"/>
        <v>#N/A</v>
      </c>
      <c r="M30" s="162">
        <v>2.6000000000000001E-9</v>
      </c>
      <c r="N30" s="247">
        <f t="shared" si="0"/>
        <v>0</v>
      </c>
      <c r="P30" s="82" t="e">
        <f t="shared" si="6"/>
        <v>#N/A</v>
      </c>
      <c r="Q30" s="173">
        <f t="shared" si="4"/>
        <v>15</v>
      </c>
      <c r="R30" s="174" t="e">
        <f t="shared" ca="1" si="1"/>
        <v>#N/A</v>
      </c>
      <c r="S30" s="248" t="e">
        <f t="shared" ca="1" si="2"/>
        <v>#N/A</v>
      </c>
      <c r="T30" s="267" t="e">
        <f t="shared" ca="1" si="7"/>
        <v>#N/A</v>
      </c>
    </row>
    <row r="31" spans="2:20" ht="18" hidden="1" x14ac:dyDescent="0.2">
      <c r="B31" s="158">
        <v>18</v>
      </c>
      <c r="C31" s="159">
        <f>RESUMEN!C32</f>
        <v>0</v>
      </c>
      <c r="D31" s="123" t="e">
        <f>VLOOKUP(C31,RESUMEN!$C$15:$D$114,2,0)</f>
        <v>#N/A</v>
      </c>
      <c r="E31" s="160" t="e">
        <f>VLOOKUP(B31,FORMULA!$C$46:$J$143,3,0)</f>
        <v>#N/A</v>
      </c>
      <c r="F31" s="160" t="e">
        <f>VLOOKUP(C31,FORMULA!$C$46:$J$143,4,0)</f>
        <v>#N/A</v>
      </c>
      <c r="G31" s="300" t="e">
        <f>VLOOKUP(B31,FORMULA!$C$46:$J$143,5,0)</f>
        <v>#N/A</v>
      </c>
      <c r="H31" s="300" t="e">
        <f>VLOOKUP(C31,FORMULA!$C$46:$J$143,7,0)</f>
        <v>#N/A</v>
      </c>
      <c r="I31" s="269" t="e">
        <f>VLOOKUP(C31,FORMULA!$C$46:$J$143,8,0)</f>
        <v>#N/A</v>
      </c>
      <c r="J31" s="161" t="e">
        <f>VLOOKUP($C31,RESUMEN!$C$15:$I$114,4,FALSE)</f>
        <v>#N/A</v>
      </c>
      <c r="K31" s="161" t="e">
        <f>VLOOKUP($C31,RESUMEN!$C$15:$I$114,5,FALSE)</f>
        <v>#N/A</v>
      </c>
      <c r="L31" s="270" t="e">
        <f t="shared" si="5"/>
        <v>#N/A</v>
      </c>
      <c r="M31" s="162">
        <v>2.7000000000000002E-9</v>
      </c>
      <c r="N31" s="247">
        <f t="shared" si="0"/>
        <v>0</v>
      </c>
      <c r="P31" s="82" t="e">
        <f t="shared" si="6"/>
        <v>#N/A</v>
      </c>
      <c r="Q31" s="173">
        <f t="shared" si="4"/>
        <v>16</v>
      </c>
      <c r="R31" s="174" t="e">
        <f t="shared" ca="1" si="1"/>
        <v>#N/A</v>
      </c>
      <c r="S31" s="248" t="e">
        <f t="shared" ca="1" si="2"/>
        <v>#N/A</v>
      </c>
      <c r="T31" s="267" t="e">
        <f t="shared" ca="1" si="7"/>
        <v>#N/A</v>
      </c>
    </row>
    <row r="32" spans="2:20" ht="18" hidden="1" x14ac:dyDescent="0.2">
      <c r="B32" s="158">
        <v>19</v>
      </c>
      <c r="C32" s="159">
        <f>RESUMEN!C33</f>
        <v>0</v>
      </c>
      <c r="D32" s="123" t="e">
        <f>VLOOKUP(C32,RESUMEN!$C$15:$D$114,2,0)</f>
        <v>#N/A</v>
      </c>
      <c r="E32" s="160" t="e">
        <f>VLOOKUP(B32,FORMULA!$C$46:$J$143,3,0)</f>
        <v>#N/A</v>
      </c>
      <c r="F32" s="160" t="e">
        <f>VLOOKUP(C32,FORMULA!$C$46:$J$143,4,0)</f>
        <v>#N/A</v>
      </c>
      <c r="G32" s="300" t="e">
        <f>VLOOKUP(B32,FORMULA!$C$46:$J$143,5,0)</f>
        <v>#N/A</v>
      </c>
      <c r="H32" s="300" t="e">
        <f>VLOOKUP(C32,FORMULA!$C$46:$J$143,7,0)</f>
        <v>#N/A</v>
      </c>
      <c r="I32" s="269" t="e">
        <f>VLOOKUP(C32,FORMULA!$C$46:$J$143,8,0)</f>
        <v>#N/A</v>
      </c>
      <c r="J32" s="161" t="e">
        <f>VLOOKUP($C32,RESUMEN!$C$15:$I$114,4,FALSE)</f>
        <v>#N/A</v>
      </c>
      <c r="K32" s="161" t="e">
        <f>VLOOKUP($C32,RESUMEN!$C$15:$I$114,5,FALSE)</f>
        <v>#N/A</v>
      </c>
      <c r="L32" s="270" t="e">
        <f t="shared" si="5"/>
        <v>#N/A</v>
      </c>
      <c r="M32" s="162">
        <v>2.7999999999999998E-9</v>
      </c>
      <c r="N32" s="247">
        <f t="shared" si="0"/>
        <v>0</v>
      </c>
      <c r="P32" s="82" t="e">
        <f t="shared" si="6"/>
        <v>#N/A</v>
      </c>
      <c r="Q32" s="173">
        <f t="shared" si="4"/>
        <v>17</v>
      </c>
      <c r="R32" s="174" t="e">
        <f t="shared" ca="1" si="1"/>
        <v>#N/A</v>
      </c>
      <c r="S32" s="248" t="e">
        <f t="shared" ca="1" si="2"/>
        <v>#N/A</v>
      </c>
      <c r="T32" s="267" t="e">
        <f t="shared" ca="1" si="7"/>
        <v>#N/A</v>
      </c>
    </row>
    <row r="33" spans="2:20" ht="18" hidden="1" x14ac:dyDescent="0.2">
      <c r="B33" s="158">
        <v>20</v>
      </c>
      <c r="C33" s="159">
        <f>RESUMEN!C34</f>
        <v>0</v>
      </c>
      <c r="D33" s="123" t="e">
        <f>VLOOKUP(C33,RESUMEN!$C$15:$D$114,2,0)</f>
        <v>#N/A</v>
      </c>
      <c r="E33" s="160" t="e">
        <f>VLOOKUP(B33,FORMULA!$C$46:$J$143,3,0)</f>
        <v>#N/A</v>
      </c>
      <c r="F33" s="160" t="e">
        <f>VLOOKUP(C33,FORMULA!$C$46:$J$143,4,0)</f>
        <v>#N/A</v>
      </c>
      <c r="G33" s="300" t="e">
        <f>VLOOKUP(B33,FORMULA!$C$46:$J$143,5,0)</f>
        <v>#N/A</v>
      </c>
      <c r="H33" s="300" t="e">
        <f>VLOOKUP(C33,FORMULA!$C$46:$J$143,7,0)</f>
        <v>#N/A</v>
      </c>
      <c r="I33" s="269" t="e">
        <f>VLOOKUP(C33,FORMULA!$C$46:$J$143,8,0)</f>
        <v>#N/A</v>
      </c>
      <c r="J33" s="161" t="e">
        <f>VLOOKUP($C33,RESUMEN!$C$15:$I$114,4,FALSE)</f>
        <v>#N/A</v>
      </c>
      <c r="K33" s="161" t="e">
        <f>VLOOKUP($C33,RESUMEN!$C$15:$I$114,5,FALSE)</f>
        <v>#N/A</v>
      </c>
      <c r="L33" s="270" t="e">
        <f t="shared" si="5"/>
        <v>#N/A</v>
      </c>
      <c r="M33" s="162">
        <v>2.8999999999999999E-9</v>
      </c>
      <c r="N33" s="247">
        <f t="shared" si="0"/>
        <v>0</v>
      </c>
      <c r="P33" s="82" t="e">
        <f t="shared" si="6"/>
        <v>#N/A</v>
      </c>
      <c r="Q33" s="173">
        <f t="shared" si="4"/>
        <v>18</v>
      </c>
      <c r="R33" s="174" t="e">
        <f t="shared" ca="1" si="1"/>
        <v>#N/A</v>
      </c>
      <c r="S33" s="248" t="e">
        <f t="shared" ca="1" si="2"/>
        <v>#N/A</v>
      </c>
      <c r="T33" s="267" t="e">
        <f t="shared" ca="1" si="7"/>
        <v>#N/A</v>
      </c>
    </row>
    <row r="34" spans="2:20" ht="18" hidden="1" x14ac:dyDescent="0.2">
      <c r="B34" s="158">
        <v>21</v>
      </c>
      <c r="C34" s="159">
        <f>RESUMEN!C35</f>
        <v>0</v>
      </c>
      <c r="D34" s="123" t="e">
        <f>VLOOKUP(C34,RESUMEN!$C$15:$D$114,2,0)</f>
        <v>#N/A</v>
      </c>
      <c r="E34" s="160" t="e">
        <f>VLOOKUP(B34,FORMULA!$C$46:$J$143,3,0)</f>
        <v>#N/A</v>
      </c>
      <c r="F34" s="160" t="e">
        <f>VLOOKUP(C34,FORMULA!$C$46:$J$143,4,0)</f>
        <v>#N/A</v>
      </c>
      <c r="G34" s="300" t="e">
        <f>VLOOKUP(B34,FORMULA!$C$46:$J$143,5,0)</f>
        <v>#N/A</v>
      </c>
      <c r="H34" s="300" t="e">
        <f>VLOOKUP(C34,FORMULA!$C$46:$J$143,7,0)</f>
        <v>#N/A</v>
      </c>
      <c r="I34" s="269" t="e">
        <f>VLOOKUP(C34,FORMULA!$C$46:$J$143,8,0)</f>
        <v>#N/A</v>
      </c>
      <c r="J34" s="161" t="e">
        <f>VLOOKUP($C34,RESUMEN!$C$15:$I$114,4,FALSE)</f>
        <v>#N/A</v>
      </c>
      <c r="K34" s="161" t="e">
        <f>VLOOKUP($C34,RESUMEN!$C$15:$I$114,5,FALSE)</f>
        <v>#N/A</v>
      </c>
      <c r="L34" s="270" t="e">
        <f t="shared" si="5"/>
        <v>#N/A</v>
      </c>
      <c r="M34" s="162">
        <v>3E-9</v>
      </c>
      <c r="N34" s="247">
        <f t="shared" si="0"/>
        <v>0</v>
      </c>
      <c r="P34" s="82" t="e">
        <f t="shared" si="6"/>
        <v>#N/A</v>
      </c>
      <c r="Q34" s="173">
        <f t="shared" si="4"/>
        <v>19</v>
      </c>
      <c r="R34" s="174" t="e">
        <f t="shared" ca="1" si="1"/>
        <v>#N/A</v>
      </c>
      <c r="S34" s="248" t="e">
        <f t="shared" ca="1" si="2"/>
        <v>#N/A</v>
      </c>
      <c r="T34" s="267" t="e">
        <f t="shared" ca="1" si="7"/>
        <v>#N/A</v>
      </c>
    </row>
    <row r="35" spans="2:20" ht="18" hidden="1" x14ac:dyDescent="0.2">
      <c r="B35" s="158">
        <v>22</v>
      </c>
      <c r="C35" s="159">
        <f>RESUMEN!C36</f>
        <v>0</v>
      </c>
      <c r="D35" s="123" t="e">
        <f>VLOOKUP(C35,RESUMEN!$C$15:$D$114,2,0)</f>
        <v>#N/A</v>
      </c>
      <c r="E35" s="160" t="e">
        <f>VLOOKUP(B35,FORMULA!$C$46:$J$143,3,0)</f>
        <v>#N/A</v>
      </c>
      <c r="F35" s="160" t="e">
        <f>VLOOKUP(C35,FORMULA!$C$46:$J$143,4,0)</f>
        <v>#N/A</v>
      </c>
      <c r="G35" s="300" t="e">
        <f>VLOOKUP(B35,FORMULA!$C$46:$J$143,5,0)</f>
        <v>#N/A</v>
      </c>
      <c r="H35" s="300" t="e">
        <f>VLOOKUP(C35,FORMULA!$C$46:$J$143,7,0)</f>
        <v>#N/A</v>
      </c>
      <c r="I35" s="269" t="e">
        <f>VLOOKUP(C35,FORMULA!$C$46:$J$143,8,0)</f>
        <v>#N/A</v>
      </c>
      <c r="J35" s="161" t="e">
        <f>VLOOKUP($C35,RESUMEN!$C$15:$I$114,4,FALSE)</f>
        <v>#N/A</v>
      </c>
      <c r="K35" s="161" t="e">
        <f>VLOOKUP($C35,RESUMEN!$C$15:$I$114,5,FALSE)</f>
        <v>#N/A</v>
      </c>
      <c r="L35" s="270" t="e">
        <f t="shared" si="5"/>
        <v>#N/A</v>
      </c>
      <c r="M35" s="162">
        <v>3.1E-9</v>
      </c>
      <c r="N35" s="247">
        <f t="shared" si="0"/>
        <v>0</v>
      </c>
      <c r="P35" s="82" t="e">
        <f t="shared" si="6"/>
        <v>#N/A</v>
      </c>
      <c r="Q35" s="173">
        <f t="shared" si="4"/>
        <v>20</v>
      </c>
      <c r="R35" s="174" t="e">
        <f t="shared" ca="1" si="1"/>
        <v>#N/A</v>
      </c>
      <c r="S35" s="248" t="e">
        <f t="shared" ca="1" si="2"/>
        <v>#N/A</v>
      </c>
      <c r="T35" s="267" t="e">
        <f t="shared" ca="1" si="7"/>
        <v>#N/A</v>
      </c>
    </row>
    <row r="36" spans="2:20" ht="18" hidden="1" x14ac:dyDescent="0.2">
      <c r="B36" s="158">
        <v>23</v>
      </c>
      <c r="C36" s="159">
        <f>RESUMEN!C37</f>
        <v>0</v>
      </c>
      <c r="D36" s="123" t="e">
        <f>VLOOKUP(C36,RESUMEN!$C$15:$D$114,2,0)</f>
        <v>#N/A</v>
      </c>
      <c r="E36" s="160" t="e">
        <f>VLOOKUP(B36,FORMULA!$C$46:$J$143,3,0)</f>
        <v>#N/A</v>
      </c>
      <c r="F36" s="160" t="e">
        <f>VLOOKUP(C36,FORMULA!$C$46:$J$143,4,0)</f>
        <v>#N/A</v>
      </c>
      <c r="G36" s="300" t="e">
        <f>VLOOKUP(B36,FORMULA!$C$46:$J$143,5,0)</f>
        <v>#N/A</v>
      </c>
      <c r="H36" s="300" t="e">
        <f>VLOOKUP(C36,FORMULA!$C$46:$J$143,7,0)</f>
        <v>#N/A</v>
      </c>
      <c r="I36" s="269" t="e">
        <f>VLOOKUP(C36,FORMULA!$C$46:$J$143,8,0)</f>
        <v>#N/A</v>
      </c>
      <c r="J36" s="161" t="e">
        <f>VLOOKUP($C36,RESUMEN!$C$15:$I$114,4,FALSE)</f>
        <v>#N/A</v>
      </c>
      <c r="K36" s="161" t="e">
        <f>VLOOKUP($C36,RESUMEN!$C$15:$I$114,5,FALSE)</f>
        <v>#N/A</v>
      </c>
      <c r="L36" s="270" t="e">
        <f t="shared" si="5"/>
        <v>#N/A</v>
      </c>
      <c r="M36" s="162">
        <v>3.2000000000000001E-9</v>
      </c>
      <c r="N36" s="247">
        <f t="shared" si="0"/>
        <v>0</v>
      </c>
      <c r="P36" s="82" t="e">
        <f t="shared" si="6"/>
        <v>#N/A</v>
      </c>
      <c r="Q36" s="173">
        <f t="shared" si="4"/>
        <v>21</v>
      </c>
      <c r="R36" s="174" t="e">
        <f t="shared" ca="1" si="1"/>
        <v>#N/A</v>
      </c>
      <c r="S36" s="248" t="e">
        <f t="shared" ca="1" si="2"/>
        <v>#N/A</v>
      </c>
      <c r="T36" s="267" t="e">
        <f t="shared" ca="1" si="7"/>
        <v>#N/A</v>
      </c>
    </row>
    <row r="37" spans="2:20" ht="18" hidden="1" x14ac:dyDescent="0.2">
      <c r="B37" s="158">
        <v>24</v>
      </c>
      <c r="C37" s="159">
        <f>RESUMEN!C38</f>
        <v>0</v>
      </c>
      <c r="D37" s="123" t="e">
        <f>VLOOKUP(C37,RESUMEN!$C$15:$D$114,2,0)</f>
        <v>#N/A</v>
      </c>
      <c r="E37" s="160" t="e">
        <f>VLOOKUP(B37,FORMULA!$C$46:$J$143,3,0)</f>
        <v>#N/A</v>
      </c>
      <c r="F37" s="160" t="e">
        <f>VLOOKUP(C37,FORMULA!$C$46:$J$143,4,0)</f>
        <v>#N/A</v>
      </c>
      <c r="G37" s="300" t="e">
        <f>VLOOKUP(B37,FORMULA!$C$46:$J$143,5,0)</f>
        <v>#N/A</v>
      </c>
      <c r="H37" s="300" t="e">
        <f>VLOOKUP(C37,FORMULA!$C$46:$J$143,7,0)</f>
        <v>#N/A</v>
      </c>
      <c r="I37" s="269" t="e">
        <f>VLOOKUP(C37,FORMULA!$C$46:$J$143,8,0)</f>
        <v>#N/A</v>
      </c>
      <c r="J37" s="161" t="e">
        <f>VLOOKUP($C37,RESUMEN!$C$15:$I$114,4,FALSE)</f>
        <v>#N/A</v>
      </c>
      <c r="K37" s="161" t="e">
        <f>VLOOKUP($C37,RESUMEN!$C$15:$I$114,5,FALSE)</f>
        <v>#N/A</v>
      </c>
      <c r="L37" s="270" t="e">
        <f t="shared" si="5"/>
        <v>#N/A</v>
      </c>
      <c r="M37" s="162">
        <v>3.3000000000000002E-9</v>
      </c>
      <c r="N37" s="247">
        <f t="shared" si="0"/>
        <v>0</v>
      </c>
      <c r="P37" s="82" t="e">
        <f t="shared" si="6"/>
        <v>#N/A</v>
      </c>
      <c r="Q37" s="173">
        <f t="shared" si="4"/>
        <v>22</v>
      </c>
      <c r="R37" s="174" t="e">
        <f t="shared" ca="1" si="1"/>
        <v>#N/A</v>
      </c>
      <c r="S37" s="248" t="e">
        <f t="shared" ca="1" si="2"/>
        <v>#N/A</v>
      </c>
      <c r="T37" s="267" t="e">
        <f t="shared" ca="1" si="7"/>
        <v>#N/A</v>
      </c>
    </row>
    <row r="38" spans="2:20" ht="18" hidden="1" x14ac:dyDescent="0.2">
      <c r="B38" s="158">
        <v>25</v>
      </c>
      <c r="C38" s="159">
        <f>RESUMEN!C39</f>
        <v>0</v>
      </c>
      <c r="D38" s="123" t="e">
        <f>VLOOKUP(C38,RESUMEN!$C$15:$D$114,2,0)</f>
        <v>#N/A</v>
      </c>
      <c r="E38" s="160" t="e">
        <f>VLOOKUP(B38,FORMULA!$C$46:$J$143,3,0)</f>
        <v>#N/A</v>
      </c>
      <c r="F38" s="160" t="e">
        <f>VLOOKUP(C38,FORMULA!$C$46:$J$143,4,0)</f>
        <v>#N/A</v>
      </c>
      <c r="G38" s="300" t="e">
        <f>VLOOKUP(B38,FORMULA!$C$46:$J$143,5,0)</f>
        <v>#N/A</v>
      </c>
      <c r="H38" s="300" t="e">
        <f>VLOOKUP(C38,FORMULA!$C$46:$J$143,7,0)</f>
        <v>#N/A</v>
      </c>
      <c r="I38" s="269" t="e">
        <f>VLOOKUP(C38,FORMULA!$C$46:$J$143,8,0)</f>
        <v>#N/A</v>
      </c>
      <c r="J38" s="161" t="e">
        <f>VLOOKUP($C38,RESUMEN!$C$15:$I$114,4,FALSE)</f>
        <v>#N/A</v>
      </c>
      <c r="K38" s="161" t="e">
        <f>VLOOKUP($C38,RESUMEN!$C$15:$I$114,5,FALSE)</f>
        <v>#N/A</v>
      </c>
      <c r="L38" s="270" t="e">
        <f t="shared" si="5"/>
        <v>#N/A</v>
      </c>
      <c r="M38" s="162">
        <v>3.3999999999999998E-9</v>
      </c>
      <c r="N38" s="247">
        <f t="shared" si="0"/>
        <v>0</v>
      </c>
      <c r="P38" s="82" t="e">
        <f t="shared" si="6"/>
        <v>#N/A</v>
      </c>
      <c r="Q38" s="173">
        <f t="shared" si="4"/>
        <v>23</v>
      </c>
      <c r="R38" s="174" t="e">
        <f t="shared" ca="1" si="1"/>
        <v>#N/A</v>
      </c>
      <c r="S38" s="248" t="e">
        <f t="shared" ca="1" si="2"/>
        <v>#N/A</v>
      </c>
      <c r="T38" s="267" t="e">
        <f t="shared" ca="1" si="7"/>
        <v>#N/A</v>
      </c>
    </row>
    <row r="39" spans="2:20" ht="18" hidden="1" x14ac:dyDescent="0.2">
      <c r="B39" s="158">
        <v>26</v>
      </c>
      <c r="C39" s="159">
        <f>RESUMEN!C40</f>
        <v>0</v>
      </c>
      <c r="D39" s="123" t="e">
        <f>VLOOKUP(C39,RESUMEN!$C$15:$D$114,2,0)</f>
        <v>#N/A</v>
      </c>
      <c r="E39" s="160" t="e">
        <f>VLOOKUP(B39,FORMULA!$C$46:$J$143,3,0)</f>
        <v>#N/A</v>
      </c>
      <c r="F39" s="160" t="e">
        <f>VLOOKUP(C39,FORMULA!$C$46:$J$143,4,0)</f>
        <v>#N/A</v>
      </c>
      <c r="G39" s="300" t="e">
        <f>VLOOKUP(B39,FORMULA!$C$46:$J$143,5,0)</f>
        <v>#N/A</v>
      </c>
      <c r="H39" s="300" t="e">
        <f>VLOOKUP(C39,FORMULA!$C$46:$J$143,7,0)</f>
        <v>#N/A</v>
      </c>
      <c r="I39" s="269" t="e">
        <f>VLOOKUP(C39,FORMULA!$C$46:$J$143,8,0)</f>
        <v>#N/A</v>
      </c>
      <c r="J39" s="161" t="e">
        <f>VLOOKUP($C39,RESUMEN!$C$15:$I$114,4,FALSE)</f>
        <v>#N/A</v>
      </c>
      <c r="K39" s="161" t="e">
        <f>VLOOKUP($C39,RESUMEN!$C$15:$I$114,5,FALSE)</f>
        <v>#N/A</v>
      </c>
      <c r="L39" s="270" t="e">
        <f t="shared" si="5"/>
        <v>#N/A</v>
      </c>
      <c r="M39" s="162">
        <v>3.4999999999999999E-9</v>
      </c>
      <c r="N39" s="247">
        <f t="shared" si="0"/>
        <v>0</v>
      </c>
      <c r="P39" s="82" t="e">
        <f t="shared" si="6"/>
        <v>#N/A</v>
      </c>
      <c r="Q39" s="173">
        <f t="shared" si="4"/>
        <v>24</v>
      </c>
      <c r="R39" s="174" t="e">
        <f t="shared" ca="1" si="1"/>
        <v>#N/A</v>
      </c>
      <c r="S39" s="248" t="e">
        <f t="shared" ca="1" si="2"/>
        <v>#N/A</v>
      </c>
      <c r="T39" s="267" t="e">
        <f t="shared" ca="1" si="7"/>
        <v>#N/A</v>
      </c>
    </row>
    <row r="40" spans="2:20" ht="18" hidden="1" x14ac:dyDescent="0.2">
      <c r="B40" s="158">
        <v>27</v>
      </c>
      <c r="C40" s="159">
        <f>RESUMEN!C41</f>
        <v>0</v>
      </c>
      <c r="D40" s="123" t="e">
        <f>VLOOKUP(C40,RESUMEN!$C$15:$D$114,2,0)</f>
        <v>#N/A</v>
      </c>
      <c r="E40" s="160" t="e">
        <f>VLOOKUP(B40,FORMULA!$C$46:$J$143,3,0)</f>
        <v>#N/A</v>
      </c>
      <c r="F40" s="160" t="e">
        <f>VLOOKUP(C40,FORMULA!$C$46:$J$143,4,0)</f>
        <v>#N/A</v>
      </c>
      <c r="G40" s="300" t="e">
        <f>VLOOKUP(B40,FORMULA!$C$46:$J$143,5,0)</f>
        <v>#N/A</v>
      </c>
      <c r="H40" s="300" t="e">
        <f>VLOOKUP(C40,FORMULA!$C$46:$J$143,7,0)</f>
        <v>#N/A</v>
      </c>
      <c r="I40" s="269" t="e">
        <f>VLOOKUP(C40,FORMULA!$C$46:$J$143,8,0)</f>
        <v>#N/A</v>
      </c>
      <c r="J40" s="161" t="e">
        <f>VLOOKUP($C40,RESUMEN!$C$15:$I$114,4,FALSE)</f>
        <v>#N/A</v>
      </c>
      <c r="K40" s="161" t="e">
        <f>VLOOKUP($C40,RESUMEN!$C$15:$I$114,5,FALSE)</f>
        <v>#N/A</v>
      </c>
      <c r="L40" s="270" t="e">
        <f t="shared" si="5"/>
        <v>#N/A</v>
      </c>
      <c r="M40" s="162">
        <v>3.6E-9</v>
      </c>
      <c r="N40" s="247">
        <f t="shared" si="0"/>
        <v>0</v>
      </c>
      <c r="P40" s="82" t="e">
        <f t="shared" si="6"/>
        <v>#N/A</v>
      </c>
      <c r="Q40" s="173">
        <f t="shared" si="4"/>
        <v>25</v>
      </c>
      <c r="R40" s="174" t="e">
        <f t="shared" ca="1" si="1"/>
        <v>#N/A</v>
      </c>
      <c r="S40" s="248" t="e">
        <f t="shared" ca="1" si="2"/>
        <v>#N/A</v>
      </c>
      <c r="T40" s="267" t="e">
        <f t="shared" ca="1" si="7"/>
        <v>#N/A</v>
      </c>
    </row>
    <row r="41" spans="2:20" ht="18" hidden="1" x14ac:dyDescent="0.2">
      <c r="B41" s="158">
        <v>28</v>
      </c>
      <c r="C41" s="159">
        <f>RESUMEN!C42</f>
        <v>0</v>
      </c>
      <c r="D41" s="123" t="e">
        <f>VLOOKUP(C41,RESUMEN!$C$15:$D$114,2,0)</f>
        <v>#N/A</v>
      </c>
      <c r="E41" s="160" t="e">
        <f>VLOOKUP(B41,FORMULA!$C$46:$J$143,3,0)</f>
        <v>#N/A</v>
      </c>
      <c r="F41" s="160" t="e">
        <f>VLOOKUP(C41,FORMULA!$C$46:$J$143,4,0)</f>
        <v>#N/A</v>
      </c>
      <c r="G41" s="300" t="e">
        <f>VLOOKUP(B41,FORMULA!$C$46:$J$143,5,0)</f>
        <v>#N/A</v>
      </c>
      <c r="H41" s="300" t="e">
        <f>VLOOKUP(C41,FORMULA!$C$46:$J$143,7,0)</f>
        <v>#N/A</v>
      </c>
      <c r="I41" s="269" t="e">
        <f>VLOOKUP(C41,FORMULA!$C$46:$J$143,8,0)</f>
        <v>#N/A</v>
      </c>
      <c r="J41" s="161" t="e">
        <f>VLOOKUP($C41,RESUMEN!$C$15:$I$114,4,FALSE)</f>
        <v>#N/A</v>
      </c>
      <c r="K41" s="161" t="e">
        <f>VLOOKUP($C41,RESUMEN!$C$15:$I$114,5,FALSE)</f>
        <v>#N/A</v>
      </c>
      <c r="L41" s="270" t="e">
        <f t="shared" si="5"/>
        <v>#N/A</v>
      </c>
      <c r="M41" s="162">
        <v>3.7E-9</v>
      </c>
      <c r="N41" s="247">
        <f t="shared" si="0"/>
        <v>0</v>
      </c>
      <c r="P41" s="82" t="e">
        <f t="shared" si="6"/>
        <v>#N/A</v>
      </c>
      <c r="Q41" s="173">
        <f t="shared" si="4"/>
        <v>26</v>
      </c>
      <c r="R41" s="174" t="e">
        <f t="shared" ca="1" si="1"/>
        <v>#N/A</v>
      </c>
      <c r="S41" s="248" t="e">
        <f t="shared" ca="1" si="2"/>
        <v>#N/A</v>
      </c>
      <c r="T41" s="267" t="e">
        <f t="shared" ca="1" si="7"/>
        <v>#N/A</v>
      </c>
    </row>
    <row r="42" spans="2:20" ht="18" hidden="1" x14ac:dyDescent="0.2">
      <c r="B42" s="158">
        <v>29</v>
      </c>
      <c r="C42" s="159">
        <f>RESUMEN!C43</f>
        <v>0</v>
      </c>
      <c r="D42" s="123" t="e">
        <f>VLOOKUP(C42,RESUMEN!$C$15:$D$114,2,0)</f>
        <v>#N/A</v>
      </c>
      <c r="E42" s="160" t="e">
        <f>VLOOKUP(B42,FORMULA!$C$46:$J$143,3,0)</f>
        <v>#N/A</v>
      </c>
      <c r="F42" s="160" t="e">
        <f>VLOOKUP(C42,FORMULA!$C$46:$J$143,4,0)</f>
        <v>#N/A</v>
      </c>
      <c r="G42" s="300" t="e">
        <f>VLOOKUP(B42,FORMULA!$C$46:$J$143,5,0)</f>
        <v>#N/A</v>
      </c>
      <c r="H42" s="300" t="e">
        <f>VLOOKUP(C42,FORMULA!$C$46:$J$143,7,0)</f>
        <v>#N/A</v>
      </c>
      <c r="I42" s="269" t="e">
        <f>VLOOKUP(C42,FORMULA!$C$46:$J$143,8,0)</f>
        <v>#N/A</v>
      </c>
      <c r="J42" s="161" t="e">
        <f>VLOOKUP($C42,RESUMEN!$C$15:$I$114,4,FALSE)</f>
        <v>#N/A</v>
      </c>
      <c r="K42" s="161" t="e">
        <f>VLOOKUP($C42,RESUMEN!$C$15:$I$114,5,FALSE)</f>
        <v>#N/A</v>
      </c>
      <c r="L42" s="270" t="e">
        <f t="shared" si="5"/>
        <v>#N/A</v>
      </c>
      <c r="M42" s="162">
        <v>3.8000000000000001E-9</v>
      </c>
      <c r="N42" s="247">
        <f t="shared" si="0"/>
        <v>0</v>
      </c>
      <c r="P42" s="82" t="e">
        <f t="shared" si="6"/>
        <v>#N/A</v>
      </c>
      <c r="Q42" s="173">
        <f t="shared" si="4"/>
        <v>27</v>
      </c>
      <c r="R42" s="174" t="e">
        <f t="shared" ca="1" si="1"/>
        <v>#N/A</v>
      </c>
      <c r="S42" s="248" t="e">
        <f t="shared" ca="1" si="2"/>
        <v>#N/A</v>
      </c>
      <c r="T42" s="267" t="e">
        <f t="shared" ca="1" si="7"/>
        <v>#N/A</v>
      </c>
    </row>
    <row r="43" spans="2:20" ht="18" hidden="1" x14ac:dyDescent="0.2">
      <c r="B43" s="158">
        <v>30</v>
      </c>
      <c r="C43" s="159">
        <f>RESUMEN!C44</f>
        <v>0</v>
      </c>
      <c r="D43" s="123" t="e">
        <f>VLOOKUP(C43,RESUMEN!$C$15:$D$114,2,0)</f>
        <v>#N/A</v>
      </c>
      <c r="E43" s="160" t="e">
        <f>VLOOKUP(B43,FORMULA!$C$46:$J$143,3,0)</f>
        <v>#N/A</v>
      </c>
      <c r="F43" s="160" t="e">
        <f>VLOOKUP(C43,FORMULA!$C$46:$J$143,4,0)</f>
        <v>#N/A</v>
      </c>
      <c r="G43" s="300" t="e">
        <f>VLOOKUP(B43,FORMULA!$C$46:$J$143,5,0)</f>
        <v>#N/A</v>
      </c>
      <c r="H43" s="300" t="e">
        <f>VLOOKUP(C43,FORMULA!$C$46:$J$143,7,0)</f>
        <v>#N/A</v>
      </c>
      <c r="I43" s="269" t="e">
        <f>VLOOKUP(C43,FORMULA!$C$46:$J$143,8,0)</f>
        <v>#N/A</v>
      </c>
      <c r="J43" s="161" t="e">
        <f>VLOOKUP($C43,RESUMEN!$C$15:$I$114,4,FALSE)</f>
        <v>#N/A</v>
      </c>
      <c r="K43" s="161" t="e">
        <f>VLOOKUP($C43,RESUMEN!$C$15:$I$114,5,FALSE)</f>
        <v>#N/A</v>
      </c>
      <c r="L43" s="270" t="e">
        <f t="shared" si="5"/>
        <v>#N/A</v>
      </c>
      <c r="M43" s="162">
        <v>3.9000000000000002E-9</v>
      </c>
      <c r="N43" s="247">
        <f t="shared" si="0"/>
        <v>0</v>
      </c>
      <c r="P43" s="82" t="e">
        <f t="shared" si="6"/>
        <v>#N/A</v>
      </c>
      <c r="Q43" s="173">
        <f t="shared" si="4"/>
        <v>28</v>
      </c>
      <c r="R43" s="174" t="e">
        <f t="shared" ca="1" si="1"/>
        <v>#N/A</v>
      </c>
      <c r="S43" s="248" t="e">
        <f t="shared" ca="1" si="2"/>
        <v>#N/A</v>
      </c>
      <c r="T43" s="267" t="e">
        <f t="shared" ca="1" si="7"/>
        <v>#N/A</v>
      </c>
    </row>
    <row r="44" spans="2:20" ht="18" hidden="1" x14ac:dyDescent="0.2">
      <c r="B44" s="158">
        <v>31</v>
      </c>
      <c r="C44" s="159">
        <f>RESUMEN!C45</f>
        <v>0</v>
      </c>
      <c r="D44" s="123" t="e">
        <f>VLOOKUP(C44,RESUMEN!$C$15:$D$114,2,0)</f>
        <v>#N/A</v>
      </c>
      <c r="E44" s="160" t="e">
        <f>VLOOKUP(B44,FORMULA!$C$46:$J$143,3,0)</f>
        <v>#N/A</v>
      </c>
      <c r="F44" s="160" t="e">
        <f>VLOOKUP(C44,FORMULA!$C$46:$J$143,4,0)</f>
        <v>#N/A</v>
      </c>
      <c r="G44" s="300" t="e">
        <f>VLOOKUP(B44,FORMULA!$C$46:$J$143,5,0)</f>
        <v>#N/A</v>
      </c>
      <c r="H44" s="300" t="e">
        <f>VLOOKUP(C44,FORMULA!$C$46:$J$143,7,0)</f>
        <v>#N/A</v>
      </c>
      <c r="I44" s="269" t="e">
        <f>VLOOKUP(C44,FORMULA!$C$46:$J$143,8,0)</f>
        <v>#N/A</v>
      </c>
      <c r="J44" s="161" t="e">
        <f>VLOOKUP($C44,RESUMEN!$C$15:$I$114,4,FALSE)</f>
        <v>#N/A</v>
      </c>
      <c r="K44" s="161" t="e">
        <f>VLOOKUP($C44,RESUMEN!$C$15:$I$114,5,FALSE)</f>
        <v>#N/A</v>
      </c>
      <c r="L44" s="270" t="e">
        <f t="shared" si="5"/>
        <v>#N/A</v>
      </c>
      <c r="M44" s="162">
        <v>4.0000000000000002E-9</v>
      </c>
      <c r="N44" s="247">
        <f t="shared" si="0"/>
        <v>0</v>
      </c>
      <c r="P44" s="82" t="e">
        <f t="shared" si="6"/>
        <v>#N/A</v>
      </c>
      <c r="Q44" s="173">
        <f t="shared" si="4"/>
        <v>29</v>
      </c>
      <c r="R44" s="174" t="e">
        <f t="shared" ca="1" si="1"/>
        <v>#N/A</v>
      </c>
      <c r="S44" s="248" t="e">
        <f t="shared" ca="1" si="2"/>
        <v>#N/A</v>
      </c>
      <c r="T44" s="267" t="e">
        <f t="shared" ca="1" si="7"/>
        <v>#N/A</v>
      </c>
    </row>
    <row r="45" spans="2:20" ht="18" hidden="1" x14ac:dyDescent="0.2">
      <c r="B45" s="158">
        <v>32</v>
      </c>
      <c r="C45" s="159">
        <f>RESUMEN!C46</f>
        <v>0</v>
      </c>
      <c r="D45" s="123" t="e">
        <f>VLOOKUP(C45,RESUMEN!$C$15:$D$114,2,0)</f>
        <v>#N/A</v>
      </c>
      <c r="E45" s="160" t="e">
        <f>VLOOKUP(B45,FORMULA!$C$46:$J$143,3,0)</f>
        <v>#N/A</v>
      </c>
      <c r="F45" s="160" t="e">
        <f>VLOOKUP(C45,FORMULA!$C$46:$J$143,4,0)</f>
        <v>#N/A</v>
      </c>
      <c r="G45" s="300" t="e">
        <f>VLOOKUP(B45,FORMULA!$C$46:$J$143,5,0)</f>
        <v>#N/A</v>
      </c>
      <c r="H45" s="300" t="e">
        <f>VLOOKUP(C45,FORMULA!$C$46:$J$143,7,0)</f>
        <v>#N/A</v>
      </c>
      <c r="I45" s="269" t="e">
        <f>VLOOKUP(C45,FORMULA!$C$46:$J$143,8,0)</f>
        <v>#N/A</v>
      </c>
      <c r="J45" s="161" t="e">
        <f>VLOOKUP($C45,RESUMEN!$C$15:$I$114,4,FALSE)</f>
        <v>#N/A</v>
      </c>
      <c r="K45" s="161" t="e">
        <f>VLOOKUP($C45,RESUMEN!$C$15:$I$114,5,FALSE)</f>
        <v>#N/A</v>
      </c>
      <c r="L45" s="270" t="e">
        <f t="shared" si="5"/>
        <v>#N/A</v>
      </c>
      <c r="M45" s="162">
        <v>4.1000000000000003E-9</v>
      </c>
      <c r="N45" s="247">
        <f t="shared" si="0"/>
        <v>0</v>
      </c>
      <c r="P45" s="82" t="e">
        <f t="shared" si="6"/>
        <v>#N/A</v>
      </c>
      <c r="Q45" s="173">
        <f t="shared" si="4"/>
        <v>30</v>
      </c>
      <c r="R45" s="174" t="e">
        <f t="shared" ca="1" si="1"/>
        <v>#N/A</v>
      </c>
      <c r="S45" s="248" t="e">
        <f t="shared" ca="1" si="2"/>
        <v>#N/A</v>
      </c>
      <c r="T45" s="267" t="e">
        <f t="shared" ca="1" si="7"/>
        <v>#N/A</v>
      </c>
    </row>
    <row r="46" spans="2:20" ht="18" hidden="1" x14ac:dyDescent="0.2">
      <c r="B46" s="158">
        <v>33</v>
      </c>
      <c r="C46" s="159">
        <f>RESUMEN!C47</f>
        <v>0</v>
      </c>
      <c r="D46" s="123" t="e">
        <f>VLOOKUP(C46,RESUMEN!$C$15:$D$114,2,0)</f>
        <v>#N/A</v>
      </c>
      <c r="E46" s="160" t="e">
        <f>VLOOKUP(B46,FORMULA!$C$46:$J$143,3,0)</f>
        <v>#N/A</v>
      </c>
      <c r="F46" s="160" t="e">
        <f>VLOOKUP(C46,FORMULA!$C$46:$J$143,4,0)</f>
        <v>#N/A</v>
      </c>
      <c r="G46" s="300" t="e">
        <f>VLOOKUP(B46,FORMULA!$C$46:$J$143,5,0)</f>
        <v>#N/A</v>
      </c>
      <c r="H46" s="300" t="e">
        <f>VLOOKUP(C46,FORMULA!$C$46:$J$143,7,0)</f>
        <v>#N/A</v>
      </c>
      <c r="I46" s="269" t="e">
        <f>VLOOKUP(C46,FORMULA!$C$46:$J$143,8,0)</f>
        <v>#N/A</v>
      </c>
      <c r="J46" s="161" t="e">
        <f>VLOOKUP($C46,RESUMEN!$C$15:$I$114,4,FALSE)</f>
        <v>#N/A</v>
      </c>
      <c r="K46" s="161" t="e">
        <f>VLOOKUP($C46,RESUMEN!$C$15:$I$114,5,FALSE)</f>
        <v>#N/A</v>
      </c>
      <c r="L46" s="270" t="e">
        <f t="shared" si="5"/>
        <v>#N/A</v>
      </c>
      <c r="M46" s="162">
        <v>4.2000000000000004E-9</v>
      </c>
      <c r="N46" s="247">
        <f t="shared" ref="N46:N77" si="8">C46</f>
        <v>0</v>
      </c>
      <c r="P46" s="82" t="e">
        <f t="shared" si="6"/>
        <v>#N/A</v>
      </c>
      <c r="Q46" s="173">
        <f t="shared" si="4"/>
        <v>31</v>
      </c>
      <c r="R46" s="174" t="e">
        <f t="shared" ca="1" si="1"/>
        <v>#N/A</v>
      </c>
      <c r="S46" s="248" t="e">
        <f t="shared" ca="1" si="2"/>
        <v>#N/A</v>
      </c>
      <c r="T46" s="267" t="e">
        <f t="shared" ca="1" si="7"/>
        <v>#N/A</v>
      </c>
    </row>
    <row r="47" spans="2:20" ht="18" hidden="1" x14ac:dyDescent="0.2">
      <c r="B47" s="158">
        <v>34</v>
      </c>
      <c r="C47" s="159">
        <f>RESUMEN!C48</f>
        <v>0</v>
      </c>
      <c r="D47" s="123" t="e">
        <f>VLOOKUP(C47,RESUMEN!$C$15:$D$114,2,0)</f>
        <v>#N/A</v>
      </c>
      <c r="E47" s="160" t="e">
        <f>VLOOKUP(B47,FORMULA!$C$46:$J$143,3,0)</f>
        <v>#N/A</v>
      </c>
      <c r="F47" s="160" t="e">
        <f>VLOOKUP(C47,FORMULA!$C$46:$J$143,4,0)</f>
        <v>#N/A</v>
      </c>
      <c r="G47" s="300" t="e">
        <f>VLOOKUP(B47,FORMULA!$C$46:$J$143,5,0)</f>
        <v>#N/A</v>
      </c>
      <c r="H47" s="300" t="e">
        <f>VLOOKUP(C47,FORMULA!$C$46:$J$143,7,0)</f>
        <v>#N/A</v>
      </c>
      <c r="I47" s="269" t="e">
        <f>VLOOKUP(C47,FORMULA!$C$46:$J$143,8,0)</f>
        <v>#N/A</v>
      </c>
      <c r="J47" s="161" t="e">
        <f>VLOOKUP($C47,RESUMEN!$C$15:$I$114,4,FALSE)</f>
        <v>#N/A</v>
      </c>
      <c r="K47" s="161" t="e">
        <f>VLOOKUP($C47,RESUMEN!$C$15:$I$114,5,FALSE)</f>
        <v>#N/A</v>
      </c>
      <c r="L47" s="270" t="e">
        <f t="shared" si="5"/>
        <v>#N/A</v>
      </c>
      <c r="M47" s="162">
        <v>4.2999999999999996E-9</v>
      </c>
      <c r="N47" s="247">
        <f t="shared" si="8"/>
        <v>0</v>
      </c>
      <c r="P47" s="82" t="e">
        <f t="shared" si="6"/>
        <v>#N/A</v>
      </c>
      <c r="Q47" s="173">
        <f t="shared" si="4"/>
        <v>32</v>
      </c>
      <c r="R47" s="174" t="e">
        <f t="shared" ca="1" si="1"/>
        <v>#N/A</v>
      </c>
      <c r="S47" s="248" t="e">
        <f t="shared" ca="1" si="2"/>
        <v>#N/A</v>
      </c>
      <c r="T47" s="267" t="e">
        <f t="shared" ca="1" si="7"/>
        <v>#N/A</v>
      </c>
    </row>
    <row r="48" spans="2:20" ht="18" hidden="1" x14ac:dyDescent="0.2">
      <c r="B48" s="158">
        <v>35</v>
      </c>
      <c r="C48" s="159">
        <f>RESUMEN!C49</f>
        <v>0</v>
      </c>
      <c r="D48" s="123" t="e">
        <f>VLOOKUP(C48,RESUMEN!$C$15:$D$114,2,0)</f>
        <v>#N/A</v>
      </c>
      <c r="E48" s="160" t="e">
        <f>VLOOKUP(B48,FORMULA!$C$46:$J$143,3,0)</f>
        <v>#N/A</v>
      </c>
      <c r="F48" s="160" t="e">
        <f>VLOOKUP(C48,FORMULA!$C$46:$J$143,4,0)</f>
        <v>#N/A</v>
      </c>
      <c r="G48" s="300" t="e">
        <f>VLOOKUP(B48,FORMULA!$C$46:$J$143,5,0)</f>
        <v>#N/A</v>
      </c>
      <c r="H48" s="300" t="e">
        <f>VLOOKUP(C48,FORMULA!$C$46:$J$143,7,0)</f>
        <v>#N/A</v>
      </c>
      <c r="I48" s="269" t="e">
        <f>VLOOKUP(C48,FORMULA!$C$46:$J$143,8,0)</f>
        <v>#N/A</v>
      </c>
      <c r="J48" s="161" t="e">
        <f>VLOOKUP($C48,RESUMEN!$C$15:$I$114,4,FALSE)</f>
        <v>#N/A</v>
      </c>
      <c r="K48" s="161" t="e">
        <f>VLOOKUP($C48,RESUMEN!$C$15:$I$114,5,FALSE)</f>
        <v>#N/A</v>
      </c>
      <c r="L48" s="270" t="e">
        <f t="shared" si="5"/>
        <v>#N/A</v>
      </c>
      <c r="M48" s="162">
        <v>4.3999999999999997E-9</v>
      </c>
      <c r="N48" s="247">
        <f t="shared" si="8"/>
        <v>0</v>
      </c>
      <c r="P48" s="82" t="e">
        <f t="shared" si="6"/>
        <v>#N/A</v>
      </c>
      <c r="Q48" s="173">
        <f t="shared" si="4"/>
        <v>33</v>
      </c>
      <c r="R48" s="174" t="e">
        <f t="shared" ref="R48:R79" ca="1" si="9">IF(Q48="","",OFFSET($D$15,MATCH(B48,$P$16:$P$113,0),0))</f>
        <v>#N/A</v>
      </c>
      <c r="S48" s="248" t="e">
        <f t="shared" ref="S48:S79" ca="1" si="10">IF(R48="","",VLOOKUP(R48,$D$16:$N$113,11,FALSE))</f>
        <v>#N/A</v>
      </c>
      <c r="T48" s="267" t="e">
        <f t="shared" ref="T48:T79" ca="1" si="11">IF(R48="","",VLOOKUP(R48,$D$16:$L$113,9,FALSE))</f>
        <v>#N/A</v>
      </c>
    </row>
    <row r="49" spans="2:20" ht="18" hidden="1" x14ac:dyDescent="0.2">
      <c r="B49" s="158">
        <v>36</v>
      </c>
      <c r="C49" s="159">
        <f>RESUMEN!C50</f>
        <v>0</v>
      </c>
      <c r="D49" s="123" t="e">
        <f>VLOOKUP(C49,RESUMEN!$C$15:$D$114,2,0)</f>
        <v>#N/A</v>
      </c>
      <c r="E49" s="160" t="e">
        <f>VLOOKUP(B49,FORMULA!$C$46:$J$143,3,0)</f>
        <v>#N/A</v>
      </c>
      <c r="F49" s="160" t="e">
        <f>VLOOKUP(C49,FORMULA!$C$46:$J$143,4,0)</f>
        <v>#N/A</v>
      </c>
      <c r="G49" s="300" t="e">
        <f>VLOOKUP(B49,FORMULA!$C$46:$J$143,5,0)</f>
        <v>#N/A</v>
      </c>
      <c r="H49" s="300" t="e">
        <f>VLOOKUP(C49,FORMULA!$C$46:$J$143,7,0)</f>
        <v>#N/A</v>
      </c>
      <c r="I49" s="269" t="e">
        <f>VLOOKUP(C49,FORMULA!$C$46:$J$143,8,0)</f>
        <v>#N/A</v>
      </c>
      <c r="J49" s="161" t="e">
        <f>VLOOKUP($C49,RESUMEN!$C$15:$I$114,4,FALSE)</f>
        <v>#N/A</v>
      </c>
      <c r="K49" s="161" t="e">
        <f>VLOOKUP($C49,RESUMEN!$C$15:$I$114,5,FALSE)</f>
        <v>#N/A</v>
      </c>
      <c r="L49" s="270" t="e">
        <f t="shared" si="5"/>
        <v>#N/A</v>
      </c>
      <c r="M49" s="162">
        <v>4.4999999999999898E-9</v>
      </c>
      <c r="N49" s="247">
        <f t="shared" si="8"/>
        <v>0</v>
      </c>
      <c r="P49" s="82" t="e">
        <f t="shared" si="6"/>
        <v>#N/A</v>
      </c>
      <c r="Q49" s="173">
        <f t="shared" si="4"/>
        <v>34</v>
      </c>
      <c r="R49" s="174" t="e">
        <f t="shared" ca="1" si="9"/>
        <v>#N/A</v>
      </c>
      <c r="S49" s="248" t="e">
        <f t="shared" ca="1" si="10"/>
        <v>#N/A</v>
      </c>
      <c r="T49" s="267" t="e">
        <f t="shared" ca="1" si="11"/>
        <v>#N/A</v>
      </c>
    </row>
    <row r="50" spans="2:20" ht="18" hidden="1" x14ac:dyDescent="0.2">
      <c r="B50" s="158">
        <v>37</v>
      </c>
      <c r="C50" s="159">
        <f>RESUMEN!C51</f>
        <v>0</v>
      </c>
      <c r="D50" s="123" t="e">
        <f>VLOOKUP(C50,RESUMEN!$C$15:$D$114,2,0)</f>
        <v>#N/A</v>
      </c>
      <c r="E50" s="160" t="e">
        <f>VLOOKUP(B50,FORMULA!$C$46:$J$143,3,0)</f>
        <v>#N/A</v>
      </c>
      <c r="F50" s="160" t="e">
        <f>VLOOKUP(C50,FORMULA!$C$46:$J$143,4,0)</f>
        <v>#N/A</v>
      </c>
      <c r="G50" s="300" t="e">
        <f>VLOOKUP(B50,FORMULA!$C$46:$J$143,5,0)</f>
        <v>#N/A</v>
      </c>
      <c r="H50" s="300" t="e">
        <f>VLOOKUP(C50,FORMULA!$C$46:$J$143,7,0)</f>
        <v>#N/A</v>
      </c>
      <c r="I50" s="269" t="e">
        <f>VLOOKUP(C50,FORMULA!$C$46:$J$143,8,0)</f>
        <v>#N/A</v>
      </c>
      <c r="J50" s="161" t="e">
        <f>VLOOKUP($C50,RESUMEN!$C$15:$I$114,4,FALSE)</f>
        <v>#N/A</v>
      </c>
      <c r="K50" s="161" t="e">
        <f>VLOOKUP($C50,RESUMEN!$C$15:$I$114,5,FALSE)</f>
        <v>#N/A</v>
      </c>
      <c r="L50" s="270" t="e">
        <f t="shared" si="5"/>
        <v>#N/A</v>
      </c>
      <c r="M50" s="162">
        <v>4.5999999999999998E-9</v>
      </c>
      <c r="N50" s="247">
        <f t="shared" si="8"/>
        <v>0</v>
      </c>
      <c r="P50" s="82" t="e">
        <f t="shared" si="6"/>
        <v>#N/A</v>
      </c>
      <c r="Q50" s="173">
        <f t="shared" si="4"/>
        <v>35</v>
      </c>
      <c r="R50" s="174" t="e">
        <f t="shared" ca="1" si="9"/>
        <v>#N/A</v>
      </c>
      <c r="S50" s="248" t="e">
        <f t="shared" ca="1" si="10"/>
        <v>#N/A</v>
      </c>
      <c r="T50" s="267" t="e">
        <f t="shared" ca="1" si="11"/>
        <v>#N/A</v>
      </c>
    </row>
    <row r="51" spans="2:20" ht="18" hidden="1" x14ac:dyDescent="0.2">
      <c r="B51" s="158">
        <v>38</v>
      </c>
      <c r="C51" s="159">
        <f>RESUMEN!C52</f>
        <v>0</v>
      </c>
      <c r="D51" s="123" t="e">
        <f>VLOOKUP(C51,RESUMEN!$C$15:$D$114,2,0)</f>
        <v>#N/A</v>
      </c>
      <c r="E51" s="160" t="e">
        <f>VLOOKUP(B51,FORMULA!$C$46:$J$143,3,0)</f>
        <v>#N/A</v>
      </c>
      <c r="F51" s="160" t="e">
        <f>VLOOKUP(C51,FORMULA!$C$46:$J$143,4,0)</f>
        <v>#N/A</v>
      </c>
      <c r="G51" s="300" t="e">
        <f>VLOOKUP(B51,FORMULA!$C$46:$J$143,5,0)</f>
        <v>#N/A</v>
      </c>
      <c r="H51" s="300" t="e">
        <f>VLOOKUP(C51,FORMULA!$C$46:$J$143,7,0)</f>
        <v>#N/A</v>
      </c>
      <c r="I51" s="269" t="e">
        <f>VLOOKUP(C51,FORMULA!$C$46:$J$143,8,0)</f>
        <v>#N/A</v>
      </c>
      <c r="J51" s="161" t="e">
        <f>VLOOKUP($C51,RESUMEN!$C$15:$I$114,4,FALSE)</f>
        <v>#N/A</v>
      </c>
      <c r="K51" s="161" t="e">
        <f>VLOOKUP($C51,RESUMEN!$C$15:$I$114,5,FALSE)</f>
        <v>#N/A</v>
      </c>
      <c r="L51" s="270" t="e">
        <f t="shared" si="5"/>
        <v>#N/A</v>
      </c>
      <c r="M51" s="162">
        <v>4.6999999999999999E-9</v>
      </c>
      <c r="N51" s="247">
        <f t="shared" si="8"/>
        <v>0</v>
      </c>
      <c r="P51" s="82" t="e">
        <f t="shared" si="6"/>
        <v>#N/A</v>
      </c>
      <c r="Q51" s="173">
        <f t="shared" si="4"/>
        <v>36</v>
      </c>
      <c r="R51" s="174" t="e">
        <f t="shared" ca="1" si="9"/>
        <v>#N/A</v>
      </c>
      <c r="S51" s="248" t="e">
        <f t="shared" ca="1" si="10"/>
        <v>#N/A</v>
      </c>
      <c r="T51" s="267" t="e">
        <f t="shared" ca="1" si="11"/>
        <v>#N/A</v>
      </c>
    </row>
    <row r="52" spans="2:20" ht="18" hidden="1" x14ac:dyDescent="0.2">
      <c r="B52" s="158">
        <v>39</v>
      </c>
      <c r="C52" s="159">
        <f>RESUMEN!C53</f>
        <v>0</v>
      </c>
      <c r="D52" s="123" t="e">
        <f>VLOOKUP(C52,RESUMEN!$C$15:$D$114,2,0)</f>
        <v>#N/A</v>
      </c>
      <c r="E52" s="160" t="e">
        <f>VLOOKUP(B52,FORMULA!$C$46:$J$143,3,0)</f>
        <v>#N/A</v>
      </c>
      <c r="F52" s="160" t="e">
        <f>VLOOKUP(C52,FORMULA!$C$46:$J$143,4,0)</f>
        <v>#N/A</v>
      </c>
      <c r="G52" s="300" t="e">
        <f>VLOOKUP(B52,FORMULA!$C$46:$J$143,5,0)</f>
        <v>#N/A</v>
      </c>
      <c r="H52" s="300" t="e">
        <f>VLOOKUP(C52,FORMULA!$C$46:$J$143,7,0)</f>
        <v>#N/A</v>
      </c>
      <c r="I52" s="269" t="e">
        <f>VLOOKUP(C52,FORMULA!$C$46:$J$143,8,0)</f>
        <v>#N/A</v>
      </c>
      <c r="J52" s="161" t="e">
        <f>VLOOKUP($C52,RESUMEN!$C$15:$I$114,4,FALSE)</f>
        <v>#N/A</v>
      </c>
      <c r="K52" s="161" t="e">
        <f>VLOOKUP($C52,RESUMEN!$C$15:$I$114,5,FALSE)</f>
        <v>#N/A</v>
      </c>
      <c r="L52" s="270" t="e">
        <f t="shared" si="5"/>
        <v>#N/A</v>
      </c>
      <c r="M52" s="162">
        <v>4.79999999999999E-9</v>
      </c>
      <c r="N52" s="247">
        <f t="shared" si="8"/>
        <v>0</v>
      </c>
      <c r="P52" s="82" t="e">
        <f t="shared" si="6"/>
        <v>#N/A</v>
      </c>
      <c r="Q52" s="173">
        <f t="shared" si="4"/>
        <v>37</v>
      </c>
      <c r="R52" s="174" t="e">
        <f t="shared" ca="1" si="9"/>
        <v>#N/A</v>
      </c>
      <c r="S52" s="248" t="e">
        <f t="shared" ca="1" si="10"/>
        <v>#N/A</v>
      </c>
      <c r="T52" s="267" t="e">
        <f t="shared" ca="1" si="11"/>
        <v>#N/A</v>
      </c>
    </row>
    <row r="53" spans="2:20" ht="18" hidden="1" x14ac:dyDescent="0.2">
      <c r="B53" s="158">
        <v>40</v>
      </c>
      <c r="C53" s="159">
        <f>RESUMEN!C54</f>
        <v>0</v>
      </c>
      <c r="D53" s="123" t="e">
        <f>VLOOKUP(C53,RESUMEN!$C$15:$D$114,2,0)</f>
        <v>#N/A</v>
      </c>
      <c r="E53" s="160" t="e">
        <f>VLOOKUP(B53,FORMULA!$C$46:$J$143,3,0)</f>
        <v>#N/A</v>
      </c>
      <c r="F53" s="160" t="e">
        <f>VLOOKUP(C53,FORMULA!$C$46:$J$143,4,0)</f>
        <v>#N/A</v>
      </c>
      <c r="G53" s="300" t="e">
        <f>VLOOKUP(B53,FORMULA!$C$46:$J$143,5,0)</f>
        <v>#N/A</v>
      </c>
      <c r="H53" s="300" t="e">
        <f>VLOOKUP(C53,FORMULA!$C$46:$J$143,7,0)</f>
        <v>#N/A</v>
      </c>
      <c r="I53" s="269" t="e">
        <f>VLOOKUP(C53,FORMULA!$C$46:$J$143,8,0)</f>
        <v>#N/A</v>
      </c>
      <c r="J53" s="161" t="e">
        <f>VLOOKUP($C53,RESUMEN!$C$15:$I$114,4,FALSE)</f>
        <v>#N/A</v>
      </c>
      <c r="K53" s="161" t="e">
        <f>VLOOKUP($C53,RESUMEN!$C$15:$I$114,5,FALSE)</f>
        <v>#N/A</v>
      </c>
      <c r="L53" s="270" t="e">
        <f t="shared" si="5"/>
        <v>#N/A</v>
      </c>
      <c r="M53" s="162">
        <v>4.8999999999999901E-9</v>
      </c>
      <c r="N53" s="247">
        <f t="shared" si="8"/>
        <v>0</v>
      </c>
      <c r="P53" s="82" t="e">
        <f t="shared" si="6"/>
        <v>#N/A</v>
      </c>
      <c r="Q53" s="173">
        <f t="shared" si="4"/>
        <v>38</v>
      </c>
      <c r="R53" s="174" t="e">
        <f t="shared" ca="1" si="9"/>
        <v>#N/A</v>
      </c>
      <c r="S53" s="248" t="e">
        <f t="shared" ca="1" si="10"/>
        <v>#N/A</v>
      </c>
      <c r="T53" s="267" t="e">
        <f t="shared" ca="1" si="11"/>
        <v>#N/A</v>
      </c>
    </row>
    <row r="54" spans="2:20" ht="18" hidden="1" x14ac:dyDescent="0.2">
      <c r="B54" s="158">
        <v>41</v>
      </c>
      <c r="C54" s="159">
        <f>RESUMEN!C55</f>
        <v>0</v>
      </c>
      <c r="D54" s="123" t="e">
        <f>VLOOKUP(C54,RESUMEN!$C$15:$D$114,2,0)</f>
        <v>#N/A</v>
      </c>
      <c r="E54" s="160" t="e">
        <f>VLOOKUP(B54,FORMULA!$C$46:$J$143,3,0)</f>
        <v>#N/A</v>
      </c>
      <c r="F54" s="160" t="e">
        <f>VLOOKUP(C54,FORMULA!$C$46:$J$143,4,0)</f>
        <v>#N/A</v>
      </c>
      <c r="G54" s="300" t="e">
        <f>VLOOKUP(B54,FORMULA!$C$46:$J$143,5,0)</f>
        <v>#N/A</v>
      </c>
      <c r="H54" s="300" t="e">
        <f>VLOOKUP(C54,FORMULA!$C$46:$J$143,7,0)</f>
        <v>#N/A</v>
      </c>
      <c r="I54" s="269" t="e">
        <f>VLOOKUP(C54,FORMULA!$C$46:$J$143,8,0)</f>
        <v>#N/A</v>
      </c>
      <c r="J54" s="161" t="e">
        <f>VLOOKUP($C54,RESUMEN!$C$15:$I$114,4,FALSE)</f>
        <v>#N/A</v>
      </c>
      <c r="K54" s="161" t="e">
        <f>VLOOKUP($C54,RESUMEN!$C$15:$I$114,5,FALSE)</f>
        <v>#N/A</v>
      </c>
      <c r="L54" s="270" t="e">
        <f t="shared" si="5"/>
        <v>#N/A</v>
      </c>
      <c r="M54" s="162">
        <v>4.9999999999999902E-9</v>
      </c>
      <c r="N54" s="247">
        <f t="shared" si="8"/>
        <v>0</v>
      </c>
      <c r="P54" s="82" t="e">
        <f t="shared" si="6"/>
        <v>#N/A</v>
      </c>
      <c r="Q54" s="173">
        <f t="shared" si="4"/>
        <v>39</v>
      </c>
      <c r="R54" s="174" t="e">
        <f t="shared" ca="1" si="9"/>
        <v>#N/A</v>
      </c>
      <c r="S54" s="248" t="e">
        <f t="shared" ca="1" si="10"/>
        <v>#N/A</v>
      </c>
      <c r="T54" s="267" t="e">
        <f t="shared" ca="1" si="11"/>
        <v>#N/A</v>
      </c>
    </row>
    <row r="55" spans="2:20" ht="18" hidden="1" x14ac:dyDescent="0.2">
      <c r="B55" s="158">
        <v>42</v>
      </c>
      <c r="C55" s="159">
        <f>RESUMEN!C56</f>
        <v>0</v>
      </c>
      <c r="D55" s="123" t="e">
        <f>VLOOKUP(C55,RESUMEN!$C$15:$D$114,2,0)</f>
        <v>#N/A</v>
      </c>
      <c r="E55" s="160" t="e">
        <f>VLOOKUP(B55,FORMULA!$C$46:$J$143,3,0)</f>
        <v>#N/A</v>
      </c>
      <c r="F55" s="160" t="e">
        <f>VLOOKUP(C55,FORMULA!$C$46:$J$143,4,0)</f>
        <v>#N/A</v>
      </c>
      <c r="G55" s="300" t="e">
        <f>VLOOKUP(B55,FORMULA!$C$46:$J$143,5,0)</f>
        <v>#N/A</v>
      </c>
      <c r="H55" s="300" t="e">
        <f>VLOOKUP(C55,FORMULA!$C$46:$J$143,7,0)</f>
        <v>#N/A</v>
      </c>
      <c r="I55" s="269" t="e">
        <f>VLOOKUP(C55,FORMULA!$C$46:$J$143,8,0)</f>
        <v>#N/A</v>
      </c>
      <c r="J55" s="161" t="e">
        <f>VLOOKUP($C55,RESUMEN!$C$15:$I$114,4,FALSE)</f>
        <v>#N/A</v>
      </c>
      <c r="K55" s="161" t="e">
        <f>VLOOKUP($C55,RESUMEN!$C$15:$I$114,5,FALSE)</f>
        <v>#N/A</v>
      </c>
      <c r="L55" s="270" t="e">
        <f t="shared" si="5"/>
        <v>#N/A</v>
      </c>
      <c r="M55" s="162">
        <v>5.0999999999999902E-9</v>
      </c>
      <c r="N55" s="247">
        <f t="shared" si="8"/>
        <v>0</v>
      </c>
      <c r="P55" s="82" t="e">
        <f t="shared" si="6"/>
        <v>#N/A</v>
      </c>
      <c r="Q55" s="173">
        <f t="shared" si="4"/>
        <v>40</v>
      </c>
      <c r="R55" s="174" t="e">
        <f t="shared" ca="1" si="9"/>
        <v>#N/A</v>
      </c>
      <c r="S55" s="248" t="e">
        <f t="shared" ca="1" si="10"/>
        <v>#N/A</v>
      </c>
      <c r="T55" s="267" t="e">
        <f t="shared" ca="1" si="11"/>
        <v>#N/A</v>
      </c>
    </row>
    <row r="56" spans="2:20" ht="18" hidden="1" x14ac:dyDescent="0.2">
      <c r="B56" s="158">
        <v>43</v>
      </c>
      <c r="C56" s="159">
        <f>RESUMEN!C57</f>
        <v>0</v>
      </c>
      <c r="D56" s="123" t="e">
        <f>VLOOKUP(C56,RESUMEN!$C$15:$D$114,2,0)</f>
        <v>#N/A</v>
      </c>
      <c r="E56" s="160" t="e">
        <f>VLOOKUP(B56,FORMULA!$C$46:$J$143,3,0)</f>
        <v>#N/A</v>
      </c>
      <c r="F56" s="160" t="e">
        <f>VLOOKUP(C56,FORMULA!$C$46:$J$143,4,0)</f>
        <v>#N/A</v>
      </c>
      <c r="G56" s="300" t="e">
        <f>VLOOKUP(B56,FORMULA!$C$46:$J$143,5,0)</f>
        <v>#N/A</v>
      </c>
      <c r="H56" s="300" t="e">
        <f>VLOOKUP(C56,FORMULA!$C$46:$J$143,7,0)</f>
        <v>#N/A</v>
      </c>
      <c r="I56" s="269" t="e">
        <f>VLOOKUP(C56,FORMULA!$C$46:$J$143,8,0)</f>
        <v>#N/A</v>
      </c>
      <c r="J56" s="161" t="e">
        <f>VLOOKUP($C56,RESUMEN!$C$15:$I$114,4,FALSE)</f>
        <v>#N/A</v>
      </c>
      <c r="K56" s="161" t="e">
        <f>VLOOKUP($C56,RESUMEN!$C$15:$I$114,5,FALSE)</f>
        <v>#N/A</v>
      </c>
      <c r="L56" s="270" t="e">
        <f t="shared" si="5"/>
        <v>#N/A</v>
      </c>
      <c r="M56" s="162">
        <v>5.1999999999999903E-9</v>
      </c>
      <c r="N56" s="247">
        <f t="shared" si="8"/>
        <v>0</v>
      </c>
      <c r="P56" s="82" t="e">
        <f t="shared" ref="P56:P87" si="12">RANK(L56,$L$16:$L$113,0)</f>
        <v>#N/A</v>
      </c>
      <c r="Q56" s="173">
        <f t="shared" si="4"/>
        <v>41</v>
      </c>
      <c r="R56" s="174" t="e">
        <f t="shared" ca="1" si="9"/>
        <v>#N/A</v>
      </c>
      <c r="S56" s="248" t="e">
        <f t="shared" ca="1" si="10"/>
        <v>#N/A</v>
      </c>
      <c r="T56" s="267" t="e">
        <f t="shared" ca="1" si="11"/>
        <v>#N/A</v>
      </c>
    </row>
    <row r="57" spans="2:20" ht="18" hidden="1" x14ac:dyDescent="0.2">
      <c r="B57" s="158">
        <v>44</v>
      </c>
      <c r="C57" s="159">
        <f>RESUMEN!C58</f>
        <v>0</v>
      </c>
      <c r="D57" s="123" t="e">
        <f>VLOOKUP(C57,RESUMEN!$C$15:$D$114,2,0)</f>
        <v>#N/A</v>
      </c>
      <c r="E57" s="160" t="e">
        <f>VLOOKUP(B57,FORMULA!$C$46:$J$143,3,0)</f>
        <v>#N/A</v>
      </c>
      <c r="F57" s="160" t="e">
        <f>VLOOKUP(C57,FORMULA!$C$46:$J$143,4,0)</f>
        <v>#N/A</v>
      </c>
      <c r="G57" s="300" t="e">
        <f>VLOOKUP(B57,FORMULA!$C$46:$J$143,5,0)</f>
        <v>#N/A</v>
      </c>
      <c r="H57" s="300" t="e">
        <f>VLOOKUP(C57,FORMULA!$C$46:$J$143,7,0)</f>
        <v>#N/A</v>
      </c>
      <c r="I57" s="269" t="e">
        <f>VLOOKUP(C57,FORMULA!$C$46:$J$143,8,0)</f>
        <v>#N/A</v>
      </c>
      <c r="J57" s="161" t="e">
        <f>VLOOKUP($C57,RESUMEN!$C$15:$I$114,4,FALSE)</f>
        <v>#N/A</v>
      </c>
      <c r="K57" s="161" t="e">
        <f>VLOOKUP($C57,RESUMEN!$C$15:$I$114,5,FALSE)</f>
        <v>#N/A</v>
      </c>
      <c r="L57" s="270" t="e">
        <f t="shared" si="5"/>
        <v>#N/A</v>
      </c>
      <c r="M57" s="162">
        <v>5.2999999999999904E-9</v>
      </c>
      <c r="N57" s="247">
        <f t="shared" si="8"/>
        <v>0</v>
      </c>
      <c r="P57" s="82" t="e">
        <f t="shared" si="12"/>
        <v>#N/A</v>
      </c>
      <c r="Q57" s="173">
        <f t="shared" si="4"/>
        <v>42</v>
      </c>
      <c r="R57" s="174" t="e">
        <f t="shared" ca="1" si="9"/>
        <v>#N/A</v>
      </c>
      <c r="S57" s="248" t="e">
        <f t="shared" ca="1" si="10"/>
        <v>#N/A</v>
      </c>
      <c r="T57" s="267" t="e">
        <f t="shared" ca="1" si="11"/>
        <v>#N/A</v>
      </c>
    </row>
    <row r="58" spans="2:20" ht="18" hidden="1" x14ac:dyDescent="0.2">
      <c r="B58" s="158">
        <v>45</v>
      </c>
      <c r="C58" s="159">
        <f>RESUMEN!C59</f>
        <v>0</v>
      </c>
      <c r="D58" s="123" t="e">
        <f>VLOOKUP(C58,RESUMEN!$C$15:$D$114,2,0)</f>
        <v>#N/A</v>
      </c>
      <c r="E58" s="160" t="e">
        <f>VLOOKUP(B58,FORMULA!$C$46:$J$143,3,0)</f>
        <v>#N/A</v>
      </c>
      <c r="F58" s="160" t="e">
        <f>VLOOKUP(C58,FORMULA!$C$46:$J$143,4,0)</f>
        <v>#N/A</v>
      </c>
      <c r="G58" s="300" t="e">
        <f>VLOOKUP(B58,FORMULA!$C$46:$J$143,5,0)</f>
        <v>#N/A</v>
      </c>
      <c r="H58" s="300" t="e">
        <f>VLOOKUP(C58,FORMULA!$C$46:$J$143,7,0)</f>
        <v>#N/A</v>
      </c>
      <c r="I58" s="269" t="e">
        <f>VLOOKUP(C58,FORMULA!$C$46:$J$143,8,0)</f>
        <v>#N/A</v>
      </c>
      <c r="J58" s="161" t="e">
        <f>VLOOKUP($C58,RESUMEN!$C$15:$I$114,4,FALSE)</f>
        <v>#N/A</v>
      </c>
      <c r="K58" s="161" t="e">
        <f>VLOOKUP($C58,RESUMEN!$C$15:$I$114,5,FALSE)</f>
        <v>#N/A</v>
      </c>
      <c r="L58" s="270" t="e">
        <f t="shared" si="5"/>
        <v>#N/A</v>
      </c>
      <c r="M58" s="162">
        <v>5.4000000000000004E-9</v>
      </c>
      <c r="N58" s="247">
        <f t="shared" si="8"/>
        <v>0</v>
      </c>
      <c r="P58" s="82" t="e">
        <f t="shared" si="12"/>
        <v>#N/A</v>
      </c>
      <c r="Q58" s="173">
        <f t="shared" si="4"/>
        <v>43</v>
      </c>
      <c r="R58" s="174" t="e">
        <f t="shared" ca="1" si="9"/>
        <v>#N/A</v>
      </c>
      <c r="S58" s="248" t="e">
        <f t="shared" ca="1" si="10"/>
        <v>#N/A</v>
      </c>
      <c r="T58" s="267" t="e">
        <f t="shared" ca="1" si="11"/>
        <v>#N/A</v>
      </c>
    </row>
    <row r="59" spans="2:20" ht="18" hidden="1" x14ac:dyDescent="0.2">
      <c r="B59" s="158">
        <v>46</v>
      </c>
      <c r="C59" s="159">
        <f>RESUMEN!C60</f>
        <v>0</v>
      </c>
      <c r="D59" s="123" t="e">
        <f>VLOOKUP(C59,RESUMEN!$C$15:$D$114,2,0)</f>
        <v>#N/A</v>
      </c>
      <c r="E59" s="160" t="e">
        <f>VLOOKUP(B59,FORMULA!$C$46:$J$143,3,0)</f>
        <v>#N/A</v>
      </c>
      <c r="F59" s="160" t="e">
        <f>VLOOKUP(C59,FORMULA!$C$46:$J$143,4,0)</f>
        <v>#N/A</v>
      </c>
      <c r="G59" s="300" t="e">
        <f>VLOOKUP(B59,FORMULA!$C$46:$J$143,5,0)</f>
        <v>#N/A</v>
      </c>
      <c r="H59" s="300" t="e">
        <f>VLOOKUP(C59,FORMULA!$C$46:$J$143,7,0)</f>
        <v>#N/A</v>
      </c>
      <c r="I59" s="269" t="e">
        <f>VLOOKUP(C59,FORMULA!$C$46:$J$143,8,0)</f>
        <v>#N/A</v>
      </c>
      <c r="J59" s="161" t="e">
        <f>VLOOKUP($C59,RESUMEN!$C$15:$I$114,4,FALSE)</f>
        <v>#N/A</v>
      </c>
      <c r="K59" s="161" t="e">
        <f>VLOOKUP($C59,RESUMEN!$C$15:$I$114,5,FALSE)</f>
        <v>#N/A</v>
      </c>
      <c r="L59" s="270" t="e">
        <f t="shared" si="5"/>
        <v>#N/A</v>
      </c>
      <c r="M59" s="162">
        <v>5.4999999999999996E-9</v>
      </c>
      <c r="N59" s="247">
        <f t="shared" si="8"/>
        <v>0</v>
      </c>
      <c r="P59" s="82" t="e">
        <f t="shared" si="12"/>
        <v>#N/A</v>
      </c>
      <c r="Q59" s="173">
        <f t="shared" si="4"/>
        <v>44</v>
      </c>
      <c r="R59" s="174" t="e">
        <f t="shared" ca="1" si="9"/>
        <v>#N/A</v>
      </c>
      <c r="S59" s="248" t="e">
        <f t="shared" ca="1" si="10"/>
        <v>#N/A</v>
      </c>
      <c r="T59" s="267" t="e">
        <f t="shared" ca="1" si="11"/>
        <v>#N/A</v>
      </c>
    </row>
    <row r="60" spans="2:20" ht="18" hidden="1" x14ac:dyDescent="0.2">
      <c r="B60" s="158">
        <v>47</v>
      </c>
      <c r="C60" s="159">
        <f>RESUMEN!C61</f>
        <v>0</v>
      </c>
      <c r="D60" s="123" t="e">
        <f>VLOOKUP(C60,RESUMEN!$C$15:$D$114,2,0)</f>
        <v>#N/A</v>
      </c>
      <c r="E60" s="160" t="e">
        <f>VLOOKUP(B60,FORMULA!$C$46:$J$143,3,0)</f>
        <v>#N/A</v>
      </c>
      <c r="F60" s="160" t="e">
        <f>VLOOKUP(C60,FORMULA!$C$46:$J$143,4,0)</f>
        <v>#N/A</v>
      </c>
      <c r="G60" s="300" t="e">
        <f>VLOOKUP(B60,FORMULA!$C$46:$J$143,5,0)</f>
        <v>#N/A</v>
      </c>
      <c r="H60" s="300" t="e">
        <f>VLOOKUP(C60,FORMULA!$C$46:$J$143,7,0)</f>
        <v>#N/A</v>
      </c>
      <c r="I60" s="269" t="e">
        <f>VLOOKUP(C60,FORMULA!$C$46:$J$143,8,0)</f>
        <v>#N/A</v>
      </c>
      <c r="J60" s="161" t="e">
        <f>VLOOKUP($C60,RESUMEN!$C$15:$I$114,4,FALSE)</f>
        <v>#N/A</v>
      </c>
      <c r="K60" s="161" t="e">
        <f>VLOOKUP($C60,RESUMEN!$C$15:$I$114,5,FALSE)</f>
        <v>#N/A</v>
      </c>
      <c r="L60" s="270" t="e">
        <f t="shared" si="5"/>
        <v>#N/A</v>
      </c>
      <c r="M60" s="162">
        <v>5.5999999999999997E-9</v>
      </c>
      <c r="N60" s="247">
        <f t="shared" si="8"/>
        <v>0</v>
      </c>
      <c r="P60" s="82" t="e">
        <f t="shared" si="12"/>
        <v>#N/A</v>
      </c>
      <c r="Q60" s="173">
        <f t="shared" si="4"/>
        <v>45</v>
      </c>
      <c r="R60" s="174" t="e">
        <f t="shared" ca="1" si="9"/>
        <v>#N/A</v>
      </c>
      <c r="S60" s="248" t="e">
        <f t="shared" ca="1" si="10"/>
        <v>#N/A</v>
      </c>
      <c r="T60" s="267" t="e">
        <f t="shared" ca="1" si="11"/>
        <v>#N/A</v>
      </c>
    </row>
    <row r="61" spans="2:20" ht="18" hidden="1" x14ac:dyDescent="0.2">
      <c r="B61" s="158">
        <v>48</v>
      </c>
      <c r="C61" s="159">
        <f>RESUMEN!C62</f>
        <v>0</v>
      </c>
      <c r="D61" s="123" t="e">
        <f>VLOOKUP(C61,RESUMEN!$C$15:$D$114,2,0)</f>
        <v>#N/A</v>
      </c>
      <c r="E61" s="160" t="e">
        <f>VLOOKUP(B61,FORMULA!$C$46:$J$143,3,0)</f>
        <v>#N/A</v>
      </c>
      <c r="F61" s="160" t="e">
        <f>VLOOKUP(C61,FORMULA!$C$46:$J$143,4,0)</f>
        <v>#N/A</v>
      </c>
      <c r="G61" s="300" t="e">
        <f>VLOOKUP(B61,FORMULA!$C$46:$J$143,5,0)</f>
        <v>#N/A</v>
      </c>
      <c r="H61" s="300" t="e">
        <f>VLOOKUP(C61,FORMULA!$C$46:$J$143,7,0)</f>
        <v>#N/A</v>
      </c>
      <c r="I61" s="269" t="e">
        <f>VLOOKUP(C61,FORMULA!$C$46:$J$143,8,0)</f>
        <v>#N/A</v>
      </c>
      <c r="J61" s="161" t="e">
        <f>VLOOKUP($C61,RESUMEN!$C$15:$I$114,4,FALSE)</f>
        <v>#N/A</v>
      </c>
      <c r="K61" s="161" t="e">
        <f>VLOOKUP($C61,RESUMEN!$C$15:$I$114,5,FALSE)</f>
        <v>#N/A</v>
      </c>
      <c r="L61" s="270" t="e">
        <f t="shared" si="5"/>
        <v>#N/A</v>
      </c>
      <c r="M61" s="162">
        <v>5.6999999999999998E-9</v>
      </c>
      <c r="N61" s="247">
        <f t="shared" si="8"/>
        <v>0</v>
      </c>
      <c r="P61" s="82" t="e">
        <f t="shared" si="12"/>
        <v>#N/A</v>
      </c>
      <c r="Q61" s="173">
        <f t="shared" si="4"/>
        <v>46</v>
      </c>
      <c r="R61" s="174" t="e">
        <f t="shared" ca="1" si="9"/>
        <v>#N/A</v>
      </c>
      <c r="S61" s="248" t="e">
        <f t="shared" ca="1" si="10"/>
        <v>#N/A</v>
      </c>
      <c r="T61" s="267" t="e">
        <f t="shared" ca="1" si="11"/>
        <v>#N/A</v>
      </c>
    </row>
    <row r="62" spans="2:20" ht="18" hidden="1" x14ac:dyDescent="0.2">
      <c r="B62" s="158">
        <v>49</v>
      </c>
      <c r="C62" s="159">
        <f>RESUMEN!C63</f>
        <v>0</v>
      </c>
      <c r="D62" s="123" t="e">
        <f>VLOOKUP(C62,RESUMEN!$C$15:$D$114,2,0)</f>
        <v>#N/A</v>
      </c>
      <c r="E62" s="160" t="e">
        <f>VLOOKUP(B62,FORMULA!$C$46:$J$143,3,0)</f>
        <v>#N/A</v>
      </c>
      <c r="F62" s="160" t="e">
        <f>VLOOKUP(C62,FORMULA!$C$46:$J$143,4,0)</f>
        <v>#N/A</v>
      </c>
      <c r="G62" s="300" t="e">
        <f>VLOOKUP(B62,FORMULA!$C$46:$J$143,5,0)</f>
        <v>#N/A</v>
      </c>
      <c r="H62" s="300" t="e">
        <f>VLOOKUP(C62,FORMULA!$C$46:$J$143,7,0)</f>
        <v>#N/A</v>
      </c>
      <c r="I62" s="269" t="e">
        <f>VLOOKUP(C62,FORMULA!$C$46:$J$143,8,0)</f>
        <v>#N/A</v>
      </c>
      <c r="J62" s="161" t="e">
        <f>VLOOKUP($C62,RESUMEN!$C$15:$I$114,4,FALSE)</f>
        <v>#N/A</v>
      </c>
      <c r="K62" s="161" t="e">
        <f>VLOOKUP($C62,RESUMEN!$C$15:$I$114,5,FALSE)</f>
        <v>#N/A</v>
      </c>
      <c r="L62" s="270" t="e">
        <f t="shared" si="5"/>
        <v>#N/A</v>
      </c>
      <c r="M62" s="162">
        <v>5.7999999999999998E-9</v>
      </c>
      <c r="N62" s="247">
        <f t="shared" si="8"/>
        <v>0</v>
      </c>
      <c r="P62" s="82" t="e">
        <f t="shared" si="12"/>
        <v>#N/A</v>
      </c>
      <c r="Q62" s="173">
        <f t="shared" si="4"/>
        <v>47</v>
      </c>
      <c r="R62" s="174" t="e">
        <f t="shared" ca="1" si="9"/>
        <v>#N/A</v>
      </c>
      <c r="S62" s="248" t="e">
        <f t="shared" ca="1" si="10"/>
        <v>#N/A</v>
      </c>
      <c r="T62" s="267" t="e">
        <f t="shared" ca="1" si="11"/>
        <v>#N/A</v>
      </c>
    </row>
    <row r="63" spans="2:20" ht="18" hidden="1" x14ac:dyDescent="0.2">
      <c r="B63" s="158">
        <v>50</v>
      </c>
      <c r="C63" s="159">
        <f>RESUMEN!C64</f>
        <v>0</v>
      </c>
      <c r="D63" s="123" t="e">
        <f>VLOOKUP(C63,RESUMEN!$C$15:$D$114,2,0)</f>
        <v>#N/A</v>
      </c>
      <c r="E63" s="160" t="e">
        <f>VLOOKUP(B63,FORMULA!$C$46:$J$143,3,0)</f>
        <v>#N/A</v>
      </c>
      <c r="F63" s="160" t="e">
        <f>VLOOKUP(C63,FORMULA!$C$46:$J$143,4,0)</f>
        <v>#N/A</v>
      </c>
      <c r="G63" s="300" t="e">
        <f>VLOOKUP(B63,FORMULA!$C$46:$J$143,5,0)</f>
        <v>#N/A</v>
      </c>
      <c r="H63" s="300" t="e">
        <f>VLOOKUP(C63,FORMULA!$C$46:$J$143,7,0)</f>
        <v>#N/A</v>
      </c>
      <c r="I63" s="269" t="e">
        <f>VLOOKUP(C63,FORMULA!$C$46:$J$143,8,0)</f>
        <v>#N/A</v>
      </c>
      <c r="J63" s="161" t="e">
        <f>VLOOKUP($C63,RESUMEN!$C$15:$I$114,4,FALSE)</f>
        <v>#N/A</v>
      </c>
      <c r="K63" s="161" t="e">
        <f>VLOOKUP($C63,RESUMEN!$C$15:$I$114,5,FALSE)</f>
        <v>#N/A</v>
      </c>
      <c r="L63" s="270" t="e">
        <f t="shared" si="5"/>
        <v>#N/A</v>
      </c>
      <c r="M63" s="162">
        <v>5.8999999999999999E-9</v>
      </c>
      <c r="N63" s="247">
        <f t="shared" si="8"/>
        <v>0</v>
      </c>
      <c r="P63" s="82" t="e">
        <f t="shared" si="12"/>
        <v>#N/A</v>
      </c>
      <c r="Q63" s="173">
        <f t="shared" si="4"/>
        <v>48</v>
      </c>
      <c r="R63" s="174" t="e">
        <f t="shared" ca="1" si="9"/>
        <v>#N/A</v>
      </c>
      <c r="S63" s="248" t="e">
        <f t="shared" ca="1" si="10"/>
        <v>#N/A</v>
      </c>
      <c r="T63" s="267" t="e">
        <f t="shared" ca="1" si="11"/>
        <v>#N/A</v>
      </c>
    </row>
    <row r="64" spans="2:20" ht="18" hidden="1" x14ac:dyDescent="0.2">
      <c r="B64" s="158">
        <v>51</v>
      </c>
      <c r="C64" s="159">
        <f>RESUMEN!C65</f>
        <v>0</v>
      </c>
      <c r="D64" s="123" t="e">
        <f>VLOOKUP(C64,RESUMEN!$C$15:$D$114,2,0)</f>
        <v>#N/A</v>
      </c>
      <c r="E64" s="160" t="e">
        <f>VLOOKUP(B64,FORMULA!$C$46:$J$143,3,0)</f>
        <v>#N/A</v>
      </c>
      <c r="F64" s="160" t="e">
        <f>VLOOKUP(C64,FORMULA!$C$46:$J$143,4,0)</f>
        <v>#N/A</v>
      </c>
      <c r="G64" s="300" t="e">
        <f>VLOOKUP(B64,FORMULA!$C$46:$J$143,5,0)</f>
        <v>#N/A</v>
      </c>
      <c r="H64" s="300" t="e">
        <f>VLOOKUP(C64,FORMULA!$C$46:$J$143,7,0)</f>
        <v>#N/A</v>
      </c>
      <c r="I64" s="269" t="e">
        <f>VLOOKUP(C64,FORMULA!$C$46:$J$143,8,0)</f>
        <v>#N/A</v>
      </c>
      <c r="J64" s="161" t="e">
        <f>VLOOKUP($C64,RESUMEN!$C$15:$I$114,4,FALSE)</f>
        <v>#N/A</v>
      </c>
      <c r="K64" s="161" t="e">
        <f>VLOOKUP($C64,RESUMEN!$C$15:$I$114,5,FALSE)</f>
        <v>#N/A</v>
      </c>
      <c r="L64" s="270" t="e">
        <f t="shared" si="5"/>
        <v>#N/A</v>
      </c>
      <c r="M64" s="162">
        <v>6E-9</v>
      </c>
      <c r="N64" s="247">
        <f t="shared" si="8"/>
        <v>0</v>
      </c>
      <c r="P64" s="82" t="e">
        <f t="shared" si="12"/>
        <v>#N/A</v>
      </c>
      <c r="Q64" s="173">
        <f t="shared" si="4"/>
        <v>49</v>
      </c>
      <c r="R64" s="174" t="e">
        <f t="shared" ca="1" si="9"/>
        <v>#N/A</v>
      </c>
      <c r="S64" s="248" t="e">
        <f t="shared" ca="1" si="10"/>
        <v>#N/A</v>
      </c>
      <c r="T64" s="267" t="e">
        <f t="shared" ca="1" si="11"/>
        <v>#N/A</v>
      </c>
    </row>
    <row r="65" spans="2:20" ht="18" hidden="1" x14ac:dyDescent="0.2">
      <c r="B65" s="158">
        <v>52</v>
      </c>
      <c r="C65" s="159">
        <f>RESUMEN!C66</f>
        <v>0</v>
      </c>
      <c r="D65" s="123" t="e">
        <f>VLOOKUP(C65,RESUMEN!$C$15:$D$114,2,0)</f>
        <v>#N/A</v>
      </c>
      <c r="E65" s="160" t="e">
        <f>VLOOKUP(B65,FORMULA!$C$46:$J$143,3,0)</f>
        <v>#N/A</v>
      </c>
      <c r="F65" s="160" t="e">
        <f>VLOOKUP(C65,FORMULA!$C$46:$J$143,4,0)</f>
        <v>#N/A</v>
      </c>
      <c r="G65" s="300" t="e">
        <f>VLOOKUP(B65,FORMULA!$C$46:$J$143,5,0)</f>
        <v>#N/A</v>
      </c>
      <c r="H65" s="300" t="e">
        <f>VLOOKUP(C65,FORMULA!$C$46:$J$143,7,0)</f>
        <v>#N/A</v>
      </c>
      <c r="I65" s="269" t="e">
        <f>VLOOKUP(C65,FORMULA!$C$46:$J$143,8,0)</f>
        <v>#N/A</v>
      </c>
      <c r="J65" s="161" t="e">
        <f>VLOOKUP($C65,RESUMEN!$C$15:$I$114,4,FALSE)</f>
        <v>#N/A</v>
      </c>
      <c r="K65" s="161" t="e">
        <f>VLOOKUP($C65,RESUMEN!$C$15:$I$114,5,FALSE)</f>
        <v>#N/A</v>
      </c>
      <c r="L65" s="270" t="e">
        <f t="shared" si="5"/>
        <v>#N/A</v>
      </c>
      <c r="M65" s="162">
        <v>6.1E-9</v>
      </c>
      <c r="N65" s="247">
        <f t="shared" si="8"/>
        <v>0</v>
      </c>
      <c r="P65" s="82" t="e">
        <f t="shared" si="12"/>
        <v>#N/A</v>
      </c>
      <c r="Q65" s="173">
        <f t="shared" si="4"/>
        <v>50</v>
      </c>
      <c r="R65" s="174" t="e">
        <f t="shared" ca="1" si="9"/>
        <v>#N/A</v>
      </c>
      <c r="S65" s="248" t="e">
        <f t="shared" ca="1" si="10"/>
        <v>#N/A</v>
      </c>
      <c r="T65" s="267" t="e">
        <f t="shared" ca="1" si="11"/>
        <v>#N/A</v>
      </c>
    </row>
    <row r="66" spans="2:20" ht="18" hidden="1" x14ac:dyDescent="0.2">
      <c r="B66" s="158">
        <v>53</v>
      </c>
      <c r="C66" s="159">
        <f>RESUMEN!C67</f>
        <v>0</v>
      </c>
      <c r="D66" s="123" t="e">
        <f>VLOOKUP(C66,RESUMEN!$C$15:$D$114,2,0)</f>
        <v>#N/A</v>
      </c>
      <c r="E66" s="160" t="e">
        <f>VLOOKUP(B66,FORMULA!$C$46:$J$143,3,0)</f>
        <v>#N/A</v>
      </c>
      <c r="F66" s="160" t="e">
        <f>VLOOKUP(C66,FORMULA!$C$46:$J$143,4,0)</f>
        <v>#N/A</v>
      </c>
      <c r="G66" s="300" t="e">
        <f>VLOOKUP(B66,FORMULA!$C$46:$J$143,5,0)</f>
        <v>#N/A</v>
      </c>
      <c r="H66" s="300" t="e">
        <f>VLOOKUP(C66,FORMULA!$C$46:$J$143,7,0)</f>
        <v>#N/A</v>
      </c>
      <c r="I66" s="269" t="e">
        <f>VLOOKUP(C66,FORMULA!$C$46:$J$143,8,0)</f>
        <v>#N/A</v>
      </c>
      <c r="J66" s="161" t="e">
        <f>VLOOKUP($C66,RESUMEN!$C$15:$I$114,4,FALSE)</f>
        <v>#N/A</v>
      </c>
      <c r="K66" s="161" t="e">
        <f>VLOOKUP($C66,RESUMEN!$C$15:$I$114,5,FALSE)</f>
        <v>#N/A</v>
      </c>
      <c r="L66" s="270" t="e">
        <f t="shared" si="5"/>
        <v>#N/A</v>
      </c>
      <c r="M66" s="162">
        <v>6.2000000000000001E-9</v>
      </c>
      <c r="N66" s="247">
        <f t="shared" si="8"/>
        <v>0</v>
      </c>
      <c r="P66" s="82" t="e">
        <f t="shared" si="12"/>
        <v>#N/A</v>
      </c>
      <c r="Q66" s="173">
        <f t="shared" si="4"/>
        <v>51</v>
      </c>
      <c r="R66" s="174" t="e">
        <f t="shared" ca="1" si="9"/>
        <v>#N/A</v>
      </c>
      <c r="S66" s="248" t="e">
        <f t="shared" ca="1" si="10"/>
        <v>#N/A</v>
      </c>
      <c r="T66" s="267" t="e">
        <f t="shared" ca="1" si="11"/>
        <v>#N/A</v>
      </c>
    </row>
    <row r="67" spans="2:20" ht="18" hidden="1" x14ac:dyDescent="0.2">
      <c r="B67" s="158">
        <v>54</v>
      </c>
      <c r="C67" s="159">
        <f>RESUMEN!C68</f>
        <v>0</v>
      </c>
      <c r="D67" s="123" t="e">
        <f>VLOOKUP(C67,RESUMEN!$C$15:$D$114,2,0)</f>
        <v>#N/A</v>
      </c>
      <c r="E67" s="160" t="e">
        <f>VLOOKUP(B67,FORMULA!$C$46:$J$143,3,0)</f>
        <v>#N/A</v>
      </c>
      <c r="F67" s="160" t="e">
        <f>VLOOKUP(C67,FORMULA!$C$46:$J$143,4,0)</f>
        <v>#N/A</v>
      </c>
      <c r="G67" s="300" t="e">
        <f>VLOOKUP(B67,FORMULA!$C$46:$J$143,5,0)</f>
        <v>#N/A</v>
      </c>
      <c r="H67" s="300" t="e">
        <f>VLOOKUP(C67,FORMULA!$C$46:$J$143,7,0)</f>
        <v>#N/A</v>
      </c>
      <c r="I67" s="269" t="e">
        <f>VLOOKUP(C67,FORMULA!$C$46:$J$143,8,0)</f>
        <v>#N/A</v>
      </c>
      <c r="J67" s="161" t="e">
        <f>VLOOKUP($C67,RESUMEN!$C$15:$I$114,4,FALSE)</f>
        <v>#N/A</v>
      </c>
      <c r="K67" s="161" t="e">
        <f>VLOOKUP($C67,RESUMEN!$C$15:$I$114,5,FALSE)</f>
        <v>#N/A</v>
      </c>
      <c r="L67" s="270" t="e">
        <f t="shared" si="5"/>
        <v>#N/A</v>
      </c>
      <c r="M67" s="162">
        <v>6.3000000000000002E-9</v>
      </c>
      <c r="N67" s="247">
        <f t="shared" si="8"/>
        <v>0</v>
      </c>
      <c r="P67" s="82" t="e">
        <f t="shared" si="12"/>
        <v>#N/A</v>
      </c>
      <c r="Q67" s="173">
        <f t="shared" si="4"/>
        <v>52</v>
      </c>
      <c r="R67" s="174" t="e">
        <f t="shared" ca="1" si="9"/>
        <v>#N/A</v>
      </c>
      <c r="S67" s="248" t="e">
        <f t="shared" ca="1" si="10"/>
        <v>#N/A</v>
      </c>
      <c r="T67" s="267" t="e">
        <f t="shared" ca="1" si="11"/>
        <v>#N/A</v>
      </c>
    </row>
    <row r="68" spans="2:20" ht="18" hidden="1" x14ac:dyDescent="0.2">
      <c r="B68" s="158">
        <v>55</v>
      </c>
      <c r="C68" s="159">
        <f>RESUMEN!C69</f>
        <v>0</v>
      </c>
      <c r="D68" s="123" t="e">
        <f>VLOOKUP(C68,RESUMEN!$C$15:$D$114,2,0)</f>
        <v>#N/A</v>
      </c>
      <c r="E68" s="160" t="e">
        <f>VLOOKUP(B68,FORMULA!$C$46:$J$143,3,0)</f>
        <v>#N/A</v>
      </c>
      <c r="F68" s="160" t="e">
        <f>VLOOKUP(C68,FORMULA!$C$46:$J$143,4,0)</f>
        <v>#N/A</v>
      </c>
      <c r="G68" s="300" t="e">
        <f>VLOOKUP(B68,FORMULA!$C$46:$J$143,5,0)</f>
        <v>#N/A</v>
      </c>
      <c r="H68" s="300" t="e">
        <f>VLOOKUP(C68,FORMULA!$C$46:$J$143,7,0)</f>
        <v>#N/A</v>
      </c>
      <c r="I68" s="269" t="e">
        <f>VLOOKUP(C68,FORMULA!$C$46:$J$143,8,0)</f>
        <v>#N/A</v>
      </c>
      <c r="J68" s="161" t="e">
        <f>VLOOKUP($C68,RESUMEN!$C$15:$I$114,4,FALSE)</f>
        <v>#N/A</v>
      </c>
      <c r="K68" s="161" t="e">
        <f>VLOOKUP($C68,RESUMEN!$C$15:$I$114,5,FALSE)</f>
        <v>#N/A</v>
      </c>
      <c r="L68" s="270" t="e">
        <f t="shared" si="5"/>
        <v>#N/A</v>
      </c>
      <c r="M68" s="162">
        <v>6.4000000000000002E-9</v>
      </c>
      <c r="N68" s="247">
        <f t="shared" si="8"/>
        <v>0</v>
      </c>
      <c r="P68" s="82" t="e">
        <f t="shared" si="12"/>
        <v>#N/A</v>
      </c>
      <c r="Q68" s="173">
        <f t="shared" si="4"/>
        <v>53</v>
      </c>
      <c r="R68" s="174" t="e">
        <f t="shared" ca="1" si="9"/>
        <v>#N/A</v>
      </c>
      <c r="S68" s="248" t="e">
        <f t="shared" ca="1" si="10"/>
        <v>#N/A</v>
      </c>
      <c r="T68" s="267" t="e">
        <f t="shared" ca="1" si="11"/>
        <v>#N/A</v>
      </c>
    </row>
    <row r="69" spans="2:20" ht="18" hidden="1" x14ac:dyDescent="0.2">
      <c r="B69" s="158">
        <v>56</v>
      </c>
      <c r="C69" s="159">
        <f>RESUMEN!C70</f>
        <v>0</v>
      </c>
      <c r="D69" s="123" t="e">
        <f>VLOOKUP(C69,RESUMEN!$C$15:$D$114,2,0)</f>
        <v>#N/A</v>
      </c>
      <c r="E69" s="160" t="e">
        <f>VLOOKUP(B69,FORMULA!$C$46:$J$143,3,0)</f>
        <v>#N/A</v>
      </c>
      <c r="F69" s="160" t="e">
        <f>VLOOKUP(C69,FORMULA!$C$46:$J$143,4,0)</f>
        <v>#N/A</v>
      </c>
      <c r="G69" s="300" t="e">
        <f>VLOOKUP(B69,FORMULA!$C$46:$J$143,5,0)</f>
        <v>#N/A</v>
      </c>
      <c r="H69" s="300" t="e">
        <f>VLOOKUP(C69,FORMULA!$C$46:$J$143,7,0)</f>
        <v>#N/A</v>
      </c>
      <c r="I69" s="269" t="e">
        <f>VLOOKUP(C69,FORMULA!$C$46:$J$143,8,0)</f>
        <v>#N/A</v>
      </c>
      <c r="J69" s="161" t="e">
        <f>VLOOKUP($C69,RESUMEN!$C$15:$I$114,4,FALSE)</f>
        <v>#N/A</v>
      </c>
      <c r="K69" s="161" t="e">
        <f>VLOOKUP($C69,RESUMEN!$C$15:$I$114,5,FALSE)</f>
        <v>#N/A</v>
      </c>
      <c r="L69" s="270" t="e">
        <f t="shared" si="5"/>
        <v>#N/A</v>
      </c>
      <c r="M69" s="162">
        <v>6.5000000000000003E-9</v>
      </c>
      <c r="N69" s="247">
        <f t="shared" si="8"/>
        <v>0</v>
      </c>
      <c r="P69" s="82" t="e">
        <f t="shared" si="12"/>
        <v>#N/A</v>
      </c>
      <c r="Q69" s="173">
        <f t="shared" si="4"/>
        <v>54</v>
      </c>
      <c r="R69" s="174" t="e">
        <f t="shared" ca="1" si="9"/>
        <v>#N/A</v>
      </c>
      <c r="S69" s="248" t="e">
        <f t="shared" ca="1" si="10"/>
        <v>#N/A</v>
      </c>
      <c r="T69" s="267" t="e">
        <f t="shared" ca="1" si="11"/>
        <v>#N/A</v>
      </c>
    </row>
    <row r="70" spans="2:20" ht="18" hidden="1" x14ac:dyDescent="0.2">
      <c r="B70" s="158">
        <v>57</v>
      </c>
      <c r="C70" s="159">
        <f>RESUMEN!C71</f>
        <v>0</v>
      </c>
      <c r="D70" s="123" t="e">
        <f>VLOOKUP(C70,RESUMEN!$C$15:$D$114,2,0)</f>
        <v>#N/A</v>
      </c>
      <c r="E70" s="160" t="e">
        <f>VLOOKUP(B70,FORMULA!$C$46:$J$143,3,0)</f>
        <v>#N/A</v>
      </c>
      <c r="F70" s="160" t="e">
        <f>VLOOKUP(C70,FORMULA!$C$46:$J$143,4,0)</f>
        <v>#N/A</v>
      </c>
      <c r="G70" s="300" t="e">
        <f>VLOOKUP(B70,FORMULA!$C$46:$J$143,5,0)</f>
        <v>#N/A</v>
      </c>
      <c r="H70" s="300" t="e">
        <f>VLOOKUP(C70,FORMULA!$C$46:$J$143,7,0)</f>
        <v>#N/A</v>
      </c>
      <c r="I70" s="269" t="e">
        <f>VLOOKUP(C70,FORMULA!$C$46:$J$143,8,0)</f>
        <v>#N/A</v>
      </c>
      <c r="J70" s="161" t="e">
        <f>VLOOKUP($C70,RESUMEN!$C$15:$I$114,4,FALSE)</f>
        <v>#N/A</v>
      </c>
      <c r="K70" s="161" t="e">
        <f>VLOOKUP($C70,RESUMEN!$C$15:$I$114,5,FALSE)</f>
        <v>#N/A</v>
      </c>
      <c r="L70" s="270" t="e">
        <f t="shared" si="5"/>
        <v>#N/A</v>
      </c>
      <c r="M70" s="162">
        <v>6.6000000000000004E-9</v>
      </c>
      <c r="N70" s="247">
        <f t="shared" si="8"/>
        <v>0</v>
      </c>
      <c r="P70" s="82" t="e">
        <f t="shared" si="12"/>
        <v>#N/A</v>
      </c>
      <c r="Q70" s="173">
        <f t="shared" si="4"/>
        <v>55</v>
      </c>
      <c r="R70" s="174" t="e">
        <f t="shared" ca="1" si="9"/>
        <v>#N/A</v>
      </c>
      <c r="S70" s="248" t="e">
        <f t="shared" ca="1" si="10"/>
        <v>#N/A</v>
      </c>
      <c r="T70" s="267" t="e">
        <f t="shared" ca="1" si="11"/>
        <v>#N/A</v>
      </c>
    </row>
    <row r="71" spans="2:20" ht="18" hidden="1" x14ac:dyDescent="0.2">
      <c r="B71" s="158">
        <v>58</v>
      </c>
      <c r="C71" s="159">
        <f>RESUMEN!C72</f>
        <v>0</v>
      </c>
      <c r="D71" s="123" t="e">
        <f>VLOOKUP(C71,RESUMEN!$C$15:$D$114,2,0)</f>
        <v>#N/A</v>
      </c>
      <c r="E71" s="160" t="e">
        <f>VLOOKUP(B71,FORMULA!$C$46:$J$143,3,0)</f>
        <v>#N/A</v>
      </c>
      <c r="F71" s="160" t="e">
        <f>VLOOKUP(C71,FORMULA!$C$46:$J$143,4,0)</f>
        <v>#N/A</v>
      </c>
      <c r="G71" s="300" t="e">
        <f>VLOOKUP(B71,FORMULA!$C$46:$J$143,5,0)</f>
        <v>#N/A</v>
      </c>
      <c r="H71" s="300" t="e">
        <f>VLOOKUP(C71,FORMULA!$C$46:$J$143,7,0)</f>
        <v>#N/A</v>
      </c>
      <c r="I71" s="269" t="e">
        <f>VLOOKUP(C71,FORMULA!$C$46:$J$143,8,0)</f>
        <v>#N/A</v>
      </c>
      <c r="J71" s="161" t="e">
        <f>VLOOKUP($C71,RESUMEN!$C$15:$I$114,4,FALSE)</f>
        <v>#N/A</v>
      </c>
      <c r="K71" s="161" t="e">
        <f>VLOOKUP($C71,RESUMEN!$C$15:$I$114,5,FALSE)</f>
        <v>#N/A</v>
      </c>
      <c r="L71" s="270" t="e">
        <f t="shared" si="5"/>
        <v>#N/A</v>
      </c>
      <c r="M71" s="162">
        <v>6.6999999999999996E-9</v>
      </c>
      <c r="N71" s="247">
        <f t="shared" si="8"/>
        <v>0</v>
      </c>
      <c r="P71" s="82" t="e">
        <f t="shared" si="12"/>
        <v>#N/A</v>
      </c>
      <c r="Q71" s="173">
        <f t="shared" si="4"/>
        <v>56</v>
      </c>
      <c r="R71" s="174" t="e">
        <f t="shared" ca="1" si="9"/>
        <v>#N/A</v>
      </c>
      <c r="S71" s="248" t="e">
        <f t="shared" ca="1" si="10"/>
        <v>#N/A</v>
      </c>
      <c r="T71" s="267" t="e">
        <f t="shared" ca="1" si="11"/>
        <v>#N/A</v>
      </c>
    </row>
    <row r="72" spans="2:20" ht="18" hidden="1" x14ac:dyDescent="0.2">
      <c r="B72" s="158">
        <v>59</v>
      </c>
      <c r="C72" s="159">
        <f>RESUMEN!C73</f>
        <v>0</v>
      </c>
      <c r="D72" s="123" t="e">
        <f>VLOOKUP(C72,RESUMEN!$C$15:$D$114,2,0)</f>
        <v>#N/A</v>
      </c>
      <c r="E72" s="160" t="e">
        <f>VLOOKUP(B72,FORMULA!$C$46:$J$143,3,0)</f>
        <v>#N/A</v>
      </c>
      <c r="F72" s="160" t="e">
        <f>VLOOKUP(C72,FORMULA!$C$46:$J$143,4,0)</f>
        <v>#N/A</v>
      </c>
      <c r="G72" s="300" t="e">
        <f>VLOOKUP(B72,FORMULA!$C$46:$J$143,5,0)</f>
        <v>#N/A</v>
      </c>
      <c r="H72" s="300" t="e">
        <f>VLOOKUP(C72,FORMULA!$C$46:$J$143,7,0)</f>
        <v>#N/A</v>
      </c>
      <c r="I72" s="269" t="e">
        <f>VLOOKUP(C72,FORMULA!$C$46:$J$143,8,0)</f>
        <v>#N/A</v>
      </c>
      <c r="J72" s="161" t="e">
        <f>VLOOKUP($C72,RESUMEN!$C$15:$I$114,4,FALSE)</f>
        <v>#N/A</v>
      </c>
      <c r="K72" s="161" t="e">
        <f>VLOOKUP($C72,RESUMEN!$C$15:$I$114,5,FALSE)</f>
        <v>#N/A</v>
      </c>
      <c r="L72" s="270" t="e">
        <f t="shared" si="5"/>
        <v>#N/A</v>
      </c>
      <c r="M72" s="162">
        <v>6.7999999999999997E-9</v>
      </c>
      <c r="N72" s="247">
        <f t="shared" si="8"/>
        <v>0</v>
      </c>
      <c r="P72" s="82" t="e">
        <f t="shared" si="12"/>
        <v>#N/A</v>
      </c>
      <c r="Q72" s="173">
        <f t="shared" si="4"/>
        <v>57</v>
      </c>
      <c r="R72" s="174" t="e">
        <f t="shared" ca="1" si="9"/>
        <v>#N/A</v>
      </c>
      <c r="S72" s="248" t="e">
        <f t="shared" ca="1" si="10"/>
        <v>#N/A</v>
      </c>
      <c r="T72" s="267" t="e">
        <f t="shared" ca="1" si="11"/>
        <v>#N/A</v>
      </c>
    </row>
    <row r="73" spans="2:20" ht="18" hidden="1" x14ac:dyDescent="0.2">
      <c r="B73" s="158">
        <v>60</v>
      </c>
      <c r="C73" s="159">
        <f>RESUMEN!C74</f>
        <v>0</v>
      </c>
      <c r="D73" s="123" t="e">
        <f>VLOOKUP(C73,RESUMEN!$C$15:$D$114,2,0)</f>
        <v>#N/A</v>
      </c>
      <c r="E73" s="160" t="e">
        <f>VLOOKUP(B73,FORMULA!$C$46:$J$143,3,0)</f>
        <v>#N/A</v>
      </c>
      <c r="F73" s="160" t="e">
        <f>VLOOKUP(C73,FORMULA!$C$46:$J$143,4,0)</f>
        <v>#N/A</v>
      </c>
      <c r="G73" s="300" t="e">
        <f>VLOOKUP(B73,FORMULA!$C$46:$J$143,5,0)</f>
        <v>#N/A</v>
      </c>
      <c r="H73" s="300" t="e">
        <f>VLOOKUP(C73,FORMULA!$C$46:$J$143,7,0)</f>
        <v>#N/A</v>
      </c>
      <c r="I73" s="269" t="e">
        <f>VLOOKUP(C73,FORMULA!$C$46:$J$143,8,0)</f>
        <v>#N/A</v>
      </c>
      <c r="J73" s="161" t="e">
        <f>VLOOKUP($C73,RESUMEN!$C$15:$I$114,4,FALSE)</f>
        <v>#N/A</v>
      </c>
      <c r="K73" s="161" t="e">
        <f>VLOOKUP($C73,RESUMEN!$C$15:$I$114,5,FALSE)</f>
        <v>#N/A</v>
      </c>
      <c r="L73" s="270" t="e">
        <f t="shared" si="5"/>
        <v>#N/A</v>
      </c>
      <c r="M73" s="162">
        <v>6.8999999999999997E-9</v>
      </c>
      <c r="N73" s="247">
        <f t="shared" si="8"/>
        <v>0</v>
      </c>
      <c r="P73" s="82" t="e">
        <f t="shared" si="12"/>
        <v>#N/A</v>
      </c>
      <c r="Q73" s="173">
        <f t="shared" si="4"/>
        <v>58</v>
      </c>
      <c r="R73" s="174" t="e">
        <f t="shared" ca="1" si="9"/>
        <v>#N/A</v>
      </c>
      <c r="S73" s="248" t="e">
        <f t="shared" ca="1" si="10"/>
        <v>#N/A</v>
      </c>
      <c r="T73" s="267" t="e">
        <f t="shared" ca="1" si="11"/>
        <v>#N/A</v>
      </c>
    </row>
    <row r="74" spans="2:20" ht="18" hidden="1" x14ac:dyDescent="0.2">
      <c r="B74" s="158">
        <v>61</v>
      </c>
      <c r="C74" s="159">
        <f>RESUMEN!C75</f>
        <v>0</v>
      </c>
      <c r="D74" s="123" t="e">
        <f>VLOOKUP(C74,RESUMEN!$C$15:$D$114,2,0)</f>
        <v>#N/A</v>
      </c>
      <c r="E74" s="160" t="e">
        <f>VLOOKUP(B74,FORMULA!$C$46:$J$143,3,0)</f>
        <v>#N/A</v>
      </c>
      <c r="F74" s="160" t="e">
        <f>VLOOKUP(C74,FORMULA!$C$46:$J$143,4,0)</f>
        <v>#N/A</v>
      </c>
      <c r="G74" s="300" t="e">
        <f>VLOOKUP(B74,FORMULA!$C$46:$J$143,5,0)</f>
        <v>#N/A</v>
      </c>
      <c r="H74" s="300" t="e">
        <f>VLOOKUP(C74,FORMULA!$C$46:$J$143,7,0)</f>
        <v>#N/A</v>
      </c>
      <c r="I74" s="269" t="e">
        <f>VLOOKUP(C74,FORMULA!$C$46:$J$143,8,0)</f>
        <v>#N/A</v>
      </c>
      <c r="J74" s="161" t="e">
        <f>VLOOKUP($C74,RESUMEN!$C$15:$I$114,4,FALSE)</f>
        <v>#N/A</v>
      </c>
      <c r="K74" s="161" t="e">
        <f>VLOOKUP($C74,RESUMEN!$C$15:$I$114,5,FALSE)</f>
        <v>#N/A</v>
      </c>
      <c r="L74" s="270" t="e">
        <f t="shared" si="5"/>
        <v>#N/A</v>
      </c>
      <c r="M74" s="162">
        <v>6.9999999999999998E-9</v>
      </c>
      <c r="N74" s="247">
        <f t="shared" si="8"/>
        <v>0</v>
      </c>
      <c r="P74" s="82" t="e">
        <f t="shared" si="12"/>
        <v>#N/A</v>
      </c>
      <c r="Q74" s="173">
        <f t="shared" si="4"/>
        <v>59</v>
      </c>
      <c r="R74" s="174" t="e">
        <f t="shared" ca="1" si="9"/>
        <v>#N/A</v>
      </c>
      <c r="S74" s="248" t="e">
        <f t="shared" ca="1" si="10"/>
        <v>#N/A</v>
      </c>
      <c r="T74" s="267" t="e">
        <f t="shared" ca="1" si="11"/>
        <v>#N/A</v>
      </c>
    </row>
    <row r="75" spans="2:20" ht="18" hidden="1" x14ac:dyDescent="0.2">
      <c r="B75" s="158">
        <v>62</v>
      </c>
      <c r="C75" s="159">
        <f>RESUMEN!C76</f>
        <v>0</v>
      </c>
      <c r="D75" s="123" t="e">
        <f>VLOOKUP(C75,RESUMEN!$C$15:$D$114,2,0)</f>
        <v>#N/A</v>
      </c>
      <c r="E75" s="160" t="e">
        <f>VLOOKUP(B75,FORMULA!$C$46:$J$143,3,0)</f>
        <v>#N/A</v>
      </c>
      <c r="F75" s="160" t="e">
        <f>VLOOKUP(C75,FORMULA!$C$46:$J$143,4,0)</f>
        <v>#N/A</v>
      </c>
      <c r="G75" s="300" t="e">
        <f>VLOOKUP(B75,FORMULA!$C$46:$J$143,5,0)</f>
        <v>#N/A</v>
      </c>
      <c r="H75" s="300" t="e">
        <f>VLOOKUP(C75,FORMULA!$C$46:$J$143,7,0)</f>
        <v>#N/A</v>
      </c>
      <c r="I75" s="269" t="e">
        <f>VLOOKUP(C75,FORMULA!$C$46:$J$143,8,0)</f>
        <v>#N/A</v>
      </c>
      <c r="J75" s="161" t="e">
        <f>VLOOKUP($C75,RESUMEN!$C$15:$I$114,4,FALSE)</f>
        <v>#N/A</v>
      </c>
      <c r="K75" s="161" t="e">
        <f>VLOOKUP($C75,RESUMEN!$C$15:$I$114,5,FALSE)</f>
        <v>#N/A</v>
      </c>
      <c r="L75" s="270" t="e">
        <f t="shared" si="5"/>
        <v>#N/A</v>
      </c>
      <c r="M75" s="162">
        <v>7.0999999999999999E-9</v>
      </c>
      <c r="N75" s="247">
        <f t="shared" si="8"/>
        <v>0</v>
      </c>
      <c r="P75" s="82" t="e">
        <f t="shared" si="12"/>
        <v>#N/A</v>
      </c>
      <c r="Q75" s="173">
        <f t="shared" si="4"/>
        <v>60</v>
      </c>
      <c r="R75" s="174" t="e">
        <f t="shared" ca="1" si="9"/>
        <v>#N/A</v>
      </c>
      <c r="S75" s="248" t="e">
        <f t="shared" ca="1" si="10"/>
        <v>#N/A</v>
      </c>
      <c r="T75" s="267" t="e">
        <f t="shared" ca="1" si="11"/>
        <v>#N/A</v>
      </c>
    </row>
    <row r="76" spans="2:20" ht="18" hidden="1" x14ac:dyDescent="0.2">
      <c r="B76" s="158">
        <v>63</v>
      </c>
      <c r="C76" s="159">
        <f>RESUMEN!C77</f>
        <v>0</v>
      </c>
      <c r="D76" s="123" t="e">
        <f>VLOOKUP(C76,RESUMEN!$C$15:$D$114,2,0)</f>
        <v>#N/A</v>
      </c>
      <c r="E76" s="160" t="e">
        <f>VLOOKUP(B76,FORMULA!$C$46:$J$143,3,0)</f>
        <v>#N/A</v>
      </c>
      <c r="F76" s="160" t="e">
        <f>VLOOKUP(C76,FORMULA!$C$46:$J$143,4,0)</f>
        <v>#N/A</v>
      </c>
      <c r="G76" s="300" t="e">
        <f>VLOOKUP(B76,FORMULA!$C$46:$J$143,5,0)</f>
        <v>#N/A</v>
      </c>
      <c r="H76" s="300" t="e">
        <f>VLOOKUP(C76,FORMULA!$C$46:$J$143,7,0)</f>
        <v>#N/A</v>
      </c>
      <c r="I76" s="269" t="e">
        <f>VLOOKUP(C76,FORMULA!$C$46:$J$143,8,0)</f>
        <v>#N/A</v>
      </c>
      <c r="J76" s="161" t="e">
        <f>VLOOKUP($C76,RESUMEN!$C$15:$I$114,4,FALSE)</f>
        <v>#N/A</v>
      </c>
      <c r="K76" s="161" t="e">
        <f>VLOOKUP($C76,RESUMEN!$C$15:$I$114,5,FALSE)</f>
        <v>#N/A</v>
      </c>
      <c r="L76" s="270" t="e">
        <f t="shared" si="5"/>
        <v>#N/A</v>
      </c>
      <c r="M76" s="162">
        <v>7.2E-9</v>
      </c>
      <c r="N76" s="247">
        <f t="shared" si="8"/>
        <v>0</v>
      </c>
      <c r="P76" s="82" t="e">
        <f t="shared" si="12"/>
        <v>#N/A</v>
      </c>
      <c r="Q76" s="173">
        <f t="shared" si="4"/>
        <v>61</v>
      </c>
      <c r="R76" s="174" t="e">
        <f t="shared" ca="1" si="9"/>
        <v>#N/A</v>
      </c>
      <c r="S76" s="248" t="e">
        <f t="shared" ca="1" si="10"/>
        <v>#N/A</v>
      </c>
      <c r="T76" s="267" t="e">
        <f t="shared" ca="1" si="11"/>
        <v>#N/A</v>
      </c>
    </row>
    <row r="77" spans="2:20" ht="18" hidden="1" x14ac:dyDescent="0.2">
      <c r="B77" s="158">
        <v>64</v>
      </c>
      <c r="C77" s="159">
        <f>RESUMEN!C78</f>
        <v>0</v>
      </c>
      <c r="D77" s="123" t="e">
        <f>VLOOKUP(C77,RESUMEN!$C$15:$D$114,2,0)</f>
        <v>#N/A</v>
      </c>
      <c r="E77" s="160" t="e">
        <f>VLOOKUP(B77,FORMULA!$C$46:$J$143,3,0)</f>
        <v>#N/A</v>
      </c>
      <c r="F77" s="160" t="e">
        <f>VLOOKUP(C77,FORMULA!$C$46:$J$143,4,0)</f>
        <v>#N/A</v>
      </c>
      <c r="G77" s="300" t="e">
        <f>VLOOKUP(B77,FORMULA!$C$46:$J$143,5,0)</f>
        <v>#N/A</v>
      </c>
      <c r="H77" s="300" t="e">
        <f>VLOOKUP(C77,FORMULA!$C$46:$J$143,7,0)</f>
        <v>#N/A</v>
      </c>
      <c r="I77" s="269" t="e">
        <f>VLOOKUP(C77,FORMULA!$C$46:$J$143,8,0)</f>
        <v>#N/A</v>
      </c>
      <c r="J77" s="161" t="e">
        <f>VLOOKUP($C77,RESUMEN!$C$15:$I$114,4,FALSE)</f>
        <v>#N/A</v>
      </c>
      <c r="K77" s="161" t="e">
        <f>VLOOKUP($C77,RESUMEN!$C$15:$I$114,5,FALSE)</f>
        <v>#N/A</v>
      </c>
      <c r="L77" s="270" t="e">
        <f t="shared" si="5"/>
        <v>#N/A</v>
      </c>
      <c r="M77" s="162">
        <v>7.3E-9</v>
      </c>
      <c r="N77" s="247">
        <f t="shared" si="8"/>
        <v>0</v>
      </c>
      <c r="P77" s="82" t="e">
        <f t="shared" si="12"/>
        <v>#N/A</v>
      </c>
      <c r="Q77" s="173">
        <f t="shared" si="4"/>
        <v>62</v>
      </c>
      <c r="R77" s="174" t="e">
        <f t="shared" ca="1" si="9"/>
        <v>#N/A</v>
      </c>
      <c r="S77" s="248" t="e">
        <f t="shared" ca="1" si="10"/>
        <v>#N/A</v>
      </c>
      <c r="T77" s="267" t="e">
        <f t="shared" ca="1" si="11"/>
        <v>#N/A</v>
      </c>
    </row>
    <row r="78" spans="2:20" ht="18" hidden="1" x14ac:dyDescent="0.2">
      <c r="B78" s="158">
        <v>65</v>
      </c>
      <c r="C78" s="159">
        <f>RESUMEN!C79</f>
        <v>0</v>
      </c>
      <c r="D78" s="123" t="e">
        <f>VLOOKUP(C78,RESUMEN!$C$15:$D$114,2,0)</f>
        <v>#N/A</v>
      </c>
      <c r="E78" s="160" t="e">
        <f>VLOOKUP(B78,FORMULA!$C$46:$J$143,3,0)</f>
        <v>#N/A</v>
      </c>
      <c r="F78" s="160" t="e">
        <f>VLOOKUP(C78,FORMULA!$C$46:$J$143,4,0)</f>
        <v>#N/A</v>
      </c>
      <c r="G78" s="300" t="e">
        <f>VLOOKUP(B78,FORMULA!$C$46:$J$143,5,0)</f>
        <v>#N/A</v>
      </c>
      <c r="H78" s="300" t="e">
        <f>VLOOKUP(C78,FORMULA!$C$46:$J$143,7,0)</f>
        <v>#N/A</v>
      </c>
      <c r="I78" s="269" t="e">
        <f>VLOOKUP(C78,FORMULA!$C$46:$J$143,8,0)</f>
        <v>#N/A</v>
      </c>
      <c r="J78" s="161" t="e">
        <f>VLOOKUP($C78,RESUMEN!$C$15:$I$114,4,FALSE)</f>
        <v>#N/A</v>
      </c>
      <c r="K78" s="161" t="e">
        <f>VLOOKUP($C78,RESUMEN!$C$15:$I$114,5,FALSE)</f>
        <v>#N/A</v>
      </c>
      <c r="L78" s="270" t="e">
        <f t="shared" si="5"/>
        <v>#N/A</v>
      </c>
      <c r="M78" s="162">
        <v>7.4000000000000001E-9</v>
      </c>
      <c r="N78" s="247">
        <f t="shared" ref="N78:N114" si="13">C78</f>
        <v>0</v>
      </c>
      <c r="P78" s="82" t="e">
        <f t="shared" si="12"/>
        <v>#N/A</v>
      </c>
      <c r="Q78" s="173">
        <f t="shared" si="4"/>
        <v>63</v>
      </c>
      <c r="R78" s="174" t="e">
        <f t="shared" ca="1" si="9"/>
        <v>#N/A</v>
      </c>
      <c r="S78" s="248" t="e">
        <f t="shared" ca="1" si="10"/>
        <v>#N/A</v>
      </c>
      <c r="T78" s="267" t="e">
        <f t="shared" ca="1" si="11"/>
        <v>#N/A</v>
      </c>
    </row>
    <row r="79" spans="2:20" ht="18" hidden="1" x14ac:dyDescent="0.2">
      <c r="B79" s="158">
        <v>66</v>
      </c>
      <c r="C79" s="159">
        <f>RESUMEN!C80</f>
        <v>0</v>
      </c>
      <c r="D79" s="123" t="e">
        <f>VLOOKUP(C79,RESUMEN!$C$15:$D$114,2,0)</f>
        <v>#N/A</v>
      </c>
      <c r="E79" s="160" t="e">
        <f>VLOOKUP(B79,FORMULA!$C$46:$J$143,3,0)</f>
        <v>#N/A</v>
      </c>
      <c r="F79" s="160" t="e">
        <f>VLOOKUP(C79,FORMULA!$C$46:$J$143,4,0)</f>
        <v>#N/A</v>
      </c>
      <c r="G79" s="300" t="e">
        <f>VLOOKUP(B79,FORMULA!$C$46:$J$143,5,0)</f>
        <v>#N/A</v>
      </c>
      <c r="H79" s="300" t="e">
        <f>VLOOKUP(C79,FORMULA!$C$46:$J$143,7,0)</f>
        <v>#N/A</v>
      </c>
      <c r="I79" s="269" t="e">
        <f>VLOOKUP(C79,FORMULA!$C$46:$J$143,8,0)</f>
        <v>#N/A</v>
      </c>
      <c r="J79" s="161" t="e">
        <f>VLOOKUP($C79,RESUMEN!$C$15:$I$114,4,FALSE)</f>
        <v>#N/A</v>
      </c>
      <c r="K79" s="161" t="e">
        <f>VLOOKUP($C79,RESUMEN!$C$15:$I$114,5,FALSE)</f>
        <v>#N/A</v>
      </c>
      <c r="L79" s="270" t="e">
        <f t="shared" ref="L79:L113" si="14">IF(F79="DESCARTADO",-M79,SUM(I79:K79,-M79))</f>
        <v>#N/A</v>
      </c>
      <c r="M79" s="162">
        <v>7.4999999999999993E-9</v>
      </c>
      <c r="N79" s="247">
        <f t="shared" si="13"/>
        <v>0</v>
      </c>
      <c r="P79" s="82" t="e">
        <f t="shared" si="12"/>
        <v>#N/A</v>
      </c>
      <c r="Q79" s="173">
        <f t="shared" si="4"/>
        <v>64</v>
      </c>
      <c r="R79" s="174" t="e">
        <f t="shared" ca="1" si="9"/>
        <v>#N/A</v>
      </c>
      <c r="S79" s="248" t="e">
        <f t="shared" ca="1" si="10"/>
        <v>#N/A</v>
      </c>
      <c r="T79" s="267" t="e">
        <f t="shared" ca="1" si="11"/>
        <v>#N/A</v>
      </c>
    </row>
    <row r="80" spans="2:20" ht="18" hidden="1" x14ac:dyDescent="0.2">
      <c r="B80" s="158">
        <v>67</v>
      </c>
      <c r="C80" s="159">
        <f>RESUMEN!C81</f>
        <v>0</v>
      </c>
      <c r="D80" s="123" t="e">
        <f>VLOOKUP(C80,RESUMEN!$C$15:$D$114,2,0)</f>
        <v>#N/A</v>
      </c>
      <c r="E80" s="160" t="e">
        <f>VLOOKUP(B80,FORMULA!$C$46:$J$143,3,0)</f>
        <v>#N/A</v>
      </c>
      <c r="F80" s="160" t="e">
        <f>VLOOKUP(C80,FORMULA!$C$46:$J$143,4,0)</f>
        <v>#N/A</v>
      </c>
      <c r="G80" s="300" t="e">
        <f>VLOOKUP(B80,FORMULA!$C$46:$J$143,5,0)</f>
        <v>#N/A</v>
      </c>
      <c r="H80" s="300" t="e">
        <f>VLOOKUP(C80,FORMULA!$C$46:$J$143,7,0)</f>
        <v>#N/A</v>
      </c>
      <c r="I80" s="269" t="e">
        <f>VLOOKUP(C80,FORMULA!$C$46:$J$143,8,0)</f>
        <v>#N/A</v>
      </c>
      <c r="J80" s="161" t="e">
        <f>VLOOKUP($C80,RESUMEN!$C$15:$I$114,4,FALSE)</f>
        <v>#N/A</v>
      </c>
      <c r="K80" s="161" t="e">
        <f>VLOOKUP($C80,RESUMEN!$C$15:$I$114,5,FALSE)</f>
        <v>#N/A</v>
      </c>
      <c r="L80" s="270" t="e">
        <f t="shared" si="14"/>
        <v>#N/A</v>
      </c>
      <c r="M80" s="162">
        <v>7.6000000000000002E-9</v>
      </c>
      <c r="N80" s="247">
        <f t="shared" si="13"/>
        <v>0</v>
      </c>
      <c r="P80" s="82" t="e">
        <f t="shared" si="12"/>
        <v>#N/A</v>
      </c>
      <c r="Q80" s="173">
        <f t="shared" ref="Q80:Q113" si="15">Q79+1</f>
        <v>65</v>
      </c>
      <c r="R80" s="174" t="e">
        <f t="shared" ref="R80:R111" ca="1" si="16">IF(Q80="","",OFFSET($D$15,MATCH(B80,$P$16:$P$113,0),0))</f>
        <v>#N/A</v>
      </c>
      <c r="S80" s="248" t="e">
        <f t="shared" ref="S80:S111" ca="1" si="17">IF(R80="","",VLOOKUP(R80,$D$16:$N$113,11,FALSE))</f>
        <v>#N/A</v>
      </c>
      <c r="T80" s="267" t="e">
        <f t="shared" ref="T80:T113" ca="1" si="18">IF(R80="","",VLOOKUP(R80,$D$16:$L$113,9,FALSE))</f>
        <v>#N/A</v>
      </c>
    </row>
    <row r="81" spans="2:20" ht="18" hidden="1" x14ac:dyDescent="0.2">
      <c r="B81" s="158">
        <v>68</v>
      </c>
      <c r="C81" s="159">
        <f>RESUMEN!C82</f>
        <v>0</v>
      </c>
      <c r="D81" s="123" t="e">
        <f>VLOOKUP(C81,RESUMEN!$C$15:$D$114,2,0)</f>
        <v>#N/A</v>
      </c>
      <c r="E81" s="160" t="e">
        <f>VLOOKUP(B81,FORMULA!$C$46:$J$143,3,0)</f>
        <v>#N/A</v>
      </c>
      <c r="F81" s="160" t="e">
        <f>VLOOKUP(C81,FORMULA!$C$46:$J$143,4,0)</f>
        <v>#N/A</v>
      </c>
      <c r="G81" s="300" t="e">
        <f>VLOOKUP(B81,FORMULA!$C$46:$J$143,5,0)</f>
        <v>#N/A</v>
      </c>
      <c r="H81" s="300" t="e">
        <f>VLOOKUP(C81,FORMULA!$C$46:$J$143,7,0)</f>
        <v>#N/A</v>
      </c>
      <c r="I81" s="269" t="e">
        <f>VLOOKUP(C81,FORMULA!$C$46:$J$143,8,0)</f>
        <v>#N/A</v>
      </c>
      <c r="J81" s="161" t="e">
        <f>VLOOKUP($C81,RESUMEN!$C$15:$I$114,4,FALSE)</f>
        <v>#N/A</v>
      </c>
      <c r="K81" s="161" t="e">
        <f>VLOOKUP($C81,RESUMEN!$C$15:$I$114,5,FALSE)</f>
        <v>#N/A</v>
      </c>
      <c r="L81" s="270" t="e">
        <f t="shared" si="14"/>
        <v>#N/A</v>
      </c>
      <c r="M81" s="162">
        <v>7.6999999999999995E-9</v>
      </c>
      <c r="N81" s="247">
        <f t="shared" si="13"/>
        <v>0</v>
      </c>
      <c r="P81" s="82" t="e">
        <f t="shared" si="12"/>
        <v>#N/A</v>
      </c>
      <c r="Q81" s="173">
        <f t="shared" si="15"/>
        <v>66</v>
      </c>
      <c r="R81" s="174" t="e">
        <f t="shared" ca="1" si="16"/>
        <v>#N/A</v>
      </c>
      <c r="S81" s="248" t="e">
        <f t="shared" ca="1" si="17"/>
        <v>#N/A</v>
      </c>
      <c r="T81" s="267" t="e">
        <f t="shared" ca="1" si="18"/>
        <v>#N/A</v>
      </c>
    </row>
    <row r="82" spans="2:20" ht="18" hidden="1" x14ac:dyDescent="0.2">
      <c r="B82" s="158">
        <v>69</v>
      </c>
      <c r="C82" s="159">
        <f>RESUMEN!C83</f>
        <v>0</v>
      </c>
      <c r="D82" s="123" t="e">
        <f>VLOOKUP(C82,RESUMEN!$C$15:$D$114,2,0)</f>
        <v>#N/A</v>
      </c>
      <c r="E82" s="160" t="e">
        <f>VLOOKUP(B82,FORMULA!$C$46:$J$143,3,0)</f>
        <v>#N/A</v>
      </c>
      <c r="F82" s="160" t="e">
        <f>VLOOKUP(C82,FORMULA!$C$46:$J$143,4,0)</f>
        <v>#N/A</v>
      </c>
      <c r="G82" s="300" t="e">
        <f>VLOOKUP(B82,FORMULA!$C$46:$J$143,5,0)</f>
        <v>#N/A</v>
      </c>
      <c r="H82" s="300" t="e">
        <f>VLOOKUP(C82,FORMULA!$C$46:$J$143,7,0)</f>
        <v>#N/A</v>
      </c>
      <c r="I82" s="269" t="e">
        <f>VLOOKUP(C82,FORMULA!$C$46:$J$143,8,0)</f>
        <v>#N/A</v>
      </c>
      <c r="J82" s="161" t="e">
        <f>VLOOKUP($C82,RESUMEN!$C$15:$I$114,4,FALSE)</f>
        <v>#N/A</v>
      </c>
      <c r="K82" s="161" t="e">
        <f>VLOOKUP($C82,RESUMEN!$C$15:$I$114,5,FALSE)</f>
        <v>#N/A</v>
      </c>
      <c r="L82" s="270" t="e">
        <f t="shared" si="14"/>
        <v>#N/A</v>
      </c>
      <c r="M82" s="162">
        <v>7.8000000000000004E-9</v>
      </c>
      <c r="N82" s="247">
        <f t="shared" si="13"/>
        <v>0</v>
      </c>
      <c r="P82" s="82" t="e">
        <f t="shared" si="12"/>
        <v>#N/A</v>
      </c>
      <c r="Q82" s="173">
        <f t="shared" si="15"/>
        <v>67</v>
      </c>
      <c r="R82" s="174" t="e">
        <f t="shared" ca="1" si="16"/>
        <v>#N/A</v>
      </c>
      <c r="S82" s="248" t="e">
        <f t="shared" ca="1" si="17"/>
        <v>#N/A</v>
      </c>
      <c r="T82" s="267" t="e">
        <f t="shared" ca="1" si="18"/>
        <v>#N/A</v>
      </c>
    </row>
    <row r="83" spans="2:20" ht="18" hidden="1" x14ac:dyDescent="0.2">
      <c r="B83" s="158">
        <v>70</v>
      </c>
      <c r="C83" s="159">
        <f>RESUMEN!C84</f>
        <v>0</v>
      </c>
      <c r="D83" s="123" t="e">
        <f>VLOOKUP(C83,RESUMEN!$C$15:$D$114,2,0)</f>
        <v>#N/A</v>
      </c>
      <c r="E83" s="160" t="e">
        <f>VLOOKUP(B83,FORMULA!$C$46:$J$143,3,0)</f>
        <v>#N/A</v>
      </c>
      <c r="F83" s="160" t="e">
        <f>VLOOKUP(C83,FORMULA!$C$46:$J$143,4,0)</f>
        <v>#N/A</v>
      </c>
      <c r="G83" s="300" t="e">
        <f>VLOOKUP(B83,FORMULA!$C$46:$J$143,5,0)</f>
        <v>#N/A</v>
      </c>
      <c r="H83" s="300" t="e">
        <f>VLOOKUP(C83,FORMULA!$C$46:$J$143,7,0)</f>
        <v>#N/A</v>
      </c>
      <c r="I83" s="269" t="e">
        <f>VLOOKUP(C83,FORMULA!$C$46:$J$143,8,0)</f>
        <v>#N/A</v>
      </c>
      <c r="J83" s="161" t="e">
        <f>VLOOKUP($C83,RESUMEN!$C$15:$I$114,4,FALSE)</f>
        <v>#N/A</v>
      </c>
      <c r="K83" s="161" t="e">
        <f>VLOOKUP($C83,RESUMEN!$C$15:$I$114,5,FALSE)</f>
        <v>#N/A</v>
      </c>
      <c r="L83" s="270" t="e">
        <f t="shared" si="14"/>
        <v>#N/A</v>
      </c>
      <c r="M83" s="162">
        <v>7.8999999999999996E-9</v>
      </c>
      <c r="N83" s="247">
        <f t="shared" si="13"/>
        <v>0</v>
      </c>
      <c r="P83" s="82" t="e">
        <f t="shared" si="12"/>
        <v>#N/A</v>
      </c>
      <c r="Q83" s="173">
        <f t="shared" si="15"/>
        <v>68</v>
      </c>
      <c r="R83" s="174" t="e">
        <f t="shared" ca="1" si="16"/>
        <v>#N/A</v>
      </c>
      <c r="S83" s="248" t="e">
        <f t="shared" ca="1" si="17"/>
        <v>#N/A</v>
      </c>
      <c r="T83" s="267" t="e">
        <f t="shared" ca="1" si="18"/>
        <v>#N/A</v>
      </c>
    </row>
    <row r="84" spans="2:20" ht="18" hidden="1" x14ac:dyDescent="0.2">
      <c r="B84" s="158">
        <v>71</v>
      </c>
      <c r="C84" s="159">
        <f>RESUMEN!C85</f>
        <v>0</v>
      </c>
      <c r="D84" s="123" t="e">
        <f>VLOOKUP(C84,RESUMEN!$C$15:$D$114,2,0)</f>
        <v>#N/A</v>
      </c>
      <c r="E84" s="160" t="e">
        <f>VLOOKUP(B84,FORMULA!$C$46:$J$143,3,0)</f>
        <v>#N/A</v>
      </c>
      <c r="F84" s="160" t="e">
        <f>VLOOKUP(C84,FORMULA!$C$46:$J$143,4,0)</f>
        <v>#N/A</v>
      </c>
      <c r="G84" s="300" t="e">
        <f>VLOOKUP(B84,FORMULA!$C$46:$J$143,5,0)</f>
        <v>#N/A</v>
      </c>
      <c r="H84" s="300" t="e">
        <f>VLOOKUP(C84,FORMULA!$C$46:$J$143,7,0)</f>
        <v>#N/A</v>
      </c>
      <c r="I84" s="269" t="e">
        <f>VLOOKUP(C84,FORMULA!$C$46:$J$143,8,0)</f>
        <v>#N/A</v>
      </c>
      <c r="J84" s="161" t="e">
        <f>VLOOKUP($C84,RESUMEN!$C$15:$I$114,4,FALSE)</f>
        <v>#N/A</v>
      </c>
      <c r="K84" s="161" t="e">
        <f>VLOOKUP($C84,RESUMEN!$C$15:$I$114,5,FALSE)</f>
        <v>#N/A</v>
      </c>
      <c r="L84" s="270" t="e">
        <f t="shared" si="14"/>
        <v>#N/A</v>
      </c>
      <c r="M84" s="162">
        <v>8.0000000000000005E-9</v>
      </c>
      <c r="N84" s="247">
        <f t="shared" si="13"/>
        <v>0</v>
      </c>
      <c r="P84" s="82" t="e">
        <f t="shared" si="12"/>
        <v>#N/A</v>
      </c>
      <c r="Q84" s="173">
        <f t="shared" si="15"/>
        <v>69</v>
      </c>
      <c r="R84" s="174" t="e">
        <f t="shared" ca="1" si="16"/>
        <v>#N/A</v>
      </c>
      <c r="S84" s="248" t="e">
        <f t="shared" ca="1" si="17"/>
        <v>#N/A</v>
      </c>
      <c r="T84" s="267" t="e">
        <f t="shared" ca="1" si="18"/>
        <v>#N/A</v>
      </c>
    </row>
    <row r="85" spans="2:20" ht="18" hidden="1" x14ac:dyDescent="0.2">
      <c r="B85" s="158">
        <v>72</v>
      </c>
      <c r="C85" s="159">
        <f>RESUMEN!C86</f>
        <v>0</v>
      </c>
      <c r="D85" s="123" t="e">
        <f>VLOOKUP(C85,RESUMEN!$C$15:$D$114,2,0)</f>
        <v>#N/A</v>
      </c>
      <c r="E85" s="160" t="e">
        <f>VLOOKUP(B85,FORMULA!$C$46:$J$143,3,0)</f>
        <v>#N/A</v>
      </c>
      <c r="F85" s="160" t="e">
        <f>VLOOKUP(C85,FORMULA!$C$46:$J$143,4,0)</f>
        <v>#N/A</v>
      </c>
      <c r="G85" s="300" t="e">
        <f>VLOOKUP(B85,FORMULA!$C$46:$J$143,5,0)</f>
        <v>#N/A</v>
      </c>
      <c r="H85" s="300" t="e">
        <f>VLOOKUP(C85,FORMULA!$C$46:$J$143,7,0)</f>
        <v>#N/A</v>
      </c>
      <c r="I85" s="269" t="e">
        <f>VLOOKUP(C85,FORMULA!$C$46:$J$143,8,0)</f>
        <v>#N/A</v>
      </c>
      <c r="J85" s="161" t="e">
        <f>VLOOKUP($C85,RESUMEN!$C$15:$I$114,4,FALSE)</f>
        <v>#N/A</v>
      </c>
      <c r="K85" s="161" t="e">
        <f>VLOOKUP($C85,RESUMEN!$C$15:$I$114,5,FALSE)</f>
        <v>#N/A</v>
      </c>
      <c r="L85" s="270" t="e">
        <f t="shared" si="14"/>
        <v>#N/A</v>
      </c>
      <c r="M85" s="162">
        <v>8.0999999999999997E-9</v>
      </c>
      <c r="N85" s="247">
        <f t="shared" si="13"/>
        <v>0</v>
      </c>
      <c r="P85" s="82" t="e">
        <f t="shared" si="12"/>
        <v>#N/A</v>
      </c>
      <c r="Q85" s="173">
        <f t="shared" si="15"/>
        <v>70</v>
      </c>
      <c r="R85" s="174" t="e">
        <f t="shared" ca="1" si="16"/>
        <v>#N/A</v>
      </c>
      <c r="S85" s="248" t="e">
        <f t="shared" ca="1" si="17"/>
        <v>#N/A</v>
      </c>
      <c r="T85" s="267" t="e">
        <f t="shared" ca="1" si="18"/>
        <v>#N/A</v>
      </c>
    </row>
    <row r="86" spans="2:20" ht="18" hidden="1" x14ac:dyDescent="0.2">
      <c r="B86" s="158">
        <v>73</v>
      </c>
      <c r="C86" s="159">
        <f>RESUMEN!C87</f>
        <v>0</v>
      </c>
      <c r="D86" s="123" t="e">
        <f>VLOOKUP(C86,RESUMEN!$C$15:$D$114,2,0)</f>
        <v>#N/A</v>
      </c>
      <c r="E86" s="160" t="e">
        <f>VLOOKUP(B86,FORMULA!$C$46:$J$143,3,0)</f>
        <v>#N/A</v>
      </c>
      <c r="F86" s="160" t="e">
        <f>VLOOKUP(C86,FORMULA!$C$46:$J$143,4,0)</f>
        <v>#N/A</v>
      </c>
      <c r="G86" s="300" t="e">
        <f>VLOOKUP(B86,FORMULA!$C$46:$J$143,5,0)</f>
        <v>#N/A</v>
      </c>
      <c r="H86" s="300" t="e">
        <f>VLOOKUP(C86,FORMULA!$C$46:$J$143,7,0)</f>
        <v>#N/A</v>
      </c>
      <c r="I86" s="269" t="e">
        <f>VLOOKUP(C86,FORMULA!$C$46:$J$143,8,0)</f>
        <v>#N/A</v>
      </c>
      <c r="J86" s="161" t="e">
        <f>VLOOKUP($C86,RESUMEN!$C$15:$I$114,4,FALSE)</f>
        <v>#N/A</v>
      </c>
      <c r="K86" s="161" t="e">
        <f>VLOOKUP($C86,RESUMEN!$C$15:$I$114,5,FALSE)</f>
        <v>#N/A</v>
      </c>
      <c r="L86" s="270" t="e">
        <f t="shared" si="14"/>
        <v>#N/A</v>
      </c>
      <c r="M86" s="162">
        <v>8.2000000000000006E-9</v>
      </c>
      <c r="N86" s="247">
        <f t="shared" si="13"/>
        <v>0</v>
      </c>
      <c r="P86" s="82" t="e">
        <f t="shared" si="12"/>
        <v>#N/A</v>
      </c>
      <c r="Q86" s="173">
        <f t="shared" si="15"/>
        <v>71</v>
      </c>
      <c r="R86" s="174" t="e">
        <f t="shared" ca="1" si="16"/>
        <v>#N/A</v>
      </c>
      <c r="S86" s="248" t="e">
        <f t="shared" ca="1" si="17"/>
        <v>#N/A</v>
      </c>
      <c r="T86" s="267" t="e">
        <f t="shared" ca="1" si="18"/>
        <v>#N/A</v>
      </c>
    </row>
    <row r="87" spans="2:20" ht="18" hidden="1" x14ac:dyDescent="0.2">
      <c r="B87" s="158">
        <v>74</v>
      </c>
      <c r="C87" s="159">
        <f>RESUMEN!C88</f>
        <v>0</v>
      </c>
      <c r="D87" s="123" t="e">
        <f>VLOOKUP(C87,RESUMEN!$C$15:$D$114,2,0)</f>
        <v>#N/A</v>
      </c>
      <c r="E87" s="160" t="e">
        <f>VLOOKUP(B87,FORMULA!$C$46:$J$143,3,0)</f>
        <v>#N/A</v>
      </c>
      <c r="F87" s="160" t="e">
        <f>VLOOKUP(C87,FORMULA!$C$46:$J$143,4,0)</f>
        <v>#N/A</v>
      </c>
      <c r="G87" s="300" t="e">
        <f>VLOOKUP(B87,FORMULA!$C$46:$J$143,5,0)</f>
        <v>#N/A</v>
      </c>
      <c r="H87" s="300" t="e">
        <f>VLOOKUP(C87,FORMULA!$C$46:$J$143,7,0)</f>
        <v>#N/A</v>
      </c>
      <c r="I87" s="269" t="e">
        <f>VLOOKUP(C87,FORMULA!$C$46:$J$143,8,0)</f>
        <v>#N/A</v>
      </c>
      <c r="J87" s="161" t="e">
        <f>VLOOKUP($C87,RESUMEN!$C$15:$I$114,4,FALSE)</f>
        <v>#N/A</v>
      </c>
      <c r="K87" s="161" t="e">
        <f>VLOOKUP($C87,RESUMEN!$C$15:$I$114,5,FALSE)</f>
        <v>#N/A</v>
      </c>
      <c r="L87" s="270" t="e">
        <f t="shared" si="14"/>
        <v>#N/A</v>
      </c>
      <c r="M87" s="162">
        <v>8.2999999999999999E-9</v>
      </c>
      <c r="N87" s="247">
        <f t="shared" si="13"/>
        <v>0</v>
      </c>
      <c r="P87" s="82" t="e">
        <f t="shared" si="12"/>
        <v>#N/A</v>
      </c>
      <c r="Q87" s="173">
        <f t="shared" si="15"/>
        <v>72</v>
      </c>
      <c r="R87" s="174" t="e">
        <f t="shared" ca="1" si="16"/>
        <v>#N/A</v>
      </c>
      <c r="S87" s="248" t="e">
        <f t="shared" ca="1" si="17"/>
        <v>#N/A</v>
      </c>
      <c r="T87" s="267" t="e">
        <f t="shared" ca="1" si="18"/>
        <v>#N/A</v>
      </c>
    </row>
    <row r="88" spans="2:20" ht="18" hidden="1" x14ac:dyDescent="0.2">
      <c r="B88" s="158">
        <v>75</v>
      </c>
      <c r="C88" s="159">
        <f>RESUMEN!C89</f>
        <v>0</v>
      </c>
      <c r="D88" s="123" t="e">
        <f>VLOOKUP(C88,RESUMEN!$C$15:$D$114,2,0)</f>
        <v>#N/A</v>
      </c>
      <c r="E88" s="160" t="e">
        <f>VLOOKUP(B88,FORMULA!$C$46:$J$143,3,0)</f>
        <v>#N/A</v>
      </c>
      <c r="F88" s="160" t="e">
        <f>VLOOKUP(C88,FORMULA!$C$46:$J$143,4,0)</f>
        <v>#N/A</v>
      </c>
      <c r="G88" s="300" t="e">
        <f>VLOOKUP(B88,FORMULA!$C$46:$J$143,5,0)</f>
        <v>#N/A</v>
      </c>
      <c r="H88" s="300" t="e">
        <f>VLOOKUP(C88,FORMULA!$C$46:$J$143,7,0)</f>
        <v>#N/A</v>
      </c>
      <c r="I88" s="269" t="e">
        <f>VLOOKUP(C88,FORMULA!$C$46:$J$143,8,0)</f>
        <v>#N/A</v>
      </c>
      <c r="J88" s="161" t="e">
        <f>VLOOKUP($C88,RESUMEN!$C$15:$I$114,4,FALSE)</f>
        <v>#N/A</v>
      </c>
      <c r="K88" s="161" t="e">
        <f>VLOOKUP($C88,RESUMEN!$C$15:$I$114,5,FALSE)</f>
        <v>#N/A</v>
      </c>
      <c r="L88" s="270" t="e">
        <f t="shared" si="14"/>
        <v>#N/A</v>
      </c>
      <c r="M88" s="162">
        <v>8.4000000000000008E-9</v>
      </c>
      <c r="N88" s="247">
        <f t="shared" si="13"/>
        <v>0</v>
      </c>
      <c r="P88" s="82" t="e">
        <f t="shared" ref="P88:P113" si="19">RANK(L88,$L$16:$L$113,0)</f>
        <v>#N/A</v>
      </c>
      <c r="Q88" s="173">
        <f t="shared" si="15"/>
        <v>73</v>
      </c>
      <c r="R88" s="174" t="e">
        <f t="shared" ca="1" si="16"/>
        <v>#N/A</v>
      </c>
      <c r="S88" s="248" t="e">
        <f t="shared" ca="1" si="17"/>
        <v>#N/A</v>
      </c>
      <c r="T88" s="267" t="e">
        <f t="shared" ca="1" si="18"/>
        <v>#N/A</v>
      </c>
    </row>
    <row r="89" spans="2:20" ht="18" hidden="1" x14ac:dyDescent="0.2">
      <c r="B89" s="158">
        <v>76</v>
      </c>
      <c r="C89" s="159">
        <f>RESUMEN!C90</f>
        <v>0</v>
      </c>
      <c r="D89" s="123" t="e">
        <f>VLOOKUP(C89,RESUMEN!$C$15:$D$114,2,0)</f>
        <v>#N/A</v>
      </c>
      <c r="E89" s="160" t="e">
        <f>VLOOKUP(B89,FORMULA!$C$46:$J$143,3,0)</f>
        <v>#N/A</v>
      </c>
      <c r="F89" s="160" t="e">
        <f>VLOOKUP(C89,FORMULA!$C$46:$J$143,4,0)</f>
        <v>#N/A</v>
      </c>
      <c r="G89" s="300" t="e">
        <f>VLOOKUP(B89,FORMULA!$C$46:$J$143,5,0)</f>
        <v>#N/A</v>
      </c>
      <c r="H89" s="300" t="e">
        <f>VLOOKUP(C89,FORMULA!$C$46:$J$143,7,0)</f>
        <v>#N/A</v>
      </c>
      <c r="I89" s="269" t="e">
        <f>VLOOKUP(C89,FORMULA!$C$46:$J$143,8,0)</f>
        <v>#N/A</v>
      </c>
      <c r="J89" s="161" t="e">
        <f>VLOOKUP($C89,RESUMEN!$C$15:$I$114,4,FALSE)</f>
        <v>#N/A</v>
      </c>
      <c r="K89" s="161" t="e">
        <f>VLOOKUP($C89,RESUMEN!$C$15:$I$114,5,FALSE)</f>
        <v>#N/A</v>
      </c>
      <c r="L89" s="270" t="e">
        <f t="shared" si="14"/>
        <v>#N/A</v>
      </c>
      <c r="M89" s="162">
        <v>8.5000000000000099E-9</v>
      </c>
      <c r="N89" s="247">
        <f t="shared" si="13"/>
        <v>0</v>
      </c>
      <c r="P89" s="82" t="e">
        <f t="shared" si="19"/>
        <v>#N/A</v>
      </c>
      <c r="Q89" s="173">
        <f t="shared" si="15"/>
        <v>74</v>
      </c>
      <c r="R89" s="174" t="e">
        <f t="shared" ca="1" si="16"/>
        <v>#N/A</v>
      </c>
      <c r="S89" s="248" t="e">
        <f t="shared" ca="1" si="17"/>
        <v>#N/A</v>
      </c>
      <c r="T89" s="267" t="e">
        <f t="shared" ca="1" si="18"/>
        <v>#N/A</v>
      </c>
    </row>
    <row r="90" spans="2:20" ht="18" hidden="1" x14ac:dyDescent="0.2">
      <c r="B90" s="158">
        <v>77</v>
      </c>
      <c r="C90" s="159">
        <f>RESUMEN!C91</f>
        <v>0</v>
      </c>
      <c r="D90" s="123" t="e">
        <f>VLOOKUP(C90,RESUMEN!$C$15:$D$114,2,0)</f>
        <v>#N/A</v>
      </c>
      <c r="E90" s="160" t="e">
        <f>VLOOKUP(B90,FORMULA!$C$46:$J$143,3,0)</f>
        <v>#N/A</v>
      </c>
      <c r="F90" s="160" t="e">
        <f>VLOOKUP(C90,FORMULA!$C$46:$J$143,4,0)</f>
        <v>#N/A</v>
      </c>
      <c r="G90" s="300" t="e">
        <f>VLOOKUP(B90,FORMULA!$C$46:$J$143,5,0)</f>
        <v>#N/A</v>
      </c>
      <c r="H90" s="300" t="e">
        <f>VLOOKUP(C90,FORMULA!$C$46:$J$143,7,0)</f>
        <v>#N/A</v>
      </c>
      <c r="I90" s="269" t="e">
        <f>VLOOKUP(C90,FORMULA!$C$46:$J$143,8,0)</f>
        <v>#N/A</v>
      </c>
      <c r="J90" s="161" t="e">
        <f>VLOOKUP($C90,RESUMEN!$C$15:$I$114,4,FALSE)</f>
        <v>#N/A</v>
      </c>
      <c r="K90" s="161" t="e">
        <f>VLOOKUP($C90,RESUMEN!$C$15:$I$114,5,FALSE)</f>
        <v>#N/A</v>
      </c>
      <c r="L90" s="270" t="e">
        <f t="shared" si="14"/>
        <v>#N/A</v>
      </c>
      <c r="M90" s="162">
        <v>8.5999999999999993E-9</v>
      </c>
      <c r="N90" s="247">
        <f t="shared" si="13"/>
        <v>0</v>
      </c>
      <c r="P90" s="82" t="e">
        <f t="shared" si="19"/>
        <v>#N/A</v>
      </c>
      <c r="Q90" s="173">
        <f t="shared" si="15"/>
        <v>75</v>
      </c>
      <c r="R90" s="174" t="e">
        <f t="shared" ca="1" si="16"/>
        <v>#N/A</v>
      </c>
      <c r="S90" s="248" t="e">
        <f t="shared" ca="1" si="17"/>
        <v>#N/A</v>
      </c>
      <c r="T90" s="267" t="e">
        <f t="shared" ca="1" si="18"/>
        <v>#N/A</v>
      </c>
    </row>
    <row r="91" spans="2:20" ht="18" hidden="1" x14ac:dyDescent="0.2">
      <c r="B91" s="158">
        <v>78</v>
      </c>
      <c r="C91" s="159">
        <f>RESUMEN!C92</f>
        <v>0</v>
      </c>
      <c r="D91" s="123" t="e">
        <f>VLOOKUP(C91,RESUMEN!$C$15:$D$114,2,0)</f>
        <v>#N/A</v>
      </c>
      <c r="E91" s="160" t="e">
        <f>VLOOKUP(B91,FORMULA!$C$46:$J$143,3,0)</f>
        <v>#N/A</v>
      </c>
      <c r="F91" s="160" t="e">
        <f>VLOOKUP(C91,FORMULA!$C$46:$J$143,4,0)</f>
        <v>#N/A</v>
      </c>
      <c r="G91" s="300" t="e">
        <f>VLOOKUP(B91,FORMULA!$C$46:$J$143,5,0)</f>
        <v>#N/A</v>
      </c>
      <c r="H91" s="300" t="e">
        <f>VLOOKUP(C91,FORMULA!$C$46:$J$143,7,0)</f>
        <v>#N/A</v>
      </c>
      <c r="I91" s="269" t="e">
        <f>VLOOKUP(C91,FORMULA!$C$46:$J$143,8,0)</f>
        <v>#N/A</v>
      </c>
      <c r="J91" s="161" t="e">
        <f>VLOOKUP($C91,RESUMEN!$C$15:$I$114,4,FALSE)</f>
        <v>#N/A</v>
      </c>
      <c r="K91" s="161" t="e">
        <f>VLOOKUP($C91,RESUMEN!$C$15:$I$114,5,FALSE)</f>
        <v>#N/A</v>
      </c>
      <c r="L91" s="270" t="e">
        <f t="shared" si="14"/>
        <v>#N/A</v>
      </c>
      <c r="M91" s="162">
        <v>8.7000000000000101E-9</v>
      </c>
      <c r="N91" s="247">
        <f t="shared" si="13"/>
        <v>0</v>
      </c>
      <c r="P91" s="82" t="e">
        <f t="shared" si="19"/>
        <v>#N/A</v>
      </c>
      <c r="Q91" s="173">
        <f t="shared" si="15"/>
        <v>76</v>
      </c>
      <c r="R91" s="174" t="e">
        <f t="shared" ca="1" si="16"/>
        <v>#N/A</v>
      </c>
      <c r="S91" s="248" t="e">
        <f t="shared" ca="1" si="17"/>
        <v>#N/A</v>
      </c>
      <c r="T91" s="267" t="e">
        <f t="shared" ca="1" si="18"/>
        <v>#N/A</v>
      </c>
    </row>
    <row r="92" spans="2:20" ht="18" hidden="1" x14ac:dyDescent="0.2">
      <c r="B92" s="158">
        <v>79</v>
      </c>
      <c r="C92" s="159">
        <f>RESUMEN!C93</f>
        <v>0</v>
      </c>
      <c r="D92" s="123" t="e">
        <f>VLOOKUP(C92,RESUMEN!$C$15:$D$114,2,0)</f>
        <v>#N/A</v>
      </c>
      <c r="E92" s="160" t="e">
        <f>VLOOKUP(B92,FORMULA!$C$46:$J$143,3,0)</f>
        <v>#N/A</v>
      </c>
      <c r="F92" s="160" t="e">
        <f>VLOOKUP(C92,FORMULA!$C$46:$J$143,4,0)</f>
        <v>#N/A</v>
      </c>
      <c r="G92" s="300" t="e">
        <f>VLOOKUP(B92,FORMULA!$C$46:$J$143,5,0)</f>
        <v>#N/A</v>
      </c>
      <c r="H92" s="300" t="e">
        <f>VLOOKUP(C92,FORMULA!$C$46:$J$143,7,0)</f>
        <v>#N/A</v>
      </c>
      <c r="I92" s="269" t="e">
        <f>VLOOKUP(C92,FORMULA!$C$46:$J$143,8,0)</f>
        <v>#N/A</v>
      </c>
      <c r="J92" s="161" t="e">
        <f>VLOOKUP($C92,RESUMEN!$C$15:$I$114,4,FALSE)</f>
        <v>#N/A</v>
      </c>
      <c r="K92" s="161" t="e">
        <f>VLOOKUP($C92,RESUMEN!$C$15:$I$114,5,FALSE)</f>
        <v>#N/A</v>
      </c>
      <c r="L92" s="270" t="e">
        <f t="shared" si="14"/>
        <v>#N/A</v>
      </c>
      <c r="M92" s="162">
        <v>8.8000000000000093E-9</v>
      </c>
      <c r="N92" s="247">
        <f t="shared" si="13"/>
        <v>0</v>
      </c>
      <c r="P92" s="82" t="e">
        <f t="shared" si="19"/>
        <v>#N/A</v>
      </c>
      <c r="Q92" s="173">
        <f t="shared" si="15"/>
        <v>77</v>
      </c>
      <c r="R92" s="174" t="e">
        <f t="shared" ca="1" si="16"/>
        <v>#N/A</v>
      </c>
      <c r="S92" s="248" t="e">
        <f t="shared" ca="1" si="17"/>
        <v>#N/A</v>
      </c>
      <c r="T92" s="267" t="e">
        <f t="shared" ca="1" si="18"/>
        <v>#N/A</v>
      </c>
    </row>
    <row r="93" spans="2:20" ht="18" hidden="1" x14ac:dyDescent="0.2">
      <c r="B93" s="158">
        <v>80</v>
      </c>
      <c r="C93" s="159">
        <f>RESUMEN!C94</f>
        <v>0</v>
      </c>
      <c r="D93" s="123" t="e">
        <f>VLOOKUP(C93,RESUMEN!$C$15:$D$114,2,0)</f>
        <v>#N/A</v>
      </c>
      <c r="E93" s="160" t="e">
        <f>VLOOKUP(B93,FORMULA!$C$46:$J$143,3,0)</f>
        <v>#N/A</v>
      </c>
      <c r="F93" s="160" t="e">
        <f>VLOOKUP(C93,FORMULA!$C$46:$J$143,4,0)</f>
        <v>#N/A</v>
      </c>
      <c r="G93" s="300" t="e">
        <f>VLOOKUP(B93,FORMULA!$C$46:$J$143,5,0)</f>
        <v>#N/A</v>
      </c>
      <c r="H93" s="300" t="e">
        <f>VLOOKUP(C93,FORMULA!$C$46:$J$143,7,0)</f>
        <v>#N/A</v>
      </c>
      <c r="I93" s="269" t="e">
        <f>VLOOKUP(C93,FORMULA!$C$46:$J$143,8,0)</f>
        <v>#N/A</v>
      </c>
      <c r="J93" s="161" t="e">
        <f>VLOOKUP($C93,RESUMEN!$C$15:$I$114,4,FALSE)</f>
        <v>#N/A</v>
      </c>
      <c r="K93" s="161" t="e">
        <f>VLOOKUP($C93,RESUMEN!$C$15:$I$114,5,FALSE)</f>
        <v>#N/A</v>
      </c>
      <c r="L93" s="270" t="e">
        <f t="shared" si="14"/>
        <v>#N/A</v>
      </c>
      <c r="M93" s="162">
        <v>8.9000000000000102E-9</v>
      </c>
      <c r="N93" s="247">
        <f t="shared" si="13"/>
        <v>0</v>
      </c>
      <c r="P93" s="82" t="e">
        <f t="shared" si="19"/>
        <v>#N/A</v>
      </c>
      <c r="Q93" s="173">
        <f t="shared" si="15"/>
        <v>78</v>
      </c>
      <c r="R93" s="174" t="e">
        <f t="shared" ca="1" si="16"/>
        <v>#N/A</v>
      </c>
      <c r="S93" s="248" t="e">
        <f t="shared" ca="1" si="17"/>
        <v>#N/A</v>
      </c>
      <c r="T93" s="267" t="e">
        <f t="shared" ca="1" si="18"/>
        <v>#N/A</v>
      </c>
    </row>
    <row r="94" spans="2:20" ht="18" hidden="1" x14ac:dyDescent="0.2">
      <c r="B94" s="158">
        <v>81</v>
      </c>
      <c r="C94" s="159">
        <f>RESUMEN!C95</f>
        <v>0</v>
      </c>
      <c r="D94" s="123" t="e">
        <f>VLOOKUP(C94,RESUMEN!$C$15:$D$114,2,0)</f>
        <v>#N/A</v>
      </c>
      <c r="E94" s="160" t="e">
        <f>VLOOKUP(B94,FORMULA!$C$46:$J$143,3,0)</f>
        <v>#N/A</v>
      </c>
      <c r="F94" s="160" t="e">
        <f>VLOOKUP(C94,FORMULA!$C$46:$J$143,4,0)</f>
        <v>#N/A</v>
      </c>
      <c r="G94" s="300" t="e">
        <f>VLOOKUP(B94,FORMULA!$C$46:$J$143,5,0)</f>
        <v>#N/A</v>
      </c>
      <c r="H94" s="300" t="e">
        <f>VLOOKUP(C94,FORMULA!$C$46:$J$143,7,0)</f>
        <v>#N/A</v>
      </c>
      <c r="I94" s="269" t="e">
        <f>VLOOKUP(C94,FORMULA!$C$46:$J$143,8,0)</f>
        <v>#N/A</v>
      </c>
      <c r="J94" s="161" t="e">
        <f>VLOOKUP($C94,RESUMEN!$C$15:$I$114,4,FALSE)</f>
        <v>#N/A</v>
      </c>
      <c r="K94" s="161" t="e">
        <f>VLOOKUP($C94,RESUMEN!$C$15:$I$114,5,FALSE)</f>
        <v>#N/A</v>
      </c>
      <c r="L94" s="270" t="e">
        <f t="shared" si="14"/>
        <v>#N/A</v>
      </c>
      <c r="M94" s="162">
        <v>8.9999999999999995E-9</v>
      </c>
      <c r="N94" s="247">
        <f t="shared" si="13"/>
        <v>0</v>
      </c>
      <c r="P94" s="82" t="e">
        <f t="shared" si="19"/>
        <v>#N/A</v>
      </c>
      <c r="Q94" s="173">
        <f t="shared" si="15"/>
        <v>79</v>
      </c>
      <c r="R94" s="174" t="e">
        <f t="shared" ca="1" si="16"/>
        <v>#N/A</v>
      </c>
      <c r="S94" s="248" t="e">
        <f t="shared" ca="1" si="17"/>
        <v>#N/A</v>
      </c>
      <c r="T94" s="267" t="e">
        <f t="shared" ca="1" si="18"/>
        <v>#N/A</v>
      </c>
    </row>
    <row r="95" spans="2:20" ht="18" hidden="1" x14ac:dyDescent="0.2">
      <c r="B95" s="158">
        <v>82</v>
      </c>
      <c r="C95" s="159">
        <f>RESUMEN!C96</f>
        <v>0</v>
      </c>
      <c r="D95" s="123" t="e">
        <f>VLOOKUP(C95,RESUMEN!$C$15:$D$114,2,0)</f>
        <v>#N/A</v>
      </c>
      <c r="E95" s="160" t="e">
        <f>VLOOKUP(B95,FORMULA!$C$46:$J$143,3,0)</f>
        <v>#N/A</v>
      </c>
      <c r="F95" s="160" t="e">
        <f>VLOOKUP(C95,FORMULA!$C$46:$J$143,4,0)</f>
        <v>#N/A</v>
      </c>
      <c r="G95" s="300" t="e">
        <f>VLOOKUP(B95,FORMULA!$C$46:$J$143,5,0)</f>
        <v>#N/A</v>
      </c>
      <c r="H95" s="300" t="e">
        <f>VLOOKUP(C95,FORMULA!$C$46:$J$143,7,0)</f>
        <v>#N/A</v>
      </c>
      <c r="I95" s="269" t="e">
        <f>VLOOKUP(C95,FORMULA!$C$46:$J$143,8,0)</f>
        <v>#N/A</v>
      </c>
      <c r="J95" s="161" t="e">
        <f>VLOOKUP($C95,RESUMEN!$C$15:$I$114,4,FALSE)</f>
        <v>#N/A</v>
      </c>
      <c r="K95" s="161" t="e">
        <f>VLOOKUP($C95,RESUMEN!$C$15:$I$114,5,FALSE)</f>
        <v>#N/A</v>
      </c>
      <c r="L95" s="270" t="e">
        <f t="shared" si="14"/>
        <v>#N/A</v>
      </c>
      <c r="M95" s="162">
        <v>9.1000000000000103E-9</v>
      </c>
      <c r="N95" s="247">
        <f t="shared" si="13"/>
        <v>0</v>
      </c>
      <c r="P95" s="82" t="e">
        <f t="shared" si="19"/>
        <v>#N/A</v>
      </c>
      <c r="Q95" s="173">
        <f t="shared" si="15"/>
        <v>80</v>
      </c>
      <c r="R95" s="174" t="e">
        <f t="shared" ca="1" si="16"/>
        <v>#N/A</v>
      </c>
      <c r="S95" s="248" t="e">
        <f t="shared" ca="1" si="17"/>
        <v>#N/A</v>
      </c>
      <c r="T95" s="267" t="e">
        <f t="shared" ca="1" si="18"/>
        <v>#N/A</v>
      </c>
    </row>
    <row r="96" spans="2:20" ht="18" hidden="1" x14ac:dyDescent="0.2">
      <c r="B96" s="158">
        <v>83</v>
      </c>
      <c r="C96" s="159">
        <f>RESUMEN!C97</f>
        <v>0</v>
      </c>
      <c r="D96" s="123" t="e">
        <f>VLOOKUP(C96,RESUMEN!$C$15:$D$114,2,0)</f>
        <v>#N/A</v>
      </c>
      <c r="E96" s="160" t="e">
        <f>VLOOKUP(B96,FORMULA!$C$46:$J$143,3,0)</f>
        <v>#N/A</v>
      </c>
      <c r="F96" s="160" t="e">
        <f>VLOOKUP(C96,FORMULA!$C$46:$J$143,4,0)</f>
        <v>#N/A</v>
      </c>
      <c r="G96" s="300" t="e">
        <f>VLOOKUP(B96,FORMULA!$C$46:$J$143,5,0)</f>
        <v>#N/A</v>
      </c>
      <c r="H96" s="300" t="e">
        <f>VLOOKUP(C96,FORMULA!$C$46:$J$143,7,0)</f>
        <v>#N/A</v>
      </c>
      <c r="I96" s="269" t="e">
        <f>VLOOKUP(C96,FORMULA!$C$46:$J$143,8,0)</f>
        <v>#N/A</v>
      </c>
      <c r="J96" s="161" t="e">
        <f>VLOOKUP($C96,RESUMEN!$C$15:$I$114,4,FALSE)</f>
        <v>#N/A</v>
      </c>
      <c r="K96" s="161" t="e">
        <f>VLOOKUP($C96,RESUMEN!$C$15:$I$114,5,FALSE)</f>
        <v>#N/A</v>
      </c>
      <c r="L96" s="270" t="e">
        <f t="shared" si="14"/>
        <v>#N/A</v>
      </c>
      <c r="M96" s="162">
        <v>9.2000000000000096E-9</v>
      </c>
      <c r="N96" s="247">
        <f t="shared" si="13"/>
        <v>0</v>
      </c>
      <c r="P96" s="82" t="e">
        <f t="shared" si="19"/>
        <v>#N/A</v>
      </c>
      <c r="Q96" s="173">
        <f t="shared" si="15"/>
        <v>81</v>
      </c>
      <c r="R96" s="174" t="e">
        <f t="shared" ca="1" si="16"/>
        <v>#N/A</v>
      </c>
      <c r="S96" s="248" t="e">
        <f t="shared" ca="1" si="17"/>
        <v>#N/A</v>
      </c>
      <c r="T96" s="267" t="e">
        <f t="shared" ca="1" si="18"/>
        <v>#N/A</v>
      </c>
    </row>
    <row r="97" spans="2:20" ht="18" hidden="1" x14ac:dyDescent="0.2">
      <c r="B97" s="158">
        <v>84</v>
      </c>
      <c r="C97" s="159">
        <f>RESUMEN!C98</f>
        <v>0</v>
      </c>
      <c r="D97" s="123" t="e">
        <f>VLOOKUP(C97,RESUMEN!$C$15:$D$114,2,0)</f>
        <v>#N/A</v>
      </c>
      <c r="E97" s="160" t="e">
        <f>VLOOKUP(B97,FORMULA!$C$46:$J$143,3,0)</f>
        <v>#N/A</v>
      </c>
      <c r="F97" s="160" t="e">
        <f>VLOOKUP(C97,FORMULA!$C$46:$J$143,4,0)</f>
        <v>#N/A</v>
      </c>
      <c r="G97" s="300" t="e">
        <f>VLOOKUP(B97,FORMULA!$C$46:$J$143,5,0)</f>
        <v>#N/A</v>
      </c>
      <c r="H97" s="300" t="e">
        <f>VLOOKUP(C97,FORMULA!$C$46:$J$143,7,0)</f>
        <v>#N/A</v>
      </c>
      <c r="I97" s="269" t="e">
        <f>VLOOKUP(C97,FORMULA!$C$46:$J$143,8,0)</f>
        <v>#N/A</v>
      </c>
      <c r="J97" s="161" t="e">
        <f>VLOOKUP($C97,RESUMEN!$C$15:$I$114,4,FALSE)</f>
        <v>#N/A</v>
      </c>
      <c r="K97" s="161" t="e">
        <f>VLOOKUP($C97,RESUMEN!$C$15:$I$114,5,FALSE)</f>
        <v>#N/A</v>
      </c>
      <c r="L97" s="270" t="e">
        <f t="shared" si="14"/>
        <v>#N/A</v>
      </c>
      <c r="M97" s="162">
        <v>9.3000000000000105E-9</v>
      </c>
      <c r="N97" s="247">
        <f t="shared" si="13"/>
        <v>0</v>
      </c>
      <c r="P97" s="82" t="e">
        <f t="shared" si="19"/>
        <v>#N/A</v>
      </c>
      <c r="Q97" s="173">
        <f t="shared" si="15"/>
        <v>82</v>
      </c>
      <c r="R97" s="174" t="e">
        <f t="shared" ca="1" si="16"/>
        <v>#N/A</v>
      </c>
      <c r="S97" s="248" t="e">
        <f t="shared" ca="1" si="17"/>
        <v>#N/A</v>
      </c>
      <c r="T97" s="267" t="e">
        <f t="shared" ca="1" si="18"/>
        <v>#N/A</v>
      </c>
    </row>
    <row r="98" spans="2:20" ht="18" hidden="1" x14ac:dyDescent="0.2">
      <c r="B98" s="158">
        <v>85</v>
      </c>
      <c r="C98" s="159">
        <f>RESUMEN!C99</f>
        <v>0</v>
      </c>
      <c r="D98" s="123" t="e">
        <f>VLOOKUP(C98,RESUMEN!$C$15:$D$114,2,0)</f>
        <v>#N/A</v>
      </c>
      <c r="E98" s="160" t="e">
        <f>VLOOKUP(B98,FORMULA!$C$46:$J$143,3,0)</f>
        <v>#N/A</v>
      </c>
      <c r="F98" s="160" t="e">
        <f>VLOOKUP(C98,FORMULA!$C$46:$J$143,4,0)</f>
        <v>#N/A</v>
      </c>
      <c r="G98" s="300" t="e">
        <f>VLOOKUP(B98,FORMULA!$C$46:$J$143,5,0)</f>
        <v>#N/A</v>
      </c>
      <c r="H98" s="300" t="e">
        <f>VLOOKUP(C98,FORMULA!$C$46:$J$143,7,0)</f>
        <v>#N/A</v>
      </c>
      <c r="I98" s="269" t="e">
        <f>VLOOKUP(C98,FORMULA!$C$46:$J$143,8,0)</f>
        <v>#N/A</v>
      </c>
      <c r="J98" s="161" t="e">
        <f>VLOOKUP($C98,RESUMEN!$C$15:$I$114,4,FALSE)</f>
        <v>#N/A</v>
      </c>
      <c r="K98" s="161" t="e">
        <f>VLOOKUP($C98,RESUMEN!$C$15:$I$114,5,FALSE)</f>
        <v>#N/A</v>
      </c>
      <c r="L98" s="270" t="e">
        <f t="shared" si="14"/>
        <v>#N/A</v>
      </c>
      <c r="M98" s="162">
        <v>9.3999999999999998E-9</v>
      </c>
      <c r="N98" s="247">
        <f t="shared" si="13"/>
        <v>0</v>
      </c>
      <c r="P98" s="82" t="e">
        <f t="shared" si="19"/>
        <v>#N/A</v>
      </c>
      <c r="Q98" s="173">
        <f t="shared" si="15"/>
        <v>83</v>
      </c>
      <c r="R98" s="174" t="e">
        <f t="shared" ca="1" si="16"/>
        <v>#N/A</v>
      </c>
      <c r="S98" s="248" t="e">
        <f t="shared" ca="1" si="17"/>
        <v>#N/A</v>
      </c>
      <c r="T98" s="267" t="e">
        <f t="shared" ca="1" si="18"/>
        <v>#N/A</v>
      </c>
    </row>
    <row r="99" spans="2:20" ht="18" hidden="1" x14ac:dyDescent="0.2">
      <c r="B99" s="158">
        <v>86</v>
      </c>
      <c r="C99" s="159">
        <f>RESUMEN!C100</f>
        <v>0</v>
      </c>
      <c r="D99" s="123" t="e">
        <f>VLOOKUP(C99,RESUMEN!$C$15:$D$114,2,0)</f>
        <v>#N/A</v>
      </c>
      <c r="E99" s="160" t="e">
        <f>VLOOKUP(B99,FORMULA!$C$46:$J$143,3,0)</f>
        <v>#N/A</v>
      </c>
      <c r="F99" s="160" t="e">
        <f>VLOOKUP(C99,FORMULA!$C$46:$J$143,4,0)</f>
        <v>#N/A</v>
      </c>
      <c r="G99" s="300" t="e">
        <f>VLOOKUP(B99,FORMULA!$C$46:$J$143,5,0)</f>
        <v>#N/A</v>
      </c>
      <c r="H99" s="300" t="e">
        <f>VLOOKUP(C99,FORMULA!$C$46:$J$143,7,0)</f>
        <v>#N/A</v>
      </c>
      <c r="I99" s="269" t="e">
        <f>VLOOKUP(C99,FORMULA!$C$46:$J$143,8,0)</f>
        <v>#N/A</v>
      </c>
      <c r="J99" s="161" t="e">
        <f>VLOOKUP($C99,RESUMEN!$C$15:$I$114,4,FALSE)</f>
        <v>#N/A</v>
      </c>
      <c r="K99" s="161" t="e">
        <f>VLOOKUP($C99,RESUMEN!$C$15:$I$114,5,FALSE)</f>
        <v>#N/A</v>
      </c>
      <c r="L99" s="270" t="e">
        <f t="shared" si="14"/>
        <v>#N/A</v>
      </c>
      <c r="M99" s="162">
        <v>9.5000000000000106E-9</v>
      </c>
      <c r="N99" s="247">
        <f t="shared" si="13"/>
        <v>0</v>
      </c>
      <c r="P99" s="82" t="e">
        <f t="shared" si="19"/>
        <v>#N/A</v>
      </c>
      <c r="Q99" s="173">
        <f t="shared" si="15"/>
        <v>84</v>
      </c>
      <c r="R99" s="174" t="e">
        <f t="shared" ca="1" si="16"/>
        <v>#N/A</v>
      </c>
      <c r="S99" s="248" t="e">
        <f t="shared" ca="1" si="17"/>
        <v>#N/A</v>
      </c>
      <c r="T99" s="267" t="e">
        <f t="shared" ca="1" si="18"/>
        <v>#N/A</v>
      </c>
    </row>
    <row r="100" spans="2:20" ht="18" hidden="1" x14ac:dyDescent="0.2">
      <c r="B100" s="158">
        <v>87</v>
      </c>
      <c r="C100" s="159">
        <f>RESUMEN!C101</f>
        <v>0</v>
      </c>
      <c r="D100" s="123" t="e">
        <f>VLOOKUP(C100,RESUMEN!$C$15:$D$114,2,0)</f>
        <v>#N/A</v>
      </c>
      <c r="E100" s="160" t="e">
        <f>VLOOKUP(B100,FORMULA!$C$46:$J$143,3,0)</f>
        <v>#N/A</v>
      </c>
      <c r="F100" s="160" t="e">
        <f>VLOOKUP(C100,FORMULA!$C$46:$J$143,4,0)</f>
        <v>#N/A</v>
      </c>
      <c r="G100" s="300" t="e">
        <f>VLOOKUP(B100,FORMULA!$C$46:$J$143,5,0)</f>
        <v>#N/A</v>
      </c>
      <c r="H100" s="300" t="e">
        <f>VLOOKUP(C100,FORMULA!$C$46:$J$143,7,0)</f>
        <v>#N/A</v>
      </c>
      <c r="I100" s="269" t="e">
        <f>VLOOKUP(C100,FORMULA!$C$46:$J$143,8,0)</f>
        <v>#N/A</v>
      </c>
      <c r="J100" s="161" t="e">
        <f>VLOOKUP($C100,RESUMEN!$C$15:$I$114,4,FALSE)</f>
        <v>#N/A</v>
      </c>
      <c r="K100" s="161" t="e">
        <f>VLOOKUP($C100,RESUMEN!$C$15:$I$114,5,FALSE)</f>
        <v>#N/A</v>
      </c>
      <c r="L100" s="270" t="e">
        <f t="shared" si="14"/>
        <v>#N/A</v>
      </c>
      <c r="M100" s="162">
        <v>9.6000000000000099E-9</v>
      </c>
      <c r="N100" s="247">
        <f t="shared" si="13"/>
        <v>0</v>
      </c>
      <c r="P100" s="82" t="e">
        <f t="shared" si="19"/>
        <v>#N/A</v>
      </c>
      <c r="Q100" s="173">
        <f t="shared" si="15"/>
        <v>85</v>
      </c>
      <c r="R100" s="174" t="e">
        <f t="shared" ca="1" si="16"/>
        <v>#N/A</v>
      </c>
      <c r="S100" s="248" t="e">
        <f t="shared" ca="1" si="17"/>
        <v>#N/A</v>
      </c>
      <c r="T100" s="267" t="e">
        <f t="shared" ca="1" si="18"/>
        <v>#N/A</v>
      </c>
    </row>
    <row r="101" spans="2:20" ht="18" hidden="1" x14ac:dyDescent="0.2">
      <c r="B101" s="158">
        <v>88</v>
      </c>
      <c r="C101" s="159">
        <f>RESUMEN!C102</f>
        <v>0</v>
      </c>
      <c r="D101" s="123" t="e">
        <f>VLOOKUP(C101,RESUMEN!$C$15:$D$114,2,0)</f>
        <v>#N/A</v>
      </c>
      <c r="E101" s="160" t="e">
        <f>VLOOKUP(B101,FORMULA!$C$46:$J$143,3,0)</f>
        <v>#N/A</v>
      </c>
      <c r="F101" s="160" t="e">
        <f>VLOOKUP(C101,FORMULA!$C$46:$J$143,4,0)</f>
        <v>#N/A</v>
      </c>
      <c r="G101" s="300" t="e">
        <f>VLOOKUP(B101,FORMULA!$C$46:$J$143,5,0)</f>
        <v>#N/A</v>
      </c>
      <c r="H101" s="300" t="e">
        <f>VLOOKUP(C101,FORMULA!$C$46:$J$143,7,0)</f>
        <v>#N/A</v>
      </c>
      <c r="I101" s="269" t="e">
        <f>VLOOKUP(C101,FORMULA!$C$46:$J$143,8,0)</f>
        <v>#N/A</v>
      </c>
      <c r="J101" s="161" t="e">
        <f>VLOOKUP($C101,RESUMEN!$C$15:$I$114,4,FALSE)</f>
        <v>#N/A</v>
      </c>
      <c r="K101" s="161" t="e">
        <f>VLOOKUP($C101,RESUMEN!$C$15:$I$114,5,FALSE)</f>
        <v>#N/A</v>
      </c>
      <c r="L101" s="270" t="e">
        <f t="shared" si="14"/>
        <v>#N/A</v>
      </c>
      <c r="M101" s="162">
        <v>9.7000000000000108E-9</v>
      </c>
      <c r="N101" s="247">
        <f t="shared" si="13"/>
        <v>0</v>
      </c>
      <c r="P101" s="82" t="e">
        <f t="shared" si="19"/>
        <v>#N/A</v>
      </c>
      <c r="Q101" s="173">
        <f t="shared" si="15"/>
        <v>86</v>
      </c>
      <c r="R101" s="174" t="e">
        <f t="shared" ca="1" si="16"/>
        <v>#N/A</v>
      </c>
      <c r="S101" s="248" t="e">
        <f t="shared" ca="1" si="17"/>
        <v>#N/A</v>
      </c>
      <c r="T101" s="267" t="e">
        <f t="shared" ca="1" si="18"/>
        <v>#N/A</v>
      </c>
    </row>
    <row r="102" spans="2:20" ht="18" hidden="1" x14ac:dyDescent="0.2">
      <c r="B102" s="158">
        <v>89</v>
      </c>
      <c r="C102" s="159">
        <f>RESUMEN!C103</f>
        <v>0</v>
      </c>
      <c r="D102" s="123" t="e">
        <f>VLOOKUP(C102,RESUMEN!$C$15:$D$114,2,0)</f>
        <v>#N/A</v>
      </c>
      <c r="E102" s="160" t="e">
        <f>VLOOKUP(B102,FORMULA!$C$46:$J$143,3,0)</f>
        <v>#N/A</v>
      </c>
      <c r="F102" s="160" t="e">
        <f>VLOOKUP(C102,FORMULA!$C$46:$J$143,4,0)</f>
        <v>#N/A</v>
      </c>
      <c r="G102" s="300" t="e">
        <f>VLOOKUP(B102,FORMULA!$C$46:$J$143,5,0)</f>
        <v>#N/A</v>
      </c>
      <c r="H102" s="300" t="e">
        <f>VLOOKUP(C102,FORMULA!$C$46:$J$143,7,0)</f>
        <v>#N/A</v>
      </c>
      <c r="I102" s="269" t="e">
        <f>VLOOKUP(C102,FORMULA!$C$46:$J$143,8,0)</f>
        <v>#N/A</v>
      </c>
      <c r="J102" s="161" t="e">
        <f>VLOOKUP($C102,RESUMEN!$C$15:$I$114,4,FALSE)</f>
        <v>#N/A</v>
      </c>
      <c r="K102" s="161" t="e">
        <f>VLOOKUP($C102,RESUMEN!$C$15:$I$114,5,FALSE)</f>
        <v>#N/A</v>
      </c>
      <c r="L102" s="270" t="e">
        <f t="shared" si="14"/>
        <v>#N/A</v>
      </c>
      <c r="M102" s="162">
        <v>9.80000000000001E-9</v>
      </c>
      <c r="N102" s="247">
        <f t="shared" si="13"/>
        <v>0</v>
      </c>
      <c r="P102" s="82" t="e">
        <f t="shared" si="19"/>
        <v>#N/A</v>
      </c>
      <c r="Q102" s="173">
        <f t="shared" si="15"/>
        <v>87</v>
      </c>
      <c r="R102" s="174" t="e">
        <f t="shared" ca="1" si="16"/>
        <v>#N/A</v>
      </c>
      <c r="S102" s="248" t="e">
        <f t="shared" ca="1" si="17"/>
        <v>#N/A</v>
      </c>
      <c r="T102" s="267" t="e">
        <f t="shared" ca="1" si="18"/>
        <v>#N/A</v>
      </c>
    </row>
    <row r="103" spans="2:20" ht="18" hidden="1" x14ac:dyDescent="0.2">
      <c r="B103" s="158">
        <v>90</v>
      </c>
      <c r="C103" s="159">
        <f>RESUMEN!C104</f>
        <v>0</v>
      </c>
      <c r="D103" s="123" t="e">
        <f>VLOOKUP(C103,RESUMEN!$C$15:$D$114,2,0)</f>
        <v>#N/A</v>
      </c>
      <c r="E103" s="160" t="e">
        <f>VLOOKUP(B103,FORMULA!$C$46:$J$143,3,0)</f>
        <v>#N/A</v>
      </c>
      <c r="F103" s="160" t="e">
        <f>VLOOKUP(C103,FORMULA!$C$46:$J$143,4,0)</f>
        <v>#N/A</v>
      </c>
      <c r="G103" s="300" t="e">
        <f>VLOOKUP(B103,FORMULA!$C$46:$J$143,5,0)</f>
        <v>#N/A</v>
      </c>
      <c r="H103" s="300" t="e">
        <f>VLOOKUP(C103,FORMULA!$C$46:$J$143,7,0)</f>
        <v>#N/A</v>
      </c>
      <c r="I103" s="269" t="e">
        <f>VLOOKUP(C103,FORMULA!$C$46:$J$143,8,0)</f>
        <v>#N/A</v>
      </c>
      <c r="J103" s="161" t="e">
        <f>VLOOKUP($C103,RESUMEN!$C$15:$I$114,4,FALSE)</f>
        <v>#N/A</v>
      </c>
      <c r="K103" s="161" t="e">
        <f>VLOOKUP($C103,RESUMEN!$C$15:$I$114,5,FALSE)</f>
        <v>#N/A</v>
      </c>
      <c r="L103" s="270" t="e">
        <f t="shared" si="14"/>
        <v>#N/A</v>
      </c>
      <c r="M103" s="162">
        <v>9.9000000000000092E-9</v>
      </c>
      <c r="N103" s="247">
        <f t="shared" si="13"/>
        <v>0</v>
      </c>
      <c r="P103" s="82" t="e">
        <f t="shared" si="19"/>
        <v>#N/A</v>
      </c>
      <c r="Q103" s="173">
        <f t="shared" si="15"/>
        <v>88</v>
      </c>
      <c r="R103" s="174" t="e">
        <f t="shared" ca="1" si="16"/>
        <v>#N/A</v>
      </c>
      <c r="S103" s="248" t="e">
        <f t="shared" ca="1" si="17"/>
        <v>#N/A</v>
      </c>
      <c r="T103" s="267" t="e">
        <f t="shared" ca="1" si="18"/>
        <v>#N/A</v>
      </c>
    </row>
    <row r="104" spans="2:20" ht="18" hidden="1" x14ac:dyDescent="0.2">
      <c r="B104" s="158">
        <v>91</v>
      </c>
      <c r="C104" s="159">
        <f>RESUMEN!C105</f>
        <v>0</v>
      </c>
      <c r="D104" s="123" t="e">
        <f>VLOOKUP(C104,RESUMEN!$C$15:$D$114,2,0)</f>
        <v>#N/A</v>
      </c>
      <c r="E104" s="160" t="e">
        <f>VLOOKUP(B104,FORMULA!$C$46:$J$143,3,0)</f>
        <v>#N/A</v>
      </c>
      <c r="F104" s="160" t="e">
        <f>VLOOKUP(C104,FORMULA!$C$46:$J$143,4,0)</f>
        <v>#N/A</v>
      </c>
      <c r="G104" s="300" t="e">
        <f>VLOOKUP(B104,FORMULA!$C$46:$J$143,5,0)</f>
        <v>#N/A</v>
      </c>
      <c r="H104" s="300" t="e">
        <f>VLOOKUP(C104,FORMULA!$C$46:$J$143,7,0)</f>
        <v>#N/A</v>
      </c>
      <c r="I104" s="269" t="e">
        <f>VLOOKUP(C104,FORMULA!$C$46:$J$143,8,0)</f>
        <v>#N/A</v>
      </c>
      <c r="J104" s="161" t="e">
        <f>VLOOKUP($C104,RESUMEN!$C$15:$I$114,4,FALSE)</f>
        <v>#N/A</v>
      </c>
      <c r="K104" s="161" t="e">
        <f>VLOOKUP($C104,RESUMEN!$C$15:$I$114,5,FALSE)</f>
        <v>#N/A</v>
      </c>
      <c r="L104" s="270" t="e">
        <f t="shared" si="14"/>
        <v>#N/A</v>
      </c>
      <c r="M104" s="162">
        <v>1E-8</v>
      </c>
      <c r="N104" s="247">
        <f t="shared" si="13"/>
        <v>0</v>
      </c>
      <c r="P104" s="82" t="e">
        <f t="shared" si="19"/>
        <v>#N/A</v>
      </c>
      <c r="Q104" s="173">
        <f t="shared" si="15"/>
        <v>89</v>
      </c>
      <c r="R104" s="174" t="e">
        <f t="shared" ca="1" si="16"/>
        <v>#N/A</v>
      </c>
      <c r="S104" s="248" t="e">
        <f t="shared" ca="1" si="17"/>
        <v>#N/A</v>
      </c>
      <c r="T104" s="267" t="e">
        <f t="shared" ca="1" si="18"/>
        <v>#N/A</v>
      </c>
    </row>
    <row r="105" spans="2:20" ht="18" hidden="1" x14ac:dyDescent="0.2">
      <c r="B105" s="158">
        <v>92</v>
      </c>
      <c r="C105" s="159">
        <f>RESUMEN!C106</f>
        <v>0</v>
      </c>
      <c r="D105" s="123" t="e">
        <f>VLOOKUP(C105,RESUMEN!$C$15:$D$114,2,0)</f>
        <v>#N/A</v>
      </c>
      <c r="E105" s="160" t="e">
        <f>VLOOKUP(B105,FORMULA!$C$46:$J$143,3,0)</f>
        <v>#N/A</v>
      </c>
      <c r="F105" s="160" t="e">
        <f>VLOOKUP(C105,FORMULA!$C$46:$J$143,4,0)</f>
        <v>#N/A</v>
      </c>
      <c r="G105" s="300" t="e">
        <f>VLOOKUP(B105,FORMULA!$C$46:$J$143,5,0)</f>
        <v>#N/A</v>
      </c>
      <c r="H105" s="300" t="e">
        <f>VLOOKUP(C105,FORMULA!$C$46:$J$143,7,0)</f>
        <v>#N/A</v>
      </c>
      <c r="I105" s="269" t="e">
        <f>VLOOKUP(C105,FORMULA!$C$46:$J$143,8,0)</f>
        <v>#N/A</v>
      </c>
      <c r="J105" s="161" t="e">
        <f>VLOOKUP($C105,RESUMEN!$C$15:$I$114,4,FALSE)</f>
        <v>#N/A</v>
      </c>
      <c r="K105" s="161" t="e">
        <f>VLOOKUP($C105,RESUMEN!$C$15:$I$114,5,FALSE)</f>
        <v>#N/A</v>
      </c>
      <c r="L105" s="270" t="e">
        <f t="shared" si="14"/>
        <v>#N/A</v>
      </c>
      <c r="M105" s="162">
        <v>1.0099999999999999E-8</v>
      </c>
      <c r="N105" s="247">
        <f t="shared" si="13"/>
        <v>0</v>
      </c>
      <c r="P105" s="82" t="e">
        <f t="shared" si="19"/>
        <v>#N/A</v>
      </c>
      <c r="Q105" s="173">
        <f t="shared" si="15"/>
        <v>90</v>
      </c>
      <c r="R105" s="174" t="e">
        <f t="shared" ca="1" si="16"/>
        <v>#N/A</v>
      </c>
      <c r="S105" s="248" t="e">
        <f t="shared" ca="1" si="17"/>
        <v>#N/A</v>
      </c>
      <c r="T105" s="267" t="e">
        <f t="shared" ca="1" si="18"/>
        <v>#N/A</v>
      </c>
    </row>
    <row r="106" spans="2:20" ht="18" hidden="1" x14ac:dyDescent="0.2">
      <c r="B106" s="158">
        <v>93</v>
      </c>
      <c r="C106" s="159">
        <f>RESUMEN!C107</f>
        <v>0</v>
      </c>
      <c r="D106" s="123" t="e">
        <f>VLOOKUP(C106,RESUMEN!$C$15:$D$114,2,0)</f>
        <v>#N/A</v>
      </c>
      <c r="E106" s="160" t="e">
        <f>VLOOKUP(B106,FORMULA!$C$46:$J$143,3,0)</f>
        <v>#N/A</v>
      </c>
      <c r="F106" s="160" t="e">
        <f>VLOOKUP(C106,FORMULA!$C$46:$J$143,4,0)</f>
        <v>#N/A</v>
      </c>
      <c r="G106" s="300" t="e">
        <f>VLOOKUP(B106,FORMULA!$C$46:$J$143,5,0)</f>
        <v>#N/A</v>
      </c>
      <c r="H106" s="300" t="e">
        <f>VLOOKUP(C106,FORMULA!$C$46:$J$143,7,0)</f>
        <v>#N/A</v>
      </c>
      <c r="I106" s="269" t="e">
        <f>VLOOKUP(C106,FORMULA!$C$46:$J$143,8,0)</f>
        <v>#N/A</v>
      </c>
      <c r="J106" s="161" t="e">
        <f>VLOOKUP($C106,RESUMEN!$C$15:$I$114,4,FALSE)</f>
        <v>#N/A</v>
      </c>
      <c r="K106" s="161" t="e">
        <f>VLOOKUP($C106,RESUMEN!$C$15:$I$114,5,FALSE)</f>
        <v>#N/A</v>
      </c>
      <c r="L106" s="270" t="e">
        <f t="shared" si="14"/>
        <v>#N/A</v>
      </c>
      <c r="M106" s="162">
        <v>1.02E-8</v>
      </c>
      <c r="N106" s="247">
        <f t="shared" si="13"/>
        <v>0</v>
      </c>
      <c r="P106" s="82" t="e">
        <f t="shared" si="19"/>
        <v>#N/A</v>
      </c>
      <c r="Q106" s="173">
        <f t="shared" si="15"/>
        <v>91</v>
      </c>
      <c r="R106" s="174" t="e">
        <f t="shared" ca="1" si="16"/>
        <v>#N/A</v>
      </c>
      <c r="S106" s="248" t="e">
        <f t="shared" ca="1" si="17"/>
        <v>#N/A</v>
      </c>
      <c r="T106" s="267" t="e">
        <f t="shared" ca="1" si="18"/>
        <v>#N/A</v>
      </c>
    </row>
    <row r="107" spans="2:20" ht="18" hidden="1" x14ac:dyDescent="0.2">
      <c r="B107" s="158">
        <v>94</v>
      </c>
      <c r="C107" s="159">
        <f>RESUMEN!C108</f>
        <v>0</v>
      </c>
      <c r="D107" s="123" t="e">
        <f>VLOOKUP(C107,RESUMEN!$C$15:$D$114,2,0)</f>
        <v>#N/A</v>
      </c>
      <c r="E107" s="160" t="e">
        <f>VLOOKUP(B107,FORMULA!$C$46:$J$143,3,0)</f>
        <v>#N/A</v>
      </c>
      <c r="F107" s="160" t="e">
        <f>VLOOKUP(C107,FORMULA!$C$46:$J$143,4,0)</f>
        <v>#N/A</v>
      </c>
      <c r="G107" s="300" t="e">
        <f>VLOOKUP(B107,FORMULA!$C$46:$J$143,5,0)</f>
        <v>#N/A</v>
      </c>
      <c r="H107" s="300" t="e">
        <f>VLOOKUP(C107,FORMULA!$C$46:$J$143,7,0)</f>
        <v>#N/A</v>
      </c>
      <c r="I107" s="269" t="e">
        <f>VLOOKUP(C107,FORMULA!$C$46:$J$143,8,0)</f>
        <v>#N/A</v>
      </c>
      <c r="J107" s="161" t="e">
        <f>VLOOKUP($C107,RESUMEN!$C$15:$I$114,4,FALSE)</f>
        <v>#N/A</v>
      </c>
      <c r="K107" s="161" t="e">
        <f>VLOOKUP($C107,RESUMEN!$C$15:$I$114,5,FALSE)</f>
        <v>#N/A</v>
      </c>
      <c r="L107" s="270" t="e">
        <f t="shared" si="14"/>
        <v>#N/A</v>
      </c>
      <c r="M107" s="162">
        <v>1.03E-8</v>
      </c>
      <c r="N107" s="247">
        <f t="shared" si="13"/>
        <v>0</v>
      </c>
      <c r="P107" s="82" t="e">
        <f t="shared" si="19"/>
        <v>#N/A</v>
      </c>
      <c r="Q107" s="173">
        <f t="shared" si="15"/>
        <v>92</v>
      </c>
      <c r="R107" s="174" t="e">
        <f t="shared" ca="1" si="16"/>
        <v>#N/A</v>
      </c>
      <c r="S107" s="248" t="e">
        <f t="shared" ca="1" si="17"/>
        <v>#N/A</v>
      </c>
      <c r="T107" s="267" t="e">
        <f t="shared" ca="1" si="18"/>
        <v>#N/A</v>
      </c>
    </row>
    <row r="108" spans="2:20" ht="18" hidden="1" x14ac:dyDescent="0.2">
      <c r="B108" s="158">
        <v>95</v>
      </c>
      <c r="C108" s="159">
        <f>RESUMEN!C109</f>
        <v>0</v>
      </c>
      <c r="D108" s="123" t="e">
        <f>VLOOKUP(C108,RESUMEN!$C$15:$D$114,2,0)</f>
        <v>#N/A</v>
      </c>
      <c r="E108" s="160" t="e">
        <f>VLOOKUP(B108,FORMULA!$C$46:$J$143,3,0)</f>
        <v>#N/A</v>
      </c>
      <c r="F108" s="160" t="e">
        <f>VLOOKUP(C108,FORMULA!$C$46:$J$143,4,0)</f>
        <v>#N/A</v>
      </c>
      <c r="G108" s="300" t="e">
        <f>VLOOKUP(B108,FORMULA!$C$46:$J$143,5,0)</f>
        <v>#N/A</v>
      </c>
      <c r="H108" s="300" t="e">
        <f>VLOOKUP(C108,FORMULA!$C$46:$J$143,7,0)</f>
        <v>#N/A</v>
      </c>
      <c r="I108" s="269" t="e">
        <f>VLOOKUP(C108,FORMULA!$C$46:$J$143,8,0)</f>
        <v>#N/A</v>
      </c>
      <c r="J108" s="161" t="e">
        <f>VLOOKUP($C108,RESUMEN!$C$15:$I$114,4,FALSE)</f>
        <v>#N/A</v>
      </c>
      <c r="K108" s="161" t="e">
        <f>VLOOKUP($C108,RESUMEN!$C$15:$I$114,5,FALSE)</f>
        <v>#N/A</v>
      </c>
      <c r="L108" s="270" t="e">
        <f t="shared" si="14"/>
        <v>#N/A</v>
      </c>
      <c r="M108" s="162">
        <v>1.04E-8</v>
      </c>
      <c r="N108" s="247">
        <f t="shared" si="13"/>
        <v>0</v>
      </c>
      <c r="P108" s="82" t="e">
        <f t="shared" si="19"/>
        <v>#N/A</v>
      </c>
      <c r="Q108" s="173">
        <f t="shared" si="15"/>
        <v>93</v>
      </c>
      <c r="R108" s="174" t="e">
        <f t="shared" ca="1" si="16"/>
        <v>#N/A</v>
      </c>
      <c r="S108" s="248" t="e">
        <f t="shared" ca="1" si="17"/>
        <v>#N/A</v>
      </c>
      <c r="T108" s="267" t="e">
        <f t="shared" ca="1" si="18"/>
        <v>#N/A</v>
      </c>
    </row>
    <row r="109" spans="2:20" ht="18" hidden="1" x14ac:dyDescent="0.2">
      <c r="B109" s="158">
        <v>96</v>
      </c>
      <c r="C109" s="159">
        <f>RESUMEN!C110</f>
        <v>0</v>
      </c>
      <c r="D109" s="123" t="e">
        <f>VLOOKUP(C109,RESUMEN!$C$15:$D$114,2,0)</f>
        <v>#N/A</v>
      </c>
      <c r="E109" s="160" t="e">
        <f>VLOOKUP(B109,FORMULA!$C$46:$J$143,3,0)</f>
        <v>#N/A</v>
      </c>
      <c r="F109" s="160" t="e">
        <f>VLOOKUP(C109,FORMULA!$C$46:$J$143,4,0)</f>
        <v>#N/A</v>
      </c>
      <c r="G109" s="300" t="e">
        <f>VLOOKUP(B109,FORMULA!$C$46:$J$143,5,0)</f>
        <v>#N/A</v>
      </c>
      <c r="H109" s="300" t="e">
        <f>VLOOKUP(C109,FORMULA!$C$46:$J$143,7,0)</f>
        <v>#N/A</v>
      </c>
      <c r="I109" s="269" t="e">
        <f>VLOOKUP(C109,FORMULA!$C$46:$J$143,8,0)</f>
        <v>#N/A</v>
      </c>
      <c r="J109" s="161" t="e">
        <f>VLOOKUP($C109,RESUMEN!$C$15:$I$114,4,FALSE)</f>
        <v>#N/A</v>
      </c>
      <c r="K109" s="161" t="e">
        <f>VLOOKUP($C109,RESUMEN!$C$15:$I$114,5,FALSE)</f>
        <v>#N/A</v>
      </c>
      <c r="L109" s="270" t="e">
        <f t="shared" si="14"/>
        <v>#N/A</v>
      </c>
      <c r="M109" s="162">
        <v>1.05E-8</v>
      </c>
      <c r="N109" s="247">
        <f t="shared" si="13"/>
        <v>0</v>
      </c>
      <c r="P109" s="82" t="e">
        <f t="shared" si="19"/>
        <v>#N/A</v>
      </c>
      <c r="Q109" s="173">
        <f t="shared" si="15"/>
        <v>94</v>
      </c>
      <c r="R109" s="174" t="e">
        <f t="shared" ca="1" si="16"/>
        <v>#N/A</v>
      </c>
      <c r="S109" s="248" t="e">
        <f t="shared" ca="1" si="17"/>
        <v>#N/A</v>
      </c>
      <c r="T109" s="267" t="e">
        <f t="shared" ca="1" si="18"/>
        <v>#N/A</v>
      </c>
    </row>
    <row r="110" spans="2:20" ht="18" hidden="1" x14ac:dyDescent="0.2">
      <c r="B110" s="158">
        <v>97</v>
      </c>
      <c r="C110" s="159">
        <f>RESUMEN!C111</f>
        <v>0</v>
      </c>
      <c r="D110" s="123" t="e">
        <f>VLOOKUP(C110,RESUMEN!$C$15:$D$114,2,0)</f>
        <v>#N/A</v>
      </c>
      <c r="E110" s="160" t="e">
        <f>VLOOKUP(B110,FORMULA!$C$46:$J$143,3,0)</f>
        <v>#N/A</v>
      </c>
      <c r="F110" s="160" t="e">
        <f>VLOOKUP(C110,FORMULA!$C$46:$J$143,4,0)</f>
        <v>#N/A</v>
      </c>
      <c r="G110" s="300" t="e">
        <f>VLOOKUP(B110,FORMULA!$C$46:$J$143,5,0)</f>
        <v>#N/A</v>
      </c>
      <c r="H110" s="300" t="e">
        <f>VLOOKUP(C110,FORMULA!$C$46:$J$143,7,0)</f>
        <v>#N/A</v>
      </c>
      <c r="I110" s="269" t="e">
        <f>VLOOKUP(C110,FORMULA!$C$46:$J$143,8,0)</f>
        <v>#N/A</v>
      </c>
      <c r="J110" s="161" t="e">
        <f>VLOOKUP($C110,RESUMEN!$C$15:$I$114,4,FALSE)</f>
        <v>#N/A</v>
      </c>
      <c r="K110" s="161" t="e">
        <f>VLOOKUP($C110,RESUMEN!$C$15:$I$114,5,FALSE)</f>
        <v>#N/A</v>
      </c>
      <c r="L110" s="270" t="e">
        <f t="shared" si="14"/>
        <v>#N/A</v>
      </c>
      <c r="M110" s="162">
        <v>1.0600000000000001E-8</v>
      </c>
      <c r="N110" s="247">
        <f t="shared" si="13"/>
        <v>0</v>
      </c>
      <c r="P110" s="82" t="e">
        <f t="shared" si="19"/>
        <v>#N/A</v>
      </c>
      <c r="Q110" s="173">
        <f t="shared" si="15"/>
        <v>95</v>
      </c>
      <c r="R110" s="174" t="e">
        <f t="shared" ca="1" si="16"/>
        <v>#N/A</v>
      </c>
      <c r="S110" s="248" t="e">
        <f t="shared" ca="1" si="17"/>
        <v>#N/A</v>
      </c>
      <c r="T110" s="267" t="e">
        <f t="shared" ca="1" si="18"/>
        <v>#N/A</v>
      </c>
    </row>
    <row r="111" spans="2:20" ht="18" hidden="1" x14ac:dyDescent="0.2">
      <c r="B111" s="158">
        <v>98</v>
      </c>
      <c r="C111" s="159">
        <f>RESUMEN!C112</f>
        <v>0</v>
      </c>
      <c r="D111" s="123" t="e">
        <f>VLOOKUP(C111,RESUMEN!$C$15:$D$114,2,0)</f>
        <v>#N/A</v>
      </c>
      <c r="E111" s="160" t="e">
        <f>VLOOKUP(B111,FORMULA!$C$46:$J$143,3,0)</f>
        <v>#N/A</v>
      </c>
      <c r="F111" s="160" t="e">
        <f>VLOOKUP(C111,FORMULA!$C$46:$J$143,4,0)</f>
        <v>#N/A</v>
      </c>
      <c r="G111" s="300" t="e">
        <f>VLOOKUP(B111,FORMULA!$C$46:$J$143,5,0)</f>
        <v>#N/A</v>
      </c>
      <c r="H111" s="300" t="e">
        <f>VLOOKUP(C111,FORMULA!$C$46:$J$143,7,0)</f>
        <v>#N/A</v>
      </c>
      <c r="I111" s="269" t="e">
        <f>VLOOKUP(C111,FORMULA!$C$46:$J$143,8,0)</f>
        <v>#N/A</v>
      </c>
      <c r="J111" s="161" t="e">
        <f>VLOOKUP($C111,RESUMEN!$C$15:$I$114,4,FALSE)</f>
        <v>#N/A</v>
      </c>
      <c r="K111" s="161" t="e">
        <f>VLOOKUP($C111,RESUMEN!$C$15:$I$114,5,FALSE)</f>
        <v>#N/A</v>
      </c>
      <c r="L111" s="270" t="e">
        <f t="shared" si="14"/>
        <v>#N/A</v>
      </c>
      <c r="M111" s="162">
        <v>1.07E-8</v>
      </c>
      <c r="N111" s="247">
        <f t="shared" si="13"/>
        <v>0</v>
      </c>
      <c r="P111" s="82" t="e">
        <f t="shared" si="19"/>
        <v>#N/A</v>
      </c>
      <c r="Q111" s="173">
        <f t="shared" si="15"/>
        <v>96</v>
      </c>
      <c r="R111" s="174" t="e">
        <f t="shared" ca="1" si="16"/>
        <v>#N/A</v>
      </c>
      <c r="S111" s="248" t="e">
        <f t="shared" ca="1" si="17"/>
        <v>#N/A</v>
      </c>
      <c r="T111" s="267" t="e">
        <f t="shared" ca="1" si="18"/>
        <v>#N/A</v>
      </c>
    </row>
    <row r="112" spans="2:20" ht="18" hidden="1" x14ac:dyDescent="0.2">
      <c r="B112" s="158">
        <v>99</v>
      </c>
      <c r="C112" s="159">
        <f>RESUMEN!C113</f>
        <v>0</v>
      </c>
      <c r="D112" s="123" t="e">
        <f>VLOOKUP(C112,RESUMEN!$C$15:$D$114,2,0)</f>
        <v>#N/A</v>
      </c>
      <c r="E112" s="160" t="e">
        <f>VLOOKUP(B112,FORMULA!$C$46:$J$143,3,0)</f>
        <v>#N/A</v>
      </c>
      <c r="F112" s="160" t="e">
        <f>VLOOKUP(C112,FORMULA!$C$46:$J$143,4,0)</f>
        <v>#N/A</v>
      </c>
      <c r="G112" s="300" t="e">
        <f>VLOOKUP(B112,FORMULA!$C$46:$J$143,5,0)</f>
        <v>#N/A</v>
      </c>
      <c r="H112" s="300" t="e">
        <f>VLOOKUP(C112,FORMULA!$C$46:$J$143,7,0)</f>
        <v>#N/A</v>
      </c>
      <c r="I112" s="269" t="e">
        <f>VLOOKUP(C112,FORMULA!$C$46:$J$143,8,0)</f>
        <v>#N/A</v>
      </c>
      <c r="J112" s="161" t="e">
        <f>VLOOKUP($C112,RESUMEN!$C$15:$I$114,4,FALSE)</f>
        <v>#N/A</v>
      </c>
      <c r="K112" s="161" t="e">
        <f>VLOOKUP($C112,RESUMEN!$C$15:$I$114,5,FALSE)</f>
        <v>#N/A</v>
      </c>
      <c r="L112" s="270" t="e">
        <f t="shared" si="14"/>
        <v>#N/A</v>
      </c>
      <c r="M112" s="162">
        <v>1.0800000000000001E-8</v>
      </c>
      <c r="N112" s="247">
        <f t="shared" si="13"/>
        <v>0</v>
      </c>
      <c r="P112" s="82" t="e">
        <f t="shared" si="19"/>
        <v>#N/A</v>
      </c>
      <c r="Q112" s="173">
        <f t="shared" si="15"/>
        <v>97</v>
      </c>
      <c r="R112" s="174" t="e">
        <f ca="1">IF(Q112="","",OFFSET($D$15,MATCH(B112,$P$16:$P$113,0),0))</f>
        <v>#N/A</v>
      </c>
      <c r="S112" s="248" t="e">
        <f ca="1">IF(R112="","",VLOOKUP(R112,$D$16:$N$113,11,FALSE))</f>
        <v>#N/A</v>
      </c>
      <c r="T112" s="267" t="e">
        <f t="shared" ca="1" si="18"/>
        <v>#N/A</v>
      </c>
    </row>
    <row r="113" spans="2:20" ht="6.75" hidden="1" customHeight="1" x14ac:dyDescent="0.2">
      <c r="B113" s="158">
        <v>100</v>
      </c>
      <c r="C113" s="159">
        <f>RESUMEN!C114</f>
        <v>0</v>
      </c>
      <c r="D113" s="123" t="e">
        <f>VLOOKUP(C113,RESUMEN!$C$15:$D$114,2,0)</f>
        <v>#N/A</v>
      </c>
      <c r="E113" s="160" t="e">
        <f>VLOOKUP(B113,FORMULA!$C$46:$J$143,3,0)</f>
        <v>#N/A</v>
      </c>
      <c r="F113" s="160" t="e">
        <f>VLOOKUP(C113,FORMULA!$C$46:$J$143,4,0)</f>
        <v>#N/A</v>
      </c>
      <c r="G113" s="300" t="e">
        <f>VLOOKUP(B113,FORMULA!$C$46:$J$143,5,0)</f>
        <v>#N/A</v>
      </c>
      <c r="H113" s="300" t="e">
        <f>VLOOKUP(C113,FORMULA!$C$46:$J$143,7,0)</f>
        <v>#N/A</v>
      </c>
      <c r="I113" s="269" t="e">
        <f>VLOOKUP(C113,FORMULA!$C$46:$J$143,8,0)</f>
        <v>#N/A</v>
      </c>
      <c r="J113" s="161" t="e">
        <f>VLOOKUP($C113,RESUMEN!$C$15:$I$114,4,FALSE)</f>
        <v>#N/A</v>
      </c>
      <c r="K113" s="161" t="e">
        <f>VLOOKUP($C113,RESUMEN!$C$15:$I$114,5,FALSE)</f>
        <v>#N/A</v>
      </c>
      <c r="L113" s="270" t="e">
        <f t="shared" si="14"/>
        <v>#N/A</v>
      </c>
      <c r="M113" s="162">
        <v>1.09E-8</v>
      </c>
      <c r="N113" s="247">
        <f t="shared" si="13"/>
        <v>0</v>
      </c>
      <c r="P113" s="82" t="e">
        <f t="shared" si="19"/>
        <v>#N/A</v>
      </c>
      <c r="Q113" s="173">
        <f t="shared" si="15"/>
        <v>98</v>
      </c>
      <c r="R113" s="174" t="e">
        <f ca="1">IF(Q113="","",OFFSET($D$15,MATCH(B113,$P$16:$P$113,0),0))</f>
        <v>#N/A</v>
      </c>
      <c r="S113" s="248" t="e">
        <f ca="1">IF(R113="","",VLOOKUP(R113,$D$16:$N$113,11,FALSE))</f>
        <v>#N/A</v>
      </c>
      <c r="T113" s="267" t="e">
        <f t="shared" ca="1" si="18"/>
        <v>#N/A</v>
      </c>
    </row>
    <row r="114" spans="2:20" ht="11.25" customHeight="1" thickBot="1" x14ac:dyDescent="0.3">
      <c r="B114" s="151"/>
      <c r="C114" s="152"/>
      <c r="D114" s="153"/>
      <c r="E114" s="153"/>
      <c r="F114" s="154"/>
      <c r="G114" s="154"/>
      <c r="H114" s="155"/>
      <c r="I114" s="155"/>
      <c r="J114" s="155"/>
      <c r="K114" s="155"/>
      <c r="L114" s="163"/>
      <c r="M114" s="156"/>
      <c r="N114" s="247">
        <f t="shared" si="13"/>
        <v>0</v>
      </c>
      <c r="Q114" s="167"/>
      <c r="R114" s="168"/>
      <c r="S114" s="168"/>
      <c r="T114" s="169"/>
    </row>
    <row r="115" spans="2:20" ht="7.5" customHeight="1" thickTop="1" x14ac:dyDescent="0.2">
      <c r="B115" s="138"/>
      <c r="C115" s="138"/>
      <c r="D115" s="139"/>
      <c r="E115" s="139"/>
      <c r="F115" s="140"/>
      <c r="G115" s="140"/>
      <c r="H115" s="141"/>
      <c r="I115" s="141"/>
      <c r="J115" s="141"/>
      <c r="K115" s="141"/>
      <c r="L115" s="142"/>
      <c r="M115" s="143"/>
    </row>
    <row r="116" spans="2:20" x14ac:dyDescent="0.2">
      <c r="Q116" s="430" t="str">
        <f ca="1">IF(Q13="DESCARTADO","MODULO DESIERTO","")</f>
        <v/>
      </c>
      <c r="R116" s="430"/>
      <c r="S116" s="430"/>
      <c r="T116" s="430"/>
    </row>
    <row r="117" spans="2:20" x14ac:dyDescent="0.2">
      <c r="M117" s="429"/>
      <c r="N117" s="429"/>
      <c r="Q117" s="430"/>
      <c r="R117" s="430"/>
      <c r="S117" s="430"/>
      <c r="T117" s="430"/>
    </row>
  </sheetData>
  <sheetProtection selectLockedCells="1"/>
  <mergeCells count="15">
    <mergeCell ref="D12:D14"/>
    <mergeCell ref="C12:C14"/>
    <mergeCell ref="B12:B14"/>
    <mergeCell ref="M117:N117"/>
    <mergeCell ref="Q116:T117"/>
    <mergeCell ref="P11:P14"/>
    <mergeCell ref="Q12:T12"/>
    <mergeCell ref="Q13:T13"/>
    <mergeCell ref="F12:F13"/>
    <mergeCell ref="H12:H13"/>
    <mergeCell ref="M12:M14"/>
    <mergeCell ref="I12:K12"/>
    <mergeCell ref="L12:L13"/>
    <mergeCell ref="G12:G13"/>
    <mergeCell ref="E12:E13"/>
  </mergeCells>
  <phoneticPr fontId="4" type="noConversion"/>
  <conditionalFormatting sqref="I16:L113">
    <cfRule type="cellIs" dxfId="5" priority="19" stopIfTrue="1" operator="greaterThan">
      <formula>0</formula>
    </cfRule>
    <cfRule type="cellIs" dxfId="4" priority="20" stopIfTrue="1" operator="equal">
      <formula>0</formula>
    </cfRule>
  </conditionalFormatting>
  <conditionalFormatting sqref="M18 M20 M22 B32:C32 B38:C38 B44:C44 B50:C50 B56:C56 M25 M34 M43 M52 M27 M36 M45 M54 M29 M38 M47 M56 M31:M32 M40:M41 M49:M50 B59 B80 B101 B65 B86 B71 B92 B77 B98 C57:C59 B107:B113 C61 C72 C83 C94 C105 C67:C70 C78:C81 C89:C92 C100:C103 C111:C113 M59 M102 M61 M104 M63 M106 M65:M66 M108:M109 M68 M111 M77 M86 M95 M70 M113 M79 M88 M97 M72 M81 M90 M99 M74:M75 M83:M84 M92:M93 L16:M16 B16:F16 B22:C26 P16:T113 D17:F113 L17:L113 G16:K113">
    <cfRule type="expression" dxfId="3" priority="27" stopIfTrue="1">
      <formula>MOD(ROW(),2)</formula>
    </cfRule>
  </conditionalFormatting>
  <conditionalFormatting sqref="E17:E113 F16:I113">
    <cfRule type="cellIs" dxfId="2" priority="18" stopIfTrue="1" operator="equal">
      <formula>"DESCARTADO"</formula>
    </cfRule>
  </conditionalFormatting>
  <conditionalFormatting sqref="B17:C21 M17 M19 M21 B27:C31 B33:C37 B39:C43 B45:C49 B51:C55 M23:M24 M33 M42 M51 M26 M35 M44 M53 M28 M37 M46 M55 M30 M39 M48 B57:B58 B78:B79 B99:B100 B60:B64 B81:B85 B102:B106 B66:B70 B87:B91 B72:B76 B93:B97 C60 C71 C82 C93 C104 C62:C66 C73:C77 C84:C88 C95:C99 C106:C110 M57:M58 M60 M103 M62 M105 M64 M107 M67 M110 M76 M85 M94 M69 M112 M78 M87 M96 M71 M80 M89 M98 M73 M82 M91 M100:M101">
    <cfRule type="expression" dxfId="1" priority="22" stopIfTrue="1">
      <formula>MOD(ROW(),2)</formula>
    </cfRule>
  </conditionalFormatting>
  <conditionalFormatting sqref="E16">
    <cfRule type="cellIs" dxfId="0" priority="2"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rowBreaks count="1" manualBreakCount="1">
    <brk id="114" min="1" max="18" man="1"/>
  </rowBreaks>
  <colBreaks count="1" manualBreakCount="1">
    <brk id="14" max="1048575" man="1"/>
  </colBreaks>
  <ignoredErrors>
    <ignoredError sqref="I14:J1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D17"/>
  <sheetViews>
    <sheetView workbookViewId="0">
      <selection activeCell="A19" sqref="A19"/>
    </sheetView>
  </sheetViews>
  <sheetFormatPr baseColWidth="10" defaultRowHeight="12.75" x14ac:dyDescent="0.2"/>
  <cols>
    <col min="1" max="1" width="11.42578125" style="297"/>
    <col min="2" max="2" width="85.7109375" style="297" bestFit="1" customWidth="1"/>
    <col min="3" max="3" width="14.140625" style="297" bestFit="1" customWidth="1"/>
    <col min="4" max="4" width="47.42578125" style="297" bestFit="1" customWidth="1"/>
    <col min="5" max="16384" width="11.42578125" style="297"/>
  </cols>
  <sheetData>
    <row r="1" spans="1:4" ht="15.75" thickTop="1" x14ac:dyDescent="0.2">
      <c r="A1" s="67" t="s">
        <v>26</v>
      </c>
      <c r="B1" s="84" t="s">
        <v>25</v>
      </c>
      <c r="C1" s="84" t="s">
        <v>33</v>
      </c>
      <c r="D1" s="264" t="s">
        <v>97</v>
      </c>
    </row>
    <row r="2" spans="1:4" x14ac:dyDescent="0.2">
      <c r="A2" s="68">
        <v>1</v>
      </c>
      <c r="B2" s="76" t="s">
        <v>24</v>
      </c>
      <c r="C2" s="85" t="s">
        <v>11</v>
      </c>
      <c r="D2" s="85" t="s">
        <v>98</v>
      </c>
    </row>
    <row r="3" spans="1:4" x14ac:dyDescent="0.2">
      <c r="A3" s="69">
        <v>2</v>
      </c>
      <c r="B3" s="70" t="s">
        <v>102</v>
      </c>
      <c r="C3" s="86" t="s">
        <v>10</v>
      </c>
      <c r="D3" s="86" t="s">
        <v>99</v>
      </c>
    </row>
    <row r="4" spans="1:4" ht="13.5" thickBot="1" x14ac:dyDescent="0.25">
      <c r="A4" s="68">
        <v>3</v>
      </c>
      <c r="B4" s="70" t="s">
        <v>103</v>
      </c>
      <c r="C4" s="87" t="s">
        <v>15</v>
      </c>
      <c r="D4" s="86" t="s">
        <v>96</v>
      </c>
    </row>
    <row r="5" spans="1:4" ht="13.5" thickTop="1" x14ac:dyDescent="0.2">
      <c r="A5" s="69">
        <v>4</v>
      </c>
      <c r="B5" s="70" t="s">
        <v>104</v>
      </c>
      <c r="D5" s="266" t="s">
        <v>100</v>
      </c>
    </row>
    <row r="6" spans="1:4" ht="13.5" thickBot="1" x14ac:dyDescent="0.25">
      <c r="A6" s="68">
        <v>5</v>
      </c>
      <c r="B6" s="70" t="s">
        <v>105</v>
      </c>
      <c r="D6" s="87" t="s">
        <v>116</v>
      </c>
    </row>
    <row r="7" spans="1:4" ht="13.5" thickTop="1" x14ac:dyDescent="0.2">
      <c r="A7" s="69">
        <v>6</v>
      </c>
      <c r="B7" s="70" t="s">
        <v>106</v>
      </c>
    </row>
    <row r="8" spans="1:4" x14ac:dyDescent="0.2">
      <c r="A8" s="68">
        <v>7</v>
      </c>
      <c r="B8" s="70" t="s">
        <v>107</v>
      </c>
    </row>
    <row r="9" spans="1:4" x14ac:dyDescent="0.2">
      <c r="A9" s="69">
        <v>8</v>
      </c>
      <c r="B9" s="70" t="s">
        <v>108</v>
      </c>
    </row>
    <row r="10" spans="1:4" x14ac:dyDescent="0.2">
      <c r="A10" s="73">
        <v>9</v>
      </c>
      <c r="B10" s="74" t="s">
        <v>109</v>
      </c>
    </row>
    <row r="11" spans="1:4" x14ac:dyDescent="0.2">
      <c r="A11" s="73">
        <v>10</v>
      </c>
      <c r="B11" s="75" t="s">
        <v>110</v>
      </c>
    </row>
    <row r="12" spans="1:4" x14ac:dyDescent="0.2">
      <c r="A12" s="73">
        <v>11</v>
      </c>
      <c r="B12" s="75" t="s">
        <v>111</v>
      </c>
    </row>
    <row r="13" spans="1:4" x14ac:dyDescent="0.2">
      <c r="A13" s="73">
        <v>12</v>
      </c>
      <c r="B13" s="74" t="s">
        <v>112</v>
      </c>
    </row>
    <row r="14" spans="1:4" x14ac:dyDescent="0.2">
      <c r="A14" s="73">
        <v>13</v>
      </c>
      <c r="B14" s="74" t="s">
        <v>113</v>
      </c>
    </row>
    <row r="15" spans="1:4" x14ac:dyDescent="0.2">
      <c r="A15" s="73">
        <v>14</v>
      </c>
      <c r="B15" s="74" t="s">
        <v>114</v>
      </c>
    </row>
    <row r="16" spans="1:4" ht="13.5" thickBot="1" x14ac:dyDescent="0.25">
      <c r="A16" s="71">
        <v>15</v>
      </c>
      <c r="B16" s="72" t="s">
        <v>118</v>
      </c>
    </row>
    <row r="17" ht="13.5" thickTop="1" x14ac:dyDescent="0.2"/>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RESUMEN</vt:lpstr>
      <vt:lpstr>VR-PROP</vt:lpstr>
      <vt:lpstr>FORMULA</vt:lpstr>
      <vt:lpstr>ELEGIBILIDAD</vt:lpstr>
      <vt:lpstr>ELEGIBILIDAD!Área_de_impresión</vt:lpstr>
      <vt:lpstr>RESUMEN!Área_de_impresión</vt:lpstr>
      <vt:lpstr>'VR-PROP'!Área_de_impresión</vt:lpstr>
      <vt:lpstr>DEPENDENCIAS</vt:lpstr>
      <vt:lpstr>METEVA</vt:lpstr>
      <vt:lpstr>RESULTADO</vt:lpstr>
      <vt:lpstr>ELEGIBILIDAD!Títulos_a_imprimir</vt:lpstr>
      <vt:lpstr>FORMULA!Títulos_a_imprimir</vt:lpstr>
      <vt:lpstr>'VR-PROP'!Títulos_a_imprimir</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2015</dc:creator>
  <cp:lastModifiedBy>Julio Enrique Guevara Jaramillo</cp:lastModifiedBy>
  <cp:lastPrinted>2016-04-19T13:28:28Z</cp:lastPrinted>
  <dcterms:created xsi:type="dcterms:W3CDTF">2003-08-04T15:33:07Z</dcterms:created>
  <dcterms:modified xsi:type="dcterms:W3CDTF">2019-06-20T21:30:41Z</dcterms:modified>
</cp:coreProperties>
</file>