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\CT. VARGAS\INFORMES CONTRATO 175-2022\SECOP2\DICIEMBRE\"/>
    </mc:Choice>
  </mc:AlternateContent>
  <bookViews>
    <workbookView xWindow="0" yWindow="0" windowWidth="2370" windowHeight="1305" activeTab="2"/>
  </bookViews>
  <sheets>
    <sheet name="OCTUBRE" sheetId="26" r:id="rId1"/>
    <sheet name="NOVIEMBRE" sheetId="27" r:id="rId2"/>
    <sheet name="DICIEMBRE" sheetId="28" r:id="rId3"/>
  </sheets>
  <calcPr calcId="162913"/>
</workbook>
</file>

<file path=xl/calcChain.xml><?xml version="1.0" encoding="utf-8"?>
<calcChain xmlns="http://schemas.openxmlformats.org/spreadsheetml/2006/main">
  <c r="E31" i="28" l="1"/>
  <c r="E30" i="28"/>
  <c r="C31" i="28"/>
  <c r="C39" i="28" l="1"/>
  <c r="D38" i="28"/>
  <c r="D37" i="28"/>
  <c r="C34" i="28"/>
  <c r="D31" i="28"/>
  <c r="D32" i="28" s="1"/>
  <c r="E20" i="28"/>
  <c r="E21" i="28" s="1"/>
  <c r="E22" i="28" s="1"/>
  <c r="E23" i="28" s="1"/>
  <c r="E24" i="28" s="1"/>
  <c r="E25" i="28" s="1"/>
  <c r="E26" i="28" s="1"/>
  <c r="E27" i="28" s="1"/>
  <c r="E28" i="28" s="1"/>
  <c r="E29" i="28" s="1"/>
  <c r="D39" i="28" l="1"/>
  <c r="E29" i="27"/>
  <c r="E28" i="27"/>
  <c r="E27" i="27"/>
  <c r="E26" i="27"/>
  <c r="E25" i="27"/>
  <c r="E24" i="27"/>
  <c r="E23" i="27"/>
  <c r="E22" i="27"/>
  <c r="E21" i="27"/>
  <c r="E20" i="27"/>
  <c r="C39" i="27" l="1"/>
  <c r="C34" i="27"/>
  <c r="D31" i="27"/>
  <c r="D32" i="27" s="1"/>
  <c r="C31" i="27"/>
  <c r="D38" i="27"/>
  <c r="D37" i="27" l="1"/>
  <c r="D39" i="27"/>
  <c r="E28" i="26"/>
  <c r="C34" i="26" l="1"/>
  <c r="C39" i="26" s="1"/>
  <c r="D31" i="26"/>
  <c r="D32" i="26" s="1"/>
  <c r="C31" i="26"/>
  <c r="E21" i="26"/>
  <c r="E22" i="26" s="1"/>
  <c r="E23" i="26" s="1"/>
  <c r="E24" i="26" s="1"/>
  <c r="E25" i="26" s="1"/>
  <c r="E26" i="26" s="1"/>
  <c r="E27" i="26" s="1"/>
  <c r="E20" i="26"/>
  <c r="D37" i="26" l="1"/>
  <c r="D39" i="26"/>
  <c r="E29" i="26"/>
  <c r="E30" i="26" s="1"/>
  <c r="E31" i="26" s="1"/>
  <c r="D38" i="26" s="1"/>
</calcChain>
</file>

<file path=xl/sharedStrings.xml><?xml version="1.0" encoding="utf-8"?>
<sst xmlns="http://schemas.openxmlformats.org/spreadsheetml/2006/main" count="186" uniqueCount="63">
  <si>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</si>
  <si>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</si>
  <si>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</si>
  <si>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</si>
  <si>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</si>
  <si>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</si>
  <si>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</si>
  <si>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</si>
  <si>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</si>
  <si>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</si>
  <si>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</si>
  <si>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</si>
  <si>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</si>
  <si>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</si>
  <si>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</si>
  <si>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</si>
  <si>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</si>
  <si>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</si>
  <si>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</si>
  <si>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</si>
  <si>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</si>
  <si>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</si>
  <si>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</si>
  <si>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</si>
  <si>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</si>
  <si>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</si>
  <si>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</si>
  <si>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</si>
  <si>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</si>
  <si>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</si>
  <si>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</si>
  <si>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FEBRERO 2022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</si>
  <si>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</si>
  <si>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</si>
  <si>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</si>
  <si>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</si>
  <si>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</si>
  <si>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</si>
  <si>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</si>
  <si>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</si>
  <si>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</si>
  <si>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</si>
  <si>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5.1. PLAZO DE EJECUCION Y ENTREGA: 15-12-2022</t>
  </si>
  <si>
    <t>CT. PAULA VARGAS RODRIGUEZ</t>
  </si>
  <si>
    <t>SE PRESTAN LOS SERVICIOS OBJETO DEL CONTRATO</t>
  </si>
  <si>
    <t>FECHA SUSCRIPCION CONTRATO: 28 FEBRERO DE 2022</t>
  </si>
  <si>
    <t>CONTRATO Y/O ACUERDO N° 175A-DMORI-2022</t>
  </si>
  <si>
    <t>SERVICIOS MEDICOS, EXAMENES ESPECIALES Y PROCEDIMIENTOS DE OFTALMOLOGIA DE SEGUNDO Y TERCER NIVEL PARA LOS AFILIADOS Y BENEFICIARIOS DEL SUBSISTEMA DE SALUD DE LAS FUERZAS MILITARES DEL DISPENSARIO MEDICO ORIENTE Y SUS ESM CENTRALIZADOS</t>
  </si>
  <si>
    <t>PROPIAS DE LA EMPRESA</t>
  </si>
  <si>
    <t>2. VALOR DEL CONTRATO : $100.000.000,oo</t>
  </si>
  <si>
    <t>CERTIFICADO DISPONIBILIDAD PRESUPUESTAL: 19322</t>
  </si>
  <si>
    <t>FECHA: 03/02/2022</t>
  </si>
  <si>
    <t>VALOR: $ 100.000.000,00</t>
  </si>
  <si>
    <t>REGISTRO PRESUPUESTAL N°: 17722</t>
  </si>
  <si>
    <t>FECHA: 28/02/2022</t>
  </si>
  <si>
    <t>INFORME DE SUPERVISION N°8 (OCTUBRE 2022)</t>
  </si>
  <si>
    <t>FECHA INFORME : 31 DE OCTUBRE DE 2022</t>
  </si>
  <si>
    <t>SE PRESTAN SERVICIOS NORMAL</t>
  </si>
  <si>
    <r>
      <rPr>
        <b/>
        <sz val="9"/>
        <color theme="1"/>
        <rFont val="Calibri"/>
        <family val="2"/>
        <scheme val="minor"/>
      </rPr>
      <t>1: OBJETO DEL CONTRATO:</t>
    </r>
    <r>
      <rPr>
        <sz val="9"/>
        <color theme="1"/>
        <rFont val="Calibri"/>
        <family val="2"/>
        <scheme val="minor"/>
      </rPr>
      <t>SERVICIOS MEDICOS, EXAMENES ESPECIALES Y PROCEDIMIENTOS DE OFTALMOLOGIA DE SEGUNDO Y TERCER NIVEL PARA LOS AFILIADOS Y BENEFICIARIOS DEL SUBSISTEMA DE SALUD DE LAS FUERZAS MILITARES DEL DISPENSARIO MEDICO ORIENTE Y SUS ESM CENTRALIZADOS</t>
    </r>
  </si>
  <si>
    <t>INFORME DE SUPERVISION N°9 (NOVIEMBRE 2022)</t>
  </si>
  <si>
    <t>FECHA INFORME : 30 DE NOVIEMBRE DE 2022</t>
  </si>
  <si>
    <t>INFORME DE SUPERVISION N°10 (DICIEMBRE 2022)</t>
  </si>
  <si>
    <t>FECHA INFORME :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</si>
</sst>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147">
    <xf numFmtId="0" fontId="0" fillId="0" borderId="0" xfId="0"/>
    <xf numFmtId="3" fontId="3" fillId="0" borderId="44" xfId="0" applyNumberFormat="1" applyFont="1" applyBorder="1" applyAlignment="1">
      <alignment horizontal="center" vertical="center" wrapText="1"/>
    </xf>
    <xf numFmtId="164" fontId="5" fillId="0" borderId="12" xfId="2" applyFont="1" applyBorder="1"/>
    <xf numFmtId="164" fontId="5" fillId="2" borderId="12" xfId="2" applyFont="1" applyFill="1" applyBorder="1"/>
    <xf numFmtId="0" fontId="3" fillId="0" borderId="32" xfId="0" applyFont="1" applyBorder="1"/>
    <xf numFmtId="0" fontId="3" fillId="0" borderId="38" xfId="0" applyFont="1" applyBorder="1"/>
    <xf numFmtId="0" fontId="3" fillId="0" borderId="20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34" xfId="0" applyFont="1" applyBorder="1"/>
    <xf numFmtId="0" fontId="3" fillId="0" borderId="34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4" xfId="0" applyFont="1" applyBorder="1" applyAlignment="1"/>
    <xf numFmtId="0" fontId="3" fillId="0" borderId="0" xfId="0" applyFont="1" applyBorder="1" applyAlignment="1"/>
    <xf numFmtId="0" fontId="3" fillId="0" borderId="5" xfId="0" applyFont="1" applyBorder="1" applyAlignment="1"/>
    <xf numFmtId="0" fontId="3" fillId="0" borderId="33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34" xfId="0" applyFont="1" applyBorder="1"/>
    <xf numFmtId="0" fontId="3" fillId="0" borderId="21" xfId="0" applyFont="1" applyBorder="1"/>
    <xf numFmtId="0" fontId="4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164" fontId="5" fillId="0" borderId="8" xfId="2" applyFont="1" applyBorder="1" applyAlignment="1">
      <alignment horizontal="center"/>
    </xf>
    <xf numFmtId="0" fontId="6" fillId="0" borderId="25" xfId="1" applyFont="1" applyBorder="1" applyAlignment="1"/>
    <xf numFmtId="0" fontId="6" fillId="0" borderId="13" xfId="1" applyFont="1" applyBorder="1" applyAlignment="1"/>
    <xf numFmtId="164" fontId="6" fillId="0" borderId="13" xfId="3" applyFont="1" applyBorder="1" applyAlignment="1">
      <alignment horizontal="left"/>
    </xf>
    <xf numFmtId="164" fontId="5" fillId="0" borderId="19" xfId="2" applyFont="1" applyBorder="1"/>
    <xf numFmtId="0" fontId="6" fillId="0" borderId="15" xfId="1" applyFont="1" applyBorder="1" applyAlignment="1">
      <alignment horizontal="left"/>
    </xf>
    <xf numFmtId="41" fontId="6" fillId="0" borderId="15" xfId="4" applyFont="1" applyBorder="1" applyAlignment="1">
      <alignment horizontal="left"/>
    </xf>
    <xf numFmtId="164" fontId="6" fillId="0" borderId="15" xfId="3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41" fontId="6" fillId="0" borderId="12" xfId="4" applyFont="1" applyBorder="1" applyAlignment="1">
      <alignment horizontal="left"/>
    </xf>
    <xf numFmtId="0" fontId="6" fillId="0" borderId="15" xfId="1" applyFont="1" applyBorder="1" applyAlignment="1">
      <alignment horizontal="left"/>
    </xf>
    <xf numFmtId="164" fontId="5" fillId="0" borderId="8" xfId="3" applyFont="1" applyBorder="1" applyAlignment="1"/>
    <xf numFmtId="164" fontId="5" fillId="0" borderId="8" xfId="1" applyNumberFormat="1" applyFont="1" applyBorder="1" applyAlignment="1"/>
    <xf numFmtId="10" fontId="5" fillId="0" borderId="40" xfId="1" applyNumberFormat="1" applyFont="1" applyBorder="1" applyAlignment="1">
      <alignment horizontal="center"/>
    </xf>
    <xf numFmtId="164" fontId="5" fillId="0" borderId="0" xfId="2" applyFont="1" applyBorder="1"/>
    <xf numFmtId="0" fontId="6" fillId="0" borderId="34" xfId="1" applyFont="1" applyBorder="1"/>
    <xf numFmtId="164" fontId="6" fillId="0" borderId="11" xfId="2" applyNumberFormat="1" applyFont="1" applyBorder="1"/>
    <xf numFmtId="0" fontId="6" fillId="0" borderId="17" xfId="1" applyFont="1" applyBorder="1"/>
    <xf numFmtId="164" fontId="6" fillId="0" borderId="12" xfId="2" applyNumberFormat="1" applyFont="1" applyBorder="1"/>
    <xf numFmtId="164" fontId="6" fillId="0" borderId="15" xfId="2" applyNumberFormat="1" applyFont="1" applyBorder="1"/>
    <xf numFmtId="164" fontId="6" fillId="0" borderId="34" xfId="2" applyNumberFormat="1" applyFont="1" applyBorder="1"/>
    <xf numFmtId="164" fontId="6" fillId="0" borderId="12" xfId="2" applyFont="1" applyBorder="1"/>
    <xf numFmtId="164" fontId="6" fillId="0" borderId="26" xfId="2" applyNumberFormat="1" applyFont="1" applyBorder="1"/>
    <xf numFmtId="164" fontId="6" fillId="0" borderId="16" xfId="2" applyNumberFormat="1" applyFont="1" applyBorder="1"/>
    <xf numFmtId="164" fontId="6" fillId="0" borderId="33" xfId="2" applyNumberFormat="1" applyFont="1" applyBorder="1"/>
    <xf numFmtId="0" fontId="3" fillId="0" borderId="14" xfId="0" applyFont="1" applyBorder="1"/>
    <xf numFmtId="164" fontId="6" fillId="0" borderId="8" xfId="2" applyNumberFormat="1" applyFont="1" applyBorder="1"/>
    <xf numFmtId="164" fontId="5" fillId="0" borderId="7" xfId="2" applyNumberFormat="1" applyFont="1" applyBorder="1"/>
    <xf numFmtId="164" fontId="5" fillId="0" borderId="31" xfId="2" applyNumberFormat="1" applyFont="1" applyBorder="1"/>
    <xf numFmtId="0" fontId="3" fillId="0" borderId="7" xfId="0" applyFont="1" applyBorder="1"/>
    <xf numFmtId="0" fontId="4" fillId="0" borderId="32" xfId="0" applyFont="1" applyBorder="1"/>
    <xf numFmtId="0" fontId="4" fillId="0" borderId="31" xfId="0" applyFont="1" applyBorder="1"/>
    <xf numFmtId="0" fontId="3" fillId="0" borderId="30" xfId="0" applyFont="1" applyBorder="1"/>
    <xf numFmtId="0" fontId="3" fillId="0" borderId="31" xfId="0" applyFont="1" applyBorder="1"/>
    <xf numFmtId="0" fontId="4" fillId="0" borderId="33" xfId="0" applyFont="1" applyBorder="1"/>
    <xf numFmtId="0" fontId="6" fillId="0" borderId="15" xfId="1" applyFont="1" applyBorder="1" applyAlignment="1">
      <alignment horizontal="left"/>
    </xf>
    <xf numFmtId="0" fontId="4" fillId="0" borderId="33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41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42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2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36" xfId="1" applyFont="1" applyBorder="1" applyAlignment="1">
      <alignment horizontal="left"/>
    </xf>
    <xf numFmtId="0" fontId="5" fillId="0" borderId="15" xfId="1" applyFont="1" applyBorder="1" applyAlignment="1">
      <alignment horizontal="left"/>
    </xf>
    <xf numFmtId="0" fontId="5" fillId="0" borderId="39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23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3" fillId="0" borderId="33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36" xfId="1" applyFont="1" applyBorder="1" applyAlignment="1">
      <alignment horizontal="left"/>
    </xf>
    <xf numFmtId="0" fontId="6" fillId="0" borderId="15" xfId="1" applyFont="1" applyBorder="1" applyAlignment="1">
      <alignment horizontal="left"/>
    </xf>
    <xf numFmtId="164" fontId="6" fillId="0" borderId="4" xfId="2" applyFont="1" applyBorder="1" applyAlignment="1">
      <alignment horizontal="center"/>
    </xf>
    <xf numFmtId="164" fontId="6" fillId="0" borderId="6" xfId="2" applyFont="1" applyBorder="1" applyAlignment="1">
      <alignment horizontal="center"/>
    </xf>
    <xf numFmtId="0" fontId="6" fillId="0" borderId="22" xfId="1" applyFont="1" applyBorder="1" applyAlignment="1">
      <alignment horizontal="left"/>
    </xf>
    <xf numFmtId="0" fontId="6" fillId="0" borderId="16" xfId="1" applyFont="1" applyBorder="1" applyAlignment="1">
      <alignment horizontal="left"/>
    </xf>
    <xf numFmtId="0" fontId="5" fillId="0" borderId="31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164" fontId="5" fillId="0" borderId="23" xfId="1" applyNumberFormat="1" applyFont="1" applyBorder="1" applyAlignment="1">
      <alignment horizontal="center"/>
    </xf>
    <xf numFmtId="0" fontId="6" fillId="0" borderId="24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6" fillId="0" borderId="43" xfId="1" applyFont="1" applyBorder="1" applyAlignment="1">
      <alignment horizontal="left"/>
    </xf>
    <xf numFmtId="0" fontId="6" fillId="0" borderId="37" xfId="1" applyFont="1" applyBorder="1" applyAlignment="1">
      <alignment horizontal="left"/>
    </xf>
    <xf numFmtId="0" fontId="4" fillId="0" borderId="2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164" fontId="5" fillId="0" borderId="23" xfId="2" applyFont="1" applyBorder="1" applyAlignment="1">
      <alignment horizontal="center"/>
    </xf>
    <xf numFmtId="164" fontId="5" fillId="0" borderId="18" xfId="2" applyFont="1" applyBorder="1" applyAlignment="1">
      <alignment horizontal="center"/>
    </xf>
    <xf numFmtId="164" fontId="6" fillId="0" borderId="2" xfId="2" applyFont="1" applyBorder="1" applyAlignment="1">
      <alignment horizontal="center"/>
    </xf>
    <xf numFmtId="164" fontId="6" fillId="0" borderId="9" xfId="2" applyFont="1" applyBorder="1" applyAlignment="1">
      <alignment horizontal="center"/>
    </xf>
    <xf numFmtId="0" fontId="4" fillId="0" borderId="11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1" xfId="0" applyFont="1" applyBorder="1" applyAlignment="1">
      <alignment horizontal="left" vertical="top"/>
    </xf>
    <xf numFmtId="0" fontId="3" fillId="0" borderId="30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top" wrapText="1"/>
    </xf>
    <xf numFmtId="0" fontId="3" fillId="0" borderId="38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4" fillId="2" borderId="31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3" fontId="3" fillId="2" borderId="31" xfId="0" applyNumberFormat="1" applyFont="1" applyFill="1" applyBorder="1" applyAlignment="1">
      <alignment horizontal="center" vertical="center" wrapText="1"/>
    </xf>
    <xf numFmtId="3" fontId="3" fillId="2" borderId="30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164" fontId="6" fillId="0" borderId="12" xfId="3" applyFont="1" applyBorder="1" applyAlignment="1">
      <alignment horizontal="left"/>
    </xf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115138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6757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47</xdr:row>
      <xdr:rowOff>0</xdr:rowOff>
    </xdr:from>
    <xdr:to>
      <xdr:col>4</xdr:col>
      <xdr:colOff>66675</xdr:colOff>
      <xdr:row>52</xdr:row>
      <xdr:rowOff>76199</xdr:rowOff>
    </xdr:to>
    <xdr:grpSp>
      <xdr:nvGrpSpPr>
        <xdr:cNvPr id="4" name="Group 28"/>
        <xdr:cNvGrpSpPr/>
      </xdr:nvGrpSpPr>
      <xdr:grpSpPr>
        <a:xfrm>
          <a:off x="1885950" y="11391900"/>
          <a:ext cx="2133600" cy="10477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124663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7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47</xdr:row>
      <xdr:rowOff>0</xdr:rowOff>
    </xdr:from>
    <xdr:to>
      <xdr:col>4</xdr:col>
      <xdr:colOff>66675</xdr:colOff>
      <xdr:row>52</xdr:row>
      <xdr:rowOff>76199</xdr:rowOff>
    </xdr:to>
    <xdr:grpSp>
      <xdr:nvGrpSpPr>
        <xdr:cNvPr id="4" name="Group 28"/>
        <xdr:cNvGrpSpPr/>
      </xdr:nvGrpSpPr>
      <xdr:grpSpPr>
        <a:xfrm>
          <a:off x="1885950" y="11458575"/>
          <a:ext cx="1704975" cy="10477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134188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866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47</xdr:row>
      <xdr:rowOff>0</xdr:rowOff>
    </xdr:from>
    <xdr:to>
      <xdr:col>4</xdr:col>
      <xdr:colOff>66675</xdr:colOff>
      <xdr:row>52</xdr:row>
      <xdr:rowOff>76199</xdr:rowOff>
    </xdr:to>
    <xdr:grpSp>
      <xdr:nvGrpSpPr>
        <xdr:cNvPr id="4" name="Group 28"/>
        <xdr:cNvGrpSpPr/>
      </xdr:nvGrpSpPr>
      <xdr:grpSpPr>
        <a:xfrm>
          <a:off x="1885950" y="11353800"/>
          <a:ext cx="1609725" cy="10477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8" workbookViewId="0">
      <selection sqref="A1:F52"/>
    </sheetView>
  </sheetViews>
  <sheetFormatPr baseColWidth="10" defaultRowHeight="15" x14ac:dyDescent="0.25"/>
  <cols>
    <col min="3" max="3" width="18.28515625" customWidth="1"/>
    <col min="4" max="4" width="18.140625" customWidth="1"/>
    <col min="6" max="6" width="27.7109375" customWidth="1"/>
  </cols>
  <sheetData>
    <row r="1" spans="1:6" x14ac:dyDescent="0.25">
      <c r="A1" s="117" t="s">
        <v>20</v>
      </c>
      <c r="B1" s="118"/>
      <c r="C1" s="119"/>
      <c r="D1" s="4"/>
      <c r="E1" s="5"/>
      <c r="F1" s="6"/>
    </row>
    <row r="2" spans="1:6" x14ac:dyDescent="0.25">
      <c r="A2" s="120" t="s">
        <v>22</v>
      </c>
      <c r="B2" s="121"/>
      <c r="C2" s="122"/>
      <c r="D2" s="7"/>
      <c r="E2" s="7"/>
      <c r="F2" s="8"/>
    </row>
    <row r="3" spans="1:6" x14ac:dyDescent="0.25">
      <c r="A3" s="120" t="s">
        <v>21</v>
      </c>
      <c r="B3" s="121"/>
      <c r="C3" s="121"/>
      <c r="D3" s="9"/>
      <c r="E3" s="7"/>
      <c r="F3" s="8"/>
    </row>
    <row r="4" spans="1:6" x14ac:dyDescent="0.25">
      <c r="A4" s="10" t="s">
        <v>19</v>
      </c>
      <c r="B4" s="11"/>
      <c r="C4" s="12"/>
      <c r="D4" s="13" t="s">
        <v>55</v>
      </c>
      <c r="E4" s="13"/>
      <c r="F4" s="14"/>
    </row>
    <row r="5" spans="1:6" ht="15.75" thickBot="1" x14ac:dyDescent="0.3">
      <c r="A5" s="15"/>
      <c r="B5" s="16"/>
      <c r="C5" s="17"/>
      <c r="D5" s="18"/>
      <c r="E5" s="19"/>
      <c r="F5" s="20"/>
    </row>
    <row r="6" spans="1:6" ht="15.75" thickBot="1" x14ac:dyDescent="0.3">
      <c r="A6" s="123" t="s">
        <v>23</v>
      </c>
      <c r="B6" s="124"/>
      <c r="C6" s="125"/>
      <c r="D6" s="126" t="s">
        <v>56</v>
      </c>
      <c r="E6" s="127"/>
      <c r="F6" s="128"/>
    </row>
    <row r="7" spans="1:6" ht="15.75" thickBot="1" x14ac:dyDescent="0.3">
      <c r="A7" s="129" t="s">
        <v>46</v>
      </c>
      <c r="B7" s="129"/>
      <c r="C7" s="129"/>
      <c r="D7" s="130" t="s">
        <v>45</v>
      </c>
      <c r="E7" s="131"/>
      <c r="F7" s="132"/>
    </row>
    <row r="8" spans="1:6" ht="42" customHeight="1" x14ac:dyDescent="0.25">
      <c r="A8" s="133" t="s">
        <v>58</v>
      </c>
      <c r="B8" s="134"/>
      <c r="C8" s="134"/>
      <c r="D8" s="134"/>
      <c r="E8" s="134"/>
      <c r="F8" s="135"/>
    </row>
    <row r="9" spans="1:6" ht="15.75" thickBot="1" x14ac:dyDescent="0.3">
      <c r="A9" s="21" t="s">
        <v>0</v>
      </c>
      <c r="B9" s="7"/>
      <c r="C9" s="22"/>
      <c r="D9" s="7"/>
      <c r="E9" s="7"/>
      <c r="F9" s="8"/>
    </row>
    <row r="10" spans="1:6" ht="15.75" thickBot="1" x14ac:dyDescent="0.3">
      <c r="A10" s="136" t="s">
        <v>1</v>
      </c>
      <c r="B10" s="137"/>
      <c r="C10" s="23" t="s">
        <v>24</v>
      </c>
      <c r="D10" s="138" t="s">
        <v>25</v>
      </c>
      <c r="E10" s="139"/>
      <c r="F10" s="140"/>
    </row>
    <row r="11" spans="1:6" ht="136.5" customHeight="1" thickBot="1" x14ac:dyDescent="0.3">
      <c r="A11" s="141" t="s">
        <v>47</v>
      </c>
      <c r="B11" s="142"/>
      <c r="C11" s="1" t="s">
        <v>48</v>
      </c>
      <c r="D11" s="143">
        <v>100000000</v>
      </c>
      <c r="E11" s="144"/>
      <c r="F11" s="145"/>
    </row>
    <row r="12" spans="1:6" x14ac:dyDescent="0.25">
      <c r="A12" s="21" t="s">
        <v>49</v>
      </c>
      <c r="B12" s="7"/>
      <c r="C12" s="5"/>
      <c r="D12" s="7"/>
      <c r="E12" s="7"/>
      <c r="F12" s="8"/>
    </row>
    <row r="13" spans="1:6" ht="15.75" thickBot="1" x14ac:dyDescent="0.3">
      <c r="A13" s="21" t="s">
        <v>16</v>
      </c>
      <c r="B13" s="7"/>
      <c r="C13" s="7"/>
      <c r="D13" s="7"/>
      <c r="E13" s="7"/>
      <c r="F13" s="8"/>
    </row>
    <row r="14" spans="1:6" ht="25.5" customHeight="1" thickBot="1" x14ac:dyDescent="0.3">
      <c r="A14" s="114" t="s">
        <v>50</v>
      </c>
      <c r="B14" s="114"/>
      <c r="C14" s="115" t="s">
        <v>51</v>
      </c>
      <c r="D14" s="116"/>
      <c r="E14" s="105" t="s">
        <v>52</v>
      </c>
      <c r="F14" s="106"/>
    </row>
    <row r="15" spans="1:6" ht="29.25" customHeight="1" thickBot="1" x14ac:dyDescent="0.3">
      <c r="A15" s="101" t="s">
        <v>53</v>
      </c>
      <c r="B15" s="102"/>
      <c r="C15" s="103" t="s">
        <v>54</v>
      </c>
      <c r="D15" s="104"/>
      <c r="E15" s="105" t="s">
        <v>52</v>
      </c>
      <c r="F15" s="106"/>
    </row>
    <row r="16" spans="1:6" x14ac:dyDescent="0.25">
      <c r="A16" s="21" t="s">
        <v>30</v>
      </c>
      <c r="B16" s="7"/>
      <c r="C16" s="7"/>
      <c r="D16" s="7"/>
      <c r="E16" s="7"/>
      <c r="F16" s="8"/>
    </row>
    <row r="17" spans="1:6" ht="15.75" thickBot="1" x14ac:dyDescent="0.3">
      <c r="A17" s="107" t="s">
        <v>2</v>
      </c>
      <c r="B17" s="108"/>
      <c r="C17" s="108"/>
      <c r="D17" s="108"/>
      <c r="E17" s="108"/>
      <c r="F17" s="109"/>
    </row>
    <row r="18" spans="1:6" ht="15.75" thickBot="1" x14ac:dyDescent="0.3">
      <c r="A18" s="76" t="s">
        <v>3</v>
      </c>
      <c r="B18" s="77"/>
      <c r="C18" s="24" t="s">
        <v>4</v>
      </c>
      <c r="D18" s="25" t="s">
        <v>5</v>
      </c>
      <c r="E18" s="110" t="s">
        <v>6</v>
      </c>
      <c r="F18" s="111"/>
    </row>
    <row r="19" spans="1:6" x14ac:dyDescent="0.25">
      <c r="A19" s="26" t="s">
        <v>4</v>
      </c>
      <c r="B19" s="27"/>
      <c r="C19" s="28">
        <v>100000000</v>
      </c>
      <c r="D19" s="29"/>
      <c r="E19" s="112"/>
      <c r="F19" s="113"/>
    </row>
    <row r="20" spans="1:6" x14ac:dyDescent="0.25">
      <c r="A20" s="96" t="s">
        <v>31</v>
      </c>
      <c r="B20" s="98"/>
      <c r="C20" s="28"/>
      <c r="D20" s="29"/>
      <c r="E20" s="89">
        <f>C19</f>
        <v>100000000</v>
      </c>
      <c r="F20" s="90"/>
    </row>
    <row r="21" spans="1:6" x14ac:dyDescent="0.25">
      <c r="A21" s="96" t="s">
        <v>32</v>
      </c>
      <c r="B21" s="98"/>
      <c r="C21" s="30"/>
      <c r="D21" s="2">
        <v>3772000</v>
      </c>
      <c r="E21" s="89">
        <f>C19-D21</f>
        <v>96228000</v>
      </c>
      <c r="F21" s="90"/>
    </row>
    <row r="22" spans="1:6" x14ac:dyDescent="0.25">
      <c r="A22" s="96" t="s">
        <v>33</v>
      </c>
      <c r="B22" s="98"/>
      <c r="C22" s="30"/>
      <c r="D22" s="2">
        <v>18972000</v>
      </c>
      <c r="E22" s="89">
        <f>E21-D22</f>
        <v>77256000</v>
      </c>
      <c r="F22" s="90"/>
    </row>
    <row r="23" spans="1:6" x14ac:dyDescent="0.25">
      <c r="A23" s="96" t="s">
        <v>34</v>
      </c>
      <c r="B23" s="98"/>
      <c r="C23" s="31"/>
      <c r="D23" s="2">
        <v>13989000</v>
      </c>
      <c r="E23" s="89">
        <f>E22+C23-D23</f>
        <v>63267000</v>
      </c>
      <c r="F23" s="90"/>
    </row>
    <row r="24" spans="1:6" x14ac:dyDescent="0.25">
      <c r="A24" s="96" t="s">
        <v>35</v>
      </c>
      <c r="B24" s="99"/>
      <c r="C24" s="32"/>
      <c r="D24" s="2">
        <v>16581000</v>
      </c>
      <c r="E24" s="89">
        <f>E23-D24</f>
        <v>46686000</v>
      </c>
      <c r="F24" s="90"/>
    </row>
    <row r="25" spans="1:6" x14ac:dyDescent="0.25">
      <c r="A25" s="87" t="s">
        <v>36</v>
      </c>
      <c r="B25" s="100"/>
      <c r="C25" s="33"/>
      <c r="D25" s="2">
        <v>14159000</v>
      </c>
      <c r="E25" s="89">
        <f t="shared" ref="E25:E26" si="0">E24-D25</f>
        <v>32527000</v>
      </c>
      <c r="F25" s="90"/>
    </row>
    <row r="26" spans="1:6" x14ac:dyDescent="0.25">
      <c r="A26" s="96" t="s">
        <v>37</v>
      </c>
      <c r="B26" s="97"/>
      <c r="C26" s="33"/>
      <c r="D26" s="2">
        <v>18928000</v>
      </c>
      <c r="E26" s="89">
        <f t="shared" si="0"/>
        <v>13599000</v>
      </c>
      <c r="F26" s="90"/>
    </row>
    <row r="27" spans="1:6" x14ac:dyDescent="0.25">
      <c r="A27" s="96" t="s">
        <v>38</v>
      </c>
      <c r="B27" s="98"/>
      <c r="C27" s="34"/>
      <c r="D27" s="3">
        <v>8725000</v>
      </c>
      <c r="E27" s="89">
        <f>E26+C27-D27</f>
        <v>4874000</v>
      </c>
      <c r="F27" s="90"/>
    </row>
    <row r="28" spans="1:6" x14ac:dyDescent="0.25">
      <c r="A28" s="87" t="s">
        <v>39</v>
      </c>
      <c r="B28" s="88"/>
      <c r="C28" s="30"/>
      <c r="D28" s="3">
        <v>3850000</v>
      </c>
      <c r="E28" s="89">
        <f>E27-D28</f>
        <v>1024000</v>
      </c>
      <c r="F28" s="90"/>
    </row>
    <row r="29" spans="1:6" x14ac:dyDescent="0.25">
      <c r="A29" s="87" t="s">
        <v>40</v>
      </c>
      <c r="B29" s="88"/>
      <c r="C29" s="33"/>
      <c r="D29" s="2"/>
      <c r="E29" s="89">
        <f>E28</f>
        <v>1024000</v>
      </c>
      <c r="F29" s="90"/>
    </row>
    <row r="30" spans="1:6" ht="15.75" thickBot="1" x14ac:dyDescent="0.3">
      <c r="A30" s="91" t="s">
        <v>41</v>
      </c>
      <c r="B30" s="92"/>
      <c r="C30" s="30"/>
      <c r="D30" s="2"/>
      <c r="E30" s="89">
        <f>E29</f>
        <v>1024000</v>
      </c>
      <c r="F30" s="90"/>
    </row>
    <row r="31" spans="1:6" ht="15.75" thickBot="1" x14ac:dyDescent="0.3">
      <c r="A31" s="93" t="s">
        <v>7</v>
      </c>
      <c r="B31" s="94"/>
      <c r="C31" s="36">
        <f>C19+C24</f>
        <v>100000000</v>
      </c>
      <c r="D31" s="37">
        <f>SUM(D21:D30)</f>
        <v>98976000</v>
      </c>
      <c r="E31" s="95">
        <f>E30</f>
        <v>1024000</v>
      </c>
      <c r="F31" s="77"/>
    </row>
    <row r="32" spans="1:6" ht="15.75" thickBot="1" x14ac:dyDescent="0.3">
      <c r="A32" s="64" t="s">
        <v>8</v>
      </c>
      <c r="B32" s="65"/>
      <c r="C32" s="66"/>
      <c r="D32" s="38">
        <f>D31/C19</f>
        <v>0.98975999999999997</v>
      </c>
      <c r="E32" s="39"/>
      <c r="F32" s="6"/>
    </row>
    <row r="33" spans="1:6" ht="15.75" thickBot="1" x14ac:dyDescent="0.3">
      <c r="A33" s="64" t="s">
        <v>9</v>
      </c>
      <c r="B33" s="65"/>
      <c r="C33" s="65"/>
      <c r="D33" s="67"/>
      <c r="E33" s="40"/>
      <c r="F33" s="8"/>
    </row>
    <row r="34" spans="1:6" x14ac:dyDescent="0.25">
      <c r="A34" s="68" t="s">
        <v>4</v>
      </c>
      <c r="B34" s="69"/>
      <c r="C34" s="41">
        <f>C19</f>
        <v>100000000</v>
      </c>
      <c r="D34" s="42"/>
      <c r="E34" s="40"/>
      <c r="F34" s="8"/>
    </row>
    <row r="35" spans="1:6" x14ac:dyDescent="0.25">
      <c r="A35" s="70" t="s">
        <v>10</v>
      </c>
      <c r="B35" s="71"/>
      <c r="C35" s="43"/>
      <c r="D35" s="44"/>
      <c r="E35" s="45"/>
      <c r="F35" s="8"/>
    </row>
    <row r="36" spans="1:6" x14ac:dyDescent="0.25">
      <c r="A36" s="70" t="s">
        <v>11</v>
      </c>
      <c r="B36" s="71"/>
      <c r="C36" s="46"/>
      <c r="D36" s="44"/>
      <c r="E36" s="45"/>
      <c r="F36" s="8"/>
    </row>
    <row r="37" spans="1:6" x14ac:dyDescent="0.25">
      <c r="A37" s="72" t="s">
        <v>12</v>
      </c>
      <c r="B37" s="73"/>
      <c r="C37" s="43"/>
      <c r="D37" s="44">
        <f>D31</f>
        <v>98976000</v>
      </c>
      <c r="E37" s="45"/>
      <c r="F37" s="8"/>
    </row>
    <row r="38" spans="1:6" ht="15.75" thickBot="1" x14ac:dyDescent="0.3">
      <c r="A38" s="74" t="s">
        <v>13</v>
      </c>
      <c r="B38" s="75"/>
      <c r="C38" s="47"/>
      <c r="D38" s="48">
        <f>E31</f>
        <v>1024000</v>
      </c>
      <c r="E38" s="49"/>
      <c r="F38" s="50"/>
    </row>
    <row r="39" spans="1:6" ht="15.75" thickBot="1" x14ac:dyDescent="0.3">
      <c r="A39" s="76" t="s">
        <v>14</v>
      </c>
      <c r="B39" s="77"/>
      <c r="C39" s="51">
        <f>C34+C35</f>
        <v>100000000</v>
      </c>
      <c r="D39" s="52">
        <f>D37+D38</f>
        <v>100000000</v>
      </c>
      <c r="E39" s="53"/>
      <c r="F39" s="54"/>
    </row>
    <row r="40" spans="1:6" x14ac:dyDescent="0.25">
      <c r="A40" s="55" t="s">
        <v>17</v>
      </c>
      <c r="B40" s="5"/>
      <c r="C40" s="5"/>
      <c r="D40" s="5"/>
      <c r="E40" s="5"/>
      <c r="F40" s="6"/>
    </row>
    <row r="41" spans="1:6" ht="15.75" thickBot="1" x14ac:dyDescent="0.3">
      <c r="A41" s="21" t="s">
        <v>42</v>
      </c>
      <c r="B41" s="7"/>
      <c r="C41" s="7"/>
      <c r="D41" s="7"/>
      <c r="E41" s="7"/>
      <c r="F41" s="8"/>
    </row>
    <row r="42" spans="1:6" ht="15.75" thickBot="1" x14ac:dyDescent="0.3">
      <c r="A42" s="56" t="s">
        <v>26</v>
      </c>
      <c r="B42" s="57"/>
      <c r="C42" s="57"/>
      <c r="D42" s="57"/>
      <c r="E42" s="57"/>
      <c r="F42" s="54"/>
    </row>
    <row r="43" spans="1:6" ht="15.75" thickBot="1" x14ac:dyDescent="0.3">
      <c r="A43" s="58" t="s">
        <v>18</v>
      </c>
      <c r="B43" s="57"/>
      <c r="C43" s="57"/>
      <c r="D43" s="57"/>
      <c r="E43" s="57"/>
      <c r="F43" s="54"/>
    </row>
    <row r="44" spans="1:6" x14ac:dyDescent="0.25">
      <c r="A44" s="55" t="s">
        <v>27</v>
      </c>
      <c r="B44" s="5"/>
      <c r="C44" s="5"/>
      <c r="D44" s="5"/>
      <c r="E44" s="5"/>
      <c r="F44" s="6"/>
    </row>
    <row r="45" spans="1:6" ht="15.75" thickBot="1" x14ac:dyDescent="0.3">
      <c r="A45" s="78" t="s">
        <v>44</v>
      </c>
      <c r="B45" s="79"/>
      <c r="C45" s="79"/>
      <c r="D45" s="79"/>
      <c r="E45" s="79"/>
      <c r="F45" s="80"/>
    </row>
    <row r="46" spans="1:6" ht="15.75" thickBot="1" x14ac:dyDescent="0.3">
      <c r="A46" s="56" t="s">
        <v>28</v>
      </c>
      <c r="B46" s="57"/>
      <c r="C46" s="57"/>
      <c r="D46" s="57"/>
      <c r="E46" s="57"/>
      <c r="F46" s="54"/>
    </row>
    <row r="47" spans="1:6" ht="19.5" customHeight="1" thickBot="1" x14ac:dyDescent="0.3">
      <c r="A47" s="81" t="s">
        <v>57</v>
      </c>
      <c r="B47" s="82"/>
      <c r="C47" s="82"/>
      <c r="D47" s="82"/>
      <c r="E47" s="82"/>
      <c r="F47" s="83"/>
    </row>
    <row r="48" spans="1:6" x14ac:dyDescent="0.25">
      <c r="A48" s="55" t="s">
        <v>29</v>
      </c>
      <c r="B48" s="5"/>
      <c r="C48" s="5"/>
      <c r="D48" s="5"/>
      <c r="E48" s="5"/>
      <c r="F48" s="6"/>
    </row>
    <row r="49" spans="1:6" x14ac:dyDescent="0.25">
      <c r="A49" s="9"/>
      <c r="B49" s="7"/>
      <c r="C49" s="7"/>
      <c r="D49" s="7"/>
      <c r="E49" s="7"/>
      <c r="F49" s="8"/>
    </row>
    <row r="50" spans="1:6" ht="15.75" thickBot="1" x14ac:dyDescent="0.3">
      <c r="A50" s="59"/>
      <c r="B50" s="22"/>
      <c r="C50" s="22"/>
      <c r="D50" s="22"/>
      <c r="E50" s="22"/>
      <c r="F50" s="50"/>
    </row>
    <row r="51" spans="1:6" x14ac:dyDescent="0.25">
      <c r="A51" s="84" t="s">
        <v>43</v>
      </c>
      <c r="B51" s="85"/>
      <c r="C51" s="85"/>
      <c r="D51" s="85"/>
      <c r="E51" s="85"/>
      <c r="F51" s="86"/>
    </row>
    <row r="52" spans="1:6" ht="15.75" thickBot="1" x14ac:dyDescent="0.3">
      <c r="A52" s="61" t="s">
        <v>15</v>
      </c>
      <c r="B52" s="62"/>
      <c r="C52" s="62"/>
      <c r="D52" s="62"/>
      <c r="E52" s="62"/>
      <c r="F52" s="63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</mergeCells>
  <pageMargins left="0.70866141732283472" right="0.70866141732283472" top="0.74803149606299213" bottom="1.1417322834645669" header="0.31496062992125984" footer="0.31496062992125984"/>
  <pageSetup paperSize="5" scale="90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5" workbookViewId="0">
      <selection sqref="A1:F52"/>
    </sheetView>
  </sheetViews>
  <sheetFormatPr baseColWidth="10" defaultRowHeight="15" x14ac:dyDescent="0.25"/>
  <cols>
    <col min="3" max="3" width="14.7109375" customWidth="1"/>
    <col min="4" max="4" width="15.28515625" customWidth="1"/>
    <col min="6" max="6" width="14.85546875" customWidth="1"/>
  </cols>
  <sheetData>
    <row r="1" spans="1:6" x14ac:dyDescent="0.25">
      <c r="A1" s="117" t="s">
        <v>20</v>
      </c>
      <c r="B1" s="118"/>
      <c r="C1" s="119"/>
      <c r="D1" s="4"/>
      <c r="E1" s="5"/>
      <c r="F1" s="6"/>
    </row>
    <row r="2" spans="1:6" x14ac:dyDescent="0.25">
      <c r="A2" s="120" t="s">
        <v>22</v>
      </c>
      <c r="B2" s="121"/>
      <c r="C2" s="122"/>
      <c r="D2" s="7"/>
      <c r="E2" s="7"/>
      <c r="F2" s="8"/>
    </row>
    <row r="3" spans="1:6" x14ac:dyDescent="0.25">
      <c r="A3" s="120" t="s">
        <v>21</v>
      </c>
      <c r="B3" s="121"/>
      <c r="C3" s="121"/>
      <c r="D3" s="9"/>
      <c r="E3" s="7"/>
      <c r="F3" s="8"/>
    </row>
    <row r="4" spans="1:6" x14ac:dyDescent="0.25">
      <c r="A4" s="10" t="s">
        <v>19</v>
      </c>
      <c r="B4" s="11"/>
      <c r="C4" s="12"/>
      <c r="D4" s="13" t="s">
        <v>59</v>
      </c>
      <c r="E4" s="13"/>
      <c r="F4" s="14"/>
    </row>
    <row r="5" spans="1:6" ht="15.75" thickBot="1" x14ac:dyDescent="0.3">
      <c r="A5" s="15"/>
      <c r="B5" s="16"/>
      <c r="C5" s="17"/>
      <c r="D5" s="18"/>
      <c r="E5" s="19"/>
      <c r="F5" s="20"/>
    </row>
    <row r="6" spans="1:6" ht="15.75" thickBot="1" x14ac:dyDescent="0.3">
      <c r="A6" s="123" t="s">
        <v>23</v>
      </c>
      <c r="B6" s="124"/>
      <c r="C6" s="125"/>
      <c r="D6" s="126" t="s">
        <v>60</v>
      </c>
      <c r="E6" s="127"/>
      <c r="F6" s="128"/>
    </row>
    <row r="7" spans="1:6" ht="24.75" customHeight="1" thickBot="1" x14ac:dyDescent="0.3">
      <c r="A7" s="129" t="s">
        <v>46</v>
      </c>
      <c r="B7" s="129"/>
      <c r="C7" s="129"/>
      <c r="D7" s="130" t="s">
        <v>45</v>
      </c>
      <c r="E7" s="131"/>
      <c r="F7" s="132"/>
    </row>
    <row r="8" spans="1:6" ht="52.5" customHeight="1" x14ac:dyDescent="0.25">
      <c r="A8" s="133" t="s">
        <v>58</v>
      </c>
      <c r="B8" s="134"/>
      <c r="C8" s="134"/>
      <c r="D8" s="134"/>
      <c r="E8" s="134"/>
      <c r="F8" s="135"/>
    </row>
    <row r="9" spans="1:6" ht="15.75" thickBot="1" x14ac:dyDescent="0.3">
      <c r="A9" s="21" t="s">
        <v>0</v>
      </c>
      <c r="B9" s="7"/>
      <c r="C9" s="22"/>
      <c r="D9" s="7"/>
      <c r="E9" s="7"/>
      <c r="F9" s="8"/>
    </row>
    <row r="10" spans="1:6" ht="15.75" thickBot="1" x14ac:dyDescent="0.3">
      <c r="A10" s="136" t="s">
        <v>1</v>
      </c>
      <c r="B10" s="137"/>
      <c r="C10" s="23" t="s">
        <v>24</v>
      </c>
      <c r="D10" s="138" t="s">
        <v>25</v>
      </c>
      <c r="E10" s="139"/>
      <c r="F10" s="140"/>
    </row>
    <row r="11" spans="1:6" ht="122.25" customHeight="1" thickBot="1" x14ac:dyDescent="0.3">
      <c r="A11" s="141" t="s">
        <v>47</v>
      </c>
      <c r="B11" s="142"/>
      <c r="C11" s="1" t="s">
        <v>48</v>
      </c>
      <c r="D11" s="143">
        <v>100000000</v>
      </c>
      <c r="E11" s="144"/>
      <c r="F11" s="145"/>
    </row>
    <row r="12" spans="1:6" x14ac:dyDescent="0.25">
      <c r="A12" s="21" t="s">
        <v>49</v>
      </c>
      <c r="B12" s="7"/>
      <c r="C12" s="5"/>
      <c r="D12" s="7"/>
      <c r="E12" s="7"/>
      <c r="F12" s="8"/>
    </row>
    <row r="13" spans="1:6" ht="15.75" thickBot="1" x14ac:dyDescent="0.3">
      <c r="A13" s="21" t="s">
        <v>16</v>
      </c>
      <c r="B13" s="7"/>
      <c r="C13" s="7"/>
      <c r="D13" s="7"/>
      <c r="E13" s="7"/>
      <c r="F13" s="8"/>
    </row>
    <row r="14" spans="1:6" ht="29.25" customHeight="1" thickBot="1" x14ac:dyDescent="0.3">
      <c r="A14" s="114" t="s">
        <v>50</v>
      </c>
      <c r="B14" s="114"/>
      <c r="C14" s="115" t="s">
        <v>51</v>
      </c>
      <c r="D14" s="116"/>
      <c r="E14" s="105" t="s">
        <v>52</v>
      </c>
      <c r="F14" s="106"/>
    </row>
    <row r="15" spans="1:6" ht="29.25" customHeight="1" thickBot="1" x14ac:dyDescent="0.3">
      <c r="A15" s="101" t="s">
        <v>53</v>
      </c>
      <c r="B15" s="102"/>
      <c r="C15" s="103" t="s">
        <v>54</v>
      </c>
      <c r="D15" s="104"/>
      <c r="E15" s="105" t="s">
        <v>52</v>
      </c>
      <c r="F15" s="106"/>
    </row>
    <row r="16" spans="1:6" x14ac:dyDescent="0.25">
      <c r="A16" s="21" t="s">
        <v>30</v>
      </c>
      <c r="B16" s="7"/>
      <c r="C16" s="7"/>
      <c r="D16" s="7"/>
      <c r="E16" s="7"/>
      <c r="F16" s="8"/>
    </row>
    <row r="17" spans="1:6" ht="15.75" thickBot="1" x14ac:dyDescent="0.3">
      <c r="A17" s="107" t="s">
        <v>2</v>
      </c>
      <c r="B17" s="108"/>
      <c r="C17" s="108"/>
      <c r="D17" s="108"/>
      <c r="E17" s="108"/>
      <c r="F17" s="109"/>
    </row>
    <row r="18" spans="1:6" ht="15.75" thickBot="1" x14ac:dyDescent="0.3">
      <c r="A18" s="76" t="s">
        <v>3</v>
      </c>
      <c r="B18" s="77"/>
      <c r="C18" s="24" t="s">
        <v>4</v>
      </c>
      <c r="D18" s="25" t="s">
        <v>5</v>
      </c>
      <c r="E18" s="110" t="s">
        <v>6</v>
      </c>
      <c r="F18" s="111"/>
    </row>
    <row r="19" spans="1:6" x14ac:dyDescent="0.25">
      <c r="A19" s="26" t="s">
        <v>4</v>
      </c>
      <c r="B19" s="27"/>
      <c r="C19" s="28">
        <v>100000000</v>
      </c>
      <c r="D19" s="29"/>
      <c r="E19" s="112"/>
      <c r="F19" s="113"/>
    </row>
    <row r="20" spans="1:6" x14ac:dyDescent="0.25">
      <c r="A20" s="96" t="s">
        <v>31</v>
      </c>
      <c r="B20" s="98"/>
      <c r="C20" s="28"/>
      <c r="D20" s="29"/>
      <c r="E20" s="89">
        <f>C19</f>
        <v>100000000</v>
      </c>
      <c r="F20" s="90"/>
    </row>
    <row r="21" spans="1:6" x14ac:dyDescent="0.25">
      <c r="A21" s="96" t="s">
        <v>32</v>
      </c>
      <c r="B21" s="98"/>
      <c r="C21" s="35"/>
      <c r="D21" s="2">
        <v>3772000</v>
      </c>
      <c r="E21" s="89">
        <f t="shared" ref="E21:E29" si="0">E20-D21</f>
        <v>96228000</v>
      </c>
      <c r="F21" s="90"/>
    </row>
    <row r="22" spans="1:6" x14ac:dyDescent="0.25">
      <c r="A22" s="96" t="s">
        <v>33</v>
      </c>
      <c r="B22" s="98"/>
      <c r="C22" s="35"/>
      <c r="D22" s="2">
        <v>18972000</v>
      </c>
      <c r="E22" s="89">
        <f t="shared" si="0"/>
        <v>77256000</v>
      </c>
      <c r="F22" s="90"/>
    </row>
    <row r="23" spans="1:6" x14ac:dyDescent="0.25">
      <c r="A23" s="96" t="s">
        <v>34</v>
      </c>
      <c r="B23" s="98"/>
      <c r="C23" s="31"/>
      <c r="D23" s="2">
        <v>13989000</v>
      </c>
      <c r="E23" s="89">
        <f t="shared" si="0"/>
        <v>63267000</v>
      </c>
      <c r="F23" s="90"/>
    </row>
    <row r="24" spans="1:6" x14ac:dyDescent="0.25">
      <c r="A24" s="96" t="s">
        <v>35</v>
      </c>
      <c r="B24" s="99"/>
      <c r="C24" s="32"/>
      <c r="D24" s="2">
        <v>16581000</v>
      </c>
      <c r="E24" s="89">
        <f t="shared" si="0"/>
        <v>46686000</v>
      </c>
      <c r="F24" s="90"/>
    </row>
    <row r="25" spans="1:6" x14ac:dyDescent="0.25">
      <c r="A25" s="87" t="s">
        <v>36</v>
      </c>
      <c r="B25" s="100"/>
      <c r="C25" s="33"/>
      <c r="D25" s="2">
        <v>14159000</v>
      </c>
      <c r="E25" s="89">
        <f t="shared" si="0"/>
        <v>32527000</v>
      </c>
      <c r="F25" s="90"/>
    </row>
    <row r="26" spans="1:6" x14ac:dyDescent="0.25">
      <c r="A26" s="96" t="s">
        <v>37</v>
      </c>
      <c r="B26" s="97"/>
      <c r="C26" s="33"/>
      <c r="D26" s="2">
        <v>18928000</v>
      </c>
      <c r="E26" s="89">
        <f t="shared" si="0"/>
        <v>13599000</v>
      </c>
      <c r="F26" s="90"/>
    </row>
    <row r="27" spans="1:6" x14ac:dyDescent="0.25">
      <c r="A27" s="96" t="s">
        <v>38</v>
      </c>
      <c r="B27" s="98"/>
      <c r="C27" s="34"/>
      <c r="D27" s="3">
        <v>8725000</v>
      </c>
      <c r="E27" s="89">
        <f t="shared" si="0"/>
        <v>4874000</v>
      </c>
      <c r="F27" s="90"/>
    </row>
    <row r="28" spans="1:6" x14ac:dyDescent="0.25">
      <c r="A28" s="87" t="s">
        <v>39</v>
      </c>
      <c r="B28" s="88"/>
      <c r="C28" s="35"/>
      <c r="D28" s="3">
        <v>3850000</v>
      </c>
      <c r="E28" s="89">
        <f t="shared" si="0"/>
        <v>1024000</v>
      </c>
      <c r="F28" s="90"/>
    </row>
    <row r="29" spans="1:6" x14ac:dyDescent="0.25">
      <c r="A29" s="87" t="s">
        <v>40</v>
      </c>
      <c r="B29" s="88"/>
      <c r="C29" s="33"/>
      <c r="D29" s="2">
        <v>98000</v>
      </c>
      <c r="E29" s="89">
        <f t="shared" si="0"/>
        <v>926000</v>
      </c>
      <c r="F29" s="90"/>
    </row>
    <row r="30" spans="1:6" ht="15.75" thickBot="1" x14ac:dyDescent="0.3">
      <c r="A30" s="91" t="s">
        <v>41</v>
      </c>
      <c r="B30" s="92"/>
      <c r="C30" s="35"/>
      <c r="D30" s="2"/>
      <c r="E30" s="89"/>
      <c r="F30" s="90"/>
    </row>
    <row r="31" spans="1:6" ht="15.75" thickBot="1" x14ac:dyDescent="0.3">
      <c r="A31" s="93" t="s">
        <v>7</v>
      </c>
      <c r="B31" s="94"/>
      <c r="C31" s="36">
        <f>C19+C24</f>
        <v>100000000</v>
      </c>
      <c r="D31" s="37">
        <f>SUM(D21:D30)</f>
        <v>99074000</v>
      </c>
      <c r="E31" s="95"/>
      <c r="F31" s="77"/>
    </row>
    <row r="32" spans="1:6" ht="15.75" thickBot="1" x14ac:dyDescent="0.3">
      <c r="A32" s="64" t="s">
        <v>8</v>
      </c>
      <c r="B32" s="65"/>
      <c r="C32" s="66"/>
      <c r="D32" s="38">
        <f>D31/C19</f>
        <v>0.99073999999999995</v>
      </c>
      <c r="E32" s="39"/>
      <c r="F32" s="6"/>
    </row>
    <row r="33" spans="1:6" ht="15.75" thickBot="1" x14ac:dyDescent="0.3">
      <c r="A33" s="64" t="s">
        <v>9</v>
      </c>
      <c r="B33" s="65"/>
      <c r="C33" s="65"/>
      <c r="D33" s="67"/>
      <c r="E33" s="40"/>
      <c r="F33" s="8"/>
    </row>
    <row r="34" spans="1:6" x14ac:dyDescent="0.25">
      <c r="A34" s="68" t="s">
        <v>4</v>
      </c>
      <c r="B34" s="69"/>
      <c r="C34" s="41">
        <f>C19</f>
        <v>100000000</v>
      </c>
      <c r="D34" s="42"/>
      <c r="E34" s="40"/>
      <c r="F34" s="8"/>
    </row>
    <row r="35" spans="1:6" x14ac:dyDescent="0.25">
      <c r="A35" s="70" t="s">
        <v>10</v>
      </c>
      <c r="B35" s="71"/>
      <c r="C35" s="43"/>
      <c r="D35" s="44"/>
      <c r="E35" s="45"/>
      <c r="F35" s="8"/>
    </row>
    <row r="36" spans="1:6" x14ac:dyDescent="0.25">
      <c r="A36" s="70" t="s">
        <v>11</v>
      </c>
      <c r="B36" s="71"/>
      <c r="C36" s="46"/>
      <c r="D36" s="44"/>
      <c r="E36" s="45"/>
      <c r="F36" s="8"/>
    </row>
    <row r="37" spans="1:6" x14ac:dyDescent="0.25">
      <c r="A37" s="72" t="s">
        <v>12</v>
      </c>
      <c r="B37" s="73"/>
      <c r="C37" s="43"/>
      <c r="D37" s="44">
        <f>D31</f>
        <v>99074000</v>
      </c>
      <c r="E37" s="45"/>
      <c r="F37" s="8"/>
    </row>
    <row r="38" spans="1:6" ht="15.75" thickBot="1" x14ac:dyDescent="0.3">
      <c r="A38" s="74" t="s">
        <v>13</v>
      </c>
      <c r="B38" s="75"/>
      <c r="C38" s="47"/>
      <c r="D38" s="48">
        <f>E31</f>
        <v>0</v>
      </c>
      <c r="E38" s="49"/>
      <c r="F38" s="50"/>
    </row>
    <row r="39" spans="1:6" ht="15.75" thickBot="1" x14ac:dyDescent="0.3">
      <c r="A39" s="76" t="s">
        <v>14</v>
      </c>
      <c r="B39" s="77"/>
      <c r="C39" s="51">
        <f>C34+C35</f>
        <v>100000000</v>
      </c>
      <c r="D39" s="52">
        <f>D37+D38</f>
        <v>99074000</v>
      </c>
      <c r="E39" s="53"/>
      <c r="F39" s="54"/>
    </row>
    <row r="40" spans="1:6" x14ac:dyDescent="0.25">
      <c r="A40" s="55" t="s">
        <v>17</v>
      </c>
      <c r="B40" s="5"/>
      <c r="C40" s="5"/>
      <c r="D40" s="5"/>
      <c r="E40" s="5"/>
      <c r="F40" s="6"/>
    </row>
    <row r="41" spans="1:6" ht="15.75" thickBot="1" x14ac:dyDescent="0.3">
      <c r="A41" s="21" t="s">
        <v>42</v>
      </c>
      <c r="B41" s="7"/>
      <c r="C41" s="7"/>
      <c r="D41" s="7"/>
      <c r="E41" s="7"/>
      <c r="F41" s="8"/>
    </row>
    <row r="42" spans="1:6" ht="15.75" thickBot="1" x14ac:dyDescent="0.3">
      <c r="A42" s="56" t="s">
        <v>26</v>
      </c>
      <c r="B42" s="57"/>
      <c r="C42" s="57"/>
      <c r="D42" s="57"/>
      <c r="E42" s="57"/>
      <c r="F42" s="54"/>
    </row>
    <row r="43" spans="1:6" ht="15.75" thickBot="1" x14ac:dyDescent="0.3">
      <c r="A43" s="58" t="s">
        <v>18</v>
      </c>
      <c r="B43" s="57"/>
      <c r="C43" s="57"/>
      <c r="D43" s="57"/>
      <c r="E43" s="57"/>
      <c r="F43" s="54"/>
    </row>
    <row r="44" spans="1:6" x14ac:dyDescent="0.25">
      <c r="A44" s="55" t="s">
        <v>27</v>
      </c>
      <c r="B44" s="5"/>
      <c r="C44" s="5"/>
      <c r="D44" s="5"/>
      <c r="E44" s="5"/>
      <c r="F44" s="6"/>
    </row>
    <row r="45" spans="1:6" ht="15.75" thickBot="1" x14ac:dyDescent="0.3">
      <c r="A45" s="78" t="s">
        <v>44</v>
      </c>
      <c r="B45" s="79"/>
      <c r="C45" s="79"/>
      <c r="D45" s="79"/>
      <c r="E45" s="79"/>
      <c r="F45" s="80"/>
    </row>
    <row r="46" spans="1:6" ht="15.75" thickBot="1" x14ac:dyDescent="0.3">
      <c r="A46" s="56" t="s">
        <v>28</v>
      </c>
      <c r="B46" s="57"/>
      <c r="C46" s="57"/>
      <c r="D46" s="57"/>
      <c r="E46" s="57"/>
      <c r="F46" s="54"/>
    </row>
    <row r="47" spans="1:6" ht="15.75" thickBot="1" x14ac:dyDescent="0.3">
      <c r="A47" s="81" t="s">
        <v>57</v>
      </c>
      <c r="B47" s="82"/>
      <c r="C47" s="82"/>
      <c r="D47" s="82"/>
      <c r="E47" s="82"/>
      <c r="F47" s="83"/>
    </row>
    <row r="48" spans="1:6" x14ac:dyDescent="0.25">
      <c r="A48" s="55" t="s">
        <v>29</v>
      </c>
      <c r="B48" s="5"/>
      <c r="C48" s="5"/>
      <c r="D48" s="5"/>
      <c r="E48" s="5"/>
      <c r="F48" s="6"/>
    </row>
    <row r="49" spans="1:6" x14ac:dyDescent="0.25">
      <c r="A49" s="9"/>
      <c r="B49" s="7"/>
      <c r="C49" s="7"/>
      <c r="D49" s="7"/>
      <c r="E49" s="7"/>
      <c r="F49" s="8"/>
    </row>
    <row r="50" spans="1:6" ht="15.75" thickBot="1" x14ac:dyDescent="0.3">
      <c r="A50" s="59"/>
      <c r="B50" s="22"/>
      <c r="C50" s="22"/>
      <c r="D50" s="22"/>
      <c r="E50" s="22"/>
      <c r="F50" s="50"/>
    </row>
    <row r="51" spans="1:6" x14ac:dyDescent="0.25">
      <c r="A51" s="84" t="s">
        <v>43</v>
      </c>
      <c r="B51" s="85"/>
      <c r="C51" s="85"/>
      <c r="D51" s="85"/>
      <c r="E51" s="85"/>
      <c r="F51" s="86"/>
    </row>
    <row r="52" spans="1:6" ht="15.75" thickBot="1" x14ac:dyDescent="0.3">
      <c r="A52" s="61" t="s">
        <v>15</v>
      </c>
      <c r="B52" s="62"/>
      <c r="C52" s="62"/>
      <c r="D52" s="62"/>
      <c r="E52" s="62"/>
      <c r="F52" s="63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</mergeCells>
  <pageMargins left="0.70866141732283472" right="0.70866141732283472" top="0.74803149606299213" bottom="1.1417322834645669" header="0.31496062992125984" footer="0.31496062992125984"/>
  <pageSetup paperSize="5" scale="9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5" workbookViewId="0">
      <selection activeCell="J38" sqref="J38"/>
    </sheetView>
  </sheetViews>
  <sheetFormatPr baseColWidth="10" defaultRowHeight="15" x14ac:dyDescent="0.25"/>
  <cols>
    <col min="3" max="3" width="14.140625" customWidth="1"/>
    <col min="4" max="4" width="14.42578125" customWidth="1"/>
    <col min="6" max="6" width="16.85546875" customWidth="1"/>
  </cols>
  <sheetData>
    <row r="1" spans="1:6" x14ac:dyDescent="0.25">
      <c r="A1" s="117" t="s">
        <v>20</v>
      </c>
      <c r="B1" s="118"/>
      <c r="C1" s="119"/>
      <c r="D1" s="4"/>
      <c r="E1" s="5"/>
      <c r="F1" s="6"/>
    </row>
    <row r="2" spans="1:6" x14ac:dyDescent="0.25">
      <c r="A2" s="120" t="s">
        <v>22</v>
      </c>
      <c r="B2" s="121"/>
      <c r="C2" s="122"/>
      <c r="D2" s="7"/>
      <c r="E2" s="7"/>
      <c r="F2" s="8"/>
    </row>
    <row r="3" spans="1:6" x14ac:dyDescent="0.25">
      <c r="A3" s="120" t="s">
        <v>21</v>
      </c>
      <c r="B3" s="121"/>
      <c r="C3" s="121"/>
      <c r="D3" s="9"/>
      <c r="E3" s="7"/>
      <c r="F3" s="8"/>
    </row>
    <row r="4" spans="1:6" x14ac:dyDescent="0.25">
      <c r="A4" s="10" t="s">
        <v>19</v>
      </c>
      <c r="B4" s="11"/>
      <c r="C4" s="12"/>
      <c r="D4" s="13" t="s">
        <v>61</v>
      </c>
      <c r="E4" s="13"/>
      <c r="F4" s="14"/>
    </row>
    <row r="5" spans="1:6" ht="15.75" thickBot="1" x14ac:dyDescent="0.3">
      <c r="A5" s="15"/>
      <c r="B5" s="16"/>
      <c r="C5" s="17"/>
      <c r="D5" s="18"/>
      <c r="E5" s="19"/>
      <c r="F5" s="20"/>
    </row>
    <row r="6" spans="1:6" ht="26.25" customHeight="1" thickBot="1" x14ac:dyDescent="0.3">
      <c r="A6" s="123" t="s">
        <v>23</v>
      </c>
      <c r="B6" s="124"/>
      <c r="C6" s="125"/>
      <c r="D6" s="126" t="s">
        <v>62</v>
      </c>
      <c r="E6" s="127"/>
      <c r="F6" s="128"/>
    </row>
    <row r="7" spans="1:6" ht="33.75" customHeight="1" thickBot="1" x14ac:dyDescent="0.3">
      <c r="A7" s="129" t="s">
        <v>46</v>
      </c>
      <c r="B7" s="129"/>
      <c r="C7" s="129"/>
      <c r="D7" s="130" t="s">
        <v>45</v>
      </c>
      <c r="E7" s="131"/>
      <c r="F7" s="132"/>
    </row>
    <row r="8" spans="1:6" x14ac:dyDescent="0.25">
      <c r="A8" s="133" t="s">
        <v>58</v>
      </c>
      <c r="B8" s="134"/>
      <c r="C8" s="134"/>
      <c r="D8" s="134"/>
      <c r="E8" s="134"/>
      <c r="F8" s="135"/>
    </row>
    <row r="9" spans="1:6" ht="15.75" thickBot="1" x14ac:dyDescent="0.3">
      <c r="A9" s="21" t="s">
        <v>0</v>
      </c>
      <c r="B9" s="7"/>
      <c r="C9" s="22"/>
      <c r="D9" s="7"/>
      <c r="E9" s="7"/>
      <c r="F9" s="8"/>
    </row>
    <row r="10" spans="1:6" ht="15.75" thickBot="1" x14ac:dyDescent="0.3">
      <c r="A10" s="136" t="s">
        <v>1</v>
      </c>
      <c r="B10" s="137"/>
      <c r="C10" s="23" t="s">
        <v>24</v>
      </c>
      <c r="D10" s="138" t="s">
        <v>25</v>
      </c>
      <c r="E10" s="139"/>
      <c r="F10" s="140"/>
    </row>
    <row r="11" spans="1:6" ht="132.75" customHeight="1" thickBot="1" x14ac:dyDescent="0.3">
      <c r="A11" s="141" t="s">
        <v>47</v>
      </c>
      <c r="B11" s="142"/>
      <c r="C11" s="1" t="s">
        <v>48</v>
      </c>
      <c r="D11" s="143">
        <v>100000000</v>
      </c>
      <c r="E11" s="144"/>
      <c r="F11" s="145"/>
    </row>
    <row r="12" spans="1:6" x14ac:dyDescent="0.25">
      <c r="A12" s="21" t="s">
        <v>49</v>
      </c>
      <c r="B12" s="7"/>
      <c r="C12" s="5"/>
      <c r="D12" s="7"/>
      <c r="E12" s="7"/>
      <c r="F12" s="8"/>
    </row>
    <row r="13" spans="1:6" ht="15.75" thickBot="1" x14ac:dyDescent="0.3">
      <c r="A13" s="21" t="s">
        <v>16</v>
      </c>
      <c r="B13" s="7"/>
      <c r="C13" s="7"/>
      <c r="D13" s="7"/>
      <c r="E13" s="7"/>
      <c r="F13" s="8"/>
    </row>
    <row r="14" spans="1:6" ht="32.25" customHeight="1" thickBot="1" x14ac:dyDescent="0.3">
      <c r="A14" s="114" t="s">
        <v>50</v>
      </c>
      <c r="B14" s="114"/>
      <c r="C14" s="115" t="s">
        <v>51</v>
      </c>
      <c r="D14" s="116"/>
      <c r="E14" s="105" t="s">
        <v>52</v>
      </c>
      <c r="F14" s="106"/>
    </row>
    <row r="15" spans="1:6" ht="25.5" customHeight="1" thickBot="1" x14ac:dyDescent="0.3">
      <c r="A15" s="101" t="s">
        <v>53</v>
      </c>
      <c r="B15" s="102"/>
      <c r="C15" s="103" t="s">
        <v>54</v>
      </c>
      <c r="D15" s="104"/>
      <c r="E15" s="105" t="s">
        <v>52</v>
      </c>
      <c r="F15" s="106"/>
    </row>
    <row r="16" spans="1:6" x14ac:dyDescent="0.25">
      <c r="A16" s="21" t="s">
        <v>30</v>
      </c>
      <c r="B16" s="7"/>
      <c r="C16" s="7"/>
      <c r="D16" s="7"/>
      <c r="E16" s="7"/>
      <c r="F16" s="8"/>
    </row>
    <row r="17" spans="1:6" ht="15.75" thickBot="1" x14ac:dyDescent="0.3">
      <c r="A17" s="107" t="s">
        <v>2</v>
      </c>
      <c r="B17" s="108"/>
      <c r="C17" s="108"/>
      <c r="D17" s="108"/>
      <c r="E17" s="108"/>
      <c r="F17" s="109"/>
    </row>
    <row r="18" spans="1:6" ht="15.75" thickBot="1" x14ac:dyDescent="0.3">
      <c r="A18" s="76" t="s">
        <v>3</v>
      </c>
      <c r="B18" s="77"/>
      <c r="C18" s="24" t="s">
        <v>4</v>
      </c>
      <c r="D18" s="25" t="s">
        <v>5</v>
      </c>
      <c r="E18" s="110" t="s">
        <v>6</v>
      </c>
      <c r="F18" s="111"/>
    </row>
    <row r="19" spans="1:6" x14ac:dyDescent="0.25">
      <c r="A19" s="26" t="s">
        <v>4</v>
      </c>
      <c r="B19" s="27"/>
      <c r="C19" s="28">
        <v>100000000</v>
      </c>
      <c r="D19" s="29"/>
      <c r="E19" s="112"/>
      <c r="F19" s="113"/>
    </row>
    <row r="20" spans="1:6" x14ac:dyDescent="0.25">
      <c r="A20" s="96" t="s">
        <v>31</v>
      </c>
      <c r="B20" s="98"/>
      <c r="C20" s="28"/>
      <c r="D20" s="29"/>
      <c r="E20" s="89">
        <f>C19</f>
        <v>100000000</v>
      </c>
      <c r="F20" s="90"/>
    </row>
    <row r="21" spans="1:6" x14ac:dyDescent="0.25">
      <c r="A21" s="96" t="s">
        <v>32</v>
      </c>
      <c r="B21" s="98"/>
      <c r="C21" s="60"/>
      <c r="D21" s="2">
        <v>3772000</v>
      </c>
      <c r="E21" s="89">
        <f t="shared" ref="E21:E29" si="0">E20-D21</f>
        <v>96228000</v>
      </c>
      <c r="F21" s="90"/>
    </row>
    <row r="22" spans="1:6" x14ac:dyDescent="0.25">
      <c r="A22" s="96" t="s">
        <v>33</v>
      </c>
      <c r="B22" s="98"/>
      <c r="C22" s="60"/>
      <c r="D22" s="2">
        <v>18972000</v>
      </c>
      <c r="E22" s="89">
        <f t="shared" si="0"/>
        <v>77256000</v>
      </c>
      <c r="F22" s="90"/>
    </row>
    <row r="23" spans="1:6" x14ac:dyDescent="0.25">
      <c r="A23" s="96" t="s">
        <v>34</v>
      </c>
      <c r="B23" s="98"/>
      <c r="C23" s="31"/>
      <c r="D23" s="2">
        <v>13989000</v>
      </c>
      <c r="E23" s="89">
        <f t="shared" si="0"/>
        <v>63267000</v>
      </c>
      <c r="F23" s="90"/>
    </row>
    <row r="24" spans="1:6" x14ac:dyDescent="0.25">
      <c r="A24" s="96" t="s">
        <v>35</v>
      </c>
      <c r="B24" s="99"/>
      <c r="C24" s="32"/>
      <c r="D24" s="2">
        <v>16581000</v>
      </c>
      <c r="E24" s="89">
        <f t="shared" si="0"/>
        <v>46686000</v>
      </c>
      <c r="F24" s="90"/>
    </row>
    <row r="25" spans="1:6" x14ac:dyDescent="0.25">
      <c r="A25" s="87" t="s">
        <v>36</v>
      </c>
      <c r="B25" s="100"/>
      <c r="C25" s="33"/>
      <c r="D25" s="2">
        <v>14159000</v>
      </c>
      <c r="E25" s="89">
        <f t="shared" si="0"/>
        <v>32527000</v>
      </c>
      <c r="F25" s="90"/>
    </row>
    <row r="26" spans="1:6" x14ac:dyDescent="0.25">
      <c r="A26" s="96" t="s">
        <v>37</v>
      </c>
      <c r="B26" s="97"/>
      <c r="C26" s="33"/>
      <c r="D26" s="2">
        <v>18928000</v>
      </c>
      <c r="E26" s="89">
        <f t="shared" si="0"/>
        <v>13599000</v>
      </c>
      <c r="F26" s="90"/>
    </row>
    <row r="27" spans="1:6" x14ac:dyDescent="0.25">
      <c r="A27" s="96" t="s">
        <v>38</v>
      </c>
      <c r="B27" s="98"/>
      <c r="C27" s="34"/>
      <c r="D27" s="3">
        <v>8725000</v>
      </c>
      <c r="E27" s="89">
        <f t="shared" si="0"/>
        <v>4874000</v>
      </c>
      <c r="F27" s="90"/>
    </row>
    <row r="28" spans="1:6" x14ac:dyDescent="0.25">
      <c r="A28" s="87" t="s">
        <v>39</v>
      </c>
      <c r="B28" s="88"/>
      <c r="C28" s="32"/>
      <c r="D28" s="3">
        <v>3850000</v>
      </c>
      <c r="E28" s="89">
        <f t="shared" si="0"/>
        <v>1024000</v>
      </c>
      <c r="F28" s="90"/>
    </row>
    <row r="29" spans="1:6" x14ac:dyDescent="0.25">
      <c r="A29" s="87" t="s">
        <v>40</v>
      </c>
      <c r="B29" s="88"/>
      <c r="C29" s="146"/>
      <c r="D29" s="2">
        <v>98000</v>
      </c>
      <c r="E29" s="89">
        <f t="shared" si="0"/>
        <v>926000</v>
      </c>
      <c r="F29" s="90"/>
    </row>
    <row r="30" spans="1:6" ht="15.75" thickBot="1" x14ac:dyDescent="0.3">
      <c r="A30" s="91" t="s">
        <v>41</v>
      </c>
      <c r="B30" s="92"/>
      <c r="C30" s="32">
        <v>50000000</v>
      </c>
      <c r="D30" s="2"/>
      <c r="E30" s="89">
        <f>E29+C30</f>
        <v>50926000</v>
      </c>
      <c r="F30" s="90"/>
    </row>
    <row r="31" spans="1:6" ht="15.75" thickBot="1" x14ac:dyDescent="0.3">
      <c r="A31" s="93" t="s">
        <v>7</v>
      </c>
      <c r="B31" s="94"/>
      <c r="C31" s="36">
        <f>C19+C30</f>
        <v>150000000</v>
      </c>
      <c r="D31" s="37">
        <f>SUM(D21:D30)</f>
        <v>99074000</v>
      </c>
      <c r="E31" s="95">
        <f>E30</f>
        <v>50926000</v>
      </c>
      <c r="F31" s="77"/>
    </row>
    <row r="32" spans="1:6" ht="15.75" thickBot="1" x14ac:dyDescent="0.3">
      <c r="A32" s="64" t="s">
        <v>8</v>
      </c>
      <c r="B32" s="65"/>
      <c r="C32" s="66"/>
      <c r="D32" s="38">
        <f>D31/C19</f>
        <v>0.99073999999999995</v>
      </c>
      <c r="E32" s="39"/>
      <c r="F32" s="6"/>
    </row>
    <row r="33" spans="1:6" ht="15.75" thickBot="1" x14ac:dyDescent="0.3">
      <c r="A33" s="64" t="s">
        <v>9</v>
      </c>
      <c r="B33" s="65"/>
      <c r="C33" s="65"/>
      <c r="D33" s="67"/>
      <c r="E33" s="40"/>
      <c r="F33" s="8"/>
    </row>
    <row r="34" spans="1:6" x14ac:dyDescent="0.25">
      <c r="A34" s="68" t="s">
        <v>4</v>
      </c>
      <c r="B34" s="69"/>
      <c r="C34" s="41">
        <f>C19</f>
        <v>100000000</v>
      </c>
      <c r="D34" s="42"/>
      <c r="E34" s="40"/>
      <c r="F34" s="8"/>
    </row>
    <row r="35" spans="1:6" x14ac:dyDescent="0.25">
      <c r="A35" s="70" t="s">
        <v>10</v>
      </c>
      <c r="B35" s="71"/>
      <c r="C35" s="43">
        <v>50000000</v>
      </c>
      <c r="D35" s="44"/>
      <c r="E35" s="45"/>
      <c r="F35" s="8"/>
    </row>
    <row r="36" spans="1:6" x14ac:dyDescent="0.25">
      <c r="A36" s="70" t="s">
        <v>11</v>
      </c>
      <c r="B36" s="71"/>
      <c r="C36" s="46"/>
      <c r="D36" s="44"/>
      <c r="E36" s="45"/>
      <c r="F36" s="8"/>
    </row>
    <row r="37" spans="1:6" x14ac:dyDescent="0.25">
      <c r="A37" s="72" t="s">
        <v>12</v>
      </c>
      <c r="B37" s="73"/>
      <c r="C37" s="43"/>
      <c r="D37" s="44">
        <f>D31</f>
        <v>99074000</v>
      </c>
      <c r="E37" s="45"/>
      <c r="F37" s="8"/>
    </row>
    <row r="38" spans="1:6" ht="15.75" thickBot="1" x14ac:dyDescent="0.3">
      <c r="A38" s="74" t="s">
        <v>13</v>
      </c>
      <c r="B38" s="75"/>
      <c r="C38" s="47"/>
      <c r="D38" s="48">
        <f>E31</f>
        <v>50926000</v>
      </c>
      <c r="E38" s="49"/>
      <c r="F38" s="50"/>
    </row>
    <row r="39" spans="1:6" ht="15.75" thickBot="1" x14ac:dyDescent="0.3">
      <c r="A39" s="76" t="s">
        <v>14</v>
      </c>
      <c r="B39" s="77"/>
      <c r="C39" s="51">
        <f>C34+C35</f>
        <v>150000000</v>
      </c>
      <c r="D39" s="52">
        <f>D37+D38</f>
        <v>150000000</v>
      </c>
      <c r="E39" s="53"/>
      <c r="F39" s="54"/>
    </row>
    <row r="40" spans="1:6" x14ac:dyDescent="0.25">
      <c r="A40" s="55" t="s">
        <v>17</v>
      </c>
      <c r="B40" s="5"/>
      <c r="C40" s="5"/>
      <c r="D40" s="5"/>
      <c r="E40" s="5"/>
      <c r="F40" s="6"/>
    </row>
    <row r="41" spans="1:6" ht="15.75" thickBot="1" x14ac:dyDescent="0.3">
      <c r="A41" s="21" t="s">
        <v>42</v>
      </c>
      <c r="B41" s="7"/>
      <c r="C41" s="7"/>
      <c r="D41" s="7"/>
      <c r="E41" s="7"/>
      <c r="F41" s="8"/>
    </row>
    <row r="42" spans="1:6" ht="15.75" thickBot="1" x14ac:dyDescent="0.3">
      <c r="A42" s="56" t="s">
        <v>26</v>
      </c>
      <c r="B42" s="57"/>
      <c r="C42" s="57"/>
      <c r="D42" s="57"/>
      <c r="E42" s="57"/>
      <c r="F42" s="54"/>
    </row>
    <row r="43" spans="1:6" ht="15.75" thickBot="1" x14ac:dyDescent="0.3">
      <c r="A43" s="58" t="s">
        <v>18</v>
      </c>
      <c r="B43" s="57"/>
      <c r="C43" s="57"/>
      <c r="D43" s="57"/>
      <c r="E43" s="57"/>
      <c r="F43" s="54"/>
    </row>
    <row r="44" spans="1:6" x14ac:dyDescent="0.25">
      <c r="A44" s="55" t="s">
        <v>27</v>
      </c>
      <c r="B44" s="5"/>
      <c r="C44" s="5"/>
      <c r="D44" s="5"/>
      <c r="E44" s="5"/>
      <c r="F44" s="6"/>
    </row>
    <row r="45" spans="1:6" ht="15.75" thickBot="1" x14ac:dyDescent="0.3">
      <c r="A45" s="78" t="s">
        <v>44</v>
      </c>
      <c r="B45" s="79"/>
      <c r="C45" s="79"/>
      <c r="D45" s="79"/>
      <c r="E45" s="79"/>
      <c r="F45" s="80"/>
    </row>
    <row r="46" spans="1:6" ht="15.75" thickBot="1" x14ac:dyDescent="0.3">
      <c r="A46" s="56" t="s">
        <v>28</v>
      </c>
      <c r="B46" s="57"/>
      <c r="C46" s="57"/>
      <c r="D46" s="57"/>
      <c r="E46" s="57"/>
      <c r="F46" s="54"/>
    </row>
    <row r="47" spans="1:6" ht="15.75" thickBot="1" x14ac:dyDescent="0.3">
      <c r="A47" s="81" t="s">
        <v>57</v>
      </c>
      <c r="B47" s="82"/>
      <c r="C47" s="82"/>
      <c r="D47" s="82"/>
      <c r="E47" s="82"/>
      <c r="F47" s="83"/>
    </row>
    <row r="48" spans="1:6" x14ac:dyDescent="0.25">
      <c r="A48" s="55" t="s">
        <v>29</v>
      </c>
      <c r="B48" s="5"/>
      <c r="C48" s="5"/>
      <c r="D48" s="5"/>
      <c r="E48" s="5"/>
      <c r="F48" s="6"/>
    </row>
    <row r="49" spans="1:6" x14ac:dyDescent="0.25">
      <c r="A49" s="9"/>
      <c r="B49" s="7"/>
      <c r="C49" s="7"/>
      <c r="D49" s="7"/>
      <c r="E49" s="7"/>
      <c r="F49" s="8"/>
    </row>
    <row r="50" spans="1:6" ht="15.75" thickBot="1" x14ac:dyDescent="0.3">
      <c r="A50" s="59"/>
      <c r="B50" s="22"/>
      <c r="C50" s="22"/>
      <c r="D50" s="22"/>
      <c r="E50" s="22"/>
      <c r="F50" s="50"/>
    </row>
    <row r="51" spans="1:6" x14ac:dyDescent="0.25">
      <c r="A51" s="84" t="s">
        <v>43</v>
      </c>
      <c r="B51" s="85"/>
      <c r="C51" s="85"/>
      <c r="D51" s="85"/>
      <c r="E51" s="85"/>
      <c r="F51" s="86"/>
    </row>
    <row r="52" spans="1:6" ht="15.75" thickBot="1" x14ac:dyDescent="0.3">
      <c r="A52" s="61" t="s">
        <v>15</v>
      </c>
      <c r="B52" s="62"/>
      <c r="C52" s="62"/>
      <c r="D52" s="62"/>
      <c r="E52" s="62"/>
      <c r="F52" s="63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2023-02-07T21:48:40Z</cp:lastPrinted>
  <dcterms:created xsi:type="dcterms:W3CDTF">2014-04-16T15:00:44Z</dcterms:created>
  <dcterms:modified xsi:type="dcterms:W3CDTF">2023-02-07T21:55:55Z</dcterms:modified>
</cp:coreProperties>
</file>