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RATACION02\Desktop\USB ANA MATILDE\2023 ANA MATILDE\SUPERVISORES\CT. VARGAS\INFORMES CONTRATO 175-2022\SECOP2\ENERO2023\"/>
    </mc:Choice>
  </mc:AlternateContent>
  <bookViews>
    <workbookView xWindow="0" yWindow="0" windowWidth="2370" windowHeight="1305"/>
  </bookViews>
  <sheets>
    <sheet name="ENERO2023" sheetId="29" r:id="rId1"/>
  </sheets>
  <calcPr calcId="162913"/>
</workbook>
</file>

<file path=xl/calcChain.xml><?xml version="1.0" encoding="utf-8"?>
<calcChain xmlns="http://schemas.openxmlformats.org/spreadsheetml/2006/main">
  <c r="E32" i="29" l="1"/>
  <c r="E31" i="29"/>
  <c r="D32" i="29"/>
  <c r="E30" i="29"/>
  <c r="C32" i="29"/>
  <c r="C40" i="29" l="1"/>
  <c r="D39" i="29"/>
  <c r="D38" i="29"/>
  <c r="C35" i="29"/>
  <c r="D33" i="29"/>
  <c r="E20" i="29"/>
  <c r="E21" i="29" s="1"/>
  <c r="E22" i="29" s="1"/>
  <c r="E23" i="29" s="1"/>
  <c r="E24" i="29" s="1"/>
  <c r="E25" i="29" s="1"/>
  <c r="E26" i="29" s="1"/>
  <c r="E27" i="29" s="1"/>
  <c r="E28" i="29" s="1"/>
  <c r="E29" i="29" s="1"/>
  <c r="D40" i="29" l="1"/>
</calcChain>
</file>

<file path=xl/sharedStrings.xml><?xml version="1.0" encoding="utf-8"?>
<sst xmlns="http://schemas.openxmlformats.org/spreadsheetml/2006/main" count="63" uniqueCount="60">
  <si>
    <t>1.1. RELACION DE BIENES Y/O SERVICIOS OBJETO DEL CONTRATO</t>
  </si>
  <si>
    <t>DESCRIPCION</t>
  </si>
  <si>
    <t>BALANCE Y EJECUCION DEL CONTRATO</t>
  </si>
  <si>
    <t>CONCEPTO</t>
  </si>
  <si>
    <t>V/R CONTRATO</t>
  </si>
  <si>
    <t>V/R CANCELADO</t>
  </si>
  <si>
    <t>SALDO</t>
  </si>
  <si>
    <t>TOTAL</t>
  </si>
  <si>
    <t>% DE EJECUCION</t>
  </si>
  <si>
    <t>BALANCE GENERAL CONTRATO</t>
  </si>
  <si>
    <t>PRIMERA ADICION</t>
  </si>
  <si>
    <t>SEGUNDA ADICION</t>
  </si>
  <si>
    <t>VALOR CANCELADO</t>
  </si>
  <si>
    <t>VALOR SALDO CONTRATO</t>
  </si>
  <si>
    <t>SUMAS IGUALES</t>
  </si>
  <si>
    <t>GRADO Y NOMBRE DEL SUPERVISOR</t>
  </si>
  <si>
    <t>3. RESUMEN DOCUMENTOS PRESUPUESTALES</t>
  </si>
  <si>
    <t>5. SITUACION DE ENTREGAS</t>
  </si>
  <si>
    <t>Cronograma de ejecucion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</si>
  <si>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</si>
  <si>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</si>
  <si>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</si>
  <si>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</si>
  <si>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DISPENSARIO MEDICO ORIENTE DMORI</t>
  </si>
  <si>
    <t>TARIFAS</t>
  </si>
  <si>
    <t>VALOR TOTAL CONTRATO</t>
  </si>
  <si>
    <t>6. TRABAJOS Y/O ACTIVIDADES REALIZADAS</t>
  </si>
  <si>
    <t xml:space="preserve">7. AVANCE TOTAL DEL CONTRATO </t>
  </si>
  <si>
    <t>8. NOVEDADES Y/O INFORMACION DE IMPORTANCIA</t>
  </si>
  <si>
    <t xml:space="preserve">09. ANEXOS AL INFORME: </t>
  </si>
  <si>
    <t>4. EJECUCION DEL CONTRATO . FECHA :  15-12-2022</t>
  </si>
  <si>
    <t>MES DE FEBRERO 2022</t>
  </si>
  <si>
    <t>MES DE MARZO 2022</t>
  </si>
  <si>
    <t>MES DE ABRIL 2022</t>
  </si>
  <si>
    <t>MES DE MAYO 2022</t>
  </si>
  <si>
    <t>MES DE JUNIO 2022</t>
  </si>
  <si>
    <t>MES DE JULIO 2022</t>
  </si>
  <si>
    <t>MES DE AGOSTO 2022</t>
  </si>
  <si>
    <t>MES DE SEPTIEMBRE 2022</t>
  </si>
  <si>
    <t>MES DEOCTUBRE 2022</t>
  </si>
  <si>
    <t>MES DE NOVIEMBRE 2022</t>
  </si>
  <si>
    <t xml:space="preserve"> MES DE DICIEMBRE 2022</t>
  </si>
  <si>
    <t>CT. PAULA VARGAS RODRIGUEZ</t>
  </si>
  <si>
    <t>SE PRESTAN LOS SERVICIOS OBJETO DEL CONTRATO</t>
  </si>
  <si>
    <t>FECHA SUSCRIPCION CONTRATO: 28 FEBRERO DE 2022</t>
  </si>
  <si>
    <t>CONTRATO Y/O ACUERDO N° 175A-DMORI-2022</t>
  </si>
  <si>
    <t>SERVICIOS MEDICOS, EXAMENES ESPECIALES Y PROCEDIMIENTOS DE OFTALMOLOGIA DE SEGUNDO Y TERCER NIVEL PARA LOS AFILIADOS Y BENEFICIARIOS DEL SUBSISTEMA DE SALUD DE LAS FUERZAS MILITARES DEL DISPENSARIO MEDICO ORIENTE Y SUS ESM CENTRALIZADOS</t>
  </si>
  <si>
    <t>PROPIAS DE LA EMPRESA</t>
  </si>
  <si>
    <t>2. VALOR DEL CONTRATO : $100.000.000,oo</t>
  </si>
  <si>
    <t>CERTIFICADO DISPONIBILIDAD PRESUPUESTAL: 19322</t>
  </si>
  <si>
    <t>FECHA: 03/02/2022</t>
  </si>
  <si>
    <t>VALOR: $ 100.000.000,00</t>
  </si>
  <si>
    <t>REGISTRO PRESUPUESTAL N°: 17722</t>
  </si>
  <si>
    <t>FECHA: 28/02/2022</t>
  </si>
  <si>
    <t>SE PRESTAN SERVICIOS NORMAL</t>
  </si>
  <si>
    <r>
      <rPr>
        <b/>
        <sz val="9"/>
        <color theme="1"/>
        <rFont val="Calibri"/>
        <family val="2"/>
        <scheme val="minor"/>
      </rPr>
      <t>1: OBJETO DEL CONTRATO:</t>
    </r>
    <r>
      <rPr>
        <sz val="9"/>
        <color theme="1"/>
        <rFont val="Calibri"/>
        <family val="2"/>
        <scheme val="minor"/>
      </rPr>
      <t>SERVICIOS MEDICOS, EXAMENES ESPECIALES Y PROCEDIMIENTOS DE OFTALMOLOGIA DE SEGUNDO Y TERCER NIVEL PARA LOS AFILIADOS Y BENEFICIARIOS DEL SUBSISTEMA DE SALUD DE LAS FUERZAS MILITARES DEL DISPENSARIO MEDICO ORIENTE Y SUS ESM CENTRALIZADOS</t>
    </r>
  </si>
  <si>
    <t>INFORME DE SUPERVISION N°11 (ENERO 2023)</t>
  </si>
  <si>
    <t>FECHA INFORME : 31 DE ENERO DE 2023</t>
  </si>
  <si>
    <t xml:space="preserve"> MES DE ENERO 2023</t>
  </si>
  <si>
    <t>5.1. PLAZO DE EJECUCION Y ENTREGA: 15-12-2022 al 31 de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</si>
</sst>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146">
    <xf numFmtId="0" fontId="0" fillId="0" borderId="0" xfId="0"/>
    <xf numFmtId="3" fontId="3" fillId="0" borderId="36" xfId="0" applyNumberFormat="1" applyFont="1" applyBorder="1" applyAlignment="1">
      <alignment horizontal="center" vertical="center" wrapText="1"/>
    </xf>
    <xf numFmtId="0" fontId="3" fillId="0" borderId="26" xfId="0" applyFont="1" applyBorder="1"/>
    <xf numFmtId="0" fontId="3" fillId="0" borderId="30" xfId="0" applyFont="1" applyBorder="1"/>
    <xf numFmtId="0" fontId="3" fillId="0" borderId="15" xfId="0" applyFont="1" applyBorder="1"/>
    <xf numFmtId="0" fontId="3" fillId="0" borderId="0" xfId="0" applyFont="1" applyBorder="1"/>
    <xf numFmtId="0" fontId="3" fillId="0" borderId="3" xfId="0" applyFont="1" applyBorder="1"/>
    <xf numFmtId="0" fontId="3" fillId="0" borderId="28" xfId="0" applyFont="1" applyBorder="1"/>
    <xf numFmtId="0" fontId="3" fillId="0" borderId="28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8" xfId="0" applyFont="1" applyBorder="1" applyAlignment="1"/>
    <xf numFmtId="0" fontId="3" fillId="0" borderId="0" xfId="0" applyFont="1" applyBorder="1" applyAlignment="1"/>
    <xf numFmtId="0" fontId="3" fillId="0" borderId="3" xfId="0" applyFont="1" applyBorder="1" applyAlignment="1"/>
    <xf numFmtId="0" fontId="3" fillId="0" borderId="27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28" xfId="0" applyFont="1" applyBorder="1"/>
    <xf numFmtId="0" fontId="3" fillId="0" borderId="16" xfId="0" applyFont="1" applyBorder="1"/>
    <xf numFmtId="0" fontId="4" fillId="0" borderId="6" xfId="0" applyFont="1" applyBorder="1" applyAlignment="1">
      <alignment horizontal="center"/>
    </xf>
    <xf numFmtId="10" fontId="5" fillId="0" borderId="32" xfId="1" applyNumberFormat="1" applyFont="1" applyBorder="1" applyAlignment="1">
      <alignment horizontal="center"/>
    </xf>
    <xf numFmtId="164" fontId="5" fillId="0" borderId="0" xfId="2" applyFont="1" applyBorder="1"/>
    <xf numFmtId="0" fontId="6" fillId="0" borderId="28" xfId="1" applyFont="1" applyBorder="1"/>
    <xf numFmtId="164" fontId="6" fillId="0" borderId="8" xfId="2" applyNumberFormat="1" applyFont="1" applyBorder="1"/>
    <xf numFmtId="0" fontId="6" fillId="0" borderId="13" xfId="1" applyFont="1" applyBorder="1"/>
    <xf numFmtId="164" fontId="6" fillId="0" borderId="9" xfId="2" applyNumberFormat="1" applyFont="1" applyBorder="1"/>
    <xf numFmtId="164" fontId="6" fillId="0" borderId="11" xfId="2" applyNumberFormat="1" applyFont="1" applyBorder="1"/>
    <xf numFmtId="164" fontId="6" fillId="0" borderId="28" xfId="2" applyNumberFormat="1" applyFont="1" applyBorder="1"/>
    <xf numFmtId="164" fontId="6" fillId="0" borderId="20" xfId="2" applyNumberFormat="1" applyFont="1" applyBorder="1"/>
    <xf numFmtId="164" fontId="6" fillId="0" borderId="12" xfId="2" applyNumberFormat="1" applyFont="1" applyBorder="1"/>
    <xf numFmtId="164" fontId="6" fillId="0" borderId="27" xfId="2" applyNumberFormat="1" applyFont="1" applyBorder="1"/>
    <xf numFmtId="0" fontId="3" fillId="0" borderId="10" xfId="0" applyFont="1" applyBorder="1"/>
    <xf numFmtId="164" fontId="6" fillId="0" borderId="6" xfId="2" applyNumberFormat="1" applyFont="1" applyBorder="1"/>
    <xf numFmtId="164" fontId="5" fillId="0" borderId="5" xfId="2" applyNumberFormat="1" applyFont="1" applyBorder="1"/>
    <xf numFmtId="164" fontId="5" fillId="0" borderId="25" xfId="2" applyNumberFormat="1" applyFont="1" applyBorder="1"/>
    <xf numFmtId="0" fontId="3" fillId="0" borderId="5" xfId="0" applyFont="1" applyBorder="1"/>
    <xf numFmtId="0" fontId="4" fillId="0" borderId="26" xfId="0" applyFont="1" applyBorder="1"/>
    <xf numFmtId="0" fontId="4" fillId="0" borderId="25" xfId="0" applyFont="1" applyBorder="1"/>
    <xf numFmtId="0" fontId="3" fillId="0" borderId="24" xfId="0" applyFont="1" applyBorder="1"/>
    <xf numFmtId="0" fontId="3" fillId="0" borderId="25" xfId="0" applyFont="1" applyBorder="1"/>
    <xf numFmtId="0" fontId="4" fillId="0" borderId="27" xfId="0" applyFont="1" applyBorder="1"/>
    <xf numFmtId="0" fontId="6" fillId="0" borderId="35" xfId="1" applyFont="1" applyBorder="1" applyAlignment="1">
      <alignment horizontal="left"/>
    </xf>
    <xf numFmtId="0" fontId="4" fillId="0" borderId="2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33" xfId="1" applyFont="1" applyBorder="1" applyAlignment="1">
      <alignment horizontal="center"/>
    </xf>
    <xf numFmtId="0" fontId="5" fillId="0" borderId="21" xfId="1" applyFont="1" applyBorder="1" applyAlignment="1">
      <alignment horizontal="center"/>
    </xf>
    <xf numFmtId="0" fontId="5" fillId="0" borderId="22" xfId="1" applyFont="1" applyBorder="1" applyAlignment="1">
      <alignment horizontal="center"/>
    </xf>
    <xf numFmtId="0" fontId="5" fillId="0" borderId="23" xfId="1" applyFont="1" applyBorder="1" applyAlignment="1">
      <alignment horizontal="center"/>
    </xf>
    <xf numFmtId="0" fontId="5" fillId="0" borderId="34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5" fillId="0" borderId="19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5" fillId="0" borderId="31" xfId="1" applyFont="1" applyBorder="1" applyAlignment="1">
      <alignment horizontal="left"/>
    </xf>
    <xf numFmtId="0" fontId="5" fillId="0" borderId="7" xfId="1" applyFont="1" applyBorder="1" applyAlignment="1">
      <alignment horizontal="left"/>
    </xf>
    <xf numFmtId="0" fontId="5" fillId="0" borderId="18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3" fillId="0" borderId="27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4" fontId="6" fillId="0" borderId="4" xfId="2" applyFont="1" applyBorder="1" applyAlignment="1">
      <alignment horizontal="center"/>
    </xf>
    <xf numFmtId="0" fontId="6" fillId="0" borderId="19" xfId="1" applyFont="1" applyBorder="1" applyAlignment="1">
      <alignment horizontal="left"/>
    </xf>
    <xf numFmtId="0" fontId="6" fillId="0" borderId="35" xfId="1" applyFont="1" applyBorder="1" applyAlignment="1">
      <alignment horizontal="left"/>
    </xf>
    <xf numFmtId="0" fontId="4" fillId="0" borderId="17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4" fillId="0" borderId="8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25" xfId="0" applyFont="1" applyBorder="1" applyAlignment="1">
      <alignment horizontal="left" vertical="top"/>
    </xf>
    <xf numFmtId="0" fontId="3" fillId="0" borderId="2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4" fillId="2" borderId="2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2" borderId="30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3" fontId="3" fillId="2" borderId="25" xfId="0" applyNumberFormat="1" applyFont="1" applyFill="1" applyBorder="1" applyAlignment="1">
      <alignment horizontal="center" vertical="center" wrapText="1"/>
    </xf>
    <xf numFmtId="3" fontId="3" fillId="2" borderId="24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0" fontId="5" fillId="0" borderId="37" xfId="1" applyFont="1" applyBorder="1" applyAlignment="1">
      <alignment horizontal="center"/>
    </xf>
    <xf numFmtId="0" fontId="5" fillId="0" borderId="38" xfId="1" applyFont="1" applyBorder="1" applyAlignment="1">
      <alignment horizontal="center"/>
    </xf>
    <xf numFmtId="0" fontId="5" fillId="0" borderId="39" xfId="1" applyFont="1" applyBorder="1" applyAlignment="1">
      <alignment horizontal="center"/>
    </xf>
    <xf numFmtId="164" fontId="5" fillId="0" borderId="39" xfId="2" applyFont="1" applyBorder="1" applyAlignment="1">
      <alignment horizontal="center"/>
    </xf>
    <xf numFmtId="164" fontId="5" fillId="0" borderId="37" xfId="2" applyFont="1" applyBorder="1" applyAlignment="1">
      <alignment horizontal="center"/>
    </xf>
    <xf numFmtId="164" fontId="5" fillId="0" borderId="38" xfId="2" applyFont="1" applyBorder="1" applyAlignment="1">
      <alignment horizontal="center"/>
    </xf>
    <xf numFmtId="0" fontId="5" fillId="0" borderId="27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164" fontId="5" fillId="0" borderId="32" xfId="3" applyFont="1" applyBorder="1" applyAlignment="1"/>
    <xf numFmtId="164" fontId="5" fillId="0" borderId="32" xfId="1" applyNumberFormat="1" applyFont="1" applyBorder="1" applyAlignment="1"/>
    <xf numFmtId="164" fontId="5" fillId="0" borderId="33" xfId="1" applyNumberFormat="1" applyFont="1" applyBorder="1" applyAlignment="1">
      <alignment horizontal="center"/>
    </xf>
    <xf numFmtId="164" fontId="6" fillId="0" borderId="35" xfId="3" applyFont="1" applyBorder="1" applyAlignment="1">
      <alignment horizontal="left"/>
    </xf>
    <xf numFmtId="164" fontId="5" fillId="0" borderId="35" xfId="2" applyFont="1" applyBorder="1"/>
    <xf numFmtId="164" fontId="6" fillId="0" borderId="35" xfId="2" applyFont="1" applyBorder="1" applyAlignment="1">
      <alignment horizontal="center"/>
    </xf>
    <xf numFmtId="41" fontId="6" fillId="0" borderId="35" xfId="4" applyFont="1" applyBorder="1" applyAlignment="1">
      <alignment horizontal="left"/>
    </xf>
    <xf numFmtId="164" fontId="5" fillId="2" borderId="35" xfId="2" applyFont="1" applyFill="1" applyBorder="1"/>
    <xf numFmtId="0" fontId="6" fillId="0" borderId="40" xfId="1" applyFont="1" applyBorder="1" applyAlignment="1"/>
    <xf numFmtId="0" fontId="6" fillId="0" borderId="41" xfId="1" applyFont="1" applyBorder="1" applyAlignment="1"/>
    <xf numFmtId="164" fontId="6" fillId="0" borderId="41" xfId="3" applyFont="1" applyBorder="1" applyAlignment="1">
      <alignment horizontal="left"/>
    </xf>
    <xf numFmtId="164" fontId="5" fillId="0" borderId="41" xfId="2" applyFont="1" applyBorder="1"/>
    <xf numFmtId="164" fontId="6" fillId="0" borderId="41" xfId="2" applyFont="1" applyBorder="1" applyAlignment="1">
      <alignment horizontal="center"/>
    </xf>
    <xf numFmtId="164" fontId="6" fillId="0" borderId="42" xfId="2" applyFont="1" applyBorder="1" applyAlignment="1">
      <alignment horizontal="center"/>
    </xf>
    <xf numFmtId="0" fontId="6" fillId="0" borderId="31" xfId="1" applyFont="1" applyBorder="1" applyAlignment="1">
      <alignment horizontal="left"/>
    </xf>
    <xf numFmtId="0" fontId="6" fillId="0" borderId="43" xfId="1" applyFont="1" applyBorder="1" applyAlignment="1">
      <alignment horizontal="left"/>
    </xf>
    <xf numFmtId="164" fontId="6" fillId="0" borderId="43" xfId="3" applyFont="1" applyBorder="1" applyAlignment="1">
      <alignment horizontal="left"/>
    </xf>
    <xf numFmtId="164" fontId="5" fillId="0" borderId="43" xfId="2" applyFont="1" applyBorder="1"/>
    <xf numFmtId="164" fontId="6" fillId="0" borderId="43" xfId="2" applyFont="1" applyBorder="1" applyAlignment="1">
      <alignment horizontal="center"/>
    </xf>
    <xf numFmtId="164" fontId="6" fillId="0" borderId="7" xfId="2" applyFont="1" applyBorder="1" applyAlignment="1">
      <alignment horizontal="center"/>
    </xf>
    <xf numFmtId="0" fontId="5" fillId="0" borderId="44" xfId="1" applyFont="1" applyBorder="1" applyAlignment="1">
      <alignment horizontal="left"/>
    </xf>
    <xf numFmtId="164" fontId="6" fillId="0" borderId="20" xfId="2" applyFont="1" applyBorder="1"/>
    <xf numFmtId="0" fontId="5" fillId="0" borderId="45" xfId="1" applyFont="1" applyBorder="1" applyAlignment="1">
      <alignment horizontal="left"/>
    </xf>
    <xf numFmtId="0" fontId="5" fillId="0" borderId="13" xfId="1" applyFont="1" applyBorder="1" applyAlignment="1">
      <alignment horizontal="left"/>
    </xf>
    <xf numFmtId="164" fontId="6" fillId="0" borderId="13" xfId="2" applyNumberFormat="1" applyFont="1" applyBorder="1"/>
    <xf numFmtId="164" fontId="6" fillId="0" borderId="26" xfId="2" applyNumberFormat="1" applyFont="1" applyBorder="1"/>
  </cellXfs>
  <cellStyles count="5">
    <cellStyle name="Millares" xfId="3" builtinId="3"/>
    <cellStyle name="Millares [0]" xfId="4" builtinId="6"/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5</xdr:row>
      <xdr:rowOff>143713</xdr:rowOff>
    </xdr:to>
    <xdr:pic>
      <xdr:nvPicPr>
        <xdr:cNvPr id="2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596145"/>
        </a:xfrm>
        <a:prstGeom prst="rect">
          <a:avLst/>
        </a:prstGeom>
      </xdr:spPr>
    </xdr:pic>
    <xdr:clientData/>
  </xdr:twoCellAnchor>
  <xdr:twoCellAnchor editAs="oneCell">
    <xdr:from>
      <xdr:col>1</xdr:col>
      <xdr:colOff>295275</xdr:colOff>
      <xdr:row>2</xdr:row>
      <xdr:rowOff>119068</xdr:rowOff>
    </xdr:from>
    <xdr:to>
      <xdr:col>1</xdr:col>
      <xdr:colOff>666750</xdr:colOff>
      <xdr:row>4</xdr:row>
      <xdr:rowOff>142875</xdr:rowOff>
    </xdr:to>
    <xdr:pic>
      <xdr:nvPicPr>
        <xdr:cNvPr id="3" name="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500068"/>
          <a:ext cx="371475" cy="404807"/>
        </a:xfrm>
        <a:prstGeom prst="rect">
          <a:avLst/>
        </a:prstGeom>
      </xdr:spPr>
    </xdr:pic>
    <xdr:clientData/>
  </xdr:twoCellAnchor>
  <xdr:twoCellAnchor>
    <xdr:from>
      <xdr:col>2</xdr:col>
      <xdr:colOff>361950</xdr:colOff>
      <xdr:row>48</xdr:row>
      <xdr:rowOff>0</xdr:rowOff>
    </xdr:from>
    <xdr:to>
      <xdr:col>4</xdr:col>
      <xdr:colOff>66675</xdr:colOff>
      <xdr:row>53</xdr:row>
      <xdr:rowOff>76199</xdr:rowOff>
    </xdr:to>
    <xdr:grpSp>
      <xdr:nvGrpSpPr>
        <xdr:cNvPr id="4" name="Group 28"/>
        <xdr:cNvGrpSpPr/>
      </xdr:nvGrpSpPr>
      <xdr:grpSpPr>
        <a:xfrm>
          <a:off x="1885950" y="11620500"/>
          <a:ext cx="1924050" cy="1047749"/>
          <a:chOff x="837461" y="-2823155"/>
          <a:chExt cx="9393630" cy="13364155"/>
        </a:xfrm>
      </xdr:grpSpPr>
      <xdr:pic>
        <xdr:nvPicPr>
          <xdr:cNvPr id="5" name="Picture 7"/>
          <xdr:cNvPicPr/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37461" y="-2823155"/>
            <a:ext cx="9393630" cy="7837004"/>
          </a:xfrm>
          <a:prstGeom prst="rect">
            <a:avLst/>
          </a:prstGeom>
        </xdr:spPr>
      </xdr:pic>
      <xdr:pic>
        <xdr:nvPicPr>
          <xdr:cNvPr id="6" name="Picture 9"/>
          <xdr:cNvPicPr/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533900" y="10310463"/>
            <a:ext cx="2266950" cy="230537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topLeftCell="A19" workbookViewId="0">
      <selection sqref="A1:F52"/>
    </sheetView>
  </sheetViews>
  <sheetFormatPr baseColWidth="10" defaultRowHeight="15" x14ac:dyDescent="0.25"/>
  <cols>
    <col min="3" max="3" width="15.42578125" customWidth="1"/>
    <col min="4" max="4" width="17.85546875" customWidth="1"/>
    <col min="6" max="6" width="17.28515625" customWidth="1"/>
  </cols>
  <sheetData>
    <row r="1" spans="1:6" x14ac:dyDescent="0.25">
      <c r="A1" s="83" t="s">
        <v>20</v>
      </c>
      <c r="B1" s="84"/>
      <c r="C1" s="85"/>
      <c r="D1" s="2"/>
      <c r="E1" s="3"/>
      <c r="F1" s="4"/>
    </row>
    <row r="2" spans="1:6" x14ac:dyDescent="0.25">
      <c r="A2" s="86" t="s">
        <v>22</v>
      </c>
      <c r="B2" s="87"/>
      <c r="C2" s="88"/>
      <c r="D2" s="5"/>
      <c r="E2" s="5"/>
      <c r="F2" s="6"/>
    </row>
    <row r="3" spans="1:6" x14ac:dyDescent="0.25">
      <c r="A3" s="86" t="s">
        <v>21</v>
      </c>
      <c r="B3" s="87"/>
      <c r="C3" s="87"/>
      <c r="D3" s="7"/>
      <c r="E3" s="5"/>
      <c r="F3" s="6"/>
    </row>
    <row r="4" spans="1:6" x14ac:dyDescent="0.25">
      <c r="A4" s="8" t="s">
        <v>19</v>
      </c>
      <c r="B4" s="9"/>
      <c r="C4" s="10"/>
      <c r="D4" s="11" t="s">
        <v>56</v>
      </c>
      <c r="E4" s="11"/>
      <c r="F4" s="12"/>
    </row>
    <row r="5" spans="1:6" ht="15.75" thickBot="1" x14ac:dyDescent="0.3">
      <c r="A5" s="13"/>
      <c r="B5" s="14"/>
      <c r="C5" s="15"/>
      <c r="D5" s="16"/>
      <c r="E5" s="17"/>
      <c r="F5" s="18"/>
    </row>
    <row r="6" spans="1:6" ht="15.75" thickBot="1" x14ac:dyDescent="0.3">
      <c r="A6" s="89" t="s">
        <v>23</v>
      </c>
      <c r="B6" s="90"/>
      <c r="C6" s="91"/>
      <c r="D6" s="92" t="s">
        <v>57</v>
      </c>
      <c r="E6" s="93"/>
      <c r="F6" s="94"/>
    </row>
    <row r="7" spans="1:6" ht="15.75" thickBot="1" x14ac:dyDescent="0.3">
      <c r="A7" s="95" t="s">
        <v>45</v>
      </c>
      <c r="B7" s="95"/>
      <c r="C7" s="95"/>
      <c r="D7" s="96" t="s">
        <v>44</v>
      </c>
      <c r="E7" s="97"/>
      <c r="F7" s="98"/>
    </row>
    <row r="8" spans="1:6" ht="36.75" customHeight="1" x14ac:dyDescent="0.25">
      <c r="A8" s="99" t="s">
        <v>55</v>
      </c>
      <c r="B8" s="100"/>
      <c r="C8" s="100"/>
      <c r="D8" s="100"/>
      <c r="E8" s="100"/>
      <c r="F8" s="101"/>
    </row>
    <row r="9" spans="1:6" ht="15.75" thickBot="1" x14ac:dyDescent="0.3">
      <c r="A9" s="19" t="s">
        <v>0</v>
      </c>
      <c r="B9" s="5"/>
      <c r="C9" s="20"/>
      <c r="D9" s="5"/>
      <c r="E9" s="5"/>
      <c r="F9" s="6"/>
    </row>
    <row r="10" spans="1:6" ht="15.75" thickBot="1" x14ac:dyDescent="0.3">
      <c r="A10" s="102" t="s">
        <v>1</v>
      </c>
      <c r="B10" s="103"/>
      <c r="C10" s="21" t="s">
        <v>24</v>
      </c>
      <c r="D10" s="104" t="s">
        <v>25</v>
      </c>
      <c r="E10" s="105"/>
      <c r="F10" s="106"/>
    </row>
    <row r="11" spans="1:6" ht="138" customHeight="1" thickBot="1" x14ac:dyDescent="0.3">
      <c r="A11" s="107" t="s">
        <v>46</v>
      </c>
      <c r="B11" s="108"/>
      <c r="C11" s="1" t="s">
        <v>47</v>
      </c>
      <c r="D11" s="109">
        <v>100000000</v>
      </c>
      <c r="E11" s="110"/>
      <c r="F11" s="111"/>
    </row>
    <row r="12" spans="1:6" x14ac:dyDescent="0.25">
      <c r="A12" s="19" t="s">
        <v>48</v>
      </c>
      <c r="B12" s="5"/>
      <c r="C12" s="3"/>
      <c r="D12" s="5"/>
      <c r="E12" s="5"/>
      <c r="F12" s="6"/>
    </row>
    <row r="13" spans="1:6" ht="15.75" thickBot="1" x14ac:dyDescent="0.3">
      <c r="A13" s="19" t="s">
        <v>16</v>
      </c>
      <c r="B13" s="5"/>
      <c r="C13" s="5"/>
      <c r="D13" s="5"/>
      <c r="E13" s="5"/>
      <c r="F13" s="6"/>
    </row>
    <row r="14" spans="1:6" ht="32.25" customHeight="1" thickBot="1" x14ac:dyDescent="0.3">
      <c r="A14" s="80" t="s">
        <v>49</v>
      </c>
      <c r="B14" s="80"/>
      <c r="C14" s="81" t="s">
        <v>50</v>
      </c>
      <c r="D14" s="82"/>
      <c r="E14" s="75" t="s">
        <v>51</v>
      </c>
      <c r="F14" s="76"/>
    </row>
    <row r="15" spans="1:6" ht="32.25" customHeight="1" thickBot="1" x14ac:dyDescent="0.3">
      <c r="A15" s="71" t="s">
        <v>52</v>
      </c>
      <c r="B15" s="72"/>
      <c r="C15" s="73" t="s">
        <v>53</v>
      </c>
      <c r="D15" s="74"/>
      <c r="E15" s="75" t="s">
        <v>51</v>
      </c>
      <c r="F15" s="76"/>
    </row>
    <row r="16" spans="1:6" x14ac:dyDescent="0.25">
      <c r="A16" s="19" t="s">
        <v>30</v>
      </c>
      <c r="B16" s="5"/>
      <c r="C16" s="5"/>
      <c r="D16" s="5"/>
      <c r="E16" s="5"/>
      <c r="F16" s="6"/>
    </row>
    <row r="17" spans="1:6" ht="15.75" thickBot="1" x14ac:dyDescent="0.3">
      <c r="A17" s="77" t="s">
        <v>2</v>
      </c>
      <c r="B17" s="78"/>
      <c r="C17" s="78"/>
      <c r="D17" s="78"/>
      <c r="E17" s="78"/>
      <c r="F17" s="79"/>
    </row>
    <row r="18" spans="1:6" ht="15.75" thickBot="1" x14ac:dyDescent="0.3">
      <c r="A18" s="112" t="s">
        <v>3</v>
      </c>
      <c r="B18" s="113"/>
      <c r="C18" s="114" t="s">
        <v>4</v>
      </c>
      <c r="D18" s="115" t="s">
        <v>5</v>
      </c>
      <c r="E18" s="116" t="s">
        <v>6</v>
      </c>
      <c r="F18" s="117"/>
    </row>
    <row r="19" spans="1:6" x14ac:dyDescent="0.25">
      <c r="A19" s="128" t="s">
        <v>4</v>
      </c>
      <c r="B19" s="129"/>
      <c r="C19" s="130">
        <v>100000000</v>
      </c>
      <c r="D19" s="131"/>
      <c r="E19" s="132"/>
      <c r="F19" s="133"/>
    </row>
    <row r="20" spans="1:6" x14ac:dyDescent="0.25">
      <c r="A20" s="69" t="s">
        <v>31</v>
      </c>
      <c r="B20" s="70"/>
      <c r="C20" s="123"/>
      <c r="D20" s="124"/>
      <c r="E20" s="125">
        <f>C19</f>
        <v>100000000</v>
      </c>
      <c r="F20" s="68"/>
    </row>
    <row r="21" spans="1:6" x14ac:dyDescent="0.25">
      <c r="A21" s="69" t="s">
        <v>32</v>
      </c>
      <c r="B21" s="70"/>
      <c r="C21" s="43"/>
      <c r="D21" s="124">
        <v>3772000</v>
      </c>
      <c r="E21" s="125">
        <f t="shared" ref="E21:E29" si="0">E20-D21</f>
        <v>96228000</v>
      </c>
      <c r="F21" s="68"/>
    </row>
    <row r="22" spans="1:6" x14ac:dyDescent="0.25">
      <c r="A22" s="69" t="s">
        <v>33</v>
      </c>
      <c r="B22" s="70"/>
      <c r="C22" s="43"/>
      <c r="D22" s="124">
        <v>18972000</v>
      </c>
      <c r="E22" s="125">
        <f t="shared" si="0"/>
        <v>77256000</v>
      </c>
      <c r="F22" s="68"/>
    </row>
    <row r="23" spans="1:6" x14ac:dyDescent="0.25">
      <c r="A23" s="69" t="s">
        <v>34</v>
      </c>
      <c r="B23" s="70"/>
      <c r="C23" s="126"/>
      <c r="D23" s="124">
        <v>13989000</v>
      </c>
      <c r="E23" s="125">
        <f t="shared" si="0"/>
        <v>63267000</v>
      </c>
      <c r="F23" s="68"/>
    </row>
    <row r="24" spans="1:6" x14ac:dyDescent="0.25">
      <c r="A24" s="69" t="s">
        <v>35</v>
      </c>
      <c r="B24" s="70"/>
      <c r="C24" s="123"/>
      <c r="D24" s="124">
        <v>16581000</v>
      </c>
      <c r="E24" s="125">
        <f t="shared" si="0"/>
        <v>46686000</v>
      </c>
      <c r="F24" s="68"/>
    </row>
    <row r="25" spans="1:6" x14ac:dyDescent="0.25">
      <c r="A25" s="69" t="s">
        <v>36</v>
      </c>
      <c r="B25" s="70"/>
      <c r="C25" s="43"/>
      <c r="D25" s="124">
        <v>14159000</v>
      </c>
      <c r="E25" s="125">
        <f t="shared" si="0"/>
        <v>32527000</v>
      </c>
      <c r="F25" s="68"/>
    </row>
    <row r="26" spans="1:6" x14ac:dyDescent="0.25">
      <c r="A26" s="69" t="s">
        <v>37</v>
      </c>
      <c r="B26" s="70"/>
      <c r="C26" s="43"/>
      <c r="D26" s="124">
        <v>18928000</v>
      </c>
      <c r="E26" s="125">
        <f t="shared" si="0"/>
        <v>13599000</v>
      </c>
      <c r="F26" s="68"/>
    </row>
    <row r="27" spans="1:6" x14ac:dyDescent="0.25">
      <c r="A27" s="69" t="s">
        <v>38</v>
      </c>
      <c r="B27" s="70"/>
      <c r="C27" s="126"/>
      <c r="D27" s="127">
        <v>8725000</v>
      </c>
      <c r="E27" s="125">
        <f t="shared" si="0"/>
        <v>4874000</v>
      </c>
      <c r="F27" s="68"/>
    </row>
    <row r="28" spans="1:6" x14ac:dyDescent="0.25">
      <c r="A28" s="69" t="s">
        <v>39</v>
      </c>
      <c r="B28" s="70"/>
      <c r="C28" s="43"/>
      <c r="D28" s="127">
        <v>3850000</v>
      </c>
      <c r="E28" s="125">
        <f t="shared" si="0"/>
        <v>1024000</v>
      </c>
      <c r="F28" s="68"/>
    </row>
    <row r="29" spans="1:6" x14ac:dyDescent="0.25">
      <c r="A29" s="69" t="s">
        <v>40</v>
      </c>
      <c r="B29" s="70"/>
      <c r="C29" s="43"/>
      <c r="D29" s="124">
        <v>98000</v>
      </c>
      <c r="E29" s="125">
        <f t="shared" si="0"/>
        <v>926000</v>
      </c>
      <c r="F29" s="68"/>
    </row>
    <row r="30" spans="1:6" x14ac:dyDescent="0.25">
      <c r="A30" s="69" t="s">
        <v>41</v>
      </c>
      <c r="B30" s="70"/>
      <c r="C30" s="123">
        <v>50000000</v>
      </c>
      <c r="D30" s="124"/>
      <c r="E30" s="125">
        <f>E29+C30</f>
        <v>50926000</v>
      </c>
      <c r="F30" s="68"/>
    </row>
    <row r="31" spans="1:6" ht="15.75" thickBot="1" x14ac:dyDescent="0.3">
      <c r="A31" s="134" t="s">
        <v>58</v>
      </c>
      <c r="B31" s="135"/>
      <c r="C31" s="136"/>
      <c r="D31" s="137">
        <v>12574000</v>
      </c>
      <c r="E31" s="138">
        <f>E30-D31</f>
        <v>38352000</v>
      </c>
      <c r="F31" s="139"/>
    </row>
    <row r="32" spans="1:6" ht="15.75" thickBot="1" x14ac:dyDescent="0.3">
      <c r="A32" s="118" t="s">
        <v>7</v>
      </c>
      <c r="B32" s="119"/>
      <c r="C32" s="120">
        <f>C19+C30</f>
        <v>150000000</v>
      </c>
      <c r="D32" s="121">
        <f>SUM(D21:D31)</f>
        <v>111648000</v>
      </c>
      <c r="E32" s="122">
        <f>E31</f>
        <v>38352000</v>
      </c>
      <c r="F32" s="49"/>
    </row>
    <row r="33" spans="1:6" ht="15.75" thickBot="1" x14ac:dyDescent="0.3">
      <c r="A33" s="47" t="s">
        <v>8</v>
      </c>
      <c r="B33" s="48"/>
      <c r="C33" s="49"/>
      <c r="D33" s="22">
        <f>D32/C19</f>
        <v>1.1164799999999999</v>
      </c>
      <c r="E33" s="23"/>
      <c r="F33" s="4"/>
    </row>
    <row r="34" spans="1:6" ht="15.75" thickBot="1" x14ac:dyDescent="0.3">
      <c r="A34" s="47" t="s">
        <v>9</v>
      </c>
      <c r="B34" s="48"/>
      <c r="C34" s="48"/>
      <c r="D34" s="50"/>
      <c r="E34" s="24"/>
      <c r="F34" s="6"/>
    </row>
    <row r="35" spans="1:6" x14ac:dyDescent="0.25">
      <c r="A35" s="51" t="s">
        <v>4</v>
      </c>
      <c r="B35" s="52"/>
      <c r="C35" s="25">
        <f>C19</f>
        <v>100000000</v>
      </c>
      <c r="D35" s="26"/>
      <c r="E35" s="24"/>
      <c r="F35" s="6"/>
    </row>
    <row r="36" spans="1:6" x14ac:dyDescent="0.25">
      <c r="A36" s="53" t="s">
        <v>10</v>
      </c>
      <c r="B36" s="54"/>
      <c r="C36" s="27">
        <v>50000000</v>
      </c>
      <c r="D36" s="28"/>
      <c r="E36" s="29"/>
      <c r="F36" s="6"/>
    </row>
    <row r="37" spans="1:6" ht="15.75" thickBot="1" x14ac:dyDescent="0.3">
      <c r="A37" s="55" t="s">
        <v>11</v>
      </c>
      <c r="B37" s="140"/>
      <c r="C37" s="141"/>
      <c r="D37" s="31"/>
      <c r="E37" s="32"/>
      <c r="F37" s="33"/>
    </row>
    <row r="38" spans="1:6" x14ac:dyDescent="0.25">
      <c r="A38" s="142" t="s">
        <v>12</v>
      </c>
      <c r="B38" s="143"/>
      <c r="C38" s="25"/>
      <c r="D38" s="144">
        <f>D32</f>
        <v>111648000</v>
      </c>
      <c r="E38" s="145"/>
      <c r="F38" s="4"/>
    </row>
    <row r="39" spans="1:6" ht="15.75" thickBot="1" x14ac:dyDescent="0.3">
      <c r="A39" s="55" t="s">
        <v>13</v>
      </c>
      <c r="B39" s="56"/>
      <c r="C39" s="30"/>
      <c r="D39" s="31">
        <f>E32</f>
        <v>38352000</v>
      </c>
      <c r="E39" s="32"/>
      <c r="F39" s="33"/>
    </row>
    <row r="40" spans="1:6" ht="15.75" thickBot="1" x14ac:dyDescent="0.3">
      <c r="A40" s="57" t="s">
        <v>14</v>
      </c>
      <c r="B40" s="58"/>
      <c r="C40" s="34">
        <f>C35+C36</f>
        <v>150000000</v>
      </c>
      <c r="D40" s="35">
        <f>D38+D39</f>
        <v>150000000</v>
      </c>
      <c r="E40" s="36"/>
      <c r="F40" s="37"/>
    </row>
    <row r="41" spans="1:6" x14ac:dyDescent="0.25">
      <c r="A41" s="38" t="s">
        <v>17</v>
      </c>
      <c r="B41" s="3"/>
      <c r="C41" s="3"/>
      <c r="D41" s="3"/>
      <c r="E41" s="3"/>
      <c r="F41" s="4"/>
    </row>
    <row r="42" spans="1:6" ht="15.75" thickBot="1" x14ac:dyDescent="0.3">
      <c r="A42" s="19" t="s">
        <v>59</v>
      </c>
      <c r="B42" s="5"/>
      <c r="C42" s="5"/>
      <c r="D42" s="5"/>
      <c r="E42" s="5"/>
      <c r="F42" s="6"/>
    </row>
    <row r="43" spans="1:6" ht="15.75" thickBot="1" x14ac:dyDescent="0.3">
      <c r="A43" s="39" t="s">
        <v>26</v>
      </c>
      <c r="B43" s="40"/>
      <c r="C43" s="40"/>
      <c r="D43" s="40"/>
      <c r="E43" s="40"/>
      <c r="F43" s="37"/>
    </row>
    <row r="44" spans="1:6" ht="15.75" thickBot="1" x14ac:dyDescent="0.3">
      <c r="A44" s="41" t="s">
        <v>18</v>
      </c>
      <c r="B44" s="40"/>
      <c r="C44" s="40"/>
      <c r="D44" s="40"/>
      <c r="E44" s="40"/>
      <c r="F44" s="37"/>
    </row>
    <row r="45" spans="1:6" x14ac:dyDescent="0.25">
      <c r="A45" s="38" t="s">
        <v>27</v>
      </c>
      <c r="B45" s="3"/>
      <c r="C45" s="3"/>
      <c r="D45" s="3"/>
      <c r="E45" s="3"/>
      <c r="F45" s="4"/>
    </row>
    <row r="46" spans="1:6" ht="15.75" thickBot="1" x14ac:dyDescent="0.3">
      <c r="A46" s="59" t="s">
        <v>43</v>
      </c>
      <c r="B46" s="60"/>
      <c r="C46" s="60"/>
      <c r="D46" s="60"/>
      <c r="E46" s="60"/>
      <c r="F46" s="61"/>
    </row>
    <row r="47" spans="1:6" ht="15.75" thickBot="1" x14ac:dyDescent="0.3">
      <c r="A47" s="39" t="s">
        <v>28</v>
      </c>
      <c r="B47" s="40"/>
      <c r="C47" s="40"/>
      <c r="D47" s="40"/>
      <c r="E47" s="40"/>
      <c r="F47" s="37"/>
    </row>
    <row r="48" spans="1:6" ht="15.75" thickBot="1" x14ac:dyDescent="0.3">
      <c r="A48" s="62" t="s">
        <v>54</v>
      </c>
      <c r="B48" s="63"/>
      <c r="C48" s="63"/>
      <c r="D48" s="63"/>
      <c r="E48" s="63"/>
      <c r="F48" s="64"/>
    </row>
    <row r="49" spans="1:6" x14ac:dyDescent="0.25">
      <c r="A49" s="38" t="s">
        <v>29</v>
      </c>
      <c r="B49" s="3"/>
      <c r="C49" s="3"/>
      <c r="D49" s="3"/>
      <c r="E49" s="3"/>
      <c r="F49" s="4"/>
    </row>
    <row r="50" spans="1:6" x14ac:dyDescent="0.25">
      <c r="A50" s="7"/>
      <c r="B50" s="5"/>
      <c r="C50" s="5"/>
      <c r="D50" s="5"/>
      <c r="E50" s="5"/>
      <c r="F50" s="6"/>
    </row>
    <row r="51" spans="1:6" ht="15.75" thickBot="1" x14ac:dyDescent="0.3">
      <c r="A51" s="42"/>
      <c r="B51" s="20"/>
      <c r="C51" s="20"/>
      <c r="D51" s="20"/>
      <c r="E51" s="20"/>
      <c r="F51" s="33"/>
    </row>
    <row r="52" spans="1:6" x14ac:dyDescent="0.25">
      <c r="A52" s="65" t="s">
        <v>42</v>
      </c>
      <c r="B52" s="66"/>
      <c r="C52" s="66"/>
      <c r="D52" s="66"/>
      <c r="E52" s="66"/>
      <c r="F52" s="67"/>
    </row>
    <row r="53" spans="1:6" ht="15.75" thickBot="1" x14ac:dyDescent="0.3">
      <c r="A53" s="44" t="s">
        <v>15</v>
      </c>
      <c r="B53" s="45"/>
      <c r="C53" s="45"/>
      <c r="D53" s="45"/>
      <c r="E53" s="45"/>
      <c r="F53" s="46"/>
    </row>
  </sheetData>
  <mergeCells count="60">
    <mergeCell ref="A14:B14"/>
    <mergeCell ref="C14:D14"/>
    <mergeCell ref="E14:F14"/>
    <mergeCell ref="A1:C1"/>
    <mergeCell ref="A2:C2"/>
    <mergeCell ref="A3:C3"/>
    <mergeCell ref="A6:C6"/>
    <mergeCell ref="D6:F6"/>
    <mergeCell ref="A7:C7"/>
    <mergeCell ref="D7:F7"/>
    <mergeCell ref="A8:F8"/>
    <mergeCell ref="A10:B10"/>
    <mergeCell ref="D10:F10"/>
    <mergeCell ref="A11:B11"/>
    <mergeCell ref="D11:F11"/>
    <mergeCell ref="A22:B22"/>
    <mergeCell ref="E22:F22"/>
    <mergeCell ref="A15:B15"/>
    <mergeCell ref="C15:D15"/>
    <mergeCell ref="E15:F15"/>
    <mergeCell ref="A17:F17"/>
    <mergeCell ref="A18:B18"/>
    <mergeCell ref="E18:F18"/>
    <mergeCell ref="E19:F19"/>
    <mergeCell ref="A20:B20"/>
    <mergeCell ref="E20:F20"/>
    <mergeCell ref="A21:B21"/>
    <mergeCell ref="E21:F21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E29:F29"/>
    <mergeCell ref="A30:B30"/>
    <mergeCell ref="E30:F30"/>
    <mergeCell ref="A32:B32"/>
    <mergeCell ref="E32:F32"/>
    <mergeCell ref="A31:B31"/>
    <mergeCell ref="E31:F31"/>
    <mergeCell ref="A53:F53"/>
    <mergeCell ref="A33:C33"/>
    <mergeCell ref="A34:D34"/>
    <mergeCell ref="A35:B35"/>
    <mergeCell ref="A36:B36"/>
    <mergeCell ref="A37:B37"/>
    <mergeCell ref="A38:B38"/>
    <mergeCell ref="A39:B39"/>
    <mergeCell ref="A40:B40"/>
    <mergeCell ref="A46:F46"/>
    <mergeCell ref="A48:F48"/>
    <mergeCell ref="A52:F5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ENERO2023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DMORI CONTRATACION</cp:lastModifiedBy>
  <cp:lastPrinted>2023-02-07T21:55:41Z</cp:lastPrinted>
  <dcterms:created xsi:type="dcterms:W3CDTF">2014-04-16T15:00:44Z</dcterms:created>
  <dcterms:modified xsi:type="dcterms:W3CDTF">2023-02-07T21:55:51Z</dcterms:modified>
</cp:coreProperties>
</file>