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D:\PLANEACIÓN MAGÜI - INICIO 14 DE OCTUBRE DE 2020 -\MGA - 2022\LISTOS\JOVANNA\PROYECTO DEPORTE\DEPORTES FINAL\"/>
    </mc:Choice>
  </mc:AlternateContent>
  <xr:revisionPtr revIDLastSave="0" documentId="13_ncr:1_{72970F47-0C61-4173-A509-3EE1333DFD1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 - GENERAL TORNEO DE FUTSAL" sheetId="2" r:id="rId1"/>
  </sheets>
  <definedNames>
    <definedName name="_xlnm.Print_Area" localSheetId="0">'PRE - GENERAL TORNEO DE FUTSAL'!$A$2:$H$50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2" l="1"/>
  <c r="G17" i="2"/>
  <c r="G15" i="2"/>
  <c r="G25" i="2"/>
  <c r="H47" i="2"/>
  <c r="H46" i="2"/>
  <c r="H45" i="2"/>
  <c r="H44" i="2"/>
  <c r="G33" i="2"/>
  <c r="G34" i="2"/>
  <c r="G35" i="2"/>
  <c r="G36" i="2"/>
  <c r="G37" i="2"/>
  <c r="G31" i="2"/>
  <c r="G30" i="2"/>
  <c r="H48" i="2" l="1"/>
  <c r="G32" i="2"/>
  <c r="G38" i="2"/>
  <c r="G22" i="2" l="1"/>
  <c r="G23" i="2"/>
  <c r="G24" i="2"/>
  <c r="G26" i="2"/>
  <c r="G16" i="2"/>
  <c r="G18" i="2"/>
  <c r="G12" i="2"/>
  <c r="G11" i="2"/>
  <c r="G6" i="2"/>
  <c r="G7" i="2"/>
  <c r="G8" i="2"/>
  <c r="G5" i="2"/>
  <c r="G29" i="2"/>
  <c r="G39" i="2" s="1"/>
  <c r="G13" i="2" l="1"/>
  <c r="G20" i="2"/>
  <c r="G27" i="2"/>
  <c r="G9" i="2"/>
  <c r="G41" i="2" l="1"/>
  <c r="H50" i="2" s="1"/>
</calcChain>
</file>

<file path=xl/sharedStrings.xml><?xml version="1.0" encoding="utf-8"?>
<sst xmlns="http://schemas.openxmlformats.org/spreadsheetml/2006/main" count="148" uniqueCount="71">
  <si>
    <t xml:space="preserve">CANTIDAD </t>
  </si>
  <si>
    <t xml:space="preserve">VALOR UNITARIO </t>
  </si>
  <si>
    <t xml:space="preserve">MES </t>
  </si>
  <si>
    <t>GASTOS ADMINISTRATIVOS</t>
  </si>
  <si>
    <t xml:space="preserve">ÍTEMS </t>
  </si>
  <si>
    <t xml:space="preserve">DETALLE </t>
  </si>
  <si>
    <t>UNID</t>
  </si>
  <si>
    <t xml:space="preserve">CONTRATACIÓN DE PROFESIONALES  </t>
  </si>
  <si>
    <t>UND</t>
  </si>
  <si>
    <t>(VT)APORTES ALCALDIA MUNICIPAL DE MAGUI PAYAN ($)</t>
  </si>
  <si>
    <t>SUB TOTAL</t>
  </si>
  <si>
    <t xml:space="preserve">VALOR TOTAL PROYECTO </t>
  </si>
  <si>
    <t>PRESUPESTO GENERAL CAMPEONATO MUNICIPAL</t>
  </si>
  <si>
    <t>APORTES FUNDACION  ESPERANZA Y PAZ</t>
  </si>
  <si>
    <t>COORDINADOR DEL PROYECTO CON AMPLIA EXPERIENCIA EN MANEJO DE PERSONAL, ORGANIZACIÒN LOGISTICA Y CONTRATACION</t>
  </si>
  <si>
    <t>MONITOR DE DEPORTE CON EXPERIENCIA EN ENTRENAMIENTO DEPORTIVO MINIMA DE SEIS MESES</t>
  </si>
  <si>
    <t>ASISTENTE ADMINISTRATIVO CON EXPERIENCIA EN APOYO LOGISTICO DE SEIS MESES</t>
  </si>
  <si>
    <t>GASTOS DE PAPELERÍA (RESMA DE PAPEL, CLIC, GANCHOS, CARPETAS, TABLAS, ETC</t>
  </si>
  <si>
    <t xml:space="preserve">PUBLICIDAD DEL EVENTO, PAGO DE MEDIOS </t>
  </si>
  <si>
    <t>LOGISTICA DEL EVENTO</t>
  </si>
  <si>
    <t>TRANSPORTE IDA Y REGRESO DE LOS PARTICIPANTES DESDE SU LUGAR DE ORIGEN A LA CABECERA MUNICIPAL</t>
  </si>
  <si>
    <t>RECORRIDO</t>
  </si>
  <si>
    <t>HIDRATACION PARA LOS PARTICIPANTES - BOTELLAS DE AGUA</t>
  </si>
  <si>
    <t>UNIFORMES Y MATERIAL DEPORTIVO</t>
  </si>
  <si>
    <t xml:space="preserve">PITOS PROFESIONALES </t>
  </si>
  <si>
    <t>BALONES DE MICROFUTBOL DE BUENA CALIDAD</t>
  </si>
  <si>
    <t>MALLAS PARA CANCHAS DE MICROFUTBOL</t>
  </si>
  <si>
    <t>PREMIACION</t>
  </si>
  <si>
    <t>MEDALLAS</t>
  </si>
  <si>
    <t>TROFEOS PRIMER PUESTO</t>
  </si>
  <si>
    <t>TROFEOS SEGUNDO PUESTO</t>
  </si>
  <si>
    <t>TROFEOS TERCER PUESTO</t>
  </si>
  <si>
    <t>APOYO ADMINISTRATIVO</t>
  </si>
  <si>
    <t>CONTRATACION DE PROFESIONAL ADMINISTRATIVO PARA APOYO EN EL DESARROLLO DEL CAMPEONATO</t>
  </si>
  <si>
    <t>PUBLICIDAD DEL EVENTO A TRAVES DE PENDONES Y PASACALLES</t>
  </si>
  <si>
    <t xml:space="preserve">ALQUILER DE SILLAS Y MESAS PARA LOS JURADOS </t>
  </si>
  <si>
    <t xml:space="preserve">UND </t>
  </si>
  <si>
    <t xml:space="preserve">DEMARCACION Y ASEO DE LOS ESCENARIOS DEPORTIVOS </t>
  </si>
  <si>
    <t xml:space="preserve">UNID </t>
  </si>
  <si>
    <t xml:space="preserve">PAGO  A LOS JURADOS DE MESA </t>
  </si>
  <si>
    <t xml:space="preserve">CRONOGRAMA DE ACTIVIDADES </t>
  </si>
  <si>
    <t xml:space="preserve">UNIFORMES DE MICROFUTBOL CONFORMADOS POR CAMISETA, PANTALONETA Y MEDIAS PARA LOS EQUIPOS </t>
  </si>
  <si>
    <t xml:space="preserve">UNIFORMES DE MICROFUTBOL CONFORMADOS POR CAMISETA, PANTALONETA Y MEDIAS PARA LOS ADVITROS </t>
  </si>
  <si>
    <t xml:space="preserve">PRIMER PUESTO - PREMIO </t>
  </si>
  <si>
    <t>PRIMER PUESTO - PREMIO</t>
  </si>
  <si>
    <t>SEGUNDO PUESTO - PREMIO</t>
  </si>
  <si>
    <t xml:space="preserve">TERCER PUESTO - PREMIO </t>
  </si>
  <si>
    <t xml:space="preserve">4 DUPLAS ARBITROS CON EXPERIENCIA EN FUTBOL SALA </t>
  </si>
  <si>
    <t xml:space="preserve">ALOJAMIENTO 8 EQUIPOS 4 DE MUJERES Y 4 DE HOMBRES DEL SECTOR RURAL.
A). 8 EQUIPOS CON 14 JUADORES/AS POR EQUIPO = 112 PERSONAS </t>
  </si>
  <si>
    <t xml:space="preserve">DIAS </t>
  </si>
  <si>
    <t xml:space="preserve">DIA 1 </t>
  </si>
  <si>
    <t>DIA 5</t>
  </si>
  <si>
    <t>DIA 6</t>
  </si>
  <si>
    <t>DIA 7</t>
  </si>
  <si>
    <t>DIA 8</t>
  </si>
  <si>
    <t xml:space="preserve">TOTAL COSTOS DIRECTOS </t>
  </si>
  <si>
    <t xml:space="preserve">13 DE FEBRERO </t>
  </si>
  <si>
    <t xml:space="preserve">14 DE FEBRERO </t>
  </si>
  <si>
    <t xml:space="preserve">15 DE FEBRERO </t>
  </si>
  <si>
    <t xml:space="preserve">16 DE FEBRERO </t>
  </si>
  <si>
    <t xml:space="preserve">17 DE FEBRERO </t>
  </si>
  <si>
    <t xml:space="preserve">18 DE FEBRERO </t>
  </si>
  <si>
    <t xml:space="preserve">19 DE FEBRERO </t>
  </si>
  <si>
    <t xml:space="preserve">20 DE FEBRERO </t>
  </si>
  <si>
    <t>DIA 2</t>
  </si>
  <si>
    <t>DIA 3</t>
  </si>
  <si>
    <t>DIA 4</t>
  </si>
  <si>
    <t>DIA 9</t>
  </si>
  <si>
    <t xml:space="preserve">21 DE FEBRERO </t>
  </si>
  <si>
    <t xml:space="preserve">ALIMENTACION PARA LOS PARICIPANTES DE LOS EQUIPOS Y LOS ARBITROS  DURANTE LA DURACION DEL TORNEO. 
A). 16 EQUIPOS x 14 JUGADORES = 226 JUGADORES.
B). ARBITROS DE FUTBOL SALA = 8 JUECES 
</t>
  </si>
  <si>
    <t>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</si>
</sst>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-&quot;$&quot;* #,##0.00_-;\-&quot;$&quot;* #,##0.00_-;_-&quot;$&quot;* &quot;-&quot;??_-;_-@_-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4"/>
      <color theme="0"/>
      <name val="Arial Narrow"/>
      <family val="2"/>
    </font>
    <font>
      <b/>
      <sz val="12"/>
      <color theme="1"/>
      <name val="Arial Narrow"/>
      <family val="2"/>
    </font>
    <font>
      <b/>
      <sz val="16"/>
      <color theme="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sz val="14"/>
      <color theme="1"/>
      <name val="Arial Narrow"/>
      <family val="2"/>
    </font>
    <font>
      <b/>
      <sz val="16"/>
      <color rgb="FF000000"/>
      <name val="Arial Narrow"/>
      <family val="2"/>
    </font>
    <font>
      <b/>
      <sz val="16"/>
      <name val="Arial Narrow"/>
      <family val="2"/>
    </font>
    <font>
      <b/>
      <sz val="11"/>
      <color theme="1"/>
      <name val="Arial Narrow"/>
      <family val="2"/>
    </font>
    <font>
      <sz val="14"/>
      <color rgb="FF000000"/>
      <name val="Arial Narrow"/>
      <family val="2"/>
    </font>
    <font>
      <sz val="14"/>
      <name val="Arial Narrow"/>
      <family val="2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7030A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44" fontId="2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0" fontId="5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0" borderId="0"/>
  </cellStyleXfs>
  <cellXfs count="180">
    <xf numFmtId="0" fontId="0" fillId="0" borderId="0" xfId="0"/>
    <xf numFmtId="0" fontId="0" fillId="0" borderId="0" xfId="0" applyAlignment="1">
      <alignment wrapText="1"/>
    </xf>
    <xf numFmtId="44" fontId="0" fillId="0" borderId="0" xfId="1" applyFont="1"/>
    <xf numFmtId="44" fontId="1" fillId="0" borderId="0" xfId="1" applyFont="1"/>
    <xf numFmtId="0" fontId="0" fillId="0" borderId="15" xfId="0" applyBorder="1"/>
    <xf numFmtId="0" fontId="0" fillId="0" borderId="21" xfId="0" applyBorder="1"/>
    <xf numFmtId="0" fontId="0" fillId="0" borderId="20" xfId="0" applyBorder="1"/>
    <xf numFmtId="44" fontId="3" fillId="0" borderId="0" xfId="1" applyFont="1"/>
    <xf numFmtId="8" fontId="0" fillId="0" borderId="0" xfId="0" applyNumberFormat="1"/>
    <xf numFmtId="8" fontId="3" fillId="0" borderId="0" xfId="0" applyNumberFormat="1" applyFont="1"/>
    <xf numFmtId="44" fontId="6" fillId="0" borderId="0" xfId="0" applyNumberFormat="1" applyFont="1"/>
    <xf numFmtId="44" fontId="6" fillId="0" borderId="0" xfId="1" applyFont="1"/>
    <xf numFmtId="0" fontId="8" fillId="4" borderId="5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left"/>
    </xf>
    <xf numFmtId="0" fontId="11" fillId="0" borderId="15" xfId="0" applyFont="1" applyBorder="1"/>
    <xf numFmtId="0" fontId="14" fillId="3" borderId="14" xfId="0" applyFont="1" applyFill="1" applyBorder="1" applyAlignment="1">
      <alignment horizontal="center" vertical="center" wrapText="1"/>
    </xf>
    <xf numFmtId="0" fontId="11" fillId="0" borderId="21" xfId="0" applyFont="1" applyBorder="1"/>
    <xf numFmtId="0" fontId="14" fillId="3" borderId="1" xfId="0" applyFont="1" applyFill="1" applyBorder="1" applyAlignment="1">
      <alignment horizontal="center" vertical="center" wrapText="1"/>
    </xf>
    <xf numFmtId="8" fontId="11" fillId="0" borderId="15" xfId="0" applyNumberFormat="1" applyFont="1" applyBorder="1"/>
    <xf numFmtId="0" fontId="14" fillId="3" borderId="1" xfId="0" applyFont="1" applyFill="1" applyBorder="1" applyAlignment="1">
      <alignment horizontal="right" vertical="center" wrapText="1"/>
    </xf>
    <xf numFmtId="0" fontId="14" fillId="3" borderId="26" xfId="0" applyFont="1" applyFill="1" applyBorder="1" applyAlignment="1">
      <alignment horizontal="right" vertical="center" wrapText="1"/>
    </xf>
    <xf numFmtId="0" fontId="10" fillId="3" borderId="14" xfId="0" applyFont="1" applyFill="1" applyBorder="1"/>
    <xf numFmtId="0" fontId="11" fillId="0" borderId="20" xfId="0" applyFont="1" applyBorder="1"/>
    <xf numFmtId="0" fontId="11" fillId="0" borderId="0" xfId="0" applyFont="1"/>
    <xf numFmtId="0" fontId="17" fillId="2" borderId="5" xfId="0" applyFont="1" applyFill="1" applyBorder="1" applyAlignment="1">
      <alignment horizontal="right" vertical="center" wrapText="1"/>
    </xf>
    <xf numFmtId="0" fontId="17" fillId="2" borderId="4" xfId="0" applyFont="1" applyFill="1" applyBorder="1" applyAlignment="1">
      <alignment vertical="center" wrapText="1"/>
    </xf>
    <xf numFmtId="0" fontId="17" fillId="2" borderId="4" xfId="0" applyFont="1" applyFill="1" applyBorder="1" applyAlignment="1">
      <alignment horizontal="right" vertical="center" wrapText="1"/>
    </xf>
    <xf numFmtId="8" fontId="17" fillId="2" borderId="4" xfId="0" applyNumberFormat="1" applyFont="1" applyFill="1" applyBorder="1" applyAlignment="1">
      <alignment horizontal="right" vertical="center" wrapText="1"/>
    </xf>
    <xf numFmtId="8" fontId="17" fillId="2" borderId="11" xfId="0" applyNumberFormat="1" applyFont="1" applyFill="1" applyBorder="1" applyAlignment="1">
      <alignment horizontal="right" vertical="center" wrapText="1"/>
    </xf>
    <xf numFmtId="0" fontId="17" fillId="2" borderId="9" xfId="0" applyFont="1" applyFill="1" applyBorder="1" applyAlignment="1">
      <alignment horizontal="right" vertical="center" wrapText="1"/>
    </xf>
    <xf numFmtId="0" fontId="17" fillId="2" borderId="10" xfId="0" applyFont="1" applyFill="1" applyBorder="1" applyAlignment="1">
      <alignment vertical="center" wrapText="1"/>
    </xf>
    <xf numFmtId="16" fontId="17" fillId="2" borderId="10" xfId="0" applyNumberFormat="1" applyFont="1" applyFill="1" applyBorder="1" applyAlignment="1">
      <alignment vertical="center" wrapText="1"/>
    </xf>
    <xf numFmtId="0" fontId="17" fillId="2" borderId="10" xfId="0" applyFont="1" applyFill="1" applyBorder="1" applyAlignment="1">
      <alignment horizontal="right" vertical="center" wrapText="1"/>
    </xf>
    <xf numFmtId="8" fontId="17" fillId="2" borderId="10" xfId="0" applyNumberFormat="1" applyFont="1" applyFill="1" applyBorder="1" applyAlignment="1">
      <alignment horizontal="right" vertical="center" wrapText="1"/>
    </xf>
    <xf numFmtId="0" fontId="17" fillId="2" borderId="6" xfId="0" applyFont="1" applyFill="1" applyBorder="1" applyAlignment="1">
      <alignment horizontal="right" vertical="center" wrapText="1"/>
    </xf>
    <xf numFmtId="0" fontId="17" fillId="2" borderId="3" xfId="0" applyFont="1" applyFill="1" applyBorder="1" applyAlignment="1">
      <alignment vertical="center" wrapText="1"/>
    </xf>
    <xf numFmtId="0" fontId="17" fillId="2" borderId="3" xfId="0" applyFont="1" applyFill="1" applyBorder="1" applyAlignment="1">
      <alignment horizontal="right" vertical="center" wrapText="1"/>
    </xf>
    <xf numFmtId="0" fontId="17" fillId="2" borderId="3" xfId="0" applyFont="1" applyFill="1" applyBorder="1" applyAlignment="1">
      <alignment horizontal="center" vertical="center" wrapText="1"/>
    </xf>
    <xf numFmtId="8" fontId="17" fillId="2" borderId="3" xfId="0" applyNumberFormat="1" applyFont="1" applyFill="1" applyBorder="1" applyAlignment="1">
      <alignment horizontal="right" vertical="center" wrapText="1"/>
    </xf>
    <xf numFmtId="8" fontId="17" fillId="2" borderId="2" xfId="0" applyNumberFormat="1" applyFont="1" applyFill="1" applyBorder="1" applyAlignment="1">
      <alignment horizontal="right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vertical="top" wrapText="1"/>
    </xf>
    <xf numFmtId="6" fontId="17" fillId="2" borderId="4" xfId="0" applyNumberFormat="1" applyFont="1" applyFill="1" applyBorder="1" applyAlignment="1">
      <alignment horizontal="right" vertical="center" wrapText="1"/>
    </xf>
    <xf numFmtId="0" fontId="13" fillId="0" borderId="15" xfId="0" applyFont="1" applyBorder="1"/>
    <xf numFmtId="8" fontId="17" fillId="2" borderId="15" xfId="0" applyNumberFormat="1" applyFont="1" applyFill="1" applyBorder="1" applyAlignment="1">
      <alignment horizontal="right" vertical="center" wrapText="1"/>
    </xf>
    <xf numFmtId="0" fontId="13" fillId="0" borderId="15" xfId="0" applyFont="1" applyBorder="1" applyAlignment="1">
      <alignment wrapText="1"/>
    </xf>
    <xf numFmtId="0" fontId="13" fillId="0" borderId="1" xfId="0" applyFont="1" applyBorder="1"/>
    <xf numFmtId="0" fontId="13" fillId="0" borderId="6" xfId="0" applyFont="1" applyBorder="1" applyAlignment="1">
      <alignment wrapText="1"/>
    </xf>
    <xf numFmtId="0" fontId="13" fillId="0" borderId="6" xfId="0" applyFont="1" applyBorder="1"/>
    <xf numFmtId="6" fontId="13" fillId="0" borderId="6" xfId="0" applyNumberFormat="1" applyFont="1" applyBorder="1"/>
    <xf numFmtId="8" fontId="18" fillId="2" borderId="11" xfId="0" applyNumberFormat="1" applyFont="1" applyFill="1" applyBorder="1" applyAlignment="1">
      <alignment horizontal="right" vertical="center" wrapText="1"/>
    </xf>
    <xf numFmtId="0" fontId="11" fillId="0" borderId="27" xfId="0" applyFont="1" applyBorder="1"/>
    <xf numFmtId="0" fontId="9" fillId="5" borderId="3" xfId="0" applyFont="1" applyFill="1" applyBorder="1" applyAlignment="1">
      <alignment horizontal="center" vertical="center"/>
    </xf>
    <xf numFmtId="44" fontId="7" fillId="0" borderId="27" xfId="1" applyFont="1" applyBorder="1"/>
    <xf numFmtId="0" fontId="11" fillId="0" borderId="14" xfId="0" applyFont="1" applyBorder="1" applyAlignment="1">
      <alignment horizontal="center" wrapText="1"/>
    </xf>
    <xf numFmtId="8" fontId="11" fillId="0" borderId="0" xfId="0" applyNumberFormat="1" applyFont="1"/>
    <xf numFmtId="0" fontId="11" fillId="0" borderId="28" xfId="0" applyFont="1" applyBorder="1" applyAlignment="1">
      <alignment horizontal="center" wrapText="1"/>
    </xf>
    <xf numFmtId="6" fontId="10" fillId="10" borderId="25" xfId="0" applyNumberFormat="1" applyFont="1" applyFill="1" applyBorder="1" applyAlignment="1">
      <alignment vertical="center" wrapText="1"/>
    </xf>
    <xf numFmtId="6" fontId="17" fillId="2" borderId="15" xfId="0" applyNumberFormat="1" applyFont="1" applyFill="1" applyBorder="1" applyAlignment="1">
      <alignment horizontal="right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/>
    </xf>
    <xf numFmtId="0" fontId="15" fillId="8" borderId="13" xfId="0" applyFont="1" applyFill="1" applyBorder="1" applyAlignment="1">
      <alignment horizontal="left" vertical="center" wrapText="1"/>
    </xf>
    <xf numFmtId="0" fontId="15" fillId="8" borderId="12" xfId="0" applyFont="1" applyFill="1" applyBorder="1" applyAlignment="1">
      <alignment horizontal="left" vertical="center" wrapText="1"/>
    </xf>
    <xf numFmtId="0" fontId="15" fillId="8" borderId="10" xfId="0" applyFont="1" applyFill="1" applyBorder="1" applyAlignment="1">
      <alignment horizontal="left" vertical="center" wrapText="1"/>
    </xf>
    <xf numFmtId="0" fontId="7" fillId="9" borderId="26" xfId="0" applyFont="1" applyFill="1" applyBorder="1" applyAlignment="1">
      <alignment horizontal="center" vertical="center" wrapText="1"/>
    </xf>
    <xf numFmtId="0" fontId="7" fillId="9" borderId="8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0" fontId="10" fillId="9" borderId="3" xfId="0" applyFont="1" applyFill="1" applyBorder="1" applyAlignment="1">
      <alignment horizontal="center" vertical="center" wrapText="1"/>
    </xf>
    <xf numFmtId="0" fontId="15" fillId="8" borderId="14" xfId="0" applyFont="1" applyFill="1" applyBorder="1" applyAlignment="1">
      <alignment horizontal="left" vertical="center" wrapText="1"/>
    </xf>
    <xf numFmtId="0" fontId="15" fillId="8" borderId="11" xfId="0" applyFont="1" applyFill="1" applyBorder="1" applyAlignment="1">
      <alignment horizontal="left" vertical="center" wrapText="1"/>
    </xf>
    <xf numFmtId="0" fontId="15" fillId="8" borderId="4" xfId="0" applyFont="1" applyFill="1" applyBorder="1" applyAlignment="1">
      <alignment horizontal="left" vertical="center" wrapText="1"/>
    </xf>
    <xf numFmtId="0" fontId="10" fillId="10" borderId="1" xfId="0" applyFont="1" applyFill="1" applyBorder="1" applyAlignment="1">
      <alignment horizontal="center" vertical="center" wrapText="1"/>
    </xf>
    <xf numFmtId="0" fontId="10" fillId="10" borderId="2" xfId="0" applyFont="1" applyFill="1" applyBorder="1" applyAlignment="1">
      <alignment horizontal="center" vertical="center" wrapText="1"/>
    </xf>
    <xf numFmtId="0" fontId="10" fillId="10" borderId="24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center" wrapText="1"/>
    </xf>
    <xf numFmtId="0" fontId="11" fillId="0" borderId="31" xfId="0" applyFont="1" applyBorder="1" applyAlignment="1">
      <alignment horizontal="center" wrapText="1"/>
    </xf>
    <xf numFmtId="0" fontId="11" fillId="0" borderId="32" xfId="0" applyFont="1" applyBorder="1" applyAlignment="1">
      <alignment horizontal="center" wrapText="1"/>
    </xf>
    <xf numFmtId="0" fontId="11" fillId="0" borderId="33" xfId="0" applyFont="1" applyBorder="1" applyAlignment="1">
      <alignment horizontal="center" wrapText="1"/>
    </xf>
    <xf numFmtId="0" fontId="14" fillId="8" borderId="1" xfId="0" applyFont="1" applyFill="1" applyBorder="1" applyAlignment="1">
      <alignment horizontal="left" vertical="center" wrapText="1"/>
    </xf>
    <xf numFmtId="0" fontId="14" fillId="8" borderId="2" xfId="0" applyFont="1" applyFill="1" applyBorder="1" applyAlignment="1">
      <alignment horizontal="left" vertical="center" wrapText="1"/>
    </xf>
    <xf numFmtId="0" fontId="14" fillId="8" borderId="3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left" vertical="center" wrapText="1"/>
    </xf>
    <xf numFmtId="0" fontId="10" fillId="8" borderId="2" xfId="0" applyFont="1" applyFill="1" applyBorder="1" applyAlignment="1">
      <alignment horizontal="left" vertical="center" wrapText="1"/>
    </xf>
    <xf numFmtId="0" fontId="10" fillId="7" borderId="2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5" borderId="35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14" fontId="9" fillId="6" borderId="25" xfId="0" applyNumberFormat="1" applyFont="1" applyFill="1" applyBorder="1" applyAlignment="1">
      <alignment horizontal="center" vertical="center"/>
    </xf>
    <xf numFmtId="0" fontId="11" fillId="11" borderId="17" xfId="0" applyFont="1" applyFill="1" applyBorder="1"/>
    <xf numFmtId="0" fontId="0" fillId="11" borderId="17" xfId="0" applyFill="1" applyBorder="1"/>
    <xf numFmtId="0" fontId="0" fillId="11" borderId="18" xfId="0" applyFill="1" applyBorder="1"/>
    <xf numFmtId="0" fontId="11" fillId="11" borderId="15" xfId="0" applyFont="1" applyFill="1" applyBorder="1"/>
    <xf numFmtId="0" fontId="0" fillId="11" borderId="15" xfId="0" applyFill="1" applyBorder="1"/>
    <xf numFmtId="0" fontId="0" fillId="11" borderId="16" xfId="0" applyFill="1" applyBorder="1"/>
    <xf numFmtId="0" fontId="11" fillId="11" borderId="21" xfId="0" applyFont="1" applyFill="1" applyBorder="1"/>
    <xf numFmtId="0" fontId="0" fillId="11" borderId="21" xfId="0" applyFill="1" applyBorder="1"/>
    <xf numFmtId="8" fontId="11" fillId="0" borderId="0" xfId="0" applyNumberFormat="1" applyFont="1" applyBorder="1"/>
    <xf numFmtId="0" fontId="11" fillId="11" borderId="34" xfId="0" applyFont="1" applyFill="1" applyBorder="1"/>
    <xf numFmtId="0" fontId="11" fillId="11" borderId="29" xfId="0" applyFont="1" applyFill="1" applyBorder="1"/>
    <xf numFmtId="0" fontId="11" fillId="11" borderId="37" xfId="0" applyFont="1" applyFill="1" applyBorder="1"/>
    <xf numFmtId="0" fontId="11" fillId="11" borderId="38" xfId="0" applyFont="1" applyFill="1" applyBorder="1"/>
    <xf numFmtId="0" fontId="11" fillId="0" borderId="37" xfId="0" applyFont="1" applyBorder="1"/>
    <xf numFmtId="0" fontId="11" fillId="0" borderId="29" xfId="0" applyFont="1" applyFill="1" applyBorder="1"/>
    <xf numFmtId="0" fontId="11" fillId="0" borderId="15" xfId="0" applyFont="1" applyFill="1" applyBorder="1"/>
    <xf numFmtId="0" fontId="0" fillId="0" borderId="15" xfId="0" applyFill="1" applyBorder="1"/>
    <xf numFmtId="0" fontId="0" fillId="0" borderId="16" xfId="0" applyFill="1" applyBorder="1"/>
    <xf numFmtId="44" fontId="11" fillId="0" borderId="15" xfId="0" applyNumberFormat="1" applyFont="1" applyFill="1" applyBorder="1"/>
    <xf numFmtId="8" fontId="11" fillId="0" borderId="15" xfId="0" applyNumberFormat="1" applyFont="1" applyFill="1" applyBorder="1"/>
    <xf numFmtId="14" fontId="9" fillId="6" borderId="6" xfId="0" applyNumberFormat="1" applyFont="1" applyFill="1" applyBorder="1" applyAlignment="1">
      <alignment horizontal="center" vertical="center"/>
    </xf>
    <xf numFmtId="14" fontId="9" fillId="6" borderId="2" xfId="0" applyNumberFormat="1" applyFont="1" applyFill="1" applyBorder="1" applyAlignment="1">
      <alignment horizontal="center" vertical="center"/>
    </xf>
    <xf numFmtId="14" fontId="9" fillId="6" borderId="3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/>
    </xf>
    <xf numFmtId="0" fontId="0" fillId="0" borderId="0" xfId="0" applyBorder="1"/>
    <xf numFmtId="0" fontId="0" fillId="0" borderId="15" xfId="0" applyBorder="1" applyAlignment="1">
      <alignment horizontal="center"/>
    </xf>
    <xf numFmtId="0" fontId="11" fillId="0" borderId="0" xfId="0" applyFont="1" applyFill="1" applyBorder="1"/>
    <xf numFmtId="0" fontId="0" fillId="0" borderId="0" xfId="0" applyFill="1" applyBorder="1"/>
    <xf numFmtId="0" fontId="11" fillId="0" borderId="11" xfId="0" applyFont="1" applyBorder="1" applyAlignment="1">
      <alignment horizontal="center"/>
    </xf>
    <xf numFmtId="0" fontId="11" fillId="0" borderId="0" xfId="0" applyFont="1" applyBorder="1"/>
    <xf numFmtId="0" fontId="11" fillId="0" borderId="0" xfId="0" applyFont="1" applyBorder="1" applyAlignment="1">
      <alignment horizontal="center"/>
    </xf>
    <xf numFmtId="8" fontId="0" fillId="0" borderId="0" xfId="0" applyNumberFormat="1" applyBorder="1"/>
    <xf numFmtId="44" fontId="0" fillId="0" borderId="0" xfId="0" applyNumberFormat="1" applyBorder="1"/>
    <xf numFmtId="14" fontId="9" fillId="6" borderId="9" xfId="0" applyNumberFormat="1" applyFont="1" applyFill="1" applyBorder="1" applyAlignment="1">
      <alignment horizontal="center" vertical="center"/>
    </xf>
    <xf numFmtId="14" fontId="9" fillId="6" borderId="12" xfId="0" applyNumberFormat="1" applyFont="1" applyFill="1" applyBorder="1" applyAlignment="1">
      <alignment horizontal="center" vertical="center"/>
    </xf>
    <xf numFmtId="14" fontId="9" fillId="6" borderId="10" xfId="0" applyNumberFormat="1" applyFont="1" applyFill="1" applyBorder="1" applyAlignment="1">
      <alignment horizontal="center" vertical="center"/>
    </xf>
    <xf numFmtId="14" fontId="9" fillId="6" borderId="39" xfId="0" applyNumberFormat="1" applyFont="1" applyFill="1" applyBorder="1" applyAlignment="1">
      <alignment horizontal="center" vertical="center"/>
    </xf>
    <xf numFmtId="0" fontId="11" fillId="0" borderId="34" xfId="0" applyFont="1" applyBorder="1"/>
    <xf numFmtId="0" fontId="11" fillId="0" borderId="29" xfId="0" applyFont="1" applyBorder="1"/>
    <xf numFmtId="0" fontId="11" fillId="0" borderId="23" xfId="0" applyFont="1" applyBorder="1"/>
    <xf numFmtId="0" fontId="8" fillId="4" borderId="0" xfId="0" applyFont="1" applyFill="1" applyBorder="1" applyAlignment="1">
      <alignment horizontal="center" vertical="center" wrapText="1"/>
    </xf>
    <xf numFmtId="8" fontId="13" fillId="0" borderId="5" xfId="0" applyNumberFormat="1" applyFont="1" applyBorder="1"/>
    <xf numFmtId="8" fontId="7" fillId="9" borderId="0" xfId="0" applyNumberFormat="1" applyFont="1" applyFill="1" applyBorder="1" applyAlignment="1">
      <alignment horizontal="right" vertical="center" wrapText="1"/>
    </xf>
    <xf numFmtId="8" fontId="11" fillId="0" borderId="5" xfId="0" applyNumberFormat="1" applyFont="1" applyBorder="1"/>
    <xf numFmtId="8" fontId="13" fillId="0" borderId="6" xfId="0" applyNumberFormat="1" applyFont="1" applyBorder="1"/>
    <xf numFmtId="0" fontId="13" fillId="0" borderId="19" xfId="0" applyFont="1" applyBorder="1"/>
    <xf numFmtId="8" fontId="13" fillId="0" borderId="16" xfId="0" applyNumberFormat="1" applyFont="1" applyBorder="1"/>
    <xf numFmtId="0" fontId="13" fillId="0" borderId="19" xfId="0" applyFont="1" applyBorder="1" applyAlignment="1">
      <alignment wrapText="1"/>
    </xf>
    <xf numFmtId="0" fontId="7" fillId="9" borderId="0" xfId="0" applyFont="1" applyFill="1" applyBorder="1" applyAlignment="1">
      <alignment horizontal="center" vertical="center" wrapText="1"/>
    </xf>
    <xf numFmtId="8" fontId="11" fillId="0" borderId="7" xfId="0" applyNumberFormat="1" applyFont="1" applyBorder="1"/>
    <xf numFmtId="0" fontId="11" fillId="0" borderId="40" xfId="0" applyFont="1" applyBorder="1" applyAlignment="1">
      <alignment horizontal="center" wrapText="1"/>
    </xf>
    <xf numFmtId="8" fontId="11" fillId="0" borderId="41" xfId="0" applyNumberFormat="1" applyFont="1" applyBorder="1"/>
    <xf numFmtId="0" fontId="11" fillId="0" borderId="42" xfId="0" applyFont="1" applyBorder="1" applyAlignment="1">
      <alignment horizontal="center" wrapText="1"/>
    </xf>
    <xf numFmtId="6" fontId="13" fillId="0" borderId="5" xfId="0" applyNumberFormat="1" applyFont="1" applyBorder="1"/>
    <xf numFmtId="8" fontId="10" fillId="9" borderId="4" xfId="0" applyNumberFormat="1" applyFont="1" applyFill="1" applyBorder="1" applyAlignment="1">
      <alignment horizontal="right" vertical="center" wrapText="1"/>
    </xf>
    <xf numFmtId="0" fontId="7" fillId="3" borderId="0" xfId="0" applyFont="1" applyFill="1" applyBorder="1" applyAlignment="1">
      <alignment vertical="center" wrapText="1"/>
    </xf>
    <xf numFmtId="0" fontId="16" fillId="0" borderId="0" xfId="0" applyFont="1" applyBorder="1"/>
    <xf numFmtId="0" fontId="10" fillId="9" borderId="11" xfId="0" applyFont="1" applyFill="1" applyBorder="1" applyAlignment="1">
      <alignment horizontal="center" vertical="center" wrapText="1"/>
    </xf>
    <xf numFmtId="8" fontId="7" fillId="3" borderId="0" xfId="0" applyNumberFormat="1" applyFont="1" applyFill="1" applyBorder="1" applyAlignment="1">
      <alignment horizontal="right" vertical="center" wrapText="1"/>
    </xf>
    <xf numFmtId="6" fontId="9" fillId="3" borderId="0" xfId="0" applyNumberFormat="1" applyFont="1" applyFill="1" applyBorder="1"/>
    <xf numFmtId="0" fontId="10" fillId="3" borderId="0" xfId="0" applyFont="1" applyFill="1" applyBorder="1" applyAlignment="1">
      <alignment vertical="center" wrapText="1"/>
    </xf>
    <xf numFmtId="0" fontId="10" fillId="9" borderId="4" xfId="0" applyFont="1" applyFill="1" applyBorder="1" applyAlignment="1">
      <alignment horizontal="center" vertical="center" wrapText="1"/>
    </xf>
    <xf numFmtId="0" fontId="10" fillId="9" borderId="4" xfId="0" applyFont="1" applyFill="1" applyBorder="1" applyAlignment="1">
      <alignment vertical="center" wrapText="1"/>
    </xf>
    <xf numFmtId="0" fontId="13" fillId="0" borderId="5" xfId="0" applyFont="1" applyBorder="1"/>
    <xf numFmtId="0" fontId="0" fillId="11" borderId="36" xfId="0" applyFill="1" applyBorder="1"/>
    <xf numFmtId="0" fontId="11" fillId="11" borderId="20" xfId="0" applyFont="1" applyFill="1" applyBorder="1"/>
    <xf numFmtId="0" fontId="0" fillId="11" borderId="20" xfId="0" applyFill="1" applyBorder="1"/>
    <xf numFmtId="0" fontId="0" fillId="11" borderId="22" xfId="0" applyFill="1" applyBorder="1"/>
    <xf numFmtId="8" fontId="11" fillId="11" borderId="20" xfId="0" applyNumberFormat="1" applyFont="1" applyFill="1" applyBorder="1"/>
    <xf numFmtId="9" fontId="11" fillId="11" borderId="15" xfId="0" applyNumberFormat="1" applyFont="1" applyFill="1" applyBorder="1"/>
    <xf numFmtId="6" fontId="11" fillId="11" borderId="15" xfId="0" applyNumberFormat="1" applyFont="1" applyFill="1" applyBorder="1"/>
    <xf numFmtId="6" fontId="10" fillId="3" borderId="3" xfId="0" applyNumberFormat="1" applyFont="1" applyFill="1" applyBorder="1"/>
    <xf numFmtId="44" fontId="20" fillId="0" borderId="0" xfId="1" applyFont="1"/>
    <xf numFmtId="0" fontId="3" fillId="0" borderId="0" xfId="0" applyNumberFormat="1" applyFont="1" applyBorder="1"/>
    <xf numFmtId="6" fontId="6" fillId="0" borderId="0" xfId="0" applyNumberFormat="1" applyFont="1"/>
    <xf numFmtId="0" fontId="21" fillId="4" borderId="1" xfId="0" applyFont="1" applyFill="1" applyBorder="1" applyAlignment="1">
      <alignment horizontal="center" vertical="center" wrapText="1"/>
    </xf>
    <xf numFmtId="0" fontId="21" fillId="4" borderId="2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</cellXfs>
  <cellStyles count="17">
    <cellStyle name="Millares [0] 2" xfId="13" xr:uid="{C7ED14A3-4435-4F3A-9403-7E7CC880A921}"/>
    <cellStyle name="Millares 2" xfId="3" xr:uid="{629F883F-EA18-4310-A0A7-E8FDBA52836E}"/>
    <cellStyle name="Millares 3" xfId="12" xr:uid="{471A58E8-51BA-42FE-A098-B0B839BE0924}"/>
    <cellStyle name="Moneda" xfId="1" builtinId="4"/>
    <cellStyle name="Moneda [0] 2" xfId="14" xr:uid="{B0E209DC-E31A-486F-B513-22B114CE638B}"/>
    <cellStyle name="Moneda 2" xfId="5" xr:uid="{5E70F3CA-3470-4252-8767-AA9166384EE0}"/>
    <cellStyle name="Moneda 3" xfId="7" xr:uid="{B3850E31-7944-423B-BC26-47F84DF1FC53}"/>
    <cellStyle name="Moneda 4" xfId="15" xr:uid="{A7F5795E-F291-4B43-84B7-FC3499B7C27B}"/>
    <cellStyle name="Normal" xfId="0" builtinId="0"/>
    <cellStyle name="Normal 17" xfId="16" xr:uid="{88EEB912-4FBA-49A9-952B-D4CC8B30B7BD}"/>
    <cellStyle name="Normal 2" xfId="2" xr:uid="{7CDBB80A-F2F6-47A1-910C-56A90516C214}"/>
    <cellStyle name="Normal 2 2" xfId="4" xr:uid="{6E3E800B-0C17-4CB5-B2A7-E42B9A25187A}"/>
    <cellStyle name="Normal 2 3" xfId="8" xr:uid="{1E054A36-F4CE-44B1-AAFA-708D00CB18F7}"/>
    <cellStyle name="Normal 3" xfId="9" xr:uid="{FAB3AED3-8887-4713-BFAD-EDBE644707CB}"/>
    <cellStyle name="Normal 4" xfId="6" xr:uid="{2B4A7D43-327D-4B2E-BEC2-38E56B7138CC}"/>
    <cellStyle name="Porcentaje 2" xfId="11" xr:uid="{D5064324-CB09-460C-99A8-B02F1E5BBBB8}"/>
    <cellStyle name="Porcentaje 2 2" xfId="10" xr:uid="{D97F9B02-E5F1-4041-830C-FF25EB7363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0"/>
  <sheetViews>
    <sheetView tabSelected="1" topLeftCell="A13" zoomScale="50" zoomScaleNormal="50" workbookViewId="0">
      <selection activeCell="P56" sqref="P56:P57"/>
    </sheetView>
  </sheetViews>
  <sheetFormatPr baseColWidth="10" defaultRowHeight="14.4" x14ac:dyDescent="0.3"/>
  <cols>
    <col min="1" max="1" width="6.6640625" customWidth="1"/>
    <col min="2" max="2" width="58.109375" customWidth="1"/>
    <col min="3" max="3" width="11.88671875" customWidth="1"/>
    <col min="4" max="5" width="13.33203125" customWidth="1"/>
    <col min="6" max="6" width="21.33203125" customWidth="1"/>
    <col min="7" max="7" width="29.33203125" customWidth="1"/>
    <col min="8" max="8" width="36.5546875" bestFit="1" customWidth="1"/>
    <col min="9" max="10" width="22.109375" bestFit="1" customWidth="1"/>
    <col min="11" max="11" width="23.77734375" bestFit="1" customWidth="1"/>
    <col min="12" max="15" width="22.109375" bestFit="1" customWidth="1"/>
    <col min="16" max="16" width="22.5546875" bestFit="1" customWidth="1"/>
    <col min="17" max="17" width="22.109375" bestFit="1" customWidth="1"/>
  </cols>
  <sheetData>
    <row r="1" spans="1:20" ht="15" thickBot="1" x14ac:dyDescent="0.35">
      <c r="A1" s="1"/>
      <c r="B1" s="1"/>
      <c r="C1" s="1"/>
      <c r="D1" s="1"/>
      <c r="E1" s="1"/>
      <c r="F1" s="1"/>
      <c r="G1" s="1"/>
    </row>
    <row r="2" spans="1:20" ht="28.95" customHeight="1" thickBot="1" x14ac:dyDescent="0.35">
      <c r="A2" s="177" t="s">
        <v>12</v>
      </c>
      <c r="B2" s="178"/>
      <c r="C2" s="178"/>
      <c r="D2" s="178"/>
      <c r="E2" s="178"/>
      <c r="F2" s="178"/>
      <c r="G2" s="178"/>
      <c r="H2" s="179"/>
      <c r="I2" s="95" t="s">
        <v>40</v>
      </c>
      <c r="J2" s="95"/>
      <c r="K2" s="95"/>
      <c r="L2" s="95"/>
      <c r="M2" s="95"/>
      <c r="N2" s="95"/>
      <c r="O2" s="95"/>
      <c r="P2" s="95"/>
      <c r="Q2" s="96"/>
    </row>
    <row r="3" spans="1:20" ht="73.5" customHeight="1" thickBot="1" x14ac:dyDescent="0.35">
      <c r="A3" s="12" t="s">
        <v>4</v>
      </c>
      <c r="B3" s="13" t="s">
        <v>5</v>
      </c>
      <c r="C3" s="13" t="s">
        <v>6</v>
      </c>
      <c r="D3" s="13" t="s">
        <v>0</v>
      </c>
      <c r="E3" s="13" t="s">
        <v>49</v>
      </c>
      <c r="F3" s="13" t="s">
        <v>1</v>
      </c>
      <c r="G3" s="142" t="s">
        <v>9</v>
      </c>
      <c r="H3" s="14" t="s">
        <v>13</v>
      </c>
      <c r="I3" s="55" t="s">
        <v>50</v>
      </c>
      <c r="J3" s="97" t="s">
        <v>64</v>
      </c>
      <c r="K3" s="98" t="s">
        <v>65</v>
      </c>
      <c r="L3" s="97" t="s">
        <v>66</v>
      </c>
      <c r="M3" s="98" t="s">
        <v>51</v>
      </c>
      <c r="N3" s="97" t="s">
        <v>52</v>
      </c>
      <c r="O3" s="99" t="s">
        <v>53</v>
      </c>
      <c r="P3" s="97" t="s">
        <v>54</v>
      </c>
      <c r="Q3" s="100" t="s">
        <v>67</v>
      </c>
    </row>
    <row r="4" spans="1:20" ht="21" thickBot="1" x14ac:dyDescent="0.35">
      <c r="A4" s="15">
        <v>1</v>
      </c>
      <c r="B4" s="93" t="s">
        <v>7</v>
      </c>
      <c r="C4" s="94"/>
      <c r="D4" s="94"/>
      <c r="E4" s="94"/>
      <c r="F4" s="94"/>
      <c r="G4" s="94"/>
      <c r="H4" s="16"/>
      <c r="I4" s="124" t="s">
        <v>56</v>
      </c>
      <c r="J4" s="123" t="s">
        <v>57</v>
      </c>
      <c r="K4" s="122" t="s">
        <v>58</v>
      </c>
      <c r="L4" s="123" t="s">
        <v>59</v>
      </c>
      <c r="M4" s="122" t="s">
        <v>60</v>
      </c>
      <c r="N4" s="123" t="s">
        <v>61</v>
      </c>
      <c r="O4" s="122" t="s">
        <v>62</v>
      </c>
      <c r="P4" s="124" t="s">
        <v>63</v>
      </c>
      <c r="Q4" s="101" t="s">
        <v>68</v>
      </c>
    </row>
    <row r="5" spans="1:20" ht="54.6" thickBot="1" x14ac:dyDescent="0.4">
      <c r="A5" s="27">
        <v>1.1000000000000001</v>
      </c>
      <c r="B5" s="28" t="s">
        <v>14</v>
      </c>
      <c r="C5" s="28" t="s">
        <v>36</v>
      </c>
      <c r="D5" s="29">
        <v>1</v>
      </c>
      <c r="E5" s="29"/>
      <c r="F5" s="30">
        <v>3500000</v>
      </c>
      <c r="G5" s="31">
        <f>D5*F5</f>
        <v>3500000</v>
      </c>
      <c r="H5" s="143">
        <v>0</v>
      </c>
      <c r="I5" s="111"/>
      <c r="J5" s="111"/>
      <c r="K5" s="108"/>
      <c r="L5" s="108"/>
      <c r="M5" s="108"/>
      <c r="N5" s="108"/>
      <c r="O5" s="109"/>
      <c r="P5" s="109"/>
      <c r="Q5" s="166"/>
    </row>
    <row r="6" spans="1:20" ht="54.6" thickBot="1" x14ac:dyDescent="0.4">
      <c r="A6" s="27">
        <v>1.2</v>
      </c>
      <c r="B6" s="28" t="s">
        <v>15</v>
      </c>
      <c r="C6" s="28" t="s">
        <v>36</v>
      </c>
      <c r="D6" s="29">
        <v>1</v>
      </c>
      <c r="E6" s="29"/>
      <c r="F6" s="30">
        <v>3500000</v>
      </c>
      <c r="G6" s="31">
        <f t="shared" ref="G6:G8" si="0">D6*F6</f>
        <v>3500000</v>
      </c>
      <c r="H6" s="143">
        <v>0</v>
      </c>
      <c r="I6" s="112"/>
      <c r="J6" s="112"/>
      <c r="K6" s="105"/>
      <c r="L6" s="105"/>
      <c r="M6" s="105"/>
      <c r="N6" s="105"/>
      <c r="O6" s="106"/>
      <c r="P6" s="106"/>
      <c r="Q6" s="107"/>
    </row>
    <row r="7" spans="1:20" ht="36.6" thickBot="1" x14ac:dyDescent="0.4">
      <c r="A7" s="27">
        <v>1.3</v>
      </c>
      <c r="B7" s="28" t="s">
        <v>47</v>
      </c>
      <c r="C7" s="28" t="s">
        <v>36</v>
      </c>
      <c r="D7" s="29">
        <v>8</v>
      </c>
      <c r="E7" s="29"/>
      <c r="F7" s="30">
        <v>1450000</v>
      </c>
      <c r="G7" s="31">
        <f t="shared" si="0"/>
        <v>11600000</v>
      </c>
      <c r="H7" s="143">
        <v>0</v>
      </c>
      <c r="I7" s="116"/>
      <c r="J7" s="112"/>
      <c r="K7" s="105"/>
      <c r="L7" s="105"/>
      <c r="M7" s="105"/>
      <c r="N7" s="105"/>
      <c r="O7" s="106"/>
      <c r="P7" s="106"/>
      <c r="Q7" s="107"/>
    </row>
    <row r="8" spans="1:20" ht="36.6" thickBot="1" x14ac:dyDescent="0.4">
      <c r="A8" s="27">
        <v>1.4</v>
      </c>
      <c r="B8" s="28" t="s">
        <v>16</v>
      </c>
      <c r="C8" s="28" t="s">
        <v>36</v>
      </c>
      <c r="D8" s="29">
        <v>1</v>
      </c>
      <c r="E8" s="29"/>
      <c r="F8" s="30">
        <v>2780000</v>
      </c>
      <c r="G8" s="31">
        <f t="shared" si="0"/>
        <v>2780000</v>
      </c>
      <c r="H8" s="143">
        <v>0</v>
      </c>
      <c r="I8" s="113"/>
      <c r="J8" s="113"/>
      <c r="K8" s="167"/>
      <c r="L8" s="167"/>
      <c r="M8" s="167"/>
      <c r="N8" s="167"/>
      <c r="O8" s="168"/>
      <c r="P8" s="168"/>
      <c r="Q8" s="169"/>
    </row>
    <row r="9" spans="1:20" ht="18.600000000000001" thickBot="1" x14ac:dyDescent="0.4">
      <c r="A9" s="65"/>
      <c r="B9" s="66"/>
      <c r="C9" s="62" t="s">
        <v>10</v>
      </c>
      <c r="D9" s="63"/>
      <c r="E9" s="63"/>
      <c r="F9" s="64"/>
      <c r="G9" s="144">
        <f>SUM(G5:G8)</f>
        <v>21380000</v>
      </c>
      <c r="H9" s="143">
        <v>0</v>
      </c>
      <c r="I9" s="125"/>
      <c r="J9" s="125"/>
      <c r="K9" s="125"/>
      <c r="L9" s="125"/>
      <c r="M9" s="125"/>
      <c r="N9" s="125"/>
      <c r="O9" s="125"/>
      <c r="P9" s="125"/>
      <c r="Q9" s="125"/>
    </row>
    <row r="10" spans="1:20" ht="21" thickBot="1" x14ac:dyDescent="0.35">
      <c r="A10" s="18">
        <v>2</v>
      </c>
      <c r="B10" s="88" t="s">
        <v>3</v>
      </c>
      <c r="C10" s="89"/>
      <c r="D10" s="89"/>
      <c r="E10" s="89"/>
      <c r="F10" s="89"/>
      <c r="G10" s="89"/>
      <c r="H10" s="90"/>
      <c r="I10" s="124" t="s">
        <v>56</v>
      </c>
      <c r="J10" s="123" t="s">
        <v>57</v>
      </c>
      <c r="K10" s="122" t="s">
        <v>58</v>
      </c>
      <c r="L10" s="123" t="s">
        <v>59</v>
      </c>
      <c r="M10" s="122" t="s">
        <v>60</v>
      </c>
      <c r="N10" s="123" t="s">
        <v>61</v>
      </c>
      <c r="O10" s="122" t="s">
        <v>62</v>
      </c>
      <c r="P10" s="124" t="s">
        <v>63</v>
      </c>
      <c r="Q10" s="101" t="s">
        <v>68</v>
      </c>
      <c r="R10" s="126"/>
      <c r="S10" s="126"/>
      <c r="T10" s="126"/>
    </row>
    <row r="11" spans="1:20" ht="36.6" thickBot="1" x14ac:dyDescent="0.4">
      <c r="A11" s="27">
        <v>2.1</v>
      </c>
      <c r="B11" s="28" t="s">
        <v>17</v>
      </c>
      <c r="C11" s="28" t="s">
        <v>2</v>
      </c>
      <c r="D11" s="29">
        <v>1</v>
      </c>
      <c r="E11" s="29"/>
      <c r="F11" s="30">
        <v>500000</v>
      </c>
      <c r="G11" s="31">
        <f>D11*F11</f>
        <v>500000</v>
      </c>
      <c r="H11" s="143">
        <v>0</v>
      </c>
      <c r="I11" s="114"/>
      <c r="J11" s="114"/>
      <c r="K11" s="102"/>
      <c r="L11" s="102"/>
      <c r="M11" s="102"/>
      <c r="N11" s="102"/>
      <c r="O11" s="103"/>
      <c r="P11" s="103"/>
      <c r="Q11" s="104"/>
    </row>
    <row r="12" spans="1:20" ht="18.600000000000001" thickBot="1" x14ac:dyDescent="0.4">
      <c r="A12" s="32">
        <v>2.2000000000000002</v>
      </c>
      <c r="B12" s="33" t="s">
        <v>18</v>
      </c>
      <c r="C12" s="34" t="s">
        <v>8</v>
      </c>
      <c r="D12" s="35">
        <v>1</v>
      </c>
      <c r="E12" s="35"/>
      <c r="F12" s="36">
        <v>7000000</v>
      </c>
      <c r="G12" s="31">
        <f>D12*F12</f>
        <v>7000000</v>
      </c>
      <c r="H12" s="143">
        <v>0</v>
      </c>
      <c r="I12" s="113"/>
      <c r="J12" s="113"/>
      <c r="K12" s="167"/>
      <c r="L12" s="167"/>
      <c r="M12" s="167"/>
      <c r="N12" s="167"/>
      <c r="O12" s="168"/>
      <c r="P12" s="168"/>
      <c r="Q12" s="169"/>
    </row>
    <row r="13" spans="1:20" ht="18.600000000000001" thickBot="1" x14ac:dyDescent="0.35">
      <c r="A13" s="91"/>
      <c r="B13" s="92"/>
      <c r="C13" s="62" t="s">
        <v>10</v>
      </c>
      <c r="D13" s="63"/>
      <c r="E13" s="63"/>
      <c r="F13" s="64"/>
      <c r="G13" s="144">
        <f>SUM(G11:G12)</f>
        <v>7500000</v>
      </c>
      <c r="H13" s="145">
        <v>0</v>
      </c>
      <c r="I13" s="128"/>
      <c r="J13" s="128"/>
      <c r="K13" s="128"/>
      <c r="L13" s="128"/>
      <c r="M13" s="128"/>
      <c r="N13" s="128"/>
      <c r="O13" s="129"/>
      <c r="P13" s="129"/>
      <c r="Q13" s="129"/>
      <c r="R13" s="126"/>
      <c r="S13" s="126"/>
    </row>
    <row r="14" spans="1:20" ht="21" thickBot="1" x14ac:dyDescent="0.35">
      <c r="A14" s="20">
        <v>3</v>
      </c>
      <c r="B14" s="88" t="s">
        <v>19</v>
      </c>
      <c r="C14" s="89"/>
      <c r="D14" s="89"/>
      <c r="E14" s="89"/>
      <c r="F14" s="89"/>
      <c r="G14" s="89"/>
      <c r="H14" s="90"/>
      <c r="I14" s="124" t="s">
        <v>56</v>
      </c>
      <c r="J14" s="123" t="s">
        <v>57</v>
      </c>
      <c r="K14" s="122" t="s">
        <v>58</v>
      </c>
      <c r="L14" s="123" t="s">
        <v>59</v>
      </c>
      <c r="M14" s="122" t="s">
        <v>60</v>
      </c>
      <c r="N14" s="123" t="s">
        <v>61</v>
      </c>
      <c r="O14" s="122" t="s">
        <v>62</v>
      </c>
      <c r="P14" s="124" t="s">
        <v>63</v>
      </c>
      <c r="Q14" s="101" t="s">
        <v>68</v>
      </c>
    </row>
    <row r="15" spans="1:20" ht="87" customHeight="1" thickBot="1" x14ac:dyDescent="0.4">
      <c r="A15" s="37">
        <v>3.1</v>
      </c>
      <c r="B15" s="38" t="s">
        <v>48</v>
      </c>
      <c r="C15" s="28" t="s">
        <v>36</v>
      </c>
      <c r="D15" s="39">
        <v>112</v>
      </c>
      <c r="E15" s="40">
        <v>8</v>
      </c>
      <c r="F15" s="41">
        <v>53500</v>
      </c>
      <c r="G15" s="42">
        <f>D15*E15*F15</f>
        <v>47936000</v>
      </c>
      <c r="H15" s="146">
        <v>0</v>
      </c>
      <c r="I15" s="111"/>
      <c r="J15" s="108"/>
      <c r="K15" s="108"/>
      <c r="L15" s="108"/>
      <c r="M15" s="108"/>
      <c r="N15" s="108"/>
      <c r="O15" s="109"/>
      <c r="P15" s="109"/>
      <c r="Q15" s="166"/>
    </row>
    <row r="16" spans="1:20" ht="70.8" customHeight="1" thickBot="1" x14ac:dyDescent="0.4">
      <c r="A16" s="27">
        <v>3.2</v>
      </c>
      <c r="B16" s="28" t="s">
        <v>20</v>
      </c>
      <c r="C16" s="28" t="s">
        <v>21</v>
      </c>
      <c r="D16" s="29">
        <v>16</v>
      </c>
      <c r="E16" s="43"/>
      <c r="F16" s="30">
        <v>650000</v>
      </c>
      <c r="G16" s="31">
        <f t="shared" ref="G16:G18" si="1">D16*F16</f>
        <v>10400000</v>
      </c>
      <c r="H16" s="143">
        <v>0</v>
      </c>
      <c r="I16" s="112"/>
      <c r="J16" s="117"/>
      <c r="K16" s="105"/>
      <c r="L16" s="117"/>
      <c r="M16" s="105"/>
      <c r="N16" s="117"/>
      <c r="O16" s="106"/>
      <c r="P16" s="118"/>
      <c r="Q16" s="107"/>
    </row>
    <row r="17" spans="1:17" ht="102" customHeight="1" thickBot="1" x14ac:dyDescent="0.4">
      <c r="A17" s="27">
        <v>3.3</v>
      </c>
      <c r="B17" s="44" t="s">
        <v>69</v>
      </c>
      <c r="C17" s="28" t="s">
        <v>36</v>
      </c>
      <c r="D17" s="29">
        <v>234</v>
      </c>
      <c r="E17" s="43">
        <v>8</v>
      </c>
      <c r="F17" s="30">
        <v>23500</v>
      </c>
      <c r="G17" s="31">
        <f>D17*E17*F17</f>
        <v>43992000</v>
      </c>
      <c r="H17" s="143">
        <v>0</v>
      </c>
      <c r="I17" s="112"/>
      <c r="J17" s="105"/>
      <c r="K17" s="105"/>
      <c r="L17" s="105"/>
      <c r="M17" s="105"/>
      <c r="N17" s="105"/>
      <c r="O17" s="106"/>
      <c r="P17" s="106"/>
      <c r="Q17" s="107"/>
    </row>
    <row r="18" spans="1:17" ht="44.4" customHeight="1" thickBot="1" x14ac:dyDescent="0.4">
      <c r="A18" s="27">
        <v>3.4</v>
      </c>
      <c r="B18" s="28" t="s">
        <v>37</v>
      </c>
      <c r="C18" s="28" t="s">
        <v>36</v>
      </c>
      <c r="D18" s="29">
        <v>4</v>
      </c>
      <c r="E18" s="43"/>
      <c r="F18" s="45">
        <v>2100000</v>
      </c>
      <c r="G18" s="31">
        <f t="shared" si="1"/>
        <v>8400000</v>
      </c>
      <c r="H18" s="143">
        <v>0</v>
      </c>
      <c r="I18" s="112"/>
      <c r="J18" s="117"/>
      <c r="K18" s="117"/>
      <c r="L18" s="120"/>
      <c r="M18" s="121"/>
      <c r="N18" s="117"/>
      <c r="O18" s="118"/>
      <c r="P18" s="118"/>
      <c r="Q18" s="119"/>
    </row>
    <row r="19" spans="1:17" ht="42.75" customHeight="1" thickBot="1" x14ac:dyDescent="0.4">
      <c r="A19" s="27">
        <v>3.5</v>
      </c>
      <c r="B19" s="28" t="s">
        <v>22</v>
      </c>
      <c r="C19" s="28" t="s">
        <v>8</v>
      </c>
      <c r="D19" s="29">
        <v>234</v>
      </c>
      <c r="E19" s="43">
        <v>8</v>
      </c>
      <c r="F19" s="30">
        <v>2300</v>
      </c>
      <c r="G19" s="31">
        <f>D19*E19*F19</f>
        <v>4305600</v>
      </c>
      <c r="H19" s="143">
        <v>0</v>
      </c>
      <c r="I19" s="113"/>
      <c r="J19" s="167"/>
      <c r="K19" s="167"/>
      <c r="L19" s="167"/>
      <c r="M19" s="167"/>
      <c r="N19" s="170"/>
      <c r="O19" s="168"/>
      <c r="P19" s="168"/>
      <c r="Q19" s="169"/>
    </row>
    <row r="20" spans="1:17" ht="18.600000000000001" thickBot="1" x14ac:dyDescent="0.35">
      <c r="A20" s="65"/>
      <c r="B20" s="66"/>
      <c r="C20" s="62" t="s">
        <v>10</v>
      </c>
      <c r="D20" s="63"/>
      <c r="E20" s="63"/>
      <c r="F20" s="64"/>
      <c r="G20" s="144">
        <f>SUM(G15:G19)</f>
        <v>115033600</v>
      </c>
      <c r="H20" s="145">
        <v>0</v>
      </c>
      <c r="I20" s="130"/>
      <c r="J20" s="130"/>
      <c r="K20" s="130"/>
      <c r="L20" s="130"/>
      <c r="M20" s="130"/>
      <c r="N20" s="130"/>
      <c r="O20" s="130"/>
      <c r="P20" s="130"/>
      <c r="Q20" s="130"/>
    </row>
    <row r="21" spans="1:17" ht="21" thickBot="1" x14ac:dyDescent="0.35">
      <c r="A21" s="22">
        <v>4</v>
      </c>
      <c r="B21" s="88" t="s">
        <v>23</v>
      </c>
      <c r="C21" s="89"/>
      <c r="D21" s="89"/>
      <c r="E21" s="89"/>
      <c r="F21" s="89"/>
      <c r="G21" s="89"/>
      <c r="H21" s="90"/>
      <c r="I21" s="124" t="s">
        <v>56</v>
      </c>
      <c r="J21" s="123" t="s">
        <v>57</v>
      </c>
      <c r="K21" s="122" t="s">
        <v>58</v>
      </c>
      <c r="L21" s="123" t="s">
        <v>59</v>
      </c>
      <c r="M21" s="122" t="s">
        <v>60</v>
      </c>
      <c r="N21" s="123" t="s">
        <v>61</v>
      </c>
      <c r="O21" s="122" t="s">
        <v>62</v>
      </c>
      <c r="P21" s="124" t="s">
        <v>63</v>
      </c>
      <c r="Q21" s="101" t="s">
        <v>68</v>
      </c>
    </row>
    <row r="22" spans="1:17" ht="54.6" thickBot="1" x14ac:dyDescent="0.4">
      <c r="A22" s="37">
        <v>4.0999999999999996</v>
      </c>
      <c r="B22" s="38" t="s">
        <v>41</v>
      </c>
      <c r="C22" s="38" t="s">
        <v>6</v>
      </c>
      <c r="D22" s="39">
        <v>224</v>
      </c>
      <c r="E22" s="39"/>
      <c r="F22" s="41">
        <v>120000</v>
      </c>
      <c r="G22" s="42">
        <f t="shared" ref="G22:G26" si="2">D22*F22</f>
        <v>26880000</v>
      </c>
      <c r="H22" s="146">
        <v>0</v>
      </c>
      <c r="I22" s="111"/>
      <c r="J22" s="19"/>
      <c r="K22" s="19"/>
      <c r="L22" s="19"/>
      <c r="M22" s="19"/>
      <c r="N22" s="19"/>
      <c r="O22" s="5"/>
      <c r="P22" s="5"/>
      <c r="Q22" s="5"/>
    </row>
    <row r="23" spans="1:17" ht="18.600000000000001" thickBot="1" x14ac:dyDescent="0.4">
      <c r="A23" s="27">
        <v>4.2</v>
      </c>
      <c r="B23" s="28" t="s">
        <v>24</v>
      </c>
      <c r="C23" s="28" t="s">
        <v>6</v>
      </c>
      <c r="D23" s="29">
        <v>6</v>
      </c>
      <c r="E23" s="29"/>
      <c r="F23" s="30">
        <v>70000</v>
      </c>
      <c r="G23" s="31">
        <f t="shared" si="2"/>
        <v>420000</v>
      </c>
      <c r="H23" s="143">
        <v>0</v>
      </c>
      <c r="I23" s="112"/>
      <c r="J23" s="17"/>
      <c r="K23" s="17"/>
      <c r="L23" s="17"/>
      <c r="M23" s="17"/>
      <c r="N23" s="17"/>
      <c r="O23" s="4"/>
      <c r="P23" s="4"/>
      <c r="Q23" s="4"/>
    </row>
    <row r="24" spans="1:17" ht="18.600000000000001" thickBot="1" x14ac:dyDescent="0.4">
      <c r="A24" s="27">
        <v>4.3</v>
      </c>
      <c r="B24" s="28" t="s">
        <v>25</v>
      </c>
      <c r="C24" s="28" t="s">
        <v>6</v>
      </c>
      <c r="D24" s="29">
        <v>12</v>
      </c>
      <c r="E24" s="29"/>
      <c r="F24" s="30">
        <v>180000</v>
      </c>
      <c r="G24" s="31">
        <f t="shared" si="2"/>
        <v>2160000</v>
      </c>
      <c r="H24" s="143">
        <v>0</v>
      </c>
      <c r="I24" s="112"/>
      <c r="J24" s="17"/>
      <c r="K24" s="17"/>
      <c r="L24" s="17"/>
      <c r="M24" s="17"/>
      <c r="N24" s="17"/>
      <c r="O24" s="4"/>
      <c r="P24" s="4"/>
      <c r="Q24" s="4"/>
    </row>
    <row r="25" spans="1:17" ht="54.6" thickBot="1" x14ac:dyDescent="0.4">
      <c r="A25" s="27">
        <v>4.4000000000000004</v>
      </c>
      <c r="B25" s="38" t="s">
        <v>42</v>
      </c>
      <c r="C25" s="28" t="s">
        <v>6</v>
      </c>
      <c r="D25" s="29">
        <v>8</v>
      </c>
      <c r="E25" s="29"/>
      <c r="F25" s="30">
        <v>120000</v>
      </c>
      <c r="G25" s="31">
        <f>F25*D25</f>
        <v>960000</v>
      </c>
      <c r="H25" s="143"/>
      <c r="I25" s="112"/>
      <c r="J25" s="17"/>
      <c r="K25" s="17"/>
      <c r="L25" s="17"/>
      <c r="M25" s="17"/>
      <c r="N25" s="17"/>
      <c r="O25" s="127"/>
      <c r="P25" s="4"/>
      <c r="Q25" s="4"/>
    </row>
    <row r="26" spans="1:17" ht="18.75" customHeight="1" thickBot="1" x14ac:dyDescent="0.4">
      <c r="A26" s="27">
        <v>4.5</v>
      </c>
      <c r="B26" s="28" t="s">
        <v>26</v>
      </c>
      <c r="C26" s="28" t="s">
        <v>6</v>
      </c>
      <c r="D26" s="29">
        <v>6</v>
      </c>
      <c r="E26" s="29"/>
      <c r="F26" s="30">
        <v>200000</v>
      </c>
      <c r="G26" s="31">
        <f t="shared" si="2"/>
        <v>1200000</v>
      </c>
      <c r="H26" s="143">
        <v>0</v>
      </c>
      <c r="I26" s="112"/>
      <c r="J26" s="17"/>
      <c r="K26" s="17"/>
      <c r="L26" s="17"/>
      <c r="M26" s="17"/>
      <c r="N26" s="17"/>
      <c r="O26" s="4"/>
      <c r="P26" s="4"/>
      <c r="Q26" s="4"/>
    </row>
    <row r="27" spans="1:17" ht="17.399999999999999" customHeight="1" thickBot="1" x14ac:dyDescent="0.4">
      <c r="A27" s="65"/>
      <c r="B27" s="66"/>
      <c r="C27" s="62" t="s">
        <v>10</v>
      </c>
      <c r="D27" s="63"/>
      <c r="E27" s="63"/>
      <c r="F27" s="64"/>
      <c r="G27" s="144">
        <f>SUM(G22:G26)</f>
        <v>31620000</v>
      </c>
      <c r="H27" s="145">
        <v>0</v>
      </c>
      <c r="I27" s="141"/>
      <c r="J27" s="54"/>
      <c r="K27" s="56"/>
      <c r="L27" s="54"/>
      <c r="M27" s="54"/>
      <c r="N27" s="54"/>
    </row>
    <row r="28" spans="1:17" ht="21" thickBot="1" x14ac:dyDescent="0.35">
      <c r="A28" s="23">
        <v>5</v>
      </c>
      <c r="B28" s="70" t="s">
        <v>27</v>
      </c>
      <c r="C28" s="71"/>
      <c r="D28" s="71"/>
      <c r="E28" s="71"/>
      <c r="F28" s="71"/>
      <c r="G28" s="71"/>
      <c r="H28" s="72"/>
      <c r="I28" s="124" t="s">
        <v>56</v>
      </c>
      <c r="J28" s="123" t="s">
        <v>57</v>
      </c>
      <c r="K28" s="122" t="s">
        <v>58</v>
      </c>
      <c r="L28" s="123" t="s">
        <v>59</v>
      </c>
      <c r="M28" s="122" t="s">
        <v>60</v>
      </c>
      <c r="N28" s="123" t="s">
        <v>61</v>
      </c>
      <c r="O28" s="122" t="s">
        <v>62</v>
      </c>
      <c r="P28" s="124" t="s">
        <v>63</v>
      </c>
      <c r="Q28" s="101" t="s">
        <v>68</v>
      </c>
    </row>
    <row r="29" spans="1:17" ht="16.2" customHeight="1" x14ac:dyDescent="0.35">
      <c r="A29" s="147">
        <v>5.0999999999999996</v>
      </c>
      <c r="B29" s="46" t="s">
        <v>28</v>
      </c>
      <c r="C29" s="46" t="s">
        <v>6</v>
      </c>
      <c r="D29" s="46">
        <v>48</v>
      </c>
      <c r="E29" s="46"/>
      <c r="F29" s="61">
        <v>47216.667000000001</v>
      </c>
      <c r="G29" s="61">
        <f>D29*F29</f>
        <v>2266400.0159999998</v>
      </c>
      <c r="H29" s="148">
        <v>0</v>
      </c>
      <c r="I29" s="139"/>
      <c r="J29" s="19"/>
      <c r="K29" s="19"/>
      <c r="L29" s="19"/>
      <c r="M29" s="19"/>
      <c r="N29" s="19"/>
      <c r="O29" s="5"/>
      <c r="P29" s="5"/>
      <c r="Q29" s="166"/>
    </row>
    <row r="30" spans="1:17" ht="24.6" customHeight="1" x14ac:dyDescent="0.35">
      <c r="A30" s="147">
        <v>5.2</v>
      </c>
      <c r="B30" s="46" t="s">
        <v>29</v>
      </c>
      <c r="C30" s="46" t="s">
        <v>6</v>
      </c>
      <c r="D30" s="46">
        <v>2</v>
      </c>
      <c r="E30" s="46"/>
      <c r="F30" s="47">
        <v>450000</v>
      </c>
      <c r="G30" s="47">
        <f>D30*F30</f>
        <v>900000</v>
      </c>
      <c r="H30" s="148"/>
      <c r="I30" s="140"/>
      <c r="J30" s="17"/>
      <c r="K30" s="17"/>
      <c r="L30" s="17"/>
      <c r="M30" s="17"/>
      <c r="N30" s="17"/>
      <c r="O30" s="4"/>
      <c r="P30" s="4"/>
      <c r="Q30" s="107"/>
    </row>
    <row r="31" spans="1:17" ht="18" x14ac:dyDescent="0.35">
      <c r="A31" s="147">
        <v>5.3</v>
      </c>
      <c r="B31" s="46" t="s">
        <v>30</v>
      </c>
      <c r="C31" s="46" t="s">
        <v>6</v>
      </c>
      <c r="D31" s="46">
        <v>2</v>
      </c>
      <c r="E31" s="46"/>
      <c r="F31" s="47">
        <v>350000</v>
      </c>
      <c r="G31" s="47">
        <f>D31*F31</f>
        <v>700000</v>
      </c>
      <c r="H31" s="148"/>
      <c r="I31" s="140"/>
      <c r="J31" s="17"/>
      <c r="K31" s="17"/>
      <c r="L31" s="17"/>
      <c r="M31" s="17"/>
      <c r="N31" s="17"/>
      <c r="O31" s="4"/>
      <c r="P31" s="4"/>
      <c r="Q31" s="107"/>
    </row>
    <row r="32" spans="1:17" ht="18" x14ac:dyDescent="0.35">
      <c r="A32" s="149">
        <v>5.4</v>
      </c>
      <c r="B32" s="48" t="s">
        <v>31</v>
      </c>
      <c r="C32" s="48" t="s">
        <v>6</v>
      </c>
      <c r="D32" s="48">
        <v>2</v>
      </c>
      <c r="E32" s="48"/>
      <c r="F32" s="47">
        <v>300000</v>
      </c>
      <c r="G32" s="47">
        <f t="shared" ref="G32:G38" si="3">D32*F32</f>
        <v>600000</v>
      </c>
      <c r="H32" s="148">
        <v>0</v>
      </c>
      <c r="I32" s="140"/>
      <c r="J32" s="17"/>
      <c r="K32" s="17"/>
      <c r="L32" s="17"/>
      <c r="M32" s="17"/>
      <c r="N32" s="17"/>
      <c r="O32" s="4"/>
      <c r="P32" s="4"/>
      <c r="Q32" s="107"/>
    </row>
    <row r="33" spans="1:20" ht="18" x14ac:dyDescent="0.35">
      <c r="A33" s="149">
        <v>5.5</v>
      </c>
      <c r="B33" s="48" t="s">
        <v>43</v>
      </c>
      <c r="C33" s="48" t="s">
        <v>6</v>
      </c>
      <c r="D33" s="48">
        <v>1</v>
      </c>
      <c r="E33" s="48"/>
      <c r="F33" s="47">
        <v>2000000</v>
      </c>
      <c r="G33" s="47">
        <f t="shared" si="3"/>
        <v>2000000</v>
      </c>
      <c r="H33" s="148"/>
      <c r="I33" s="140"/>
      <c r="J33" s="17"/>
      <c r="K33" s="17"/>
      <c r="L33" s="17"/>
      <c r="M33" s="17"/>
      <c r="N33" s="17"/>
      <c r="O33" s="4"/>
      <c r="P33" s="4"/>
      <c r="Q33" s="107"/>
    </row>
    <row r="34" spans="1:20" ht="18" x14ac:dyDescent="0.35">
      <c r="A34" s="149">
        <v>5.6</v>
      </c>
      <c r="B34" s="48" t="s">
        <v>44</v>
      </c>
      <c r="C34" s="48" t="s">
        <v>6</v>
      </c>
      <c r="D34" s="48">
        <v>1</v>
      </c>
      <c r="E34" s="48"/>
      <c r="F34" s="47">
        <v>2000000</v>
      </c>
      <c r="G34" s="47">
        <f t="shared" si="3"/>
        <v>2000000</v>
      </c>
      <c r="H34" s="148"/>
      <c r="I34" s="140"/>
      <c r="J34" s="17"/>
      <c r="K34" s="17"/>
      <c r="L34" s="17"/>
      <c r="M34" s="17"/>
      <c r="N34" s="17"/>
      <c r="O34" s="4"/>
      <c r="P34" s="4"/>
      <c r="Q34" s="107"/>
    </row>
    <row r="35" spans="1:20" ht="18" x14ac:dyDescent="0.35">
      <c r="A35" s="149">
        <v>5.7</v>
      </c>
      <c r="B35" s="48" t="s">
        <v>45</v>
      </c>
      <c r="C35" s="48" t="s">
        <v>6</v>
      </c>
      <c r="D35" s="48">
        <v>1</v>
      </c>
      <c r="E35" s="48"/>
      <c r="F35" s="47">
        <v>1500000</v>
      </c>
      <c r="G35" s="47">
        <f t="shared" si="3"/>
        <v>1500000</v>
      </c>
      <c r="H35" s="148"/>
      <c r="I35" s="140"/>
      <c r="J35" s="17"/>
      <c r="K35" s="21"/>
      <c r="L35" s="17"/>
      <c r="M35" s="17"/>
      <c r="N35" s="17"/>
      <c r="O35" s="4"/>
      <c r="P35" s="4"/>
      <c r="Q35" s="107"/>
    </row>
    <row r="36" spans="1:20" ht="18" x14ac:dyDescent="0.35">
      <c r="A36" s="149">
        <v>5.8</v>
      </c>
      <c r="B36" s="48" t="s">
        <v>45</v>
      </c>
      <c r="C36" s="48" t="s">
        <v>6</v>
      </c>
      <c r="D36" s="48">
        <v>1</v>
      </c>
      <c r="E36" s="48"/>
      <c r="F36" s="47">
        <v>1500000</v>
      </c>
      <c r="G36" s="47">
        <f t="shared" si="3"/>
        <v>1500000</v>
      </c>
      <c r="H36" s="148"/>
      <c r="I36" s="140"/>
      <c r="J36" s="17"/>
      <c r="K36" s="21"/>
      <c r="L36" s="17"/>
      <c r="M36" s="17"/>
      <c r="N36" s="17"/>
      <c r="O36" s="4"/>
      <c r="P36" s="4"/>
      <c r="Q36" s="107"/>
    </row>
    <row r="37" spans="1:20" ht="18" x14ac:dyDescent="0.35">
      <c r="A37" s="149">
        <v>5.9</v>
      </c>
      <c r="B37" s="48" t="s">
        <v>46</v>
      </c>
      <c r="C37" s="48" t="s">
        <v>6</v>
      </c>
      <c r="D37" s="48">
        <v>1</v>
      </c>
      <c r="E37" s="48"/>
      <c r="F37" s="47">
        <v>500000</v>
      </c>
      <c r="G37" s="47">
        <f t="shared" si="3"/>
        <v>500000</v>
      </c>
      <c r="H37" s="148"/>
      <c r="I37" s="140"/>
      <c r="J37" s="17"/>
      <c r="K37" s="17"/>
      <c r="L37" s="21"/>
      <c r="M37" s="17"/>
      <c r="N37" s="17"/>
      <c r="O37" s="4"/>
      <c r="P37" s="4"/>
      <c r="Q37" s="107"/>
    </row>
    <row r="38" spans="1:20" ht="18.600000000000001" thickBot="1" x14ac:dyDescent="0.4">
      <c r="A38" s="149">
        <v>5.0999999999999996</v>
      </c>
      <c r="B38" s="48" t="s">
        <v>46</v>
      </c>
      <c r="C38" s="48" t="s">
        <v>6</v>
      </c>
      <c r="D38" s="48">
        <v>1</v>
      </c>
      <c r="E38" s="48"/>
      <c r="F38" s="47">
        <v>500000</v>
      </c>
      <c r="G38" s="47">
        <f t="shared" si="3"/>
        <v>500000</v>
      </c>
      <c r="H38" s="148">
        <v>0</v>
      </c>
      <c r="I38" s="115"/>
      <c r="J38" s="25"/>
      <c r="K38" s="25"/>
      <c r="L38" s="25"/>
      <c r="M38" s="25"/>
      <c r="N38" s="25"/>
      <c r="O38" s="6"/>
      <c r="P38" s="6"/>
      <c r="Q38" s="169"/>
    </row>
    <row r="39" spans="1:20" ht="18.600000000000001" thickBot="1" x14ac:dyDescent="0.35">
      <c r="A39" s="75"/>
      <c r="B39" s="76"/>
      <c r="C39" s="73" t="s">
        <v>10</v>
      </c>
      <c r="D39" s="150"/>
      <c r="E39" s="150"/>
      <c r="F39" s="74"/>
      <c r="G39" s="144">
        <f>SUM(G29:G38)</f>
        <v>12466400.015999999</v>
      </c>
      <c r="H39" s="151">
        <v>0</v>
      </c>
      <c r="I39" s="69"/>
      <c r="J39" s="69"/>
      <c r="K39" s="69"/>
      <c r="L39" s="69"/>
      <c r="M39" s="69"/>
      <c r="N39" s="69"/>
      <c r="O39" s="69"/>
      <c r="P39" s="69"/>
      <c r="Q39" s="69"/>
      <c r="R39" s="126"/>
      <c r="S39" s="126"/>
      <c r="T39" s="126"/>
    </row>
    <row r="40" spans="1:20" ht="18.600000000000001" customHeight="1" thickBot="1" x14ac:dyDescent="0.35">
      <c r="A40" s="57"/>
      <c r="B40" s="84"/>
      <c r="C40" s="85"/>
      <c r="D40" s="85"/>
      <c r="E40" s="85"/>
      <c r="F40" s="85"/>
      <c r="G40" s="85"/>
      <c r="H40" s="152"/>
      <c r="I40" s="26"/>
      <c r="J40" s="26" t="s">
        <v>70</v>
      </c>
      <c r="K40" s="26"/>
      <c r="L40" s="26"/>
      <c r="M40" s="26"/>
      <c r="N40" s="26"/>
    </row>
    <row r="41" spans="1:20" ht="21" customHeight="1" thickBot="1" x14ac:dyDescent="0.35">
      <c r="A41" s="57"/>
      <c r="B41" s="59"/>
      <c r="C41" s="81" t="s">
        <v>55</v>
      </c>
      <c r="D41" s="82"/>
      <c r="E41" s="82"/>
      <c r="F41" s="83"/>
      <c r="G41" s="60">
        <f>G9+G13+G20+G27+G39</f>
        <v>188000000.016</v>
      </c>
      <c r="H41" s="153"/>
      <c r="I41" s="58"/>
      <c r="J41" s="58"/>
      <c r="K41" s="58"/>
      <c r="L41" s="26"/>
      <c r="M41" s="26"/>
      <c r="N41" s="26"/>
    </row>
    <row r="42" spans="1:20" ht="18.600000000000001" customHeight="1" thickBot="1" x14ac:dyDescent="0.35">
      <c r="A42" s="57"/>
      <c r="B42" s="86"/>
      <c r="C42" s="87"/>
      <c r="D42" s="87"/>
      <c r="E42" s="87"/>
      <c r="F42" s="87"/>
      <c r="G42" s="87"/>
      <c r="H42" s="154"/>
      <c r="I42" s="26"/>
      <c r="J42" s="26"/>
      <c r="K42" s="26"/>
      <c r="L42" s="26"/>
      <c r="M42" s="26"/>
      <c r="N42" s="26"/>
    </row>
    <row r="43" spans="1:20" ht="21" thickBot="1" x14ac:dyDescent="0.4">
      <c r="A43" s="24">
        <v>6</v>
      </c>
      <c r="B43" s="78" t="s">
        <v>32</v>
      </c>
      <c r="C43" s="79"/>
      <c r="D43" s="79"/>
      <c r="E43" s="79"/>
      <c r="F43" s="79"/>
      <c r="G43" s="79"/>
      <c r="H43" s="80"/>
      <c r="I43" s="137" t="s">
        <v>56</v>
      </c>
      <c r="J43" s="136" t="s">
        <v>57</v>
      </c>
      <c r="K43" s="135" t="s">
        <v>58</v>
      </c>
      <c r="L43" s="136" t="s">
        <v>59</v>
      </c>
      <c r="M43" s="135" t="s">
        <v>60</v>
      </c>
      <c r="N43" s="136" t="s">
        <v>61</v>
      </c>
      <c r="O43" s="135" t="s">
        <v>62</v>
      </c>
      <c r="P43" s="137" t="s">
        <v>63</v>
      </c>
      <c r="Q43" s="138" t="s">
        <v>68</v>
      </c>
    </row>
    <row r="44" spans="1:20" ht="54.6" thickBot="1" x14ac:dyDescent="0.4">
      <c r="A44" s="49">
        <v>6.1</v>
      </c>
      <c r="B44" s="50" t="s">
        <v>33</v>
      </c>
      <c r="C44" s="51" t="s">
        <v>38</v>
      </c>
      <c r="D44" s="51">
        <v>2</v>
      </c>
      <c r="E44" s="51"/>
      <c r="F44" s="52">
        <v>3326800</v>
      </c>
      <c r="G44" s="53"/>
      <c r="H44" s="155">
        <f>F44*D44</f>
        <v>6653600</v>
      </c>
      <c r="I44" s="112"/>
      <c r="J44" s="105"/>
      <c r="K44" s="172"/>
      <c r="L44" s="105"/>
      <c r="M44" s="105"/>
      <c r="N44" s="105"/>
      <c r="O44" s="106"/>
      <c r="P44" s="106"/>
      <c r="Q44" s="106"/>
    </row>
    <row r="45" spans="1:20" ht="36.6" thickBot="1" x14ac:dyDescent="0.4">
      <c r="A45" s="49">
        <v>6.2</v>
      </c>
      <c r="B45" s="50" t="s">
        <v>34</v>
      </c>
      <c r="C45" s="51" t="s">
        <v>6</v>
      </c>
      <c r="D45" s="51">
        <v>4</v>
      </c>
      <c r="E45" s="51"/>
      <c r="F45" s="52">
        <v>700000</v>
      </c>
      <c r="G45" s="53"/>
      <c r="H45" s="155">
        <f>F45*D45</f>
        <v>2800000</v>
      </c>
      <c r="I45" s="112"/>
      <c r="J45" s="105"/>
      <c r="K45" s="105"/>
      <c r="L45" s="105"/>
      <c r="M45" s="105"/>
      <c r="N45" s="105"/>
      <c r="O45" s="106"/>
      <c r="P45" s="106"/>
      <c r="Q45" s="106"/>
    </row>
    <row r="46" spans="1:20" ht="18.600000000000001" thickBot="1" x14ac:dyDescent="0.4">
      <c r="A46" s="49">
        <v>6.3</v>
      </c>
      <c r="B46" s="50" t="s">
        <v>39</v>
      </c>
      <c r="C46" s="51" t="s">
        <v>6</v>
      </c>
      <c r="D46" s="51">
        <v>4</v>
      </c>
      <c r="E46" s="51"/>
      <c r="F46" s="52">
        <v>1750000</v>
      </c>
      <c r="G46" s="53"/>
      <c r="H46" s="155">
        <f>F46*D46</f>
        <v>7000000</v>
      </c>
      <c r="I46" s="112"/>
      <c r="J46" s="105"/>
      <c r="K46" s="105"/>
      <c r="L46" s="105"/>
      <c r="M46" s="105"/>
      <c r="N46" s="105"/>
      <c r="O46" s="106"/>
      <c r="P46" s="106"/>
      <c r="Q46" s="106"/>
    </row>
    <row r="47" spans="1:20" ht="18.600000000000001" thickBot="1" x14ac:dyDescent="0.4">
      <c r="A47" s="49">
        <v>6.4</v>
      </c>
      <c r="B47" s="50" t="s">
        <v>35</v>
      </c>
      <c r="C47" s="51" t="s">
        <v>6</v>
      </c>
      <c r="D47" s="51">
        <v>1</v>
      </c>
      <c r="E47" s="165"/>
      <c r="F47" s="155">
        <v>2346400</v>
      </c>
      <c r="G47" s="53"/>
      <c r="H47" s="155">
        <f>F47*D47</f>
        <v>2346400</v>
      </c>
      <c r="I47" s="112"/>
      <c r="J47" s="105"/>
      <c r="K47" s="171"/>
      <c r="L47" s="105"/>
      <c r="M47" s="105"/>
      <c r="N47" s="105"/>
      <c r="O47" s="106"/>
      <c r="P47" s="106"/>
      <c r="Q47" s="106"/>
    </row>
    <row r="48" spans="1:20" ht="18.600000000000001" customHeight="1" thickBot="1" x14ac:dyDescent="0.35">
      <c r="A48" s="158"/>
      <c r="B48" s="158"/>
      <c r="C48" s="159" t="s">
        <v>10</v>
      </c>
      <c r="D48" s="159"/>
      <c r="E48" s="159"/>
      <c r="F48" s="163"/>
      <c r="G48" s="164"/>
      <c r="H48" s="156">
        <f>SUM(H44:H47)</f>
        <v>18800000</v>
      </c>
      <c r="I48" s="131"/>
      <c r="J48" s="131"/>
      <c r="K48" s="110"/>
      <c r="L48" s="110"/>
      <c r="M48" s="131"/>
      <c r="N48" s="131"/>
      <c r="O48" s="126"/>
      <c r="P48" s="126"/>
      <c r="Q48" s="126"/>
    </row>
    <row r="49" spans="1:17" ht="20.399999999999999" customHeight="1" thickBot="1" x14ac:dyDescent="0.35">
      <c r="A49" s="157"/>
      <c r="B49" s="157"/>
      <c r="C49" s="157"/>
      <c r="D49" s="157"/>
      <c r="E49" s="157"/>
      <c r="F49" s="157"/>
      <c r="G49" s="160"/>
      <c r="H49" s="161"/>
      <c r="I49" s="132"/>
      <c r="J49" s="132"/>
      <c r="K49" s="132"/>
      <c r="L49" s="132"/>
      <c r="M49" s="132"/>
      <c r="N49" s="132"/>
      <c r="O49" s="132"/>
      <c r="P49" s="132"/>
      <c r="Q49" s="132"/>
    </row>
    <row r="50" spans="1:17" ht="27.75" customHeight="1" thickBot="1" x14ac:dyDescent="0.4">
      <c r="A50" s="162"/>
      <c r="B50" s="162"/>
      <c r="C50" s="67" t="s">
        <v>11</v>
      </c>
      <c r="D50" s="68"/>
      <c r="E50" s="68"/>
      <c r="F50" s="68"/>
      <c r="G50" s="77"/>
      <c r="H50" s="173">
        <f>G41+H48</f>
        <v>206800000.016</v>
      </c>
      <c r="I50" s="131"/>
      <c r="J50" s="131"/>
      <c r="K50" s="131"/>
      <c r="L50" s="131"/>
      <c r="M50" s="131"/>
      <c r="N50" s="131"/>
      <c r="O50" s="126"/>
      <c r="P50" s="126"/>
      <c r="Q50" s="126"/>
    </row>
    <row r="51" spans="1:17" x14ac:dyDescent="0.3">
      <c r="A51" s="126"/>
      <c r="B51" s="126"/>
      <c r="I51" s="126"/>
      <c r="J51" s="126"/>
      <c r="K51" s="126"/>
      <c r="L51" s="126"/>
      <c r="M51" s="126"/>
      <c r="N51" s="126"/>
      <c r="O51" s="126"/>
      <c r="P51" s="126"/>
      <c r="Q51" s="126"/>
    </row>
    <row r="52" spans="1:17" x14ac:dyDescent="0.3">
      <c r="A52" s="126"/>
      <c r="B52" s="126"/>
      <c r="I52" s="126"/>
      <c r="J52" s="126"/>
      <c r="K52" s="126"/>
      <c r="L52" s="126"/>
      <c r="M52" s="126"/>
      <c r="N52" s="126"/>
      <c r="O52" s="126"/>
      <c r="P52" s="126"/>
      <c r="Q52" s="126"/>
    </row>
    <row r="53" spans="1:17" x14ac:dyDescent="0.3">
      <c r="I53" s="126"/>
      <c r="J53" s="126"/>
      <c r="K53" s="133"/>
      <c r="L53" s="126"/>
      <c r="M53" s="126"/>
      <c r="N53" s="126"/>
      <c r="O53" s="126"/>
      <c r="P53" s="126"/>
      <c r="Q53" s="126"/>
    </row>
    <row r="54" spans="1:17" ht="18" customHeight="1" x14ac:dyDescent="0.35">
      <c r="G54" s="7"/>
      <c r="I54" s="126"/>
      <c r="J54" s="126"/>
      <c r="K54" s="126"/>
      <c r="L54" s="126"/>
      <c r="M54" s="126"/>
      <c r="N54" s="126"/>
      <c r="O54" s="126"/>
      <c r="P54" s="126"/>
      <c r="Q54" s="126"/>
    </row>
    <row r="55" spans="1:17" ht="24.6" customHeight="1" x14ac:dyDescent="0.45">
      <c r="G55" s="174"/>
      <c r="H55" s="2"/>
      <c r="I55" s="175"/>
      <c r="J55" s="134"/>
      <c r="K55" s="134"/>
      <c r="L55" s="126"/>
      <c r="M55" s="126"/>
      <c r="N55" s="126"/>
      <c r="O55" s="126"/>
      <c r="P55" s="126"/>
      <c r="Q55" s="126"/>
    </row>
    <row r="56" spans="1:17" x14ac:dyDescent="0.3">
      <c r="G56" s="8"/>
      <c r="I56" s="126"/>
      <c r="J56" s="126"/>
      <c r="K56" s="126"/>
      <c r="L56" s="126"/>
      <c r="M56" s="126"/>
      <c r="N56" s="126"/>
      <c r="O56" s="126"/>
      <c r="P56" s="126"/>
      <c r="Q56" s="126"/>
    </row>
    <row r="57" spans="1:17" ht="21" x14ac:dyDescent="0.4">
      <c r="G57" s="3"/>
      <c r="H57" s="3"/>
      <c r="I57" s="176"/>
    </row>
    <row r="58" spans="1:17" ht="18" x14ac:dyDescent="0.35">
      <c r="G58" s="9"/>
    </row>
    <row r="59" spans="1:17" ht="23.4" x14ac:dyDescent="0.45">
      <c r="H59" s="174"/>
    </row>
    <row r="60" spans="1:17" ht="21" x14ac:dyDescent="0.4">
      <c r="G60" s="10"/>
      <c r="H60" s="11"/>
      <c r="K60" s="2"/>
    </row>
  </sheetData>
  <sortState xmlns:xlrd2="http://schemas.microsoft.com/office/spreadsheetml/2017/richdata2" ref="A4:G27">
    <sortCondition ref="A15"/>
  </sortState>
  <mergeCells count="27">
    <mergeCell ref="I20:Q20"/>
    <mergeCell ref="I39:Q39"/>
    <mergeCell ref="I2:Q2"/>
    <mergeCell ref="B4:G4"/>
    <mergeCell ref="A2:H2"/>
    <mergeCell ref="B10:H10"/>
    <mergeCell ref="B14:H14"/>
    <mergeCell ref="I9:Q9"/>
    <mergeCell ref="C9:F9"/>
    <mergeCell ref="A9:B9"/>
    <mergeCell ref="C13:F13"/>
    <mergeCell ref="A13:B13"/>
    <mergeCell ref="C20:F20"/>
    <mergeCell ref="A20:B20"/>
    <mergeCell ref="C27:F27"/>
    <mergeCell ref="A27:B27"/>
    <mergeCell ref="C50:G50"/>
    <mergeCell ref="I49:Q49"/>
    <mergeCell ref="B28:H28"/>
    <mergeCell ref="C39:F39"/>
    <mergeCell ref="A39:B39"/>
    <mergeCell ref="C48:F48"/>
    <mergeCell ref="B43:H43"/>
    <mergeCell ref="C41:F41"/>
    <mergeCell ref="B40:H40"/>
    <mergeCell ref="B42:H42"/>
    <mergeCell ref="B21:H21"/>
  </mergeCells>
  <phoneticPr fontId="19" type="noConversion"/>
  <pageMargins left="0.11811023622047245" right="0.11811023622047245" top="0.15748031496062992" bottom="0.15748031496062992" header="0.11811023622047245" footer="0.19685039370078741"/>
  <pageSetup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 - GENERAL TORNEO DE FUTSAL</vt:lpstr>
      <vt:lpstr>'PRE - GENERAL TORNEO DE FUTSAL'!Área_de_impresión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cp:lastPrinted>2022-11-22T22:15:39Z</cp:lastPrinted>
  <dcterms:created xsi:type="dcterms:W3CDTF">2015-06-05T18:19:34Z</dcterms:created>
  <dcterms:modified xsi:type="dcterms:W3CDTF">2023-02-08T23:13:23Z</dcterms:modified>
</cp:coreProperties>
</file>