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C:\Users\eddie.millan\Downloads\4.1. Instructores Titulada y Complementaria\"/>
    </mc:Choice>
  </mc:AlternateContent>
  <xr:revisionPtr revIDLastSave="0" documentId="13_ncr:1_{4C07249A-9DA8-4DAF-8AC2-7C6D6EB124F1}" xr6:coauthVersionLast="47" xr6:coauthVersionMax="47" xr10:uidLastSave="{00000000-0000-0000-0000-000000000000}"/>
  <bookViews>
    <workbookView xWindow="-120" yWindow="-120" windowWidth="20730" windowHeight="11160" xr2:uid="{2B1CA8C1-EEB9-4367-B310-85A139891346}"/>
  </bookViews>
  <sheets>
    <sheet name="ANEXO 2 TITULADA" sheetId="1" r:id="rId1"/>
  </sheets>
  <definedNames>
    <definedName name="_xlnm._FilterDatabase" localSheetId="0" hidden="1">'ANEXO 2 TITULADA'!$A$15:$O$57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57" i="1" l="1"/>
  <c r="K56" i="1"/>
  <c r="J56" i="1"/>
  <c r="K55" i="1"/>
  <c r="J55" i="1"/>
  <c r="K54" i="1"/>
  <c r="J54" i="1"/>
  <c r="K53" i="1"/>
  <c r="J53" i="1"/>
  <c r="K52" i="1"/>
  <c r="J52" i="1"/>
  <c r="K51" i="1"/>
  <c r="J51" i="1"/>
  <c r="K50" i="1"/>
  <c r="J50" i="1"/>
  <c r="K49" i="1"/>
  <c r="K48" i="1"/>
  <c r="K47" i="1"/>
  <c r="J47" i="1"/>
  <c r="K46" i="1"/>
  <c r="J46" i="1"/>
  <c r="K45" i="1"/>
  <c r="J45" i="1"/>
  <c r="K44" i="1"/>
  <c r="J44" i="1"/>
  <c r="K43" i="1"/>
  <c r="J43" i="1"/>
  <c r="K42" i="1"/>
  <c r="J42" i="1"/>
  <c r="K41" i="1"/>
  <c r="J41" i="1"/>
  <c r="K40" i="1"/>
  <c r="J40" i="1"/>
  <c r="K39" i="1"/>
  <c r="J39" i="1"/>
  <c r="K38" i="1"/>
  <c r="J38" i="1"/>
  <c r="K37" i="1"/>
  <c r="J37" i="1"/>
  <c r="K36" i="1"/>
  <c r="J36" i="1"/>
  <c r="K35" i="1"/>
  <c r="K34" i="1"/>
  <c r="K33" i="1"/>
  <c r="K32" i="1"/>
  <c r="K31" i="1"/>
  <c r="K30" i="1"/>
  <c r="K29" i="1"/>
  <c r="K28" i="1"/>
  <c r="J28" i="1"/>
  <c r="K27" i="1"/>
  <c r="J27" i="1"/>
  <c r="K26" i="1"/>
  <c r="J26" i="1"/>
  <c r="K25" i="1"/>
  <c r="J25" i="1"/>
  <c r="K24" i="1"/>
  <c r="J24" i="1"/>
  <c r="K23" i="1"/>
  <c r="J23" i="1"/>
  <c r="K22" i="1"/>
  <c r="J22" i="1"/>
  <c r="K21" i="1"/>
  <c r="J21" i="1"/>
  <c r="K20" i="1"/>
  <c r="J20" i="1"/>
  <c r="K19" i="1"/>
  <c r="J19" i="1"/>
  <c r="K18" i="1"/>
  <c r="J18" i="1"/>
  <c r="K17" i="1"/>
  <c r="J17" i="1"/>
  <c r="K16" i="1"/>
  <c r="K57" i="1" s="1"/>
  <c r="D12" i="1" s="1"/>
  <c r="J16" i="1"/>
</calcChain>
</file>

<file path=xl/sharedStrings.xml><?xml version="1.0" encoding="utf-8"?>
<sst xmlns="http://schemas.openxmlformats.org/spreadsheetml/2006/main" count="243" uniqueCount="113">
  <si>
    <t>Versión: 01</t>
  </si>
  <si>
    <t>Código: 
GFPI-F-139</t>
  </si>
  <si>
    <t>GESTIÓN DE FORMACIÓN PROFESIONAL INTEGRAL</t>
  </si>
  <si>
    <t>ANEXO 2: PLAN DE CONTRATACIÓN DE INSTRUCTORES  -  APOYOS ADMINISTRATIVOS Y OTROS PERFILES RELACIONADOS CON LA FORMACIÓN PROFESIONAL</t>
  </si>
  <si>
    <t>PRIMERA OFERTA - 2023</t>
  </si>
  <si>
    <t>PERIODO : PRIMER TRIMESTRE AÑO 2023</t>
  </si>
  <si>
    <t>TOPE GLOBAL PROGRAMADO</t>
  </si>
  <si>
    <t xml:space="preserve">ELABORADO POR:  </t>
  </si>
  <si>
    <t>VALOR ASIGNACIÓN</t>
  </si>
  <si>
    <t xml:space="preserve">Nombre: </t>
  </si>
  <si>
    <t>David Alfonso Capacho Lozada</t>
  </si>
  <si>
    <t xml:space="preserve">% UTILIZADO: </t>
  </si>
  <si>
    <t>Teléfono:</t>
  </si>
  <si>
    <t xml:space="preserve"> IP 74246</t>
  </si>
  <si>
    <t>LUGAR</t>
  </si>
  <si>
    <t>NIVEL</t>
  </si>
  <si>
    <t>NOMBRE DEL PROGRAMA
(TE-TP-TGO)</t>
  </si>
  <si>
    <t>CONTRATO</t>
  </si>
  <si>
    <t>No. CONTRATOS</t>
  </si>
  <si>
    <t>No. DE MESES Y DIAS A CONTRATAR</t>
  </si>
  <si>
    <t>FECHAS PREVISTAS PARA LA CONTRATACIÓN</t>
  </si>
  <si>
    <t>COSTO HONORARIO MES</t>
  </si>
  <si>
    <t>COSTO TOTAL HONORARIOS</t>
  </si>
  <si>
    <t>DURACION DEL PROGRAMA</t>
  </si>
  <si>
    <t>OBSERVACIONES</t>
  </si>
  <si>
    <t>Inicio
 (D-M-A)</t>
  </si>
  <si>
    <t>Terminación
(D-M-A)</t>
  </si>
  <si>
    <t>LECTIVA</t>
  </si>
  <si>
    <t>MESES</t>
  </si>
  <si>
    <t>DIAS</t>
  </si>
  <si>
    <t>PROFESIONALES</t>
  </si>
  <si>
    <t>TECNICOS Y/O TECNOLOGOS</t>
  </si>
  <si>
    <t>ARAUCA</t>
  </si>
  <si>
    <t>TN</t>
  </si>
  <si>
    <t>MANTENIMIENTO DE EQUIPOS DE REFRIGERACION, VENTILACION Y CLIMATIZACION</t>
  </si>
  <si>
    <t>PRESTACION SE SERVICIOS</t>
  </si>
  <si>
    <t>REQUISITOS ACADÉMICOS: INGENIERO MECÁNICO, INGENIERO ELECTRICISTA. TÉCNICO Y/O TÉCNICO PROFESIONAL Y/O TECNÓLOGO
EN REFRIGERACIÓN, ACONDICIONAMIENTO DE AIRE Y/O ELECTROMECÁNICA Y/O PROFESIONAL
CERTIFICADO EN COMPETENCIAS LABORALES DE REFRIGERACIÓN Y CLIMATIZACIÓN Y/O HABER CURSADO 8 SEMESTRES DE UNA CARRERA PROFESIONAL ACORDE CON EL ÁREA DE CONOCIMIENTO
EXPERIENCIA LABORAL Y/O ESPECIALIZACIÓN: EXPERIENCIA LABORAL DE 24 MESES EN EL SECTOR RVC</t>
  </si>
  <si>
    <t>TG</t>
  </si>
  <si>
    <t>TECNOLOGÍA EN GESTIÓN INTEGRADA DE LA CALIDAD, MEDIO AMBIENTE, SEGURIDAD Y SALUD OCUPACIONAL</t>
  </si>
  <si>
    <t xml:space="preserve">REQUISITOS ACADÉMICOS: EL PROGRAMA REQUIERE DE UN EQUIPO DE INSTRUCTORES TÉCNICOS, CONFORMADO POR:
INGENIEROS DE DIFERENTES ÁREAS DE LAS CIENCIAS. Y/O ADMINISTRADOR DE EMPRESAS.
EXPERIENCIA LABORAL Y/O ESPECIALIZACIÓN: MÍNIMO 24 MESES DE VINCULACIÓN LABORAL CON EL ÁREA DE SU PROFESIÓN
ESPECIALISTA EN SISTEMAS DE GESTIÓN DE LA CALIDAD
</t>
  </si>
  <si>
    <t>TAME</t>
  </si>
  <si>
    <t>PROGRAMACION DE SOFTWARE</t>
  </si>
  <si>
    <t>REQUISITOS ACADÉMICOS: TECNÓLOGO O PROFESIONAL EN SISTEMAS Y AFINES, CON CONOCIMIENTOS EN CONFIGURACIÓN DE
SERVIDORES, COMPUTACIÓN EN LA NUBE, MÓVILES, LENGUAJES DE PROGRAMACIÓN, REDES, DISTRIBUCIÓN DE APLICACIONES, CAPACITACIÓN DE USUARIOS, PRUEBAS DE SOFTWARE.
EXPERIENCIA LABORAL Y/O ESPECIALIZACIÓN: VEINTICUATRO (24) MESES DE EXPERIENCIA: DE LOS CUALES DIECIOCHO (18) MESES ESTARÁN RELACIONADOS CON EL EJERCICIO DE LA PROFESIÓN U OFICIO OBJETO DE LA FORMACIÓN PROFESIONAL Y
SEIS (6) MESES EN LABORES DE DOCENCIA.</t>
  </si>
  <si>
    <t>CONTABILIZACION DE OPERACIONES COMERCIALES Y FINANCIERAS</t>
  </si>
  <si>
    <t>REQUISITOS ACADÉMICOS: ALTERNATIVA 1:
EL PROGRAMA REQUIERE DE UN EQUIPO DE INSTRUCTORES PARA ORIENTAR LA COMPETENCIA
CONFORMADO POR PROFESIONALES DE LAS SIGUIENTES ÁREAS:
TÍTULO PROFESIONAL UNIVERSITARIO EN EL NÚCLEO BÁSICO DE CONOCIMIENTO DE:
A. CONTADURÍA PÚBLICA: PREFERIBLEMENTE CON:
O ESPECIALIZACIÓN EN TRIBUTARIA, FINANZAS, COSTOS, AUDITORIA, TESORERÍA Y ESTÁNDARES
INTERNACIONALES (NIIF-NIC) O DIPLOMADO EN ESTÁNDARES INTERNACIONALES (NIIF-NIC) Y MANEJO DE
PAQUETE OFIMÁTICA, EXCEL, SOFTWARE CONTABLE, FINANCIERO Y DE NÓMINA. O CERTIFICACIÓN DE COMPETENCIAS LABORALES EN NORMAS TÉCNICAS Y PEDAGÓGICAS. O TARJETA PROFESIONAL EN LOS CASOS EXIGIDOS POR LA LEY B. ECONOMISTA Y ADMINISTRADOR DE EMPRESAS: PREFERIBLEMENTE CON:
O ACTUALIZACIÓN EN NIIF Y NIC, (NORMAS INTERNACIONES DE INFORMACIÓN FINANCIERA Y DE CONTABILIDAD), O DIPLOMADO EN ESTÁNDARES INTERNACIONALES (NIIF-NIC) Y MANEJO DE EXCEL, SOFTWARE CONTABLE, FINANCIERO Y DE NÓMINA. O TARJETA PROFESIONAL EN LOS CASOS EXIGIDOS POR LA LEY
ALTERNATIVA 2:
A. TÍTULO DE TECNÓLOGO EN EL NÚCLEO BÁSICO DE CONOCIMIENTO DE CONTADURÍA PÚBLICA;
TECNÓLOGO EN CONTABILIDAD Y FINANZAS O CUATRO AÑOS DE ESTUDIO APROBADOS EN CONTADURÍA
PÚBLICA. O PREFERIBLEMENTE CON ACTUALIZACIÓN EN NIIF Y NIC, (NORMAS INTERNACIONES DE INFORMACIÓN
FINANCIERA Y DE CONTABILIDAD), O DIPLOMADO EN ESTÁNDARES INTERNACIONALES (NIIF-NIC) Y MANEJO
DE EXCEL, SOFTWARE CONTABLE, FINANCIERO Y DE NÓMINA
 Experiencia laboral y/o especialización: ALTERNATIVA 1: VEINTICUATRO (24) MESES DE EXPERIENCIA DESPUÉS DE OBTENER TÍTULO PROFESIONAL: 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 DE
LOS CUALES DIECIOCHO (18) MESES, ESTARÁN RELACIONADOS CON EL EJERCICIO DE LA PROFESIÓN U
OFICIO OBJETO DE LA FORMACIÓN PROFESIONAL Y DOCE (12) MESES EN LABORES DE DOCENCIA Y CON EL EJERCICIO DE LA PROFESIÓN</t>
  </si>
  <si>
    <t>EMPRENDIMIENTO Y FOMENTO EMPRESARIAL</t>
  </si>
  <si>
    <t>REQUISITOS ACADÉMICOS: ALTERNATIVA 1.
TÍTULO DE TECNÓLOGO EN EL NÚCLEO BÁSICO DE CONOCIMIENTO DE ADMINISTRACIÓN; O CONTADURÍA
PÚBLICA; O ECONOMÍA; O INGENIERÍA ADMINISTRATIVA Y AFINES; O INGENIERÍA INDUSTRIAL Y AFINES; O
NBC SIN CLASIFICAR. VER ANEXOS: (N.B.C.), (TITULOS SENA).
ALTERNATIVA 2.
TÍTULO PROFESIONAL UNIVERSITARIO EN EL NÚCLEO BÁSICO DE CONOCIMIENTO DE: ADMINISTRACIÓN; O
CONTADURÍA PÚBLICA; O ECONOMÍA; O INGENIERÍA ADMINISTRATIVA Y AFINES; O DERECHO Y AFINES; O
INGENIERÍA INDUSTRIAL Y AFINES; O NBC SIN CLASIFICAR. (VER ANEXO N.B.C). TARJETA PROFESIONAL EN
LOS CASOS EXIGIDOS POR LA LEY.
EXPERIENCIA LABORAL Y/O ESPECIALIZACIÓN: ALTERNATIVA 1.
DOCE (12) MESES EN DOCENCIA. 
DIECIOCHO (18) MESES DE EXPERIENCIA RELACIONADA CON EL EJERCICIO DE GESTIÓN ADMINISTRATIVA.
ALTERNATIVA 2.
DOCE (12) MESES EN DOCENCIA. 
DOCE (12) MESES DE EXPERIENCIA RELACIONADA CON EL EJERCICIO DE GESTIÓN ADMINISTRATIVA.</t>
  </si>
  <si>
    <t>ATENCION INTEGRAL PRIMERA INFANCIA</t>
  </si>
  <si>
    <t>REQUISITOS ACADÉMICOS: PROFESIONAL EN ENFERMERÍA
EXPERIENCIA LABORAL Y/O ESPECIALIZACIÓN: MÍNIMO 12 MESES DE EXPERIENCIA PROFESIONAL EN SERVICIOS DE PEDIATRÍA, CONSULTA EXTERNA INFANTIL O PROGRAMAS DE PROMOCIÓN Y PREVENCIÓN RELACIONADA CON POBLACIÓN INFANTIL MÍNIMO 12 MESES DE EXPERIENCIA DOCENTE</t>
  </si>
  <si>
    <t>ARAUQUITA</t>
  </si>
  <si>
    <t xml:space="preserve"> PRODUCCION PECUARIA</t>
  </si>
  <si>
    <t>REQUISITOS ACADÉMICOS: EL PROGRAMA REQUIERE DE UN EQUIPO DE INSTRUCTORES CONFORMADO POR:
ADMINISTRADOR DE EMPRESAS ÉNFASIS AGROPECUARIO.
CONTADOR ÉNFASIS AGROPECUARIO
INGENIEROS AGRÍCOLAS O INGENIEROS AMBIENTALES
ECONOMISTA ÉNFASIS AGROPECUARIO
INGENIEROS AGRÓNOMOS
MÉDICO VETERINARIO O ZOOTECNISTA
TECNÓLOGO EN ADMINISTRACIÓN AGROPECUARIA, EN PRODUCCIÓN AGRÍCOLA O EN PRODUCCIÓN PECUARIA
EXPERIENCIA LABORAL Y/O ESPECIALIZACIÓN: MÍNIMO 24 MESES DE VINCULACIÓN LABORAL CON EL ÁREA DE SU PROFESIÓN</t>
  </si>
  <si>
    <t>MANTENIMIENTO E INSTALACION DE SISTEMAS SOLARES FOTOVOLTAICOS</t>
  </si>
  <si>
    <t>REQUISITOS ACADÉMICOS: EL PROGRAMA REQUIERE DE UN EQUIPO DE INSTRUCTORES TÉCNICOS, CONFORMADO POR PROFESIONALES EN LAS ÁREAS DE:
INGENIERO ENERGÉTICO, ELÉCTRICO, ELECTRÓNICO, MECÁNICO,
LICENCIADOS EN TECNOLOGÍAS
EXPERIENCIA EN INSTALACIÓN Y MANTENIMIENTO DE SISTEMAS SOLARES FOTOVOLTAICOS.
ESTUDIOS ENFOCADOS AL ÁREA DE ENERGÍAS RENOVABLES.
FORMACIÓN PEDAGÓGICA BÁSICA.
FORMULAR, EJECUTAR Y EVALUAR PROYECTOS.
TRABAJAR EN EQUIPO
ESTABLECER PROCESOS COMUNICATIVOS ASERTIVOS.
MANEJAR LAS TIC ASOCIADAS AL ÁREA OBJETO DE LA FORMACIÓN.
EXPERIENCIA LABORAL Y/O ESPECIALIZACIÓN: TENER EXPERIENCIA DE DOS AÑOS EN LAS ÁREAS DE: MONTAJE, MANTENIMIENTO, INTERVENTORÍA, DISEÑO
Y SUPERVISIÓN DE PROYECTOS ELÉCTRICOS.
POSEER EXPERIENCIA EN FORMACIÓN DE PERSONAL EN EL ÁREA TÉCNICA Y/O A NIVEL DOCENTE EN EL
SECTOR FORMAL DE LA EDUCACIÓN NO INFERIOR A DOS AÑOS.</t>
  </si>
  <si>
    <t>ASISTENCIA ADMINSTRATIVA</t>
  </si>
  <si>
    <t>REQUISITOS ACADÉMICOS: 
ALTERNATIVA 1: TÍTULO PROFESIONAL EN: INGENIERÍA DE SISTEMAS Y AFINES, INGENIERÍA DE
TELECOMUNICACIONES, INGENIERÍA EN SISTEMAS PREFERIBLEMENTE CERTIFICADO EN NORMAS DE
COMPETENCIA LABORAL TÉCNICAS Y PEDAGÓGICAS.
ALTERNATIVA 2: TECNÓLOGO EN ANÁLISIS Y DESARROLLO DE SISTEMAS DE INFORMACIÓN, LICENCIADOS EN
INFORMÁTICA Y AFINES PREFERIBLEMENTE CERTIFICADO EN NORMAS DE COMPETENCIA LABORAL
TÉCNICAS Y PEDAGÓGICAS (ESTA ALTERNATIVA APLICA PARA ZONAS Y PROVINCIAS DEL PAÍS)
 EXPERIENCIA LABORAL Y/O ESPECIALIZACIÓN:
ALTERNATIVA 1: VEINTICUATRO (24) MESES DE EXPERIENCIA: DE LOS CUALES DIECIOCHO (18) MESES
ESTARÁN RELACIONADOS CON EL EJERCICIO DE LA PROFESIÓN U OFICIO OBJETO DE LA FORMACIÓN
PROFESIONAL Y SEIS (6) MESES EN LABORES DE DOCENCIA
ALTERNATIVA 2: VEINTICUATRO (24) MESES DE EXPERIENCIA: DE LOS CUALES DIECIOCHO (18) MESES
ESTARÁN RELACIONADOS CON EL EJERCICIO DE LA PROFESIÓN U OFICIO OBJETO DE LA FORMACIÓN
PROFESIONAL Y SEIS (6) MESES EN LABORES DE DOCENCIA</t>
  </si>
  <si>
    <t>SISTEMAS</t>
  </si>
  <si>
    <t>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Y/O ESPECIALIZACIÓN: DIECIOCHO (18) MESES DE EXPERIENCIA:
DOCE (12) MESES ESTARÁN RELACIONADOS CON EL EJERCICIO DE LA PROFESIÓN U OFICIO OBJETO DE LA SEIS (6) MESES EN LABORES DE DOCENCIA</t>
  </si>
  <si>
    <t>SARAVENA</t>
  </si>
  <si>
    <t>REQUISITOS ACADÉMICOS: PROFESIONAL EN EL ÁREA DE LA EDUCACIÓN INFANTIL: LICENCIADO EN PEDAGOGÍA INFANTIL, LICENCIADO EN PSICOPEDAGOGÍA, LICENCIADO EN EDUCACIÓN INFANTIL, LICENCIADO EN EDUCACIÓN PREESCOLAR O LICENCIADO EN PRIMERA INFANCIA.
EXPERIENCIA LABORAL Y/O ESPECIALIZACIÓN: MÍNIMO 24 MESES DE EXPERIENCIA LABORAL CUMPLIENDO FUNCIONES RELACIONADAS CON LA ATENCIÓN A
LA PRIMERA INFANCIA
MÍNIMO 12 MESES DE EXPERIENCIA DOCENTE EN INSTITUCIONES DE FORMACIÓN PARA EL TRABAJO Y DESARROLLO HUMANO</t>
  </si>
  <si>
    <t>PELUQUERIA</t>
  </si>
  <si>
    <t>REQUISITOS ACADÉMICOS: TÉCNICO EN PELUQUERÍA O TÉCNICO EN BELLEZA INTEGRAL
EXPERIENCIA LABORAL Y/O ESPECIALIZACIÓN: MINIMO 24 MESES DE VINCULACIÓN LABORAL CON EL ÁREA DE SU PROFESIÓN
MÍNIMO 6 MESES DE EXPERIENCIA DOCENTE</t>
  </si>
  <si>
    <t>CRAVO NORTE</t>
  </si>
  <si>
    <t>INTEGRACION DE CONTENIDOS  DIGITALES</t>
  </si>
  <si>
    <t>REQUISITOS ACADÉMICOS: PROFESIONAL O TECNÓLOGO EN PRODUCCIÓN DE MULTIMEDIA, ANIMACIÓN DIGITAL, ANIMACIÓN 3D, ARTES VISUALES, DESARROLLO MULTIMEDIA Y WEB, DISEÑO GRÁFICO, DISEÑO VISUAL, COMUNICACIÓN VISUAL,
PUBLICIDAD, ARTES PLASTÌCAS CON ÉNFASIS EN MEDIOS, INGENIEROS MULTIMEDIA, INGENIEROS DE
SISTEMAS, ANIMACIÓN Y/O ÁREAS AFINES, PREFERIBLEMENTE CON CERTIFICACIÓN INTERNACIONAL EN
DESARROLLO DE PRODUCTOS SOBRE PLATAFORMAS DE DISEÑO
EXPERIENCIA LABORAL Y/O ESPECIALIZACIÓN: VEINTICUATRO (24) MESES DE EXPERIENCIA: DE LOS CUALES DIECIOCHO (18) MESES ESTARÁN RELACIONADOS CON EL EJERCICIO DE LA PROFESIÓN U OFICIO OBJETO DE LA FORMACIÓN PROFESIONAL Y
SEIS (6) MESES EN LABORES DE DOCENCIA.</t>
  </si>
  <si>
    <t>TRANSVERSAL</t>
  </si>
  <si>
    <t>Institucional de la Enseñanza de Idiomas - Ingles Presencial BILINGUISMO PRESENCIAL</t>
  </si>
  <si>
    <t>REQUISITOS ACADÉMICOS:
PROFESIONAL CON TÍTULO EN LICENCIATURA EN IDIOMAS O PROFESIONAL EN CUALQUIER ÁREA DE
CONOCIMIENTO.
NIVEL MÍNIMO B2 DE SUFICIENCIA EN INGLÉS, ACREDITADO MEDIANTE UNA DE LAS SIGUIENTES
PRUEBAS INTERNACIONALES:
FCE (FIRST CERTIFICATE IN ENGLISH)
BEC (VANTAGE O HIGHER)
CELS (VANTAGE O HIGHER)
IELTS (MÍNIMO 5,5)
ISE II (INTEGRATED SKILLS IN ENGLISH)
TOEFL PBT (MÍNIMO 567)
TOEFL CBT (MÍNIMO 227)
TOEFL IBT (MÍNIMO 87)
BULATS (B2 EN TODAS LAS HABILIDADES)
CAE (CERTIFICATE IN ADVANCED ENGLISH)
CPE (CERTIFICATE OF PROFICIENCY IN ENGLISH)
APTIS (B2 EN TODAS LAS HABILIDADES)
PREFERIBLEMENTE: ESTAR CERTIFICADO EN EL CURSO DE INSTRUCTOR VIRTUAL VIGENTE, ESTABLECIDO
POR LA DIRECCIÓN DE FORMACIÓN PROFESIONAL DEL SENA Y/O CERTIFICADO RELACIONADO CON TUTORÍA
VIRTUAL EXPEDIDO EN LOS TRES ÚLTIMOS AÑOS.
EXPERIENCIA LABORAL Y/O ESPECIALIZACIÓN: 
MÍNIMO 12 MESES EN LA ORIENTACIÓN DE PROCESOS DE CAPACITACIÓN O FORMACIÓN EN LA LENGUA EXTRANJERA EN MODALIDAD PRESENCIAL.
PREFERIBLEMENTE: CONOCIMIENTO DE LA METODOLOGÍA DE FORMACIÓN DEL SENA.</t>
  </si>
  <si>
    <t>SARAVENA-FORTUL</t>
  </si>
  <si>
    <t>COMPLEMENTARIA</t>
  </si>
  <si>
    <t xml:space="preserve">Institucional de la Enseñanza de Idiomas - Ingles Virtual BILINGUISMO VIRTUAL </t>
  </si>
  <si>
    <t>VIRTUAL CONTABILIDAD CONTABILIDAD EN LAS ORGANIZACIONES.</t>
  </si>
  <si>
    <t>REQUISITOS ACADEMICOS: PROFESIONAL Y/O TECNÓLOGO EN MERCADEO, CONTABILIDAD Y/O ADMINISTRADOR DE
EMPRESAS.
EXPERIENCIA LABORAL Y/O ESPECIALIZACIÓN: MÍNIMA DE DOCE MESES EN EL ÁREA TÉCNICA, SEIS MESES EN EL ÁREA PEDAGÓGICA Y EXPERIENCIA DE SEIS MESES COMO INSTRUCTOR VIRTUAL.</t>
  </si>
  <si>
    <t>VIRTUAL AGROINDUSTRIA CONTROL DE CALIDAD DE PRODUCTOS CARNICOS</t>
  </si>
  <si>
    <t>REQUISITOS ACADEMICOS: - INGENIERO DE ALIMENTOS Ó INGENIERO AGROINDUSTRIAL
- TECNÓLOGO EN PROCESAMIENTO DE ALIMENTOS
EXPERIENCIA LABORAL Y/O ESPECIALIZACION: MÍNIMO 24 MESES DE VINCULACIÓN LABORAL CON EL ÁREA DE SU PROFESIÓN</t>
  </si>
  <si>
    <t>ETICA  INSTITUCIONAL DE INTEGRALIDAD DE LA FORMACIÓN - INTERACCIÓN CONSIGO MISMO, CON LOS DEMÁS, CON LA NATURALEZA Y CON LA TRASCENDENCIA</t>
  </si>
  <si>
    <t>REQUISITOS ACADEMICOS:
OPCIÓN 1: PROFESIONAL EN CARRERAS DE FORMACIÓN RELACIONADAS CON FILOSOFÍA, O ANTROPOLOGÍA,
O PSICOLOGÍA, O TRABAJO SOCIAL, O SOCIOLOGÍA O AFINES.
OPCIÓN 2: PROFESIONAL CON ESTUDIOS RELACIONADOS EN ÉTICA, O BIOÉTICA, O DEONTOLOGÍA O HUMANISMO
EXPERIENCIA LABORAL Y/O ESPECIALIZACIÓN:
VEINTICUATRO (24) MESES DE EXPERIENCIA: DE LOS CUALES DIECIOCHO (18) MESES ESTARÁN
RELACIONADOS CON EL EJERCICIO DE LA PROFESIÓN U OFICIO OBJETO DE LA FORMACIÓN PROFESIONAL Y
SEIS (6) MESES EN LABORES DE DOCENCIA Y/O TRABAJO COMUNITARIO.</t>
  </si>
  <si>
    <t>SARAVENA - ARAUQUITA</t>
  </si>
  <si>
    <t>TAME - FORTUL</t>
  </si>
  <si>
    <t>INSTITUCIONAL DE PEDAGOGÍA - COMUNICACIÓN</t>
  </si>
  <si>
    <t>REQUISITOS ACADEMICOS: 
FORMACIÓN EN CIENCIAS DE LA COMUNICACIÓN, PERIODISMO, LINGÜÍSTICA, FILOLOGÍA, LENGUAS CLÁSICAS O MODERNAS, ESPAÑOL Y LITERATURA.
EXPERIENCIA LABORAL Y/O ESPECIALIZACIÓN:
UN (1) AÑO DE EXPERIENCIA LABORAL EN EL ÁREA SEIS (6) MESES DE EXPERIENCIA DOCENTE</t>
  </si>
  <si>
    <t>ARAUQUITA - SARAVENA - TAME</t>
  </si>
  <si>
    <t>INSTITUCIONAL DE INTEGRALIDAD DE LA FORMACIÓN - DERECHOS HUMANOS Y FUNDAMENTALES EN EL TRABAJO</t>
  </si>
  <si>
    <t xml:space="preserve">REQUISITOS ACADEMICOS: 
CERTIFICADO DE APTITUD PROFESIONAL ¿ SENA, O CERTIFICADO POR AUTORIDAD COMPETENTE EN CUALQUIERA DE LAS NUEVE ÁREAS DE DESEMPEÑO DE LA CNO Y EN EL NIVEL OCUPACIONAL 2,3 O 4 (VER ANEXO C. N.O)
ALTERNATIVA 1.
CERTIFICADO DE TÉCNICO, O CERTIFICADO POR AUTORIDAD COMPETENTE EN CUALQUIERA DE LAS NUEVE ÁREAS DE DESEMPEÑO DE LA CNO Y EN EL NIVEL OCUPACIONAL 3 O 4 (VER ANEXO C. N.O)
ALTERNATIVA 2
TÍTULO DE TÉCNICO PROFESIONAL EN CUALQUIERA DE LOS 55 NÚCLEOS BÁSICOS DE CONOCIMIENTO, O EN NULL O SIN CLASIFICAR. VER ANEXOS: (N.B.C.), (TITULOS SENA).
ALTERNATIVA 3
TÍTULO DE TECNÓLOGO EN CUALQUIERA DE LOS 55 NÚCLEOS BÁSICOS DE CONOCIMIENTO, O EN NULL O SIN CLASIFICAR. VER ANEXOS: (N.B.C.), (TITULOS SENA)
ALTERNATIVA 4
TÍTULO PROFESIONAL UNIVERSITARIO EN CUALQUIERA DE LOS 55 NÚCLEOS BÁSICOS DE CONOCIMIENTO, O EN NULL O SIN CLASIFICAR. (VER ANEXO N.B.C) TARJETA PROFESIONAL EN LOS CASOS EXIGIDOS POR LA LEY
EXPERIENCIA LABORAL Y/O ESPECIALIZACIÓN:
CUARENTA Y OCHO (48) MESES DE EXPERIENCIA RELACIONADA DISTRIBUIDA ASÍ:
TREINTA Y SEIS (36) MESES DE EXPERIENCIA RELACIONADA CON EL EJERCICIO DE LOS DERECHOS HUMANOS Y FUNDAMENTALES DEL TRABAJO Y DOCE (12) MESES EN DOCENCIA O INSTRUCCIÓN CERTIFICADA POR ENTIDAD LEGALMENTE RECONOCIDA.
ALTERNATIVA 1.
CUARENTA Y DOS (42) MESES DE EXPERIENCIA RELACIONADA DISTRIBUIDA ASÍ:
TREINTA (30) MESES DE EXPERIENCIA RELACIONADA CON EL EJERCICIO DE LOS DERECHOS HUMANOS Y FUNDAMENTALES DEL TRABAJO Y DOCE (12) MESES EN DOCENCIA O INSTRUCCIÓN CERTIFICADA POR ENTIDAD LEGALMENTE RECONOCIDA.
ALTERNATIVA 2
TREINTA Y SEIS (36) MESES DE EXPERIENCIA RELACIONADA DISTRIBUIDA ASÍ:
VEINTICUATRO (24) MESES DE EXPERIENCIA RELACIONADA CON EL EJERCICIO DE LOS DERECHOS HUMANOS Y FUNDAMENTALES DEL TRABAJO Y DOCE (12) MESES EN DOCENCIA O INSTRUCCIÓN CERTIFICADA POR ENTIDAD LEGALMENTE RECONOCIDA
ALTERNATIVA 3
TREINTA (30) MESES DE EXPERIENCIA RELACIONADA DISTRIBUIDA ASÍ:
DIECIOCHO (18) MESES DE EXPERIENCIA RELACIONADA CON EL EJERCICIO DE LOS DERECHOS HUMANOS Y FUNDAMENTALES DEL TRABAJO Y DOCE (12) MESES EN DOCENCIA O INSTRUCCIÓN CERTIFICADA POR ENTIDAD LEGALMENTE RECONOCIDA
ALTERNATIVA 4
VEINTICUATRO (24) MESES DE EXPERIENCIA RELACIONADA DISTRIBUIDA ASÍ:
DOCE (12) MESES DE EXPERIENCIA RELACIONADA CON EL EJERCICIO DE LOS DERECHOS
</t>
  </si>
  <si>
    <t xml:space="preserve">INSTITUCIONAL DE PEDAGOGÍA - ACTIVIDAD FÍSICA Y HÁBITOS DE VIDA SALUDABLESACTIVIDAD FISICA </t>
  </si>
  <si>
    <t>REQUISITOS ACADEMICOS:
LICENCIADO EN EDUCACIÓN FÍSICA
PROFESIONAL EN CIENCIAS DEL DEPORTE.
TECNÓLOGO EN ACTIVIDAD FÍSICA O ENTRENAMIENTO DEPORTIVO CON ESPECIALIZACIÓN TECNOLÓGICA RELACIONADA CON EL ÁREA DE CONOCIMIENTO.
EXPERIENCIA LABORAL Y/O ESPECIALIZACIÓN:
MÍNIMO 12 MESES DE EXPERIENCIA LABORAL EN EL ÁREA OBJETO DEL DESEMPEÑO.
EXPERIENCIA DOCENTE MÍNIMO DE 12 MESES</t>
  </si>
  <si>
    <t>TAME-FORTUL</t>
  </si>
  <si>
    <t>INSTITUCIONAL DE PEDAGOGÍA - EMPRENDIMIENTO EMPRENDIMIENTO</t>
  </si>
  <si>
    <t>REQUISITOS ACADEMICOS:
PROFESIONAL EN CIENCIAS ECONÓMICAS O AFINES
PROFESIONAL EN ADMINISTRACIÓN DE EMPRESAS O AFINES
PROFESIONAL EN MERCADEO O AFINES
PROFESIONAL EN INGENIERÍA INDUSTRIAL O AFINES
EXPERIENCIA LABORAL Y/O ESPECIALIZACIÓN:
VEINTICUATRO (24) MESES DE EXPERIENCIA: DE LOS CUALES DIECIOCHO (12) MESES ESTARÁN RELACIONADOS CON EL EJERCICIO DE LA PROFESIÓN U OFICIO OBJETO DE LA FORMACIÓN PROFESIONAL Y DOCE (12) MESES EN LABORES DE DOCENCIA.</t>
  </si>
  <si>
    <t xml:space="preserve">ARAUQUITA - SARAVENA </t>
  </si>
  <si>
    <t>TRABAJO SEGURO EN ALTURAS</t>
  </si>
  <si>
    <t>REQUISITOS ACADÉMICOS:
ALTERNATIVA 1:
PROFESIONAL EN SEGURIDAD Y SALUD EN EL TRABAJO, SALUD OCUPACIONAL O PROFESIONAL CON POSGRADO (ESPECIALIZACIÓN, MAESTRÍA O DOCTORADO) EN SEGURIDAD Y SALUD EN EL TRABAJO, SALUD OCUPACIONAL O ALGUNAS DE SUS ÁREAS AFINES.
ALTERNATIVA 2:
TECNÓLOGO EN SEGURIDAD Y SALUD EN EL TRABAJO, SALUD OCUPACIONAL O ALGUNA DE SUS ÁREAS AFINES.
REQUISITOS ADICIONALES PARA ALTERNATIVAS 1 Y 2:
LICENCIA VIGENTE EN SEGURIDAD Y SALUD EN EL TRABAJO.
CERTIFICADO EN EL NIVEL DE ENTRENADOR DE TRABAJO EN ALTURAS.
CERTIFICADO DE ACTUALIZACIÓN PARA ENTRENADOR DE TRABAJO EN ALTURAS CON INTENSIDAD MÍNIMA DE 32 HORAS
CERTIFICADO EN EL NIVEL DE COORDINADOR DE TRABAJO EN ALTURAS Y SU ACTUALIZACIÓN DE 16 HORAS SEGÚN RESOLUCIÓN 4272 DE 2021.
CERTIFICADO DE FORMACIÓN EN NIVEL AVANZADO O TRABAJADOR AUTORIZADO PARA TRABAJO EN ALTURAS Y REENTRENAMIENTO VIGENTE CUMPLIENDO LA NORMATIVA.
CERTIFICADO DE FORMACIÓN EN PRIMEROS AUXILIOS CON UNA INTENSIDAD MÍNIMA DE VEINTE (20) HORAS DE FORMACIÓN.
CERTIFICADO EN RESCATE INDUSTRIAL EN TRABAJO EN ALTURAS CON UNA INTENSIDAD MÍNIMA DE VEINTE CUATRO (24) HORAS DE FORMACIÓN.
CERTIFICADO DE FORMACIÓN EN ARMADO DE ANDAMIOS, EXPEDIDO POR ENTIDAD RECONOCIDA O FABRICANTE.
CERTIFICADO DEL CURSO DE SISTEMA DE GESTIÓN DE SEGURIDAD Y SALUD EN EL TRABAJO CON INTENSIDAD DE CINCUENTA (50) HORAS Y LA ACTUALIZACIÓN CON INTENSIDAD DE VEINTE (20) HORAS, SI APLICA
EXPERIENCIA LABORAL Y/O ESPECIALIZACIÓN:
ALTERNATIVA 1:
EXPERIENCIA PROFESIONAL CERTIFICADA DE SESENTA (60) MESES DE LOS CUALES:
DIECIOCHO (18) MESES DESEMPEÑÁNDOSE EN FUNCIONES ESPECÍFICAS Y RELACIONADAS CON EL DESARROLLO DE ACTIVIDADES SEGURIDAD Y SALUD EN EL TRABAJO Y DISEÑO Y
EJECUCIÓN EN EL SISTEMA DE GESTIÓN DE LA SEGURIDAD Y SALUD EN EL TRABAJO (SG-SST) Y LA IMPLEMENTACIÓN DEL PROGRAMA DE PREVENCIÓN Y PROTECCIÓN CONTRA CAÍDAS.
VEINTICUATRO (24) MESES DESARROLLANDO PROCESOS CAPACITACIÓN Y ENTRENAMIENTO EN TRABAJO EN ALTURAS, EN OFERENTES DE CAPACITACIÓN Y ENTRENAMIENTO INSCRITOS EN EL REGISTRO AUTORIZADO DE LA DIRECCIÓN DE MOVILIDAD Y FORMACIÓN PARA EL TRABAJO DEL MINISTERIO DEL TRABAJO O QUIEN HAGA LAS VECES.
ALTERNATIVA 2:
EXPERIENCIA PROFESIONAL CERTIFICADA DE SETENTA Y DOS (72) MESES DE LOS CUALES:
VEINTICUATRO (24) MESES DESEMPEÑÁNDOSE EN FUNCIONES ESPECÍFICAS Y RELACIONADAS CON EL DESARROLLO DE ACTIVIDADES SEGURIDAD Y SALUD EN EL TRABAJO Y DISEÑO Y EJECUCIÓN EN EL SISTEMA DE GESTIÓN DE LA SEGURIDAD Y SALUD
EN EL TRABAJO (SG-SST) Y LA IMPLEMENTACIÓN DEL PROGRAMA DE PREVENCIÓN Y PROTECCIÓN CONTRA CAÍDAS.
VEINTICUATRO (24) MESES EN FUNCIONES ESPECÍFICAS Y RELACIONADAS CON TRABAJO EN ALTURAS
VEINTICUATRO (24) MESES DESARROLLANDO PROCESOS CAPACITACIÓN Y ENTRENAMIENTO EN TRABAJO EN ALTURAS, EN OFERENTES DE CAPACITACIÓN Y</t>
  </si>
  <si>
    <t>DEPARTAMENTO ARAUCA</t>
  </si>
  <si>
    <t>AULA MOVIL SOLDADURA</t>
  </si>
  <si>
    <t>REQUISITOS ACADEMICOS: TÍTULO PROFESIONAL EN DISCIPLINA ACADÉMICA DEL NÚCLEO BÁSICO DE CONOCIMIENTO EN: INGENIERÍA MECÁNICA Y AFINES, O INGENIERÍA DE MINAS Y METALURGIA Y AFINES
ALTERNATIVA 1.
TÍTULO DE TECNÓLOGO O TÉCNICO PROFESIONAL O TÉCNICO EN DISCIPLINA ACADÉMICA
DEL NÚCLEO BÁSICO DE CONOCIMIENTO EN: INGENIERÍA MECÁNICA Y AFINES,
EXPERIENCIA LABORAL Y/O ESPECIALIZACIÓN: INGENIERO O TECNÓLOGO EN SOLDADURA CON CONOCIMIENTOS TEÓRICO PRÁCTICO EN SOLDADURA QUE DEMUESTRE VEINTICUATRO (24) MESES DE EXPERIENCIA: DE LOS CUALES DIECIOCHO (18) MESES ESTARÁN RELACIONADOS CON EL EJERCICIO DE LA PROFESIÓN U OFICIO OBJETO DE LA FORMACIÓN PROFESIONAL SOLDADURA GMAW</t>
  </si>
  <si>
    <t>AULA MOVIL PECUARIA</t>
  </si>
  <si>
    <t>REQUISITOS ACADEMICOS: TÍTULO PROFESIONAL EN DISCIPLINA ACADÉMICA DEL NÚCLEO BÁSICO DE CONOCIMIENTO EN: AGRONOMÍA, O MEDICINA VETERINARIA, O ZOOTECNIA.
EXPERIENCIA LABORAL Y/O ESPECIALIZACIÓN: VEINTICUATRO (24) MESES DE EXPERIENCIA: DE LOS CUALES DOCE (12) MESES ESTARÁN RELACIONADOS CON EL EJERCICIO DE LA PROFESIÓN U OFICIO OBJETO DE LA FORMACIÓN PROFESIONAL YDOCE (12) MESES EN LABORES DE DOCENCIA.</t>
  </si>
  <si>
    <t>AULA MOVIL GASTRONOMIA</t>
  </si>
  <si>
    <t>REQUISITOS ACADEMICOS: TÉCNICO PROFESIONAL EN COCINA, TECNÓLOGO EN COCINA, TECNÓLOGO EN GASTRONOMÍA, PROFESIONAL EN COCINA.
EXPERIENCIA LABORAL Y/O ESPECIALIZACION: 1 AÑO EN EL ÁREA TÉCNICA.
6 MESES EN EL ÁREA PEDAGÓGICA.
6 MESES EN AL ÁREA VIRTUAL.</t>
  </si>
  <si>
    <t xml:space="preserve">SARAVENA - FORTUL </t>
  </si>
  <si>
    <t xml:space="preserve">INSTRUCTOR TIC - </t>
  </si>
  <si>
    <t>REQUISITOS ACADEMICOS:
TECNÓLOGO O PROFESIONAL EN ÁREAS AFINES CON TECNOLOGÍAS DE LA INFORMACIÓN Y LAS COMUNICACIONES
EXPERIENCIA LABORAL Y/O ESPECIALIZACIÓN:
MÍNIMO, DIECIOCHO (18) MESES DE EXPERIENCIA LABORAL, DE LOS CUALES DOCE (12) MESES ESTARÁN RELACIONADOS CON EL EJERCICIO DE LA PROFESIÓN U OFICIO OBJETO DE LA FORMACIÓN PROFESIONAL Y SEIS (6) MESES EN LABORES DE DOCENCIA EN EL ÁREA.</t>
  </si>
  <si>
    <t>CONVENIO AGROSAVIA</t>
  </si>
  <si>
    <t>REQUISITOS ACADEMICOS: ADMINISTRADOR DE EMPRESAS ÉNFASIS AGROPECUARIO Y/O AGRÍCOLA; INGENIEROS AGRÍCOLAS O INGENIEROS AMBIENTALES; INGENIEROS AGRÓNOMOS.
EXPERIENCIA LABORAL Y/O ESPECIALIZACION: 6 MESES EN EL ÁREA TÉCNICA; 6 MESES EN EL ÁREA VIRTUAL; 6 MESES EN EL ÁREA PEDAGÓGICA.</t>
  </si>
  <si>
    <t>PRODUCCIÓN Y COSECHA DE CULTIVO DE CACAO</t>
  </si>
  <si>
    <t>REQUISITOS ACADEMICOS: TECNÓLOGO EN PRODUCCIÓN AGRÍCOLA O AFINES INGENIERO AGRÓNOMO; INGENIERO AGRÍCOLA
EXPERIENCIA LABORAL Y/O ESPECIALIZACION: MÍNIMO 24 MESES DE VINCULACIÓN LABORAL EN EL DESARROLLO DE ACTIVIDADES
RELACIONADAS CON EL EL CULTIVO DE CACAO</t>
  </si>
  <si>
    <t>SARAVENA - ARAUQUITA - FORTUL</t>
  </si>
  <si>
    <t>INSTITUCIONAL DE PEDAGOGÍA - PROTECCIÓN AMBIENTAL, SEGURIDAD Y SALUD EN EL TRABAJO</t>
  </si>
  <si>
    <t>REQUISITOS ACADEMICOS:
PROFESIONAL ESPECIALIZADO EN SEGURIDAD Y SALUD EN EL TRABAJO CON FORMACIÓN EN GESTIÓN AMBIENTAL O EDUCACIÓN AMBIENTAL.
INGENIERO AMBIENTAL, ECÓLOGO O PROFESIONES AFINES CON FORMACIÓN EN SEGURIDAD Y SALUD EN EL TRABAJO.
PROFESIONAL CON ESPECIALIZACIÓN EN GESTIÓN AMBIENTAL Y SEGURIDAD Y SALUD EN EL TRABAJO.
TECNÓLOGO EN CONTROL AMBIENTAL CON FORMACIÓN DEMOSTRADA EN SEGURIDAD Y SALUD EN EL TRABAJO.
TECNÓLOGO ENSALUD OCUPACIONAL O SEGURIDAD Y SALUD EN EL TRABAJO CONFORMACIÓN EN GESTIÓN AMBIENTAL.
EXPERIENCIA LABORAL Y/O ESPECIALIZACIÓN:
VEINTICUATRO (24) MESES DE EXPERIENCIA: DE LOS CUALES DIECIOCHO (18) MESES ESTARÁN RELACIONADOS CON EL
EJERCICIO DE LA PROFESIÓN U OFICIO OBJETO DE LA FORMACIÓN PROFESIONAL Y SEIS (6) MESES EN LABORES DE DOCENCIA.</t>
  </si>
  <si>
    <t>TOTALES</t>
  </si>
  <si>
    <t>Eddie Yovanny Millán</t>
  </si>
  <si>
    <t>Subdirector del Centro de Gestión y Desarrollo Agroindustrial de Arauca</t>
  </si>
  <si>
    <t>Con Funciones de Director Regional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</si>
</sst>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_(* \(#,##0.00\);_(* &quot;-&quot;??_);_(@_)"/>
    <numFmt numFmtId="164" formatCode="_-* #,##0_-;\-* #,##0_-;_-* &quot;-&quot;_-;_-@_-"/>
    <numFmt numFmtId="165" formatCode="_-* #,##0.00_-;\-* #,##0.00_-;_-* &quot;-&quot;??_-;_-@_-"/>
    <numFmt numFmtId="166" formatCode="_(* #,##0_);_(* \(#,##0\);_(* &quot;-&quot;??_);_(@_)"/>
    <numFmt numFmtId="167" formatCode="_-* #,##0_-;\-* #,##0_-;_-* &quot;-&quot;??_-;_-@_-"/>
  </numFmts>
  <fonts count="12">
    <font>
      <sz val="11"/>
      <color theme="1"/>
      <name val="Calibri"/>
      <family val="2"/>
      <scheme val="minor"/>
    </font>
    <font>
      <sz val="11"/>
      <color theme="1"/>
      <name val="Calibri"/>
      <family val="2"/>
      <scheme val="minor"/>
    </font>
    <font>
      <sz val="11"/>
      <color theme="1"/>
      <name val="Arial"/>
      <family val="2"/>
    </font>
    <font>
      <sz val="7"/>
      <color theme="1"/>
      <name val="Arial"/>
      <family val="2"/>
    </font>
    <font>
      <b/>
      <sz val="11"/>
      <color theme="1"/>
      <name val="Arial"/>
      <family val="2"/>
    </font>
    <font>
      <sz val="10"/>
      <name val="Arial"/>
      <family val="2"/>
    </font>
    <font>
      <b/>
      <sz val="8"/>
      <name val="Arial"/>
      <family val="2"/>
    </font>
    <font>
      <b/>
      <sz val="8"/>
      <color indexed="8"/>
      <name val="Arial"/>
      <family val="2"/>
    </font>
    <font>
      <sz val="8"/>
      <name val="Arial"/>
      <family val="2"/>
    </font>
    <font>
      <b/>
      <sz val="8"/>
      <color theme="1"/>
      <name val="Arial"/>
      <family val="2"/>
    </font>
    <font>
      <sz val="9"/>
      <color theme="1"/>
      <name val="Arial"/>
      <family val="2"/>
    </font>
    <font>
      <sz val="8"/>
      <color theme="1"/>
      <name val="Arial"/>
      <family val="2"/>
    </font>
  </fonts>
  <fills count="5">
    <fill>
      <patternFill patternType="none"/>
    </fill>
    <fill>
      <patternFill patternType="gray125"/>
    </fill>
    <fill>
      <patternFill patternType="solid">
        <fgColor theme="0" tint="-0.249977111117893"/>
        <bgColor indexed="64"/>
      </patternFill>
    </fill>
    <fill>
      <patternFill patternType="solid">
        <fgColor theme="9" tint="0.59999389629810485"/>
        <bgColor indexed="64"/>
      </patternFill>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6">
    <xf numFmtId="0" fontId="0" fillId="0" borderId="0"/>
    <xf numFmtId="165" fontId="1"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0" fontId="5" fillId="0" borderId="0"/>
    <xf numFmtId="43" fontId="5" fillId="0" borderId="0" applyFont="0" applyFill="0" applyBorder="0" applyAlignment="0" applyProtection="0"/>
  </cellStyleXfs>
  <cellXfs count="91">
    <xf numFmtId="0" fontId="0" fillId="0" borderId="0" xfId="0"/>
    <xf numFmtId="0" fontId="2" fillId="0" borderId="0" xfId="0" applyFont="1"/>
    <xf numFmtId="0" fontId="6" fillId="0" borderId="1" xfId="4" applyFont="1" applyBorder="1" applyAlignment="1">
      <alignment horizontal="left"/>
    </xf>
    <xf numFmtId="3" fontId="8" fillId="0" borderId="1" xfId="4" applyNumberFormat="1" applyFont="1" applyBorder="1" applyAlignment="1">
      <alignment horizontal="right" vertical="center"/>
    </xf>
    <xf numFmtId="0" fontId="8" fillId="0" borderId="1" xfId="4" applyFont="1" applyBorder="1" applyAlignment="1">
      <alignment horizontal="center" vertical="center"/>
    </xf>
    <xf numFmtId="166" fontId="6" fillId="0" borderId="1" xfId="5" applyNumberFormat="1" applyFont="1" applyFill="1" applyBorder="1" applyAlignment="1">
      <alignment horizontal="center" vertical="center" wrapText="1"/>
    </xf>
    <xf numFmtId="166" fontId="6" fillId="0" borderId="4" xfId="5" applyNumberFormat="1" applyFont="1" applyFill="1" applyBorder="1" applyAlignment="1">
      <alignment horizontal="center" vertical="center" wrapText="1"/>
    </xf>
    <xf numFmtId="0" fontId="8" fillId="0" borderId="1" xfId="4" applyFont="1" applyBorder="1" applyAlignment="1">
      <alignment horizontal="left" vertical="center" wrapText="1"/>
    </xf>
    <xf numFmtId="3" fontId="6" fillId="0" borderId="1" xfId="4" applyNumberFormat="1" applyFont="1" applyBorder="1" applyAlignment="1">
      <alignment horizontal="center" vertical="center" wrapText="1"/>
    </xf>
    <xf numFmtId="166" fontId="6" fillId="0" borderId="3" xfId="5" applyNumberFormat="1" applyFont="1" applyFill="1" applyBorder="1" applyAlignment="1">
      <alignment horizontal="center" vertical="center" wrapText="1"/>
    </xf>
    <xf numFmtId="166" fontId="6" fillId="0" borderId="1" xfId="5" applyNumberFormat="1" applyFont="1" applyFill="1" applyBorder="1" applyAlignment="1">
      <alignment horizontal="left" vertical="center" wrapText="1"/>
    </xf>
    <xf numFmtId="10" fontId="8" fillId="0" borderId="1" xfId="3" applyNumberFormat="1" applyFont="1" applyFill="1" applyBorder="1" applyAlignment="1">
      <alignment horizontal="right" vertical="center" wrapText="1"/>
    </xf>
    <xf numFmtId="9" fontId="6" fillId="0" borderId="1" xfId="4" applyNumberFormat="1" applyFont="1" applyBorder="1" applyAlignment="1">
      <alignment horizontal="center" vertical="center" wrapText="1"/>
    </xf>
    <xf numFmtId="3" fontId="6" fillId="2" borderId="3" xfId="4" applyNumberFormat="1" applyFont="1" applyFill="1" applyBorder="1" applyAlignment="1">
      <alignment horizontal="center" vertical="center" wrapText="1"/>
    </xf>
    <xf numFmtId="3" fontId="6" fillId="2" borderId="1" xfId="4" applyNumberFormat="1" applyFont="1" applyFill="1" applyBorder="1" applyAlignment="1">
      <alignment horizontal="center" vertical="center" wrapText="1"/>
    </xf>
    <xf numFmtId="0" fontId="8" fillId="3" borderId="1" xfId="4" applyFont="1" applyFill="1" applyBorder="1" applyAlignment="1">
      <alignment horizontal="center" vertical="center" wrapText="1"/>
    </xf>
    <xf numFmtId="3" fontId="8" fillId="3" borderId="1" xfId="4" applyNumberFormat="1" applyFont="1" applyFill="1" applyBorder="1" applyAlignment="1">
      <alignment horizontal="center" vertical="center" wrapText="1"/>
    </xf>
    <xf numFmtId="0" fontId="8" fillId="4" borderId="1" xfId="4" applyFont="1" applyFill="1" applyBorder="1" applyAlignment="1">
      <alignment horizontal="center" vertical="center" wrapText="1"/>
    </xf>
    <xf numFmtId="3" fontId="8" fillId="4" borderId="1" xfId="4" applyNumberFormat="1" applyFont="1" applyFill="1" applyBorder="1" applyAlignment="1">
      <alignment horizontal="center" vertical="center" wrapText="1"/>
    </xf>
    <xf numFmtId="3" fontId="8" fillId="0" borderId="1" xfId="4" applyNumberFormat="1" applyFont="1" applyBorder="1" applyAlignment="1">
      <alignment horizontal="center" vertical="center" wrapText="1"/>
    </xf>
    <xf numFmtId="0" fontId="8" fillId="0" borderId="1" xfId="0" applyFont="1" applyBorder="1" applyAlignment="1">
      <alignment wrapText="1"/>
    </xf>
    <xf numFmtId="0" fontId="8" fillId="0" borderId="1" xfId="0" applyFont="1" applyBorder="1" applyAlignment="1">
      <alignment horizontal="center"/>
    </xf>
    <xf numFmtId="14" fontId="8" fillId="0" borderId="1" xfId="4" applyNumberFormat="1" applyFont="1" applyBorder="1" applyAlignment="1">
      <alignment horizontal="center" vertical="center" wrapText="1"/>
    </xf>
    <xf numFmtId="0" fontId="10" fillId="0" borderId="0" xfId="0" applyFont="1" applyAlignment="1">
      <alignment horizontal="center"/>
    </xf>
    <xf numFmtId="0" fontId="8" fillId="0" borderId="0" xfId="0" applyFont="1" applyAlignment="1">
      <alignment wrapText="1"/>
    </xf>
    <xf numFmtId="0" fontId="11" fillId="0" borderId="0" xfId="0" applyFont="1" applyAlignment="1">
      <alignment horizontal="center"/>
    </xf>
    <xf numFmtId="0" fontId="2" fillId="0" borderId="0" xfId="0" applyFont="1" applyAlignment="1">
      <alignment horizontal="center"/>
    </xf>
    <xf numFmtId="3" fontId="8" fillId="0" borderId="0" xfId="4" applyNumberFormat="1" applyFont="1" applyAlignment="1">
      <alignment horizontal="center" vertical="center" wrapText="1"/>
    </xf>
    <xf numFmtId="14" fontId="8" fillId="0" borderId="0" xfId="4" applyNumberFormat="1" applyFont="1" applyAlignment="1">
      <alignment horizontal="center" vertical="center" wrapText="1"/>
    </xf>
    <xf numFmtId="3" fontId="6" fillId="0" borderId="0" xfId="4" applyNumberFormat="1" applyFont="1" applyAlignment="1">
      <alignment horizontal="center" vertical="center" wrapText="1"/>
    </xf>
    <xf numFmtId="165" fontId="2" fillId="0" borderId="0" xfId="1" applyFont="1" applyFill="1" applyBorder="1"/>
    <xf numFmtId="3" fontId="2" fillId="0" borderId="0" xfId="0" applyNumberFormat="1" applyFont="1"/>
    <xf numFmtId="0" fontId="3" fillId="0" borderId="0" xfId="0" applyFont="1"/>
    <xf numFmtId="164" fontId="3" fillId="0" borderId="0" xfId="2" applyFont="1" applyFill="1" applyBorder="1"/>
    <xf numFmtId="0" fontId="11" fillId="0" borderId="0" xfId="0" applyFont="1"/>
    <xf numFmtId="165" fontId="2" fillId="0" borderId="0" xfId="1" applyFont="1"/>
    <xf numFmtId="165" fontId="2" fillId="0" borderId="0" xfId="0" applyNumberFormat="1" applyFont="1"/>
    <xf numFmtId="164" fontId="3" fillId="0" borderId="0" xfId="2" applyFont="1"/>
    <xf numFmtId="0" fontId="11" fillId="0" borderId="1" xfId="0" applyFont="1" applyBorder="1" applyAlignment="1">
      <alignment horizontal="center" vertical="center"/>
    </xf>
    <xf numFmtId="0" fontId="8" fillId="0" borderId="1" xfId="0" applyFont="1" applyBorder="1" applyAlignment="1">
      <alignment horizontal="center" vertical="center" wrapText="1"/>
    </xf>
    <xf numFmtId="0" fontId="11" fillId="0" borderId="1" xfId="0" applyFont="1" applyBorder="1"/>
    <xf numFmtId="0" fontId="11" fillId="3" borderId="4" xfId="0" applyFont="1" applyFill="1" applyBorder="1"/>
    <xf numFmtId="167" fontId="8" fillId="0" borderId="1" xfId="1" applyNumberFormat="1" applyFont="1" applyFill="1" applyBorder="1" applyAlignment="1">
      <alignment horizontal="center" vertical="center" wrapText="1"/>
    </xf>
    <xf numFmtId="0" fontId="8" fillId="0" borderId="1" xfId="0" applyFont="1" applyBorder="1" applyAlignment="1">
      <alignment horizontal="center" vertical="center"/>
    </xf>
    <xf numFmtId="0" fontId="11" fillId="0" borderId="1" xfId="0" applyFont="1" applyBorder="1" applyAlignment="1">
      <alignment vertical="center" wrapText="1"/>
    </xf>
    <xf numFmtId="0" fontId="6" fillId="0" borderId="1" xfId="0" applyFont="1" applyBorder="1" applyAlignment="1">
      <alignment horizontal="center"/>
    </xf>
    <xf numFmtId="165" fontId="11" fillId="0" borderId="1" xfId="1" applyFont="1" applyFill="1" applyBorder="1"/>
    <xf numFmtId="3" fontId="11" fillId="0" borderId="1" xfId="0" applyNumberFormat="1" applyFont="1" applyBorder="1"/>
    <xf numFmtId="167" fontId="6" fillId="0" borderId="1" xfId="1" applyNumberFormat="1" applyFont="1" applyFill="1" applyBorder="1" applyAlignment="1">
      <alignment horizontal="center" vertical="center" wrapText="1"/>
    </xf>
    <xf numFmtId="0" fontId="11" fillId="4" borderId="8" xfId="0" applyFont="1" applyFill="1" applyBorder="1" applyAlignment="1">
      <alignment horizontal="center" vertical="center"/>
    </xf>
    <xf numFmtId="0" fontId="8" fillId="4" borderId="8" xfId="4" applyFont="1" applyFill="1" applyBorder="1" applyAlignment="1">
      <alignment horizontal="center" vertical="center" wrapText="1"/>
    </xf>
    <xf numFmtId="14" fontId="8" fillId="4" borderId="8" xfId="4" applyNumberFormat="1" applyFont="1" applyFill="1" applyBorder="1" applyAlignment="1">
      <alignment horizontal="center" vertical="center" wrapText="1"/>
    </xf>
    <xf numFmtId="164" fontId="8" fillId="0" borderId="1" xfId="2" applyFont="1" applyFill="1" applyBorder="1" applyAlignment="1">
      <alignment horizontal="center" vertical="center"/>
    </xf>
    <xf numFmtId="0" fontId="11" fillId="4" borderId="4" xfId="0" applyFont="1" applyFill="1" applyBorder="1" applyAlignment="1">
      <alignment horizontal="center" vertical="center" wrapText="1"/>
    </xf>
    <xf numFmtId="0" fontId="2" fillId="0" borderId="0" xfId="0" applyFont="1" applyAlignment="1">
      <alignment horizontal="center" vertical="center"/>
    </xf>
    <xf numFmtId="0" fontId="11" fillId="4" borderId="1" xfId="4" applyFont="1" applyFill="1" applyBorder="1" applyAlignment="1">
      <alignment horizontal="center" vertical="center" wrapText="1"/>
    </xf>
    <xf numFmtId="0" fontId="11" fillId="0" borderId="1" xfId="0" applyFont="1" applyBorder="1" applyAlignment="1">
      <alignment horizontal="center" vertical="center" wrapText="1"/>
    </xf>
    <xf numFmtId="49" fontId="8" fillId="4" borderId="1" xfId="5" applyNumberFormat="1" applyFont="1" applyFill="1" applyBorder="1" applyAlignment="1">
      <alignment horizontal="center" vertical="center" wrapText="1"/>
    </xf>
    <xf numFmtId="0" fontId="11" fillId="4" borderId="8" xfId="0" applyFont="1" applyFill="1" applyBorder="1" applyAlignment="1">
      <alignment horizontal="center" vertical="center" wrapText="1"/>
    </xf>
    <xf numFmtId="166" fontId="6" fillId="0" borderId="3" xfId="5" applyNumberFormat="1" applyFont="1" applyFill="1" applyBorder="1" applyAlignment="1">
      <alignment horizontal="left" vertical="center" wrapText="1"/>
    </xf>
    <xf numFmtId="166" fontId="6" fillId="0" borderId="5" xfId="5" applyNumberFormat="1" applyFont="1" applyFill="1" applyBorder="1" applyAlignment="1">
      <alignment horizontal="left" vertical="center" wrapText="1"/>
    </xf>
    <xf numFmtId="166" fontId="6" fillId="0" borderId="2" xfId="5" applyNumberFormat="1" applyFont="1" applyFill="1" applyBorder="1" applyAlignment="1">
      <alignment horizontal="left" vertical="center" wrapText="1"/>
    </xf>
    <xf numFmtId="0" fontId="6" fillId="0" borderId="1" xfId="4" applyFont="1" applyBorder="1" applyAlignment="1">
      <alignment horizontal="left" vertical="center" wrapText="1"/>
    </xf>
    <xf numFmtId="0" fontId="8" fillId="0" borderId="1" xfId="4" applyFont="1" applyBorder="1" applyAlignment="1">
      <alignment horizontal="left" vertical="center" wrapText="1"/>
    </xf>
    <xf numFmtId="0" fontId="11" fillId="0" borderId="1" xfId="0" applyFont="1" applyBorder="1" applyAlignment="1">
      <alignment horizontal="center"/>
    </xf>
    <xf numFmtId="0" fontId="9" fillId="2" borderId="1" xfId="0" applyFont="1" applyFill="1" applyBorder="1" applyAlignment="1">
      <alignment horizontal="center" vertical="center"/>
    </xf>
    <xf numFmtId="0" fontId="6" fillId="2" borderId="1" xfId="4" applyFont="1" applyFill="1" applyBorder="1" applyAlignment="1">
      <alignment horizontal="center" vertical="center"/>
    </xf>
    <xf numFmtId="0" fontId="6" fillId="0" borderId="2" xfId="4" applyFont="1" applyBorder="1" applyAlignment="1">
      <alignment horizontal="center"/>
    </xf>
    <xf numFmtId="0" fontId="6" fillId="0" borderId="1" xfId="4" applyFont="1" applyBorder="1" applyAlignment="1">
      <alignment horizontal="center"/>
    </xf>
    <xf numFmtId="0" fontId="6" fillId="0" borderId="3" xfId="4" applyFont="1" applyBorder="1" applyAlignment="1">
      <alignment horizontal="center"/>
    </xf>
    <xf numFmtId="0" fontId="7" fillId="0" borderId="1" xfId="0" applyFont="1" applyBorder="1" applyAlignment="1">
      <alignment horizontal="center"/>
    </xf>
    <xf numFmtId="0" fontId="6" fillId="0" borderId="1" xfId="4" applyFont="1" applyBorder="1" applyAlignment="1">
      <alignment horizontal="left"/>
    </xf>
    <xf numFmtId="0" fontId="6" fillId="2" borderId="4" xfId="4" applyFont="1" applyFill="1" applyBorder="1" applyAlignment="1">
      <alignment horizontal="center" vertical="center" wrapText="1"/>
    </xf>
    <xf numFmtId="0" fontId="6" fillId="2" borderId="9" xfId="4" applyFont="1" applyFill="1" applyBorder="1" applyAlignment="1">
      <alignment horizontal="center" vertical="center" wrapText="1"/>
    </xf>
    <xf numFmtId="0" fontId="6" fillId="2" borderId="8" xfId="4" applyFont="1" applyFill="1" applyBorder="1" applyAlignment="1">
      <alignment horizontal="center" vertical="center" wrapText="1"/>
    </xf>
    <xf numFmtId="0" fontId="6" fillId="2" borderId="6" xfId="4" applyFont="1" applyFill="1" applyBorder="1" applyAlignment="1">
      <alignment horizontal="center" vertical="center" wrapText="1"/>
    </xf>
    <xf numFmtId="0" fontId="6" fillId="2" borderId="7" xfId="4" applyFont="1" applyFill="1" applyBorder="1" applyAlignment="1">
      <alignment horizontal="center" vertical="center" wrapText="1"/>
    </xf>
    <xf numFmtId="0" fontId="6" fillId="2" borderId="10" xfId="4" applyFont="1" applyFill="1" applyBorder="1" applyAlignment="1">
      <alignment horizontal="center" vertical="center" wrapText="1"/>
    </xf>
    <xf numFmtId="0" fontId="6" fillId="2" borderId="11" xfId="4" applyFont="1" applyFill="1" applyBorder="1" applyAlignment="1">
      <alignment horizontal="center" vertical="center" wrapText="1"/>
    </xf>
    <xf numFmtId="0" fontId="6" fillId="0" borderId="1" xfId="4" applyFont="1" applyBorder="1" applyAlignment="1">
      <alignment horizontal="left" vertical="center"/>
    </xf>
    <xf numFmtId="0" fontId="4" fillId="0" borderId="0" xfId="0" applyFont="1" applyAlignment="1">
      <alignment horizontal="center"/>
    </xf>
    <xf numFmtId="0" fontId="2" fillId="0" borderId="0" xfId="0" applyFont="1" applyAlignment="1">
      <alignment horizontal="center"/>
    </xf>
    <xf numFmtId="166" fontId="6" fillId="2" borderId="1" xfId="5" applyNumberFormat="1" applyFont="1" applyFill="1" applyBorder="1" applyAlignment="1">
      <alignment horizontal="center" vertical="center" wrapText="1"/>
    </xf>
    <xf numFmtId="3" fontId="6" fillId="2" borderId="8" xfId="4" applyNumberFormat="1" applyFont="1" applyFill="1" applyBorder="1" applyAlignment="1">
      <alignment horizontal="center" vertical="center" wrapText="1"/>
    </xf>
    <xf numFmtId="3" fontId="6" fillId="2" borderId="1" xfId="4" applyNumberFormat="1" applyFont="1" applyFill="1" applyBorder="1" applyAlignment="1">
      <alignment horizontal="center" vertical="center" wrapText="1"/>
    </xf>
    <xf numFmtId="3" fontId="6" fillId="2" borderId="4" xfId="4" applyNumberFormat="1" applyFont="1" applyFill="1" applyBorder="1" applyAlignment="1">
      <alignment horizontal="center" vertical="center" wrapText="1"/>
    </xf>
    <xf numFmtId="0" fontId="9" fillId="2" borderId="8" xfId="0" applyFont="1" applyFill="1" applyBorder="1" applyAlignment="1">
      <alignment horizontal="center" vertical="center"/>
    </xf>
    <xf numFmtId="3" fontId="6" fillId="3" borderId="3" xfId="4" applyNumberFormat="1" applyFont="1" applyFill="1" applyBorder="1" applyAlignment="1">
      <alignment horizontal="center" vertical="center" wrapText="1"/>
    </xf>
    <xf numFmtId="3" fontId="6" fillId="3" borderId="2" xfId="4" applyNumberFormat="1" applyFont="1" applyFill="1" applyBorder="1" applyAlignment="1">
      <alignment horizontal="center" vertical="center" wrapText="1"/>
    </xf>
    <xf numFmtId="0" fontId="9" fillId="2" borderId="4" xfId="0" applyFont="1" applyFill="1" applyBorder="1" applyAlignment="1">
      <alignment horizontal="center" vertical="center"/>
    </xf>
    <xf numFmtId="0" fontId="9" fillId="2" borderId="9" xfId="0" applyFont="1" applyFill="1" applyBorder="1" applyAlignment="1">
      <alignment horizontal="center" vertical="center"/>
    </xf>
  </cellXfs>
  <cellStyles count="6">
    <cellStyle name="Millares" xfId="1" builtinId="3"/>
    <cellStyle name="Millares [0]" xfId="2" builtinId="6"/>
    <cellStyle name="Millares 10" xfId="5" xr:uid="{33BE3D58-7D8C-4DF1-A31B-70AA3076B981}"/>
    <cellStyle name="Normal" xfId="0" builtinId="0"/>
    <cellStyle name="Normal 14" xfId="4" xr:uid="{BFB709F7-1A8B-41DC-B452-C5CABE0123A6}"/>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447263</xdr:colOff>
      <xdr:row>0</xdr:row>
      <xdr:rowOff>41413</xdr:rowOff>
    </xdr:from>
    <xdr:to>
      <xdr:col>7</xdr:col>
      <xdr:colOff>387858</xdr:colOff>
      <xdr:row>2</xdr:row>
      <xdr:rowOff>65957</xdr:rowOff>
    </xdr:to>
    <xdr:pic>
      <xdr:nvPicPr>
        <xdr:cNvPr id="2" name="Imagen 1" descr="Logotipo SENA">
          <a:extLst>
            <a:ext uri="{FF2B5EF4-FFF2-40B4-BE49-F238E27FC236}">
              <a16:creationId xmlns:a16="http://schemas.microsoft.com/office/drawing/2014/main" id="{7F9749D4-C22B-4FAD-AAA0-02560AAFE8E8}"/>
            </a:ext>
          </a:extLst>
        </xdr:cNvPr>
        <xdr:cNvPicPr>
          <a:picLocks noChangeAspect="1"/>
        </xdr:cNvPicPr>
      </xdr:nvPicPr>
      <xdr:blipFill>
        <a:blip xmlns:r="http://schemas.openxmlformats.org/officeDocument/2006/relationships" r:embed="rId1"/>
        <a:stretch>
          <a:fillRect/>
        </a:stretch>
      </xdr:blipFill>
      <xdr:spPr>
        <a:xfrm>
          <a:off x="7667213" y="41413"/>
          <a:ext cx="702595" cy="69129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B2DD5A-3EEB-4CFB-8205-015EF7F44EAE}">
  <dimension ref="A1:O65"/>
  <sheetViews>
    <sheetView tabSelected="1" topLeftCell="C1" zoomScale="90" zoomScaleNormal="90" workbookViewId="0">
      <selection activeCell="G38" sqref="G38"/>
    </sheetView>
  </sheetViews>
  <sheetFormatPr defaultColWidth="11.42578125" defaultRowHeight="14.25"/>
  <cols>
    <col min="1" max="1" width="16.7109375" style="26" customWidth="1"/>
    <col min="2" max="2" width="15" style="1" customWidth="1"/>
    <col min="3" max="4" width="21.28515625" style="1" customWidth="1"/>
    <col min="5" max="5" width="11.28515625" style="1" customWidth="1"/>
    <col min="6" max="7" width="11.42578125" style="1" customWidth="1"/>
    <col min="8" max="8" width="15.28515625" style="1" customWidth="1"/>
    <col min="9" max="9" width="13.85546875" style="1" customWidth="1"/>
    <col min="10" max="10" width="17.85546875" style="1" customWidth="1"/>
    <col min="11" max="12" width="15" style="1" customWidth="1"/>
    <col min="13" max="13" width="16.85546875" style="1" customWidth="1"/>
    <col min="14" max="14" width="13.42578125" style="1" customWidth="1"/>
    <col min="15" max="15" width="84.85546875" style="32" customWidth="1"/>
    <col min="16" max="16384" width="11.42578125" style="1"/>
  </cols>
  <sheetData>
    <row r="1" spans="1:15" ht="21.75" customHeight="1">
      <c r="A1" s="64"/>
      <c r="B1" s="64"/>
      <c r="C1" s="64"/>
      <c r="D1" s="64"/>
      <c r="E1" s="64"/>
      <c r="F1" s="64"/>
      <c r="G1" s="64"/>
      <c r="H1" s="64"/>
      <c r="I1" s="64"/>
      <c r="J1" s="64"/>
      <c r="K1" s="64"/>
      <c r="L1" s="64"/>
      <c r="M1" s="64"/>
      <c r="N1" s="64"/>
      <c r="O1" s="38" t="s">
        <v>0</v>
      </c>
    </row>
    <row r="2" spans="1:15" ht="30.75" customHeight="1">
      <c r="A2" s="64"/>
      <c r="B2" s="64"/>
      <c r="C2" s="64"/>
      <c r="D2" s="64"/>
      <c r="E2" s="64"/>
      <c r="F2" s="64"/>
      <c r="G2" s="64"/>
      <c r="H2" s="64"/>
      <c r="I2" s="64"/>
      <c r="J2" s="64"/>
      <c r="K2" s="64"/>
      <c r="L2" s="64"/>
      <c r="M2" s="64"/>
      <c r="N2" s="64"/>
      <c r="O2" s="39" t="s">
        <v>1</v>
      </c>
    </row>
    <row r="3" spans="1:15" ht="34.5" customHeight="1">
      <c r="A3" s="65" t="s">
        <v>2</v>
      </c>
      <c r="B3" s="65"/>
      <c r="C3" s="65"/>
      <c r="D3" s="65"/>
      <c r="E3" s="65"/>
      <c r="F3" s="65"/>
      <c r="G3" s="65"/>
      <c r="H3" s="65"/>
      <c r="I3" s="65"/>
      <c r="J3" s="65"/>
      <c r="K3" s="65"/>
      <c r="L3" s="65"/>
      <c r="M3" s="65"/>
      <c r="N3" s="65"/>
      <c r="O3" s="65"/>
    </row>
    <row r="4" spans="1:15">
      <c r="A4" s="66" t="s">
        <v>3</v>
      </c>
      <c r="B4" s="66"/>
      <c r="C4" s="66"/>
      <c r="D4" s="66"/>
      <c r="E4" s="66"/>
      <c r="F4" s="66"/>
      <c r="G4" s="66"/>
      <c r="H4" s="66"/>
      <c r="I4" s="66"/>
      <c r="J4" s="66"/>
      <c r="K4" s="66"/>
      <c r="L4" s="66"/>
      <c r="M4" s="66"/>
      <c r="N4" s="66"/>
      <c r="O4" s="66"/>
    </row>
    <row r="5" spans="1:15">
      <c r="A5" s="67"/>
      <c r="B5" s="68"/>
      <c r="C5" s="68"/>
      <c r="D5" s="68"/>
      <c r="E5" s="68"/>
      <c r="F5" s="68"/>
      <c r="G5" s="68"/>
      <c r="H5" s="68"/>
      <c r="I5" s="68"/>
      <c r="J5" s="68"/>
      <c r="K5" s="68"/>
      <c r="L5" s="68"/>
      <c r="M5" s="68"/>
      <c r="N5" s="68"/>
      <c r="O5" s="69"/>
    </row>
    <row r="6" spans="1:15">
      <c r="A6" s="70" t="s">
        <v>4</v>
      </c>
      <c r="B6" s="70"/>
      <c r="C6" s="70"/>
      <c r="D6" s="70"/>
      <c r="E6" s="70"/>
      <c r="F6" s="70"/>
      <c r="G6" s="70"/>
      <c r="H6" s="70"/>
      <c r="I6" s="70"/>
      <c r="J6" s="70"/>
      <c r="K6" s="70"/>
      <c r="L6" s="70"/>
      <c r="M6" s="70"/>
      <c r="N6" s="70"/>
      <c r="O6" s="70"/>
    </row>
    <row r="8" spans="1:15">
      <c r="A8" s="71" t="s">
        <v>5</v>
      </c>
      <c r="B8" s="71"/>
      <c r="C8" s="71"/>
      <c r="D8" s="71"/>
      <c r="E8" s="71"/>
      <c r="F8" s="71"/>
      <c r="G8" s="71"/>
      <c r="H8" s="71"/>
      <c r="I8" s="71"/>
      <c r="J8" s="71"/>
      <c r="K8" s="2"/>
      <c r="L8" s="2"/>
      <c r="M8" s="2"/>
      <c r="N8" s="2"/>
      <c r="O8" s="40"/>
    </row>
    <row r="9" spans="1:15">
      <c r="A9" s="79" t="s">
        <v>6</v>
      </c>
      <c r="B9" s="79"/>
      <c r="C9" s="79"/>
      <c r="D9" s="3">
        <v>41</v>
      </c>
      <c r="E9" s="4"/>
      <c r="F9" s="5"/>
      <c r="G9" s="5"/>
      <c r="H9" s="5"/>
      <c r="I9" s="5"/>
      <c r="J9" s="6"/>
      <c r="K9" s="6"/>
      <c r="L9" s="5"/>
      <c r="M9" s="5"/>
      <c r="N9" s="5"/>
      <c r="O9" s="40"/>
    </row>
    <row r="10" spans="1:15">
      <c r="A10" s="63"/>
      <c r="B10" s="63"/>
      <c r="C10" s="63"/>
      <c r="D10" s="7"/>
      <c r="E10" s="8"/>
      <c r="F10" s="5"/>
      <c r="G10" s="5"/>
      <c r="H10" s="4"/>
      <c r="I10" s="9"/>
      <c r="J10" s="59" t="s">
        <v>7</v>
      </c>
      <c r="K10" s="60"/>
      <c r="L10" s="60"/>
      <c r="M10" s="60"/>
      <c r="N10" s="60"/>
      <c r="O10" s="61"/>
    </row>
    <row r="11" spans="1:15">
      <c r="A11" s="62" t="s">
        <v>8</v>
      </c>
      <c r="B11" s="63"/>
      <c r="C11" s="63"/>
      <c r="D11" s="3">
        <v>495203000</v>
      </c>
      <c r="E11" s="8"/>
      <c r="F11" s="5"/>
      <c r="G11" s="5"/>
      <c r="H11" s="5"/>
      <c r="I11" s="9"/>
      <c r="J11" s="10" t="s">
        <v>9</v>
      </c>
      <c r="K11" s="60" t="s">
        <v>10</v>
      </c>
      <c r="L11" s="60"/>
      <c r="M11" s="60"/>
      <c r="N11" s="60"/>
      <c r="O11" s="61"/>
    </row>
    <row r="12" spans="1:15">
      <c r="A12" s="62" t="s">
        <v>11</v>
      </c>
      <c r="B12" s="63"/>
      <c r="C12" s="63"/>
      <c r="D12" s="11">
        <f>K57/D11</f>
        <v>0.99923538427675118</v>
      </c>
      <c r="E12" s="12"/>
      <c r="F12" s="5"/>
      <c r="G12" s="5"/>
      <c r="H12" s="5"/>
      <c r="I12" s="9"/>
      <c r="J12" s="5" t="s">
        <v>12</v>
      </c>
      <c r="K12" s="10" t="s">
        <v>13</v>
      </c>
      <c r="L12" s="10"/>
      <c r="M12" s="10"/>
      <c r="N12" s="10"/>
      <c r="O12" s="40"/>
    </row>
    <row r="13" spans="1:15" ht="42.75" customHeight="1">
      <c r="A13" s="89" t="s">
        <v>14</v>
      </c>
      <c r="B13" s="72" t="s">
        <v>15</v>
      </c>
      <c r="C13" s="72" t="s">
        <v>16</v>
      </c>
      <c r="D13" s="72" t="s">
        <v>17</v>
      </c>
      <c r="E13" s="72" t="s">
        <v>18</v>
      </c>
      <c r="F13" s="75" t="s">
        <v>19</v>
      </c>
      <c r="G13" s="76"/>
      <c r="H13" s="82" t="s">
        <v>20</v>
      </c>
      <c r="I13" s="82"/>
      <c r="J13" s="83" t="s">
        <v>21</v>
      </c>
      <c r="K13" s="83" t="s">
        <v>22</v>
      </c>
      <c r="L13" s="85" t="s">
        <v>21</v>
      </c>
      <c r="M13" s="85" t="s">
        <v>22</v>
      </c>
      <c r="N13" s="13" t="s">
        <v>23</v>
      </c>
      <c r="O13" s="86" t="s">
        <v>24</v>
      </c>
    </row>
    <row r="14" spans="1:15" ht="30.75" customHeight="1">
      <c r="A14" s="90"/>
      <c r="B14" s="73"/>
      <c r="C14" s="73"/>
      <c r="D14" s="73"/>
      <c r="E14" s="73"/>
      <c r="F14" s="77"/>
      <c r="G14" s="78"/>
      <c r="H14" s="72" t="s">
        <v>25</v>
      </c>
      <c r="I14" s="72" t="s">
        <v>26</v>
      </c>
      <c r="J14" s="84"/>
      <c r="K14" s="84"/>
      <c r="L14" s="83"/>
      <c r="M14" s="83"/>
      <c r="N14" s="14" t="s">
        <v>27</v>
      </c>
      <c r="O14" s="65"/>
    </row>
    <row r="15" spans="1:15" ht="15.75" customHeight="1">
      <c r="A15" s="86"/>
      <c r="B15" s="74"/>
      <c r="C15" s="74"/>
      <c r="D15" s="74"/>
      <c r="E15" s="74"/>
      <c r="F15" s="15" t="s">
        <v>28</v>
      </c>
      <c r="G15" s="15" t="s">
        <v>29</v>
      </c>
      <c r="H15" s="74"/>
      <c r="I15" s="74"/>
      <c r="J15" s="87" t="s">
        <v>30</v>
      </c>
      <c r="K15" s="88"/>
      <c r="L15" s="87" t="s">
        <v>31</v>
      </c>
      <c r="M15" s="88"/>
      <c r="N15" s="16"/>
      <c r="O15" s="41"/>
    </row>
    <row r="16" spans="1:15" s="54" customFormat="1" ht="94.5" customHeight="1">
      <c r="A16" s="49" t="s">
        <v>32</v>
      </c>
      <c r="B16" s="50" t="s">
        <v>33</v>
      </c>
      <c r="C16" s="50" t="s">
        <v>34</v>
      </c>
      <c r="D16" s="50" t="s">
        <v>35</v>
      </c>
      <c r="E16" s="50">
        <v>1</v>
      </c>
      <c r="F16" s="17"/>
      <c r="G16" s="17">
        <v>101</v>
      </c>
      <c r="H16" s="51">
        <v>44958</v>
      </c>
      <c r="I16" s="51">
        <v>45107</v>
      </c>
      <c r="J16" s="19">
        <f>39655*80</f>
        <v>3172400</v>
      </c>
      <c r="K16" s="19">
        <f>G16*4*39655</f>
        <v>16020620</v>
      </c>
      <c r="L16" s="52"/>
      <c r="M16" s="42"/>
      <c r="N16" s="18"/>
      <c r="O16" s="53" t="s">
        <v>36</v>
      </c>
    </row>
    <row r="17" spans="1:15" s="54" customFormat="1" ht="63.75" customHeight="1">
      <c r="A17" s="49" t="s">
        <v>32</v>
      </c>
      <c r="B17" s="50" t="s">
        <v>37</v>
      </c>
      <c r="C17" s="50" t="s">
        <v>38</v>
      </c>
      <c r="D17" s="50" t="s">
        <v>35</v>
      </c>
      <c r="E17" s="50">
        <v>1</v>
      </c>
      <c r="F17" s="17"/>
      <c r="G17" s="17">
        <v>101</v>
      </c>
      <c r="H17" s="51">
        <v>44958</v>
      </c>
      <c r="I17" s="51">
        <v>45107</v>
      </c>
      <c r="J17" s="19">
        <f>39655*80</f>
        <v>3172400</v>
      </c>
      <c r="K17" s="19">
        <f t="shared" ref="K17:K28" si="0">G17*4*39655</f>
        <v>16020620</v>
      </c>
      <c r="L17" s="52"/>
      <c r="M17" s="42"/>
      <c r="N17" s="18"/>
      <c r="O17" s="53" t="s">
        <v>39</v>
      </c>
    </row>
    <row r="18" spans="1:15" s="54" customFormat="1" ht="109.5" customHeight="1">
      <c r="A18" s="49" t="s">
        <v>40</v>
      </c>
      <c r="B18" s="50" t="s">
        <v>33</v>
      </c>
      <c r="C18" s="50" t="s">
        <v>41</v>
      </c>
      <c r="D18" s="50" t="s">
        <v>35</v>
      </c>
      <c r="E18" s="50">
        <v>1</v>
      </c>
      <c r="F18" s="17"/>
      <c r="G18" s="17">
        <v>47</v>
      </c>
      <c r="H18" s="51">
        <v>44956</v>
      </c>
      <c r="I18" s="51">
        <v>45021</v>
      </c>
      <c r="J18" s="19">
        <f>39655*80</f>
        <v>3172400</v>
      </c>
      <c r="K18" s="19">
        <f t="shared" si="0"/>
        <v>7455140</v>
      </c>
      <c r="L18" s="52"/>
      <c r="M18" s="42"/>
      <c r="N18" s="18"/>
      <c r="O18" s="55" t="s">
        <v>42</v>
      </c>
    </row>
    <row r="19" spans="1:15" s="54" customFormat="1" ht="367.5" customHeight="1">
      <c r="A19" s="49" t="s">
        <v>32</v>
      </c>
      <c r="B19" s="50" t="s">
        <v>33</v>
      </c>
      <c r="C19" s="50" t="s">
        <v>43</v>
      </c>
      <c r="D19" s="50" t="s">
        <v>35</v>
      </c>
      <c r="E19" s="50">
        <v>1</v>
      </c>
      <c r="F19" s="17"/>
      <c r="G19" s="17">
        <v>47</v>
      </c>
      <c r="H19" s="51">
        <v>44956</v>
      </c>
      <c r="I19" s="51">
        <v>45021</v>
      </c>
      <c r="J19" s="19">
        <f t="shared" ref="J19:J28" si="1">39655*80</f>
        <v>3172400</v>
      </c>
      <c r="K19" s="19">
        <f t="shared" si="0"/>
        <v>7455140</v>
      </c>
      <c r="L19" s="52"/>
      <c r="M19" s="42"/>
      <c r="N19" s="18"/>
      <c r="O19" s="53" t="s">
        <v>44</v>
      </c>
    </row>
    <row r="20" spans="1:15" s="54" customFormat="1" ht="221.25" customHeight="1">
      <c r="A20" s="49" t="s">
        <v>32</v>
      </c>
      <c r="B20" s="50" t="s">
        <v>33</v>
      </c>
      <c r="C20" s="50" t="s">
        <v>45</v>
      </c>
      <c r="D20" s="50" t="s">
        <v>35</v>
      </c>
      <c r="E20" s="50">
        <v>1</v>
      </c>
      <c r="F20" s="43"/>
      <c r="G20" s="43">
        <v>47</v>
      </c>
      <c r="H20" s="51">
        <v>44956</v>
      </c>
      <c r="I20" s="51">
        <v>45021</v>
      </c>
      <c r="J20" s="19">
        <f t="shared" si="1"/>
        <v>3172400</v>
      </c>
      <c r="K20" s="19">
        <f t="shared" si="0"/>
        <v>7455140</v>
      </c>
      <c r="L20" s="52"/>
      <c r="M20" s="42"/>
      <c r="N20" s="19"/>
      <c r="O20" s="39" t="s">
        <v>46</v>
      </c>
    </row>
    <row r="21" spans="1:15" s="54" customFormat="1" ht="57.75" customHeight="1">
      <c r="A21" s="49" t="s">
        <v>32</v>
      </c>
      <c r="B21" s="50" t="s">
        <v>33</v>
      </c>
      <c r="C21" s="50" t="s">
        <v>47</v>
      </c>
      <c r="D21" s="50" t="s">
        <v>35</v>
      </c>
      <c r="E21" s="50">
        <v>1</v>
      </c>
      <c r="F21" s="43"/>
      <c r="G21" s="43">
        <v>47</v>
      </c>
      <c r="H21" s="51">
        <v>44956</v>
      </c>
      <c r="I21" s="51">
        <v>45021</v>
      </c>
      <c r="J21" s="19">
        <f t="shared" si="1"/>
        <v>3172400</v>
      </c>
      <c r="K21" s="19">
        <f t="shared" si="0"/>
        <v>7455140</v>
      </c>
      <c r="L21" s="52"/>
      <c r="M21" s="42"/>
      <c r="N21" s="19"/>
      <c r="O21" s="39" t="s">
        <v>48</v>
      </c>
    </row>
    <row r="22" spans="1:15" s="54" customFormat="1" ht="145.5" customHeight="1">
      <c r="A22" s="49" t="s">
        <v>49</v>
      </c>
      <c r="B22" s="50" t="s">
        <v>33</v>
      </c>
      <c r="C22" s="50" t="s">
        <v>50</v>
      </c>
      <c r="D22" s="50" t="s">
        <v>35</v>
      </c>
      <c r="E22" s="50">
        <v>1</v>
      </c>
      <c r="F22" s="43"/>
      <c r="G22" s="43">
        <v>47</v>
      </c>
      <c r="H22" s="51">
        <v>44956</v>
      </c>
      <c r="I22" s="51">
        <v>45021</v>
      </c>
      <c r="J22" s="19">
        <f t="shared" si="1"/>
        <v>3172400</v>
      </c>
      <c r="K22" s="19">
        <f t="shared" si="0"/>
        <v>7455140</v>
      </c>
      <c r="L22" s="52"/>
      <c r="M22" s="42"/>
      <c r="N22" s="19"/>
      <c r="O22" s="39" t="s">
        <v>51</v>
      </c>
    </row>
    <row r="23" spans="1:15" s="54" customFormat="1" ht="204" customHeight="1">
      <c r="A23" s="49" t="s">
        <v>49</v>
      </c>
      <c r="B23" s="50" t="s">
        <v>33</v>
      </c>
      <c r="C23" s="50" t="s">
        <v>52</v>
      </c>
      <c r="D23" s="50" t="s">
        <v>35</v>
      </c>
      <c r="E23" s="50">
        <v>1</v>
      </c>
      <c r="F23" s="43"/>
      <c r="G23" s="43">
        <v>47</v>
      </c>
      <c r="H23" s="51">
        <v>44956</v>
      </c>
      <c r="I23" s="51">
        <v>45021</v>
      </c>
      <c r="J23" s="19">
        <f t="shared" si="1"/>
        <v>3172400</v>
      </c>
      <c r="K23" s="19">
        <f t="shared" si="0"/>
        <v>7455140</v>
      </c>
      <c r="L23" s="52"/>
      <c r="M23" s="42"/>
      <c r="N23" s="19"/>
      <c r="O23" s="39" t="s">
        <v>53</v>
      </c>
    </row>
    <row r="24" spans="1:15" s="54" customFormat="1" ht="183" customHeight="1">
      <c r="A24" s="49" t="s">
        <v>49</v>
      </c>
      <c r="B24" s="50" t="s">
        <v>33</v>
      </c>
      <c r="C24" s="50" t="s">
        <v>54</v>
      </c>
      <c r="D24" s="50" t="s">
        <v>35</v>
      </c>
      <c r="E24" s="50">
        <v>1</v>
      </c>
      <c r="F24" s="43"/>
      <c r="G24" s="43">
        <v>47</v>
      </c>
      <c r="H24" s="51">
        <v>44956</v>
      </c>
      <c r="I24" s="51">
        <v>45021</v>
      </c>
      <c r="J24" s="19">
        <f t="shared" si="1"/>
        <v>3172400</v>
      </c>
      <c r="K24" s="19">
        <f t="shared" si="0"/>
        <v>7455140</v>
      </c>
      <c r="L24" s="52"/>
      <c r="M24" s="42"/>
      <c r="N24" s="19"/>
      <c r="O24" s="39" t="s">
        <v>55</v>
      </c>
    </row>
    <row r="25" spans="1:15" s="54" customFormat="1" ht="122.25" customHeight="1">
      <c r="A25" s="49" t="s">
        <v>49</v>
      </c>
      <c r="B25" s="50" t="s">
        <v>33</v>
      </c>
      <c r="C25" s="50" t="s">
        <v>56</v>
      </c>
      <c r="D25" s="50" t="s">
        <v>35</v>
      </c>
      <c r="E25" s="50">
        <v>1</v>
      </c>
      <c r="F25" s="43"/>
      <c r="G25" s="43">
        <v>47</v>
      </c>
      <c r="H25" s="51">
        <v>44956</v>
      </c>
      <c r="I25" s="51">
        <v>45021</v>
      </c>
      <c r="J25" s="19">
        <f t="shared" si="1"/>
        <v>3172400</v>
      </c>
      <c r="K25" s="19">
        <f t="shared" si="0"/>
        <v>7455140</v>
      </c>
      <c r="L25" s="52"/>
      <c r="M25" s="42"/>
      <c r="N25" s="19"/>
      <c r="O25" s="39" t="s">
        <v>57</v>
      </c>
    </row>
    <row r="26" spans="1:15" s="54" customFormat="1" ht="99.75" customHeight="1">
      <c r="A26" s="49" t="s">
        <v>58</v>
      </c>
      <c r="B26" s="50" t="s">
        <v>33</v>
      </c>
      <c r="C26" s="50" t="s">
        <v>47</v>
      </c>
      <c r="D26" s="50" t="s">
        <v>35</v>
      </c>
      <c r="E26" s="50">
        <v>1</v>
      </c>
      <c r="F26" s="43"/>
      <c r="G26" s="43">
        <v>47</v>
      </c>
      <c r="H26" s="51">
        <v>44956</v>
      </c>
      <c r="I26" s="51">
        <v>45021</v>
      </c>
      <c r="J26" s="19">
        <f t="shared" si="1"/>
        <v>3172400</v>
      </c>
      <c r="K26" s="19">
        <f t="shared" si="0"/>
        <v>7455140</v>
      </c>
      <c r="L26" s="52"/>
      <c r="M26" s="42"/>
      <c r="N26" s="19"/>
      <c r="O26" s="39" t="s">
        <v>59</v>
      </c>
    </row>
    <row r="27" spans="1:15" s="54" customFormat="1" ht="60.75" customHeight="1">
      <c r="A27" s="49" t="s">
        <v>58</v>
      </c>
      <c r="B27" s="50" t="s">
        <v>33</v>
      </c>
      <c r="C27" s="50" t="s">
        <v>60</v>
      </c>
      <c r="D27" s="50" t="s">
        <v>35</v>
      </c>
      <c r="E27" s="50">
        <v>1</v>
      </c>
      <c r="F27" s="43"/>
      <c r="G27" s="43">
        <v>47</v>
      </c>
      <c r="H27" s="51">
        <v>44956</v>
      </c>
      <c r="I27" s="51">
        <v>45021</v>
      </c>
      <c r="J27" s="19">
        <f t="shared" si="1"/>
        <v>3172400</v>
      </c>
      <c r="K27" s="19">
        <f t="shared" si="0"/>
        <v>7455140</v>
      </c>
      <c r="L27" s="52"/>
      <c r="M27" s="42"/>
      <c r="N27" s="19"/>
      <c r="O27" s="39" t="s">
        <v>61</v>
      </c>
    </row>
    <row r="28" spans="1:15" s="54" customFormat="1" ht="131.25" customHeight="1">
      <c r="A28" s="49" t="s">
        <v>62</v>
      </c>
      <c r="B28" s="50" t="s">
        <v>33</v>
      </c>
      <c r="C28" s="50" t="s">
        <v>63</v>
      </c>
      <c r="D28" s="50" t="s">
        <v>35</v>
      </c>
      <c r="E28" s="50">
        <v>1</v>
      </c>
      <c r="F28" s="43"/>
      <c r="G28" s="43">
        <v>47</v>
      </c>
      <c r="H28" s="51">
        <v>44956</v>
      </c>
      <c r="I28" s="51">
        <v>45021</v>
      </c>
      <c r="J28" s="19">
        <f t="shared" si="1"/>
        <v>3172400</v>
      </c>
      <c r="K28" s="19">
        <f t="shared" si="0"/>
        <v>7455140</v>
      </c>
      <c r="L28" s="52"/>
      <c r="M28" s="42"/>
      <c r="N28" s="19"/>
      <c r="O28" s="39" t="s">
        <v>64</v>
      </c>
    </row>
    <row r="29" spans="1:15" s="54" customFormat="1" ht="296.25" customHeight="1">
      <c r="A29" s="49" t="s">
        <v>32</v>
      </c>
      <c r="B29" s="56" t="s">
        <v>65</v>
      </c>
      <c r="C29" s="50" t="s">
        <v>66</v>
      </c>
      <c r="D29" s="50" t="s">
        <v>35</v>
      </c>
      <c r="E29" s="50">
        <v>1</v>
      </c>
      <c r="F29" s="43">
        <v>5</v>
      </c>
      <c r="G29" s="43"/>
      <c r="H29" s="51">
        <v>44958</v>
      </c>
      <c r="I29" s="51">
        <v>45107</v>
      </c>
      <c r="J29" s="52">
        <v>4635000</v>
      </c>
      <c r="K29" s="19">
        <f>F29*4635000</f>
        <v>23175000</v>
      </c>
      <c r="L29" s="52"/>
      <c r="M29" s="42"/>
      <c r="N29" s="19"/>
      <c r="O29" s="39" t="s">
        <v>67</v>
      </c>
    </row>
    <row r="30" spans="1:15" s="54" customFormat="1" ht="293.25" customHeight="1">
      <c r="A30" s="49" t="s">
        <v>32</v>
      </c>
      <c r="B30" s="56" t="s">
        <v>65</v>
      </c>
      <c r="C30" s="50" t="s">
        <v>66</v>
      </c>
      <c r="D30" s="50" t="s">
        <v>35</v>
      </c>
      <c r="E30" s="50">
        <v>1</v>
      </c>
      <c r="F30" s="43">
        <v>5</v>
      </c>
      <c r="G30" s="43"/>
      <c r="H30" s="51">
        <v>44958</v>
      </c>
      <c r="I30" s="51">
        <v>45107</v>
      </c>
      <c r="J30" s="52">
        <v>4635000</v>
      </c>
      <c r="K30" s="19">
        <f t="shared" ref="K30:K35" si="2">F30*4635000</f>
        <v>23175000</v>
      </c>
      <c r="L30" s="52"/>
      <c r="M30" s="42"/>
      <c r="N30" s="19"/>
      <c r="O30" s="39" t="s">
        <v>67</v>
      </c>
    </row>
    <row r="31" spans="1:15" s="54" customFormat="1" ht="290.25" customHeight="1">
      <c r="A31" s="49" t="s">
        <v>68</v>
      </c>
      <c r="B31" s="56" t="s">
        <v>65</v>
      </c>
      <c r="C31" s="50" t="s">
        <v>66</v>
      </c>
      <c r="D31" s="50" t="s">
        <v>35</v>
      </c>
      <c r="E31" s="50">
        <v>1</v>
      </c>
      <c r="F31" s="43">
        <v>5</v>
      </c>
      <c r="G31" s="43"/>
      <c r="H31" s="51">
        <v>44958</v>
      </c>
      <c r="I31" s="51">
        <v>45107</v>
      </c>
      <c r="J31" s="52">
        <v>4635000</v>
      </c>
      <c r="K31" s="19">
        <f t="shared" si="2"/>
        <v>23175000</v>
      </c>
      <c r="L31" s="52"/>
      <c r="M31" s="42"/>
      <c r="N31" s="19"/>
      <c r="O31" s="39" t="s">
        <v>67</v>
      </c>
    </row>
    <row r="32" spans="1:15" s="54" customFormat="1" ht="294" customHeight="1">
      <c r="A32" s="49" t="s">
        <v>32</v>
      </c>
      <c r="B32" s="56" t="s">
        <v>69</v>
      </c>
      <c r="C32" s="50" t="s">
        <v>70</v>
      </c>
      <c r="D32" s="50" t="s">
        <v>35</v>
      </c>
      <c r="E32" s="50">
        <v>1</v>
      </c>
      <c r="F32" s="43">
        <v>5</v>
      </c>
      <c r="G32" s="43"/>
      <c r="H32" s="51">
        <v>44958</v>
      </c>
      <c r="I32" s="51">
        <v>45107</v>
      </c>
      <c r="J32" s="52">
        <v>4635000</v>
      </c>
      <c r="K32" s="19">
        <f t="shared" si="2"/>
        <v>23175000</v>
      </c>
      <c r="L32" s="52"/>
      <c r="M32" s="42"/>
      <c r="N32" s="19"/>
      <c r="O32" s="39" t="s">
        <v>67</v>
      </c>
    </row>
    <row r="33" spans="1:15" s="54" customFormat="1" ht="288" customHeight="1">
      <c r="A33" s="49" t="s">
        <v>32</v>
      </c>
      <c r="B33" s="56" t="s">
        <v>69</v>
      </c>
      <c r="C33" s="50" t="s">
        <v>70</v>
      </c>
      <c r="D33" s="50" t="s">
        <v>35</v>
      </c>
      <c r="E33" s="50">
        <v>1</v>
      </c>
      <c r="F33" s="43">
        <v>5</v>
      </c>
      <c r="G33" s="43"/>
      <c r="H33" s="51">
        <v>44958</v>
      </c>
      <c r="I33" s="51">
        <v>45107</v>
      </c>
      <c r="J33" s="52">
        <v>4635000</v>
      </c>
      <c r="K33" s="19">
        <f t="shared" si="2"/>
        <v>23175000</v>
      </c>
      <c r="L33" s="52"/>
      <c r="M33" s="42"/>
      <c r="N33" s="19"/>
      <c r="O33" s="39" t="s">
        <v>67</v>
      </c>
    </row>
    <row r="34" spans="1:15" s="54" customFormat="1" ht="74.25" customHeight="1">
      <c r="A34" s="49" t="s">
        <v>32</v>
      </c>
      <c r="B34" s="56" t="s">
        <v>69</v>
      </c>
      <c r="C34" s="50" t="s">
        <v>71</v>
      </c>
      <c r="D34" s="50" t="s">
        <v>35</v>
      </c>
      <c r="E34" s="50">
        <v>1</v>
      </c>
      <c r="F34" s="43">
        <v>5</v>
      </c>
      <c r="G34" s="43"/>
      <c r="H34" s="51">
        <v>44958</v>
      </c>
      <c r="I34" s="51">
        <v>45107</v>
      </c>
      <c r="J34" s="52">
        <v>4635000</v>
      </c>
      <c r="K34" s="19">
        <f t="shared" si="2"/>
        <v>23175000</v>
      </c>
      <c r="L34" s="52"/>
      <c r="M34" s="42"/>
      <c r="N34" s="19"/>
      <c r="O34" s="39" t="s">
        <v>72</v>
      </c>
    </row>
    <row r="35" spans="1:15" s="54" customFormat="1" ht="63.75" customHeight="1">
      <c r="A35" s="49" t="s">
        <v>32</v>
      </c>
      <c r="B35" s="56" t="s">
        <v>69</v>
      </c>
      <c r="C35" s="50" t="s">
        <v>73</v>
      </c>
      <c r="D35" s="50" t="s">
        <v>35</v>
      </c>
      <c r="E35" s="50">
        <v>1</v>
      </c>
      <c r="F35" s="43">
        <v>5</v>
      </c>
      <c r="G35" s="43"/>
      <c r="H35" s="51">
        <v>44958</v>
      </c>
      <c r="I35" s="51">
        <v>45107</v>
      </c>
      <c r="J35" s="52">
        <v>4635000</v>
      </c>
      <c r="K35" s="19">
        <f t="shared" si="2"/>
        <v>23175000</v>
      </c>
      <c r="L35" s="52"/>
      <c r="M35" s="42"/>
      <c r="N35" s="19"/>
      <c r="O35" s="39" t="s">
        <v>74</v>
      </c>
    </row>
    <row r="36" spans="1:15" s="54" customFormat="1" ht="120" customHeight="1">
      <c r="A36" s="49" t="s">
        <v>32</v>
      </c>
      <c r="B36" s="56" t="s">
        <v>65</v>
      </c>
      <c r="C36" s="50" t="s">
        <v>75</v>
      </c>
      <c r="D36" s="50" t="s">
        <v>35</v>
      </c>
      <c r="E36" s="50">
        <v>1</v>
      </c>
      <c r="F36" s="38"/>
      <c r="G36" s="43">
        <v>101</v>
      </c>
      <c r="H36" s="51">
        <v>44958</v>
      </c>
      <c r="I36" s="51">
        <v>45107</v>
      </c>
      <c r="J36" s="19">
        <f t="shared" ref="J36:J39" si="3">39655*80</f>
        <v>3172400</v>
      </c>
      <c r="K36" s="19">
        <f t="shared" ref="K36:K47" si="4">G36*4*39655</f>
        <v>16020620</v>
      </c>
      <c r="L36" s="52"/>
      <c r="M36" s="42"/>
      <c r="N36" s="19"/>
      <c r="O36" s="39" t="s">
        <v>76</v>
      </c>
    </row>
    <row r="37" spans="1:15" s="54" customFormat="1" ht="120.75" customHeight="1">
      <c r="A37" s="49" t="s">
        <v>77</v>
      </c>
      <c r="B37" s="56" t="s">
        <v>65</v>
      </c>
      <c r="C37" s="50" t="s">
        <v>75</v>
      </c>
      <c r="D37" s="50" t="s">
        <v>35</v>
      </c>
      <c r="E37" s="50">
        <v>1</v>
      </c>
      <c r="F37" s="38"/>
      <c r="G37" s="43">
        <v>101</v>
      </c>
      <c r="H37" s="51">
        <v>44958</v>
      </c>
      <c r="I37" s="51">
        <v>45107</v>
      </c>
      <c r="J37" s="19">
        <f t="shared" si="3"/>
        <v>3172400</v>
      </c>
      <c r="K37" s="19">
        <f t="shared" si="4"/>
        <v>16020620</v>
      </c>
      <c r="L37" s="52"/>
      <c r="M37" s="42"/>
      <c r="N37" s="19"/>
      <c r="O37" s="39" t="s">
        <v>76</v>
      </c>
    </row>
    <row r="38" spans="1:15" s="54" customFormat="1" ht="125.25" customHeight="1">
      <c r="A38" s="49" t="s">
        <v>78</v>
      </c>
      <c r="B38" s="56" t="s">
        <v>65</v>
      </c>
      <c r="C38" s="50" t="s">
        <v>75</v>
      </c>
      <c r="D38" s="50" t="s">
        <v>35</v>
      </c>
      <c r="E38" s="50">
        <v>1</v>
      </c>
      <c r="F38" s="38"/>
      <c r="G38" s="43">
        <v>47</v>
      </c>
      <c r="H38" s="51">
        <v>44956</v>
      </c>
      <c r="I38" s="51">
        <v>45021</v>
      </c>
      <c r="J38" s="19">
        <f t="shared" si="3"/>
        <v>3172400</v>
      </c>
      <c r="K38" s="19">
        <f t="shared" si="4"/>
        <v>7455140</v>
      </c>
      <c r="L38" s="52"/>
      <c r="M38" s="42"/>
      <c r="N38" s="19"/>
      <c r="O38" s="39" t="s">
        <v>76</v>
      </c>
    </row>
    <row r="39" spans="1:15" s="54" customFormat="1" ht="72" customHeight="1">
      <c r="A39" s="49" t="s">
        <v>32</v>
      </c>
      <c r="B39" s="56" t="s">
        <v>65</v>
      </c>
      <c r="C39" s="50" t="s">
        <v>79</v>
      </c>
      <c r="D39" s="50" t="s">
        <v>35</v>
      </c>
      <c r="E39" s="50">
        <v>1</v>
      </c>
      <c r="F39" s="38"/>
      <c r="G39" s="43">
        <v>47</v>
      </c>
      <c r="H39" s="51">
        <v>44956</v>
      </c>
      <c r="I39" s="51">
        <v>45021</v>
      </c>
      <c r="J39" s="19">
        <f t="shared" si="3"/>
        <v>3172400</v>
      </c>
      <c r="K39" s="19">
        <f t="shared" si="4"/>
        <v>7455140</v>
      </c>
      <c r="L39" s="52"/>
      <c r="M39" s="42"/>
      <c r="N39" s="19"/>
      <c r="O39" s="39" t="s">
        <v>80</v>
      </c>
    </row>
    <row r="40" spans="1:15" s="54" customFormat="1" ht="69" customHeight="1">
      <c r="A40" s="49" t="s">
        <v>77</v>
      </c>
      <c r="B40" s="56" t="s">
        <v>65</v>
      </c>
      <c r="C40" s="50" t="s">
        <v>79</v>
      </c>
      <c r="D40" s="50" t="s">
        <v>35</v>
      </c>
      <c r="E40" s="50">
        <v>1</v>
      </c>
      <c r="F40" s="38"/>
      <c r="G40" s="43">
        <v>101</v>
      </c>
      <c r="H40" s="51">
        <v>44958</v>
      </c>
      <c r="I40" s="51">
        <v>45107</v>
      </c>
      <c r="J40" s="19">
        <f>39655*80</f>
        <v>3172400</v>
      </c>
      <c r="K40" s="19">
        <f t="shared" si="4"/>
        <v>16020620</v>
      </c>
      <c r="L40" s="52"/>
      <c r="M40" s="42"/>
      <c r="N40" s="19"/>
      <c r="O40" s="39" t="s">
        <v>80</v>
      </c>
    </row>
    <row r="41" spans="1:15" s="54" customFormat="1" ht="70.5" customHeight="1">
      <c r="A41" s="49" t="s">
        <v>78</v>
      </c>
      <c r="B41" s="56" t="s">
        <v>65</v>
      </c>
      <c r="C41" s="50" t="s">
        <v>79</v>
      </c>
      <c r="D41" s="50" t="s">
        <v>35</v>
      </c>
      <c r="E41" s="50">
        <v>1</v>
      </c>
      <c r="F41" s="38"/>
      <c r="G41" s="43">
        <v>47</v>
      </c>
      <c r="H41" s="51">
        <v>44956</v>
      </c>
      <c r="I41" s="51">
        <v>45021</v>
      </c>
      <c r="J41" s="19">
        <f t="shared" ref="J41:J42" si="5">39655*80</f>
        <v>3172400</v>
      </c>
      <c r="K41" s="19">
        <f t="shared" si="4"/>
        <v>7455140</v>
      </c>
      <c r="L41" s="52"/>
      <c r="M41" s="42"/>
      <c r="N41" s="19"/>
      <c r="O41" s="39" t="s">
        <v>80</v>
      </c>
    </row>
    <row r="42" spans="1:15" s="54" customFormat="1" ht="327.75" customHeight="1">
      <c r="A42" s="49" t="s">
        <v>81</v>
      </c>
      <c r="B42" s="56" t="s">
        <v>65</v>
      </c>
      <c r="C42" s="50" t="s">
        <v>82</v>
      </c>
      <c r="D42" s="50" t="s">
        <v>35</v>
      </c>
      <c r="E42" s="50">
        <v>1</v>
      </c>
      <c r="F42" s="38"/>
      <c r="G42" s="43">
        <v>47</v>
      </c>
      <c r="H42" s="51">
        <v>44956</v>
      </c>
      <c r="I42" s="51">
        <v>45021</v>
      </c>
      <c r="J42" s="19">
        <f t="shared" si="5"/>
        <v>3172400</v>
      </c>
      <c r="K42" s="19">
        <f t="shared" si="4"/>
        <v>7455140</v>
      </c>
      <c r="L42" s="52"/>
      <c r="M42" s="42"/>
      <c r="N42" s="19"/>
      <c r="O42" s="39" t="s">
        <v>83</v>
      </c>
    </row>
    <row r="43" spans="1:15" s="54" customFormat="1" ht="105" customHeight="1">
      <c r="A43" s="49" t="s">
        <v>32</v>
      </c>
      <c r="B43" s="56" t="s">
        <v>65</v>
      </c>
      <c r="C43" s="50" t="s">
        <v>84</v>
      </c>
      <c r="D43" s="50" t="s">
        <v>35</v>
      </c>
      <c r="E43" s="50">
        <v>1</v>
      </c>
      <c r="F43" s="38"/>
      <c r="G43" s="43">
        <v>101</v>
      </c>
      <c r="H43" s="51">
        <v>44958</v>
      </c>
      <c r="I43" s="51">
        <v>45107</v>
      </c>
      <c r="J43" s="19">
        <f>39655*80</f>
        <v>3172400</v>
      </c>
      <c r="K43" s="19">
        <f t="shared" si="4"/>
        <v>16020620</v>
      </c>
      <c r="L43" s="52"/>
      <c r="M43" s="42"/>
      <c r="N43" s="19"/>
      <c r="O43" s="39" t="s">
        <v>85</v>
      </c>
    </row>
    <row r="44" spans="1:15" s="54" customFormat="1" ht="102" customHeight="1">
      <c r="A44" s="49" t="s">
        <v>78</v>
      </c>
      <c r="B44" s="56" t="s">
        <v>65</v>
      </c>
      <c r="C44" s="50" t="s">
        <v>84</v>
      </c>
      <c r="D44" s="50" t="s">
        <v>35</v>
      </c>
      <c r="E44" s="50">
        <v>1</v>
      </c>
      <c r="F44" s="38"/>
      <c r="G44" s="43">
        <v>47</v>
      </c>
      <c r="H44" s="51">
        <v>44956</v>
      </c>
      <c r="I44" s="51">
        <v>45021</v>
      </c>
      <c r="J44" s="19">
        <f t="shared" ref="J44:J47" si="6">39655*80</f>
        <v>3172400</v>
      </c>
      <c r="K44" s="19">
        <f t="shared" si="4"/>
        <v>7455140</v>
      </c>
      <c r="L44" s="52"/>
      <c r="M44" s="42"/>
      <c r="N44" s="19"/>
      <c r="O44" s="39" t="s">
        <v>85</v>
      </c>
    </row>
    <row r="45" spans="1:15" s="54" customFormat="1" ht="108" customHeight="1">
      <c r="A45" s="49" t="s">
        <v>77</v>
      </c>
      <c r="B45" s="56" t="s">
        <v>65</v>
      </c>
      <c r="C45" s="50" t="s">
        <v>84</v>
      </c>
      <c r="D45" s="50" t="s">
        <v>35</v>
      </c>
      <c r="E45" s="50">
        <v>1</v>
      </c>
      <c r="F45" s="38"/>
      <c r="G45" s="43">
        <v>47</v>
      </c>
      <c r="H45" s="51">
        <v>44956</v>
      </c>
      <c r="I45" s="51">
        <v>45021</v>
      </c>
      <c r="J45" s="19">
        <f t="shared" si="6"/>
        <v>3172400</v>
      </c>
      <c r="K45" s="19">
        <f t="shared" si="4"/>
        <v>7455140</v>
      </c>
      <c r="L45" s="52"/>
      <c r="M45" s="42"/>
      <c r="N45" s="19"/>
      <c r="O45" s="39" t="s">
        <v>85</v>
      </c>
    </row>
    <row r="46" spans="1:15" s="54" customFormat="1" ht="117.75" customHeight="1">
      <c r="A46" s="49" t="s">
        <v>86</v>
      </c>
      <c r="B46" s="56" t="s">
        <v>65</v>
      </c>
      <c r="C46" s="50" t="s">
        <v>87</v>
      </c>
      <c r="D46" s="50" t="s">
        <v>35</v>
      </c>
      <c r="E46" s="50">
        <v>1</v>
      </c>
      <c r="F46" s="38"/>
      <c r="G46" s="43">
        <v>47</v>
      </c>
      <c r="H46" s="51">
        <v>44956</v>
      </c>
      <c r="I46" s="51">
        <v>45021</v>
      </c>
      <c r="J46" s="19">
        <f t="shared" si="6"/>
        <v>3172400</v>
      </c>
      <c r="K46" s="19">
        <f t="shared" si="4"/>
        <v>7455140</v>
      </c>
      <c r="L46" s="52"/>
      <c r="M46" s="42"/>
      <c r="N46" s="19"/>
      <c r="O46" s="39" t="s">
        <v>88</v>
      </c>
    </row>
    <row r="47" spans="1:15" s="54" customFormat="1" ht="123.75" customHeight="1">
      <c r="A47" s="49" t="s">
        <v>89</v>
      </c>
      <c r="B47" s="56" t="s">
        <v>65</v>
      </c>
      <c r="C47" s="50" t="s">
        <v>87</v>
      </c>
      <c r="D47" s="50" t="s">
        <v>35</v>
      </c>
      <c r="E47" s="50">
        <v>1</v>
      </c>
      <c r="F47" s="38"/>
      <c r="G47" s="43">
        <v>47</v>
      </c>
      <c r="H47" s="51">
        <v>44956</v>
      </c>
      <c r="I47" s="51">
        <v>45021</v>
      </c>
      <c r="J47" s="19">
        <f t="shared" si="6"/>
        <v>3172400</v>
      </c>
      <c r="K47" s="19">
        <f t="shared" si="4"/>
        <v>7455140</v>
      </c>
      <c r="L47" s="52"/>
      <c r="M47" s="42"/>
      <c r="N47" s="19"/>
      <c r="O47" s="39" t="s">
        <v>88</v>
      </c>
    </row>
    <row r="48" spans="1:15" s="54" customFormat="1" ht="409.5" customHeight="1">
      <c r="A48" s="49" t="s">
        <v>32</v>
      </c>
      <c r="B48" s="56" t="s">
        <v>69</v>
      </c>
      <c r="C48" s="50" t="s">
        <v>90</v>
      </c>
      <c r="D48" s="50" t="s">
        <v>35</v>
      </c>
      <c r="E48" s="50">
        <v>1</v>
      </c>
      <c r="F48" s="43">
        <v>4.2</v>
      </c>
      <c r="G48" s="43"/>
      <c r="H48" s="51">
        <v>44958</v>
      </c>
      <c r="I48" s="51">
        <v>45087</v>
      </c>
      <c r="J48" s="52">
        <v>4635000</v>
      </c>
      <c r="K48" s="19">
        <f t="shared" ref="K48:K49" si="7">F48*4635000</f>
        <v>19467000</v>
      </c>
      <c r="L48" s="52"/>
      <c r="M48" s="42"/>
      <c r="N48" s="19"/>
      <c r="O48" s="39" t="s">
        <v>91</v>
      </c>
    </row>
    <row r="49" spans="1:15" s="54" customFormat="1" ht="409.5" customHeight="1">
      <c r="A49" s="49" t="s">
        <v>40</v>
      </c>
      <c r="B49" s="56" t="s">
        <v>69</v>
      </c>
      <c r="C49" s="50" t="s">
        <v>90</v>
      </c>
      <c r="D49" s="50" t="s">
        <v>35</v>
      </c>
      <c r="E49" s="50">
        <v>1</v>
      </c>
      <c r="F49" s="43">
        <v>5</v>
      </c>
      <c r="G49" s="43"/>
      <c r="H49" s="51">
        <v>44958</v>
      </c>
      <c r="I49" s="51">
        <v>45107</v>
      </c>
      <c r="J49" s="52">
        <v>4635000</v>
      </c>
      <c r="K49" s="19">
        <f t="shared" si="7"/>
        <v>23175000</v>
      </c>
      <c r="L49" s="52"/>
      <c r="M49" s="42"/>
      <c r="N49" s="19"/>
      <c r="O49" s="39" t="s">
        <v>91</v>
      </c>
    </row>
    <row r="50" spans="1:15" s="54" customFormat="1" ht="117.75" customHeight="1">
      <c r="A50" s="49" t="s">
        <v>92</v>
      </c>
      <c r="B50" s="56" t="s">
        <v>69</v>
      </c>
      <c r="C50" s="50" t="s">
        <v>93</v>
      </c>
      <c r="D50" s="50" t="s">
        <v>35</v>
      </c>
      <c r="E50" s="50">
        <v>1</v>
      </c>
      <c r="F50" s="43"/>
      <c r="G50" s="43">
        <v>47</v>
      </c>
      <c r="H50" s="51">
        <v>44956</v>
      </c>
      <c r="I50" s="51">
        <v>45021</v>
      </c>
      <c r="J50" s="19">
        <f t="shared" ref="J50:J56" si="8">39655*80</f>
        <v>3172400</v>
      </c>
      <c r="K50" s="19">
        <f t="shared" ref="K50:K56" si="9">G50*4*39655</f>
        <v>7455140</v>
      </c>
      <c r="L50" s="52"/>
      <c r="M50" s="42"/>
      <c r="N50" s="19"/>
      <c r="O50" s="57" t="s">
        <v>94</v>
      </c>
    </row>
    <row r="51" spans="1:15" s="54" customFormat="1" ht="74.25" customHeight="1">
      <c r="A51" s="49" t="s">
        <v>92</v>
      </c>
      <c r="B51" s="56" t="s">
        <v>69</v>
      </c>
      <c r="C51" s="50" t="s">
        <v>95</v>
      </c>
      <c r="D51" s="50" t="s">
        <v>35</v>
      </c>
      <c r="E51" s="50">
        <v>1</v>
      </c>
      <c r="F51" s="43"/>
      <c r="G51" s="43">
        <v>47</v>
      </c>
      <c r="H51" s="51">
        <v>44956</v>
      </c>
      <c r="I51" s="51">
        <v>45021</v>
      </c>
      <c r="J51" s="19">
        <f t="shared" si="8"/>
        <v>3172400</v>
      </c>
      <c r="K51" s="19">
        <f t="shared" si="9"/>
        <v>7455140</v>
      </c>
      <c r="L51" s="52"/>
      <c r="M51" s="42"/>
      <c r="N51" s="19"/>
      <c r="O51" s="57" t="s">
        <v>96</v>
      </c>
    </row>
    <row r="52" spans="1:15" s="54" customFormat="1" ht="72" customHeight="1">
      <c r="A52" s="49" t="s">
        <v>92</v>
      </c>
      <c r="B52" s="56" t="s">
        <v>69</v>
      </c>
      <c r="C52" s="50" t="s">
        <v>97</v>
      </c>
      <c r="D52" s="50" t="s">
        <v>35</v>
      </c>
      <c r="E52" s="50">
        <v>1</v>
      </c>
      <c r="F52" s="43"/>
      <c r="G52" s="43">
        <v>47</v>
      </c>
      <c r="H52" s="51">
        <v>44956</v>
      </c>
      <c r="I52" s="51">
        <v>45021</v>
      </c>
      <c r="J52" s="19">
        <f t="shared" si="8"/>
        <v>3172400</v>
      </c>
      <c r="K52" s="19">
        <f t="shared" si="9"/>
        <v>7455140</v>
      </c>
      <c r="L52" s="52"/>
      <c r="M52" s="42"/>
      <c r="N52" s="19"/>
      <c r="O52" s="57" t="s">
        <v>98</v>
      </c>
    </row>
    <row r="53" spans="1:15" s="54" customFormat="1" ht="84" customHeight="1">
      <c r="A53" s="49" t="s">
        <v>99</v>
      </c>
      <c r="B53" s="56" t="s">
        <v>65</v>
      </c>
      <c r="C53" s="50" t="s">
        <v>100</v>
      </c>
      <c r="D53" s="50" t="s">
        <v>35</v>
      </c>
      <c r="E53" s="50">
        <v>1</v>
      </c>
      <c r="F53" s="43"/>
      <c r="G53" s="43">
        <v>47</v>
      </c>
      <c r="H53" s="51">
        <v>44956</v>
      </c>
      <c r="I53" s="51">
        <v>45021</v>
      </c>
      <c r="J53" s="19">
        <f t="shared" si="8"/>
        <v>3172400</v>
      </c>
      <c r="K53" s="19">
        <f t="shared" si="9"/>
        <v>7455140</v>
      </c>
      <c r="L53" s="52"/>
      <c r="M53" s="42"/>
      <c r="N53" s="19"/>
      <c r="O53" s="57" t="s">
        <v>101</v>
      </c>
    </row>
    <row r="54" spans="1:15" s="54" customFormat="1" ht="66.75" customHeight="1">
      <c r="A54" s="49" t="s">
        <v>92</v>
      </c>
      <c r="B54" s="56" t="s">
        <v>69</v>
      </c>
      <c r="C54" s="50" t="s">
        <v>102</v>
      </c>
      <c r="D54" s="50" t="s">
        <v>35</v>
      </c>
      <c r="E54" s="50">
        <v>1</v>
      </c>
      <c r="F54" s="43"/>
      <c r="G54" s="43">
        <v>47</v>
      </c>
      <c r="H54" s="51">
        <v>44956</v>
      </c>
      <c r="I54" s="51">
        <v>45021</v>
      </c>
      <c r="J54" s="19">
        <f t="shared" si="8"/>
        <v>3172400</v>
      </c>
      <c r="K54" s="19">
        <f t="shared" si="9"/>
        <v>7455140</v>
      </c>
      <c r="L54" s="52"/>
      <c r="M54" s="42"/>
      <c r="N54" s="19"/>
      <c r="O54" s="55" t="s">
        <v>103</v>
      </c>
    </row>
    <row r="55" spans="1:15" s="54" customFormat="1" ht="77.25" customHeight="1">
      <c r="A55" s="49" t="s">
        <v>49</v>
      </c>
      <c r="B55" s="56" t="s">
        <v>33</v>
      </c>
      <c r="C55" s="50" t="s">
        <v>104</v>
      </c>
      <c r="D55" s="50" t="s">
        <v>35</v>
      </c>
      <c r="E55" s="50">
        <v>1</v>
      </c>
      <c r="F55" s="43"/>
      <c r="G55" s="43">
        <v>47</v>
      </c>
      <c r="H55" s="51">
        <v>44956</v>
      </c>
      <c r="I55" s="51">
        <v>45021</v>
      </c>
      <c r="J55" s="19">
        <f t="shared" si="8"/>
        <v>3172400</v>
      </c>
      <c r="K55" s="19">
        <f t="shared" si="9"/>
        <v>7455140</v>
      </c>
      <c r="L55" s="52"/>
      <c r="M55" s="42"/>
      <c r="N55" s="19"/>
      <c r="O55" s="55" t="s">
        <v>105</v>
      </c>
    </row>
    <row r="56" spans="1:15" s="54" customFormat="1" ht="183.75" customHeight="1">
      <c r="A56" s="58" t="s">
        <v>106</v>
      </c>
      <c r="B56" s="56" t="s">
        <v>65</v>
      </c>
      <c r="C56" s="50" t="s">
        <v>107</v>
      </c>
      <c r="D56" s="50" t="s">
        <v>35</v>
      </c>
      <c r="E56" s="50">
        <v>1</v>
      </c>
      <c r="F56" s="43"/>
      <c r="G56" s="43">
        <v>47</v>
      </c>
      <c r="H56" s="51">
        <v>44956</v>
      </c>
      <c r="I56" s="51">
        <v>45021</v>
      </c>
      <c r="J56" s="19">
        <f t="shared" si="8"/>
        <v>3172400</v>
      </c>
      <c r="K56" s="19">
        <f t="shared" si="9"/>
        <v>7455140</v>
      </c>
      <c r="L56" s="52"/>
      <c r="M56" s="42"/>
      <c r="N56" s="19"/>
      <c r="O56" s="57" t="s">
        <v>108</v>
      </c>
    </row>
    <row r="57" spans="1:15">
      <c r="A57" s="45" t="s">
        <v>109</v>
      </c>
      <c r="B57" s="20"/>
      <c r="C57" s="21"/>
      <c r="D57" s="21"/>
      <c r="E57" s="19"/>
      <c r="F57" s="22"/>
      <c r="G57" s="19"/>
      <c r="H57" s="8"/>
      <c r="I57" s="40"/>
      <c r="J57" s="46"/>
      <c r="K57" s="47">
        <f>SUM(K16:K56)</f>
        <v>494824360</v>
      </c>
      <c r="L57" s="47"/>
      <c r="M57" s="48">
        <f>SUM(M20:M39)</f>
        <v>0</v>
      </c>
      <c r="N57" s="40"/>
      <c r="O57" s="44"/>
    </row>
    <row r="58" spans="1:15">
      <c r="A58" s="23"/>
      <c r="B58" s="24"/>
      <c r="C58" s="25"/>
      <c r="D58" s="26"/>
      <c r="E58" s="27"/>
      <c r="F58" s="28"/>
      <c r="G58" s="27"/>
      <c r="H58" s="29"/>
      <c r="J58" s="30"/>
      <c r="K58" s="31"/>
      <c r="L58" s="31"/>
      <c r="M58" s="31"/>
    </row>
    <row r="59" spans="1:15">
      <c r="A59" s="23"/>
      <c r="B59" s="24"/>
      <c r="C59" s="25"/>
      <c r="D59" s="26"/>
      <c r="E59" s="28"/>
      <c r="F59" s="28"/>
      <c r="G59" s="27"/>
      <c r="H59" s="29"/>
      <c r="J59" s="30"/>
      <c r="O59" s="33"/>
    </row>
    <row r="60" spans="1:15">
      <c r="A60" s="23"/>
      <c r="B60" s="24"/>
      <c r="C60" s="25"/>
      <c r="D60" s="26"/>
      <c r="E60" s="28"/>
      <c r="F60" s="28"/>
      <c r="G60" s="27"/>
      <c r="H60" s="29"/>
      <c r="J60" s="30"/>
      <c r="O60" s="33"/>
    </row>
    <row r="61" spans="1:15">
      <c r="B61" s="34"/>
      <c r="L61" s="35"/>
      <c r="M61" s="31"/>
      <c r="O61" s="33"/>
    </row>
    <row r="62" spans="1:15">
      <c r="K62" s="36"/>
      <c r="L62" s="36"/>
      <c r="M62" s="36"/>
      <c r="O62" s="37"/>
    </row>
    <row r="63" spans="1:15" ht="15">
      <c r="A63" s="80" t="s">
        <v>110</v>
      </c>
      <c r="B63" s="80"/>
      <c r="C63" s="80"/>
      <c r="D63" s="80"/>
      <c r="E63" s="80"/>
      <c r="F63" s="80"/>
      <c r="G63" s="80"/>
      <c r="H63" s="80"/>
      <c r="I63" s="80"/>
      <c r="J63" s="80"/>
      <c r="K63" s="80"/>
      <c r="L63" s="80"/>
      <c r="M63" s="80"/>
      <c r="N63" s="80"/>
      <c r="O63" s="80"/>
    </row>
    <row r="64" spans="1:15">
      <c r="A64" s="81" t="s">
        <v>111</v>
      </c>
      <c r="B64" s="81"/>
      <c r="C64" s="81"/>
      <c r="D64" s="81"/>
      <c r="E64" s="81"/>
      <c r="F64" s="81"/>
      <c r="G64" s="81"/>
      <c r="H64" s="81"/>
      <c r="I64" s="81"/>
      <c r="J64" s="81"/>
      <c r="K64" s="81"/>
      <c r="L64" s="81"/>
      <c r="M64" s="81"/>
      <c r="N64" s="81"/>
      <c r="O64" s="81"/>
    </row>
    <row r="65" spans="1:15">
      <c r="A65" s="81" t="s">
        <v>112</v>
      </c>
      <c r="B65" s="81"/>
      <c r="C65" s="81"/>
      <c r="D65" s="81"/>
      <c r="E65" s="81"/>
      <c r="F65" s="81"/>
      <c r="G65" s="81"/>
      <c r="H65" s="81"/>
      <c r="I65" s="81"/>
      <c r="J65" s="81"/>
      <c r="K65" s="81"/>
      <c r="L65" s="81"/>
      <c r="M65" s="81"/>
      <c r="N65" s="81"/>
      <c r="O65" s="81"/>
    </row>
  </sheetData>
  <autoFilter ref="A15:O57" xr:uid="{00000000-0001-0000-0000-000000000000}">
    <filterColumn colId="9" showButton="0"/>
    <filterColumn colId="11" showButton="0"/>
  </autoFilter>
  <mergeCells count="31">
    <mergeCell ref="A63:O63"/>
    <mergeCell ref="A64:O64"/>
    <mergeCell ref="A65:O65"/>
    <mergeCell ref="H13:I13"/>
    <mergeCell ref="J13:J14"/>
    <mergeCell ref="K13:K14"/>
    <mergeCell ref="L13:L14"/>
    <mergeCell ref="M13:M14"/>
    <mergeCell ref="O13:O14"/>
    <mergeCell ref="H14:H15"/>
    <mergeCell ref="I14:I15"/>
    <mergeCell ref="J15:K15"/>
    <mergeCell ref="L15:M15"/>
    <mergeCell ref="A13:A15"/>
    <mergeCell ref="B13:B15"/>
    <mergeCell ref="C13:C15"/>
    <mergeCell ref="D13:D15"/>
    <mergeCell ref="E13:E15"/>
    <mergeCell ref="F13:G14"/>
    <mergeCell ref="A9:C9"/>
    <mergeCell ref="A10:C10"/>
    <mergeCell ref="J10:O10"/>
    <mergeCell ref="A11:C11"/>
    <mergeCell ref="K11:O11"/>
    <mergeCell ref="A12:C12"/>
    <mergeCell ref="A1:N2"/>
    <mergeCell ref="A3:O3"/>
    <mergeCell ref="A4:O4"/>
    <mergeCell ref="A5:O5"/>
    <mergeCell ref="A6:O6"/>
    <mergeCell ref="A8:J8"/>
  </mergeCells>
  <pageMargins left="0.7" right="0.7" top="0.75" bottom="0.75" header="0.3" footer="0.3"/>
  <pageSetup orientation="portrait" verticalDpi="12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A5DCAD4B43F5B44992CEAD33442F3AE" ma:contentTypeVersion="14" ma:contentTypeDescription="Create a new document." ma:contentTypeScope="" ma:versionID="588ce80719877b8ac4a714797322ee79">
  <xsd:schema xmlns:xsd="http://www.w3.org/2001/XMLSchema" xmlns:xs="http://www.w3.org/2001/XMLSchema" xmlns:p="http://schemas.microsoft.com/office/2006/metadata/properties" xmlns:ns2="00e0fa48-20e2-4d72-88cf-7ad570a5fe6a" xmlns:ns3="e4dd5c7c-ed7a-4d78-a66f-868743598329" targetNamespace="http://schemas.microsoft.com/office/2006/metadata/properties" ma:root="true" ma:fieldsID="01154cd84e9268dc47c0ce53ed55b1e3" ns2:_="" ns3:_="">
    <xsd:import namespace="00e0fa48-20e2-4d72-88cf-7ad570a5fe6a"/>
    <xsd:import namespace="e4dd5c7c-ed7a-4d78-a66f-868743598329"/>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e0fa48-20e2-4d72-88cf-7ad570a5fe6a"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2b36044f-7612-484d-9aa9-1a490573c3b1}" ma:internalName="TaxCatchAll" ma:showField="CatchAllData" ma:web="00e0fa48-20e2-4d72-88cf-7ad570a5fe6a">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e4dd5c7c-ed7a-4d78-a66f-868743598329"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00e0fa48-20e2-4d72-88cf-7ad570a5fe6a" xsi:nil="true"/>
    <lcf76f155ced4ddcb4097134ff3c332f xmlns="e4dd5c7c-ed7a-4d78-a66f-868743598329">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82498FA-7F26-4CA5-A43F-4716F328813F}"/>
</file>

<file path=customXml/itemProps2.xml><?xml version="1.0" encoding="utf-8"?>
<ds:datastoreItem xmlns:ds="http://schemas.openxmlformats.org/officeDocument/2006/customXml" ds:itemID="{41602162-D9D8-4AAF-BF84-9299D4793155}"/>
</file>

<file path=customXml/itemProps3.xml><?xml version="1.0" encoding="utf-8"?>
<ds:datastoreItem xmlns:ds="http://schemas.openxmlformats.org/officeDocument/2006/customXml" ds:itemID="{87C8E702-EF34-40C3-94A6-3577D7491F97}"/>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David Alfonso Capacho Lozada</dc:creator>
  <cp:keywords/>
  <dc:description/>
  <cp:lastModifiedBy>Diana Marcela Jimenez Martinez</cp:lastModifiedBy>
  <cp:revision/>
  <dcterms:created xsi:type="dcterms:W3CDTF">2023-01-16T23:04:23Z</dcterms:created>
  <dcterms:modified xsi:type="dcterms:W3CDTF">2023-02-03T16:32:18Z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2023-01-16T23:04:34Z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820ad7b9-766f-46a3-aa3d-052561712a35</vt:lpwstr>
  </property>
  <property fmtid="{D5CDD505-2E9C-101B-9397-08002B2CF9AE}" pid="8" name="MSIP_Label_1299739c-ad3d-4908-806e-4d91151a6e13_ContentBits">
    <vt:lpwstr>0</vt:lpwstr>
  </property>
  <property fmtid="{D5CDD505-2E9C-101B-9397-08002B2CF9AE}" pid="9" name="ContentTypeId">
    <vt:lpwstr>0x0101004A5DCAD4B43F5B44992CEAD33442F3AE</vt:lpwstr>
  </property>
  <property fmtid="{D5CDD505-2E9C-101B-9397-08002B2CF9AE}" pid="10" name="MediaServiceImageTags">
    <vt:lpwstr/>
  </property>
</Properties>
</file>