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ACVAL_Vigencia2023\2. PROCESOS GENERALES VIGENCIA 2023\XXX-MC-CENACVALLEDUPAR-2022 - TECNICOMECANICA\5. PROCESO\"/>
    </mc:Choice>
  </mc:AlternateContent>
  <bookViews>
    <workbookView xWindow="0" yWindow="0" windowWidth="17940" windowHeight="6075"/>
  </bookViews>
  <sheets>
    <sheet name="LOTE 2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3" i="1" l="1"/>
  <c r="BM70" i="1" l="1"/>
  <c r="BL70" i="1"/>
  <c r="BK70" i="1"/>
  <c r="BN70" i="1" s="1"/>
  <c r="BJ70" i="1"/>
  <c r="BI70" i="1"/>
  <c r="I70" i="1"/>
  <c r="BM69" i="1"/>
  <c r="BL69" i="1"/>
  <c r="BK69" i="1"/>
  <c r="BN69" i="1" s="1"/>
  <c r="BJ69" i="1"/>
  <c r="BI69" i="1"/>
  <c r="I69" i="1"/>
  <c r="BM68" i="1"/>
  <c r="BL68" i="1"/>
  <c r="BK68" i="1"/>
  <c r="BN68" i="1" s="1"/>
  <c r="BJ68" i="1"/>
  <c r="BI68" i="1"/>
  <c r="I68" i="1"/>
  <c r="BM67" i="1"/>
  <c r="BL67" i="1"/>
  <c r="BK67" i="1"/>
  <c r="BN67" i="1" s="1"/>
  <c r="BJ67" i="1"/>
  <c r="BI67" i="1"/>
  <c r="I67" i="1"/>
  <c r="BM37" i="1"/>
  <c r="BL37" i="1"/>
  <c r="BK37" i="1"/>
  <c r="BN37" i="1" s="1"/>
  <c r="BJ37" i="1"/>
  <c r="BI37" i="1"/>
  <c r="I37" i="1"/>
  <c r="BM36" i="1"/>
  <c r="BL36" i="1"/>
  <c r="BK36" i="1"/>
  <c r="BN36" i="1" s="1"/>
  <c r="BJ36" i="1"/>
  <c r="BI36" i="1"/>
  <c r="I36" i="1"/>
  <c r="BM35" i="1"/>
  <c r="BL35" i="1"/>
  <c r="BK35" i="1"/>
  <c r="BN35" i="1" s="1"/>
  <c r="BJ35" i="1"/>
  <c r="BI35" i="1"/>
  <c r="I35" i="1"/>
  <c r="BM34" i="1"/>
  <c r="BL34" i="1"/>
  <c r="BK34" i="1"/>
  <c r="BN34" i="1" s="1"/>
  <c r="BJ34" i="1"/>
  <c r="BI34" i="1"/>
  <c r="I34" i="1"/>
  <c r="BM33" i="1"/>
  <c r="BL33" i="1"/>
  <c r="BK33" i="1"/>
  <c r="BN33" i="1" s="1"/>
  <c r="BJ33" i="1"/>
  <c r="BI33" i="1"/>
  <c r="I33" i="1"/>
  <c r="BM32" i="1"/>
  <c r="BL32" i="1"/>
  <c r="BK32" i="1"/>
  <c r="BN32" i="1" s="1"/>
  <c r="BJ32" i="1"/>
  <c r="BI32" i="1"/>
  <c r="I32" i="1"/>
  <c r="AF63" i="1"/>
  <c r="BI63" i="1" s="1"/>
  <c r="I63" i="1"/>
  <c r="AF29" i="1"/>
  <c r="BK29" i="1" s="1"/>
  <c r="BN29" i="1" s="1"/>
  <c r="I29" i="1"/>
  <c r="BM59" i="1"/>
  <c r="BL59" i="1"/>
  <c r="BK59" i="1"/>
  <c r="BN59" i="1" s="1"/>
  <c r="BJ59" i="1"/>
  <c r="BI59" i="1"/>
  <c r="I59" i="1"/>
  <c r="BM58" i="1"/>
  <c r="BL58" i="1"/>
  <c r="BK58" i="1"/>
  <c r="BN58" i="1" s="1"/>
  <c r="BJ58" i="1"/>
  <c r="BI58" i="1"/>
  <c r="I58" i="1"/>
  <c r="BM26" i="1"/>
  <c r="BL26" i="1"/>
  <c r="BK26" i="1"/>
  <c r="BN26" i="1" s="1"/>
  <c r="BJ26" i="1"/>
  <c r="BI26" i="1"/>
  <c r="I26" i="1"/>
  <c r="BM25" i="1"/>
  <c r="BL25" i="1"/>
  <c r="BK25" i="1"/>
  <c r="BN25" i="1" s="1"/>
  <c r="BJ25" i="1"/>
  <c r="BI25" i="1"/>
  <c r="I25" i="1"/>
  <c r="BM54" i="1"/>
  <c r="BL54" i="1"/>
  <c r="BK54" i="1"/>
  <c r="BN54" i="1" s="1"/>
  <c r="BJ54" i="1"/>
  <c r="BI54" i="1"/>
  <c r="I54" i="1"/>
  <c r="BM22" i="1"/>
  <c r="BL22" i="1"/>
  <c r="BK22" i="1"/>
  <c r="BN22" i="1" s="1"/>
  <c r="BJ22" i="1"/>
  <c r="BI22" i="1"/>
  <c r="I22" i="1"/>
  <c r="BM21" i="1"/>
  <c r="BL21" i="1"/>
  <c r="BK21" i="1"/>
  <c r="BN21" i="1" s="1"/>
  <c r="BJ21" i="1"/>
  <c r="BI21" i="1"/>
  <c r="I21" i="1"/>
  <c r="AM51" i="1"/>
  <c r="AF51" i="1"/>
  <c r="Y51" i="1"/>
  <c r="I51" i="1"/>
  <c r="AM50" i="1"/>
  <c r="AF50" i="1"/>
  <c r="Y50" i="1"/>
  <c r="I50" i="1"/>
  <c r="AM49" i="1"/>
  <c r="AF49" i="1"/>
  <c r="Y49" i="1"/>
  <c r="I49" i="1"/>
  <c r="AM48" i="1"/>
  <c r="AF48" i="1"/>
  <c r="Y48" i="1"/>
  <c r="I48" i="1"/>
  <c r="AM47" i="1"/>
  <c r="AF47" i="1"/>
  <c r="Y47" i="1"/>
  <c r="I47" i="1"/>
  <c r="AM18" i="1"/>
  <c r="AF18" i="1"/>
  <c r="Y18" i="1"/>
  <c r="I18" i="1"/>
  <c r="AM17" i="1"/>
  <c r="AF17" i="1"/>
  <c r="Y17" i="1"/>
  <c r="I17" i="1"/>
  <c r="AM16" i="1"/>
  <c r="AF16" i="1"/>
  <c r="Y16" i="1"/>
  <c r="I16" i="1"/>
  <c r="AM15" i="1"/>
  <c r="AF15" i="1"/>
  <c r="Y15" i="1"/>
  <c r="I15" i="1"/>
  <c r="AM14" i="1"/>
  <c r="AF14" i="1"/>
  <c r="Y14" i="1"/>
  <c r="I14" i="1"/>
  <c r="AM13" i="1"/>
  <c r="AF13" i="1"/>
  <c r="Y13" i="1"/>
  <c r="I13" i="1"/>
  <c r="AM12" i="1"/>
  <c r="AF12" i="1"/>
  <c r="Y12" i="1"/>
  <c r="I12" i="1"/>
  <c r="B12" i="1"/>
  <c r="B13" i="1" s="1"/>
  <c r="B14" i="1" s="1"/>
  <c r="B15" i="1" s="1"/>
  <c r="B16" i="1" s="1"/>
  <c r="B17" i="1" s="1"/>
  <c r="B18" i="1" s="1"/>
  <c r="B48" i="1" s="1"/>
  <c r="B49" i="1" s="1"/>
  <c r="B50" i="1" s="1"/>
  <c r="B51" i="1" s="1"/>
  <c r="AM11" i="1"/>
  <c r="AF11" i="1"/>
  <c r="Y11" i="1"/>
  <c r="I11" i="1"/>
  <c r="AM44" i="1"/>
  <c r="AF44" i="1"/>
  <c r="Y44" i="1"/>
  <c r="I44" i="1"/>
  <c r="AM43" i="1"/>
  <c r="AF43" i="1"/>
  <c r="Y43" i="1"/>
  <c r="I43" i="1"/>
  <c r="AM42" i="1"/>
  <c r="AF42" i="1"/>
  <c r="Y42" i="1"/>
  <c r="I42" i="1"/>
  <c r="AM8" i="1"/>
  <c r="AF8" i="1"/>
  <c r="Y8" i="1"/>
  <c r="I8" i="1"/>
  <c r="AM7" i="1"/>
  <c r="AF7" i="1"/>
  <c r="Y7" i="1"/>
  <c r="I7" i="1"/>
  <c r="AM6" i="1"/>
  <c r="AF6" i="1"/>
  <c r="Y6" i="1"/>
  <c r="I6" i="1"/>
  <c r="A6" i="1"/>
  <c r="A7" i="1" s="1"/>
  <c r="A8" i="1" s="1"/>
  <c r="AF5" i="1"/>
  <c r="BL5" i="1" s="1"/>
  <c r="I5" i="1"/>
  <c r="S1" i="1"/>
  <c r="Z1" i="1" s="1"/>
  <c r="AG1" i="1" s="1"/>
  <c r="AN1" i="1" s="1"/>
  <c r="AU1" i="1" s="1"/>
  <c r="BB1" i="1" s="1"/>
  <c r="BM17" i="1" l="1"/>
  <c r="A43" i="1"/>
  <c r="A44" i="1" s="1"/>
  <c r="A11" i="1"/>
  <c r="BM47" i="1"/>
  <c r="BL51" i="1"/>
  <c r="BM44" i="1"/>
  <c r="BM42" i="1"/>
  <c r="BK6" i="1"/>
  <c r="BN6" i="1" s="1"/>
  <c r="BM7" i="1"/>
  <c r="BL16" i="1"/>
  <c r="BJ15" i="1"/>
  <c r="BJ63" i="1"/>
  <c r="BL63" i="1"/>
  <c r="BL48" i="1"/>
  <c r="BL50" i="1"/>
  <c r="BM5" i="1"/>
  <c r="BM14" i="1"/>
  <c r="BJ8" i="1"/>
  <c r="BK43" i="1"/>
  <c r="BN43" i="1" s="1"/>
  <c r="BJ43" i="1"/>
  <c r="BK11" i="1"/>
  <c r="BN11" i="1" s="1"/>
  <c r="BM16" i="1"/>
  <c r="BI11" i="1"/>
  <c r="BL15" i="1"/>
  <c r="BK51" i="1"/>
  <c r="BN51" i="1" s="1"/>
  <c r="BM15" i="1"/>
  <c r="BK8" i="1"/>
  <c r="BN8" i="1" s="1"/>
  <c r="BJ50" i="1"/>
  <c r="BJ6" i="1"/>
  <c r="BL12" i="1"/>
  <c r="BL14" i="1"/>
  <c r="BM51" i="1"/>
  <c r="BK17" i="1"/>
  <c r="BN17" i="1" s="1"/>
  <c r="BI29" i="1"/>
  <c r="BL7" i="1"/>
  <c r="BI8" i="1"/>
  <c r="BJ14" i="1"/>
  <c r="BL29" i="1"/>
  <c r="BL44" i="1"/>
  <c r="BM6" i="1"/>
  <c r="BM43" i="1"/>
  <c r="BI47" i="1"/>
  <c r="BM13" i="1"/>
  <c r="BM18" i="1"/>
  <c r="BK47" i="1"/>
  <c r="BN47" i="1" s="1"/>
  <c r="BM49" i="1"/>
  <c r="BL42" i="1"/>
  <c r="BK12" i="1"/>
  <c r="BN12" i="1" s="1"/>
  <c r="BJ17" i="1"/>
  <c r="BK48" i="1"/>
  <c r="BN48" i="1" s="1"/>
  <c r="BI6" i="1"/>
  <c r="BI43" i="1"/>
  <c r="BJ5" i="1"/>
  <c r="BM8" i="1"/>
  <c r="BM11" i="1"/>
  <c r="BI14" i="1"/>
  <c r="BI50" i="1"/>
  <c r="BJ11" i="1"/>
  <c r="BM12" i="1"/>
  <c r="BK14" i="1"/>
  <c r="BN14" i="1" s="1"/>
  <c r="BI16" i="1"/>
  <c r="BL17" i="1"/>
  <c r="BJ47" i="1"/>
  <c r="BM48" i="1"/>
  <c r="BK50" i="1"/>
  <c r="BN50" i="1" s="1"/>
  <c r="BM29" i="1"/>
  <c r="BK63" i="1"/>
  <c r="BN63" i="1" s="1"/>
  <c r="BI13" i="1"/>
  <c r="BL6" i="1"/>
  <c r="BL8" i="1"/>
  <c r="BL43" i="1"/>
  <c r="BL11" i="1"/>
  <c r="BJ13" i="1"/>
  <c r="BK16" i="1"/>
  <c r="BN16" i="1" s="1"/>
  <c r="BI18" i="1"/>
  <c r="BL47" i="1"/>
  <c r="BJ49" i="1"/>
  <c r="BM50" i="1"/>
  <c r="BM63" i="1"/>
  <c r="BJ16" i="1"/>
  <c r="BI5" i="1"/>
  <c r="BI7" i="1"/>
  <c r="BI42" i="1"/>
  <c r="BI44" i="1"/>
  <c r="BK13" i="1"/>
  <c r="BN13" i="1" s="1"/>
  <c r="BI15" i="1"/>
  <c r="BJ18" i="1"/>
  <c r="BK49" i="1"/>
  <c r="BN49" i="1" s="1"/>
  <c r="BI51" i="1"/>
  <c r="BJ42" i="1"/>
  <c r="BJ44" i="1"/>
  <c r="BI12" i="1"/>
  <c r="BL13" i="1"/>
  <c r="BK18" i="1"/>
  <c r="BN18" i="1" s="1"/>
  <c r="BI48" i="1"/>
  <c r="BL49" i="1"/>
  <c r="BJ51" i="1"/>
  <c r="BI49" i="1"/>
  <c r="BK5" i="1"/>
  <c r="BN5" i="1" s="1"/>
  <c r="BK7" i="1"/>
  <c r="BN7" i="1" s="1"/>
  <c r="BK42" i="1"/>
  <c r="BN42" i="1" s="1"/>
  <c r="BK44" i="1"/>
  <c r="BN44" i="1" s="1"/>
  <c r="BJ12" i="1"/>
  <c r="BK15" i="1"/>
  <c r="BN15" i="1" s="1"/>
  <c r="BI17" i="1"/>
  <c r="BL18" i="1"/>
  <c r="BJ48" i="1"/>
  <c r="BJ29" i="1"/>
  <c r="BJ7" i="1"/>
  <c r="A12" i="1" l="1"/>
  <c r="A13" i="1" s="1"/>
  <c r="A14" i="1" s="1"/>
  <c r="A15" i="1" s="1"/>
  <c r="A16" i="1" s="1"/>
  <c r="A17" i="1" s="1"/>
  <c r="A18" i="1" s="1"/>
  <c r="A21" i="1" s="1"/>
  <c r="A48" i="1"/>
  <c r="A49" i="1" s="1"/>
  <c r="A50" i="1" s="1"/>
  <c r="A51" i="1" s="1"/>
  <c r="A22" i="1" l="1"/>
  <c r="A26" i="1" s="1"/>
  <c r="A59" i="1" s="1"/>
  <c r="A34" i="1" s="1"/>
  <c r="A35" i="1" s="1"/>
  <c r="A36" i="1" s="1"/>
  <c r="A37" i="1" s="1"/>
  <c r="A68" i="1" s="1"/>
  <c r="A69" i="1" s="1"/>
  <c r="A70" i="1" s="1"/>
</calcChain>
</file>

<file path=xl/sharedStrings.xml><?xml version="1.0" encoding="utf-8"?>
<sst xmlns="http://schemas.openxmlformats.org/spreadsheetml/2006/main" count="332" uniqueCount="102">
  <si>
    <t>CENTRO DE DIAGNOSTICO AUTOMOTOR DEL CESAR NIT: 900163205</t>
  </si>
  <si>
    <t>CENTRO DIAGNOSTICO AUTOMOTOR DE VALLEDUPAR S.A.
NIT: 900084186</t>
  </si>
  <si>
    <t>CD MOTORCOB SAS 
NIT: 901267247</t>
  </si>
  <si>
    <t>CENTRO DE DIAGNOSTICO AUTOMOTOR AUTOVIAL DEL CARIBE SAS 
NIT: 900228586</t>
  </si>
  <si>
    <t>CDA CENTRO VALLE CERTICAR 
NIT: 901222353</t>
  </si>
  <si>
    <t>CDA MOTO CESAR 
NIT: 900352010</t>
  </si>
  <si>
    <t>CENTRO DE DIAGNOSTICO AUTOMOTOR LA 44 
NIT: 901257993</t>
  </si>
  <si>
    <t>ITEMS</t>
  </si>
  <si>
    <t>CODIGOS DANE</t>
  </si>
  <si>
    <t>CÓDIGO UNSPSC</t>
  </si>
  <si>
    <t>DENOMINACION</t>
  </si>
  <si>
    <t>TIPOLOGÍA</t>
  </si>
  <si>
    <t>PLACA CIVIL</t>
  </si>
  <si>
    <t>MODELO</t>
  </si>
  <si>
    <t>ANTIGÜEDAD EN AÑOS</t>
  </si>
  <si>
    <t xml:space="preserve">UNIDAD DE MEDIDA </t>
  </si>
  <si>
    <t>CANTIDAD</t>
  </si>
  <si>
    <t xml:space="preserve">VALOR SERVICIO </t>
  </si>
  <si>
    <t>IVA</t>
  </si>
  <si>
    <t>RUNT</t>
  </si>
  <si>
    <t>SICOV (Iva incluido)</t>
  </si>
  <si>
    <t>ANSV(Agencia Nacional de Seguridad Vial)</t>
  </si>
  <si>
    <t>RECAUDO</t>
  </si>
  <si>
    <t>TOTAL</t>
  </si>
  <si>
    <t xml:space="preserve">MENOR VALOR </t>
  </si>
  <si>
    <t>PROMEDIO</t>
  </si>
  <si>
    <t xml:space="preserve">MAYOR VALOR </t>
  </si>
  <si>
    <t>MEDIANA</t>
  </si>
  <si>
    <t xml:space="preserve">DESVIACION ESTANDAR </t>
  </si>
  <si>
    <t>PRECIOS DE REFERENCIA</t>
  </si>
  <si>
    <t>METRICA</t>
  </si>
  <si>
    <t>7. BAEEV3</t>
  </si>
  <si>
    <t>78181505 </t>
  </si>
  <si>
    <t>CUATRIMOTO LT A750 XP</t>
  </si>
  <si>
    <t xml:space="preserve">LIVIANOS </t>
  </si>
  <si>
    <t>RRL43D</t>
  </si>
  <si>
    <t xml:space="preserve">UNIDAD </t>
  </si>
  <si>
    <t>Mayor Valor</t>
  </si>
  <si>
    <t>RRL44D</t>
  </si>
  <si>
    <t>RRL45D</t>
  </si>
  <si>
    <t>RRL47D</t>
  </si>
  <si>
    <t>RRL35D</t>
  </si>
  <si>
    <t>RRL51D</t>
  </si>
  <si>
    <t>RRL55D</t>
  </si>
  <si>
    <t xml:space="preserve">12. GMRON </t>
  </si>
  <si>
    <t>RRL66D</t>
  </si>
  <si>
    <t>2015</t>
  </si>
  <si>
    <t>RRL64D</t>
  </si>
  <si>
    <t>RRL63D</t>
  </si>
  <si>
    <t>RRL60D</t>
  </si>
  <si>
    <t>RRL56D</t>
  </si>
  <si>
    <t>RRL69D</t>
  </si>
  <si>
    <t>RRL68D</t>
  </si>
  <si>
    <t>RRL70D</t>
  </si>
  <si>
    <t>RRL49D</t>
  </si>
  <si>
    <t>RRL73D</t>
  </si>
  <si>
    <t>RRL57D</t>
  </si>
  <si>
    <t>RRL41D</t>
  </si>
  <si>
    <t>RRL42D</t>
  </si>
  <si>
    <t>11. BICAR</t>
  </si>
  <si>
    <t>CUATRIMOTO</t>
  </si>
  <si>
    <t>IVU06E</t>
  </si>
  <si>
    <t>IVU04E</t>
  </si>
  <si>
    <t>IVU05E</t>
  </si>
  <si>
    <t>3. BAMMA7</t>
  </si>
  <si>
    <t>CUATRIMOTOS-RRL37D-2015</t>
  </si>
  <si>
    <t>LIVIANOS</t>
  </si>
  <si>
    <t>RRL37D</t>
  </si>
  <si>
    <t>CUATRIMOTOS-RRL39D-2015</t>
  </si>
  <si>
    <t>RRL39D</t>
  </si>
  <si>
    <t>CUATRIMOTOS-RRL40D-2015</t>
  </si>
  <si>
    <t>RRL40D</t>
  </si>
  <si>
    <t>CUATRIMOTOS-RRL54D-2015</t>
  </si>
  <si>
    <t>RRL54D</t>
  </si>
  <si>
    <t>5. BITER10</t>
  </si>
  <si>
    <t>CUATRIMOTO-LIVIANOS-RRL53D-2015</t>
  </si>
  <si>
    <t>RRL53D</t>
  </si>
  <si>
    <t>UNIDAD</t>
  </si>
  <si>
    <t>CUATRIMOTO-LIVIANOS-RRL71D-2015</t>
  </si>
  <si>
    <t>RRL71D</t>
  </si>
  <si>
    <t>22. GBMAT</t>
  </si>
  <si>
    <t>CUATRIMOTO YAMAHA GRISSLY-LIVIANOS-IVU10E</t>
  </si>
  <si>
    <t>IVU10E</t>
  </si>
  <si>
    <t>CUATRIMOTO YAMAHA GRISSLY-LIVIANOS-IVU11E</t>
  </si>
  <si>
    <t>IVU11E</t>
  </si>
  <si>
    <t>CUATRIMOTO YAMAHA GRISSLY-LIVIANOS-IVU12E</t>
  </si>
  <si>
    <t>IVU12E</t>
  </si>
  <si>
    <t>CUATRIMOTO YAMAHA GRISSLY-LIVIANOS-IVU13E</t>
  </si>
  <si>
    <t>IVU13E</t>
  </si>
  <si>
    <t>CUATRIMOTO YAMAHA GRISSLY-LIVIANOS-IVU14E</t>
  </si>
  <si>
    <t>IVU14E</t>
  </si>
  <si>
    <t>CUATRIMOTO YAMAHA GRISSLY-LIVIANOS-IVU15E</t>
  </si>
  <si>
    <t>IVU15E</t>
  </si>
  <si>
    <t>CUATRIMOTO YAMAHA GRISSLY-LIVIANOS-IVU16E</t>
  </si>
  <si>
    <t>IVU16E</t>
  </si>
  <si>
    <t>CUATRIMOTO YAMAHA GRISSLY-LIVIANOS-IVU17E</t>
  </si>
  <si>
    <t>IVU17E</t>
  </si>
  <si>
    <t>CUATRIMOTO YAMAHA GRISSLY-LIVIANOS-IVU18E</t>
  </si>
  <si>
    <t>IVU18E</t>
  </si>
  <si>
    <t>CUATRIMOTO YAMAHA GRISSLY-LIVIANOS-IVU19E</t>
  </si>
  <si>
    <t>VU19E</t>
  </si>
  <si>
    <t>ÍTEMS ADICIONALES DE 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</si>
</sst>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5" borderId="12" xfId="0" applyFont="1" applyFill="1" applyBorder="1" applyAlignment="1">
      <alignment vertical="center"/>
    </xf>
    <xf numFmtId="0" fontId="3" fillId="5" borderId="12" xfId="0" applyFont="1" applyFill="1" applyBorder="1"/>
    <xf numFmtId="0" fontId="5" fillId="5" borderId="12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41" fontId="11" fillId="0" borderId="13" xfId="2" applyFont="1" applyBorder="1" applyAlignment="1">
      <alignment horizontal="center" vertical="center"/>
    </xf>
    <xf numFmtId="41" fontId="12" fillId="0" borderId="13" xfId="2" applyFont="1" applyBorder="1" applyAlignment="1">
      <alignment horizontal="center" vertical="center"/>
    </xf>
    <xf numFmtId="41" fontId="11" fillId="0" borderId="16" xfId="2" applyFont="1" applyBorder="1" applyAlignment="1">
      <alignment horizontal="center" vertical="center"/>
    </xf>
    <xf numFmtId="41" fontId="12" fillId="0" borderId="16" xfId="2" applyFont="1" applyBorder="1" applyAlignment="1">
      <alignment horizontal="center" vertical="center"/>
    </xf>
    <xf numFmtId="41" fontId="6" fillId="0" borderId="12" xfId="2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41" fontId="13" fillId="0" borderId="12" xfId="2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41" fontId="3" fillId="0" borderId="12" xfId="2" applyFont="1" applyBorder="1" applyAlignment="1">
      <alignment horizontal="center" vertical="center"/>
    </xf>
    <xf numFmtId="41" fontId="13" fillId="0" borderId="17" xfId="2" applyFont="1" applyBorder="1" applyAlignment="1">
      <alignment horizontal="center" vertical="center"/>
    </xf>
    <xf numFmtId="41" fontId="3" fillId="0" borderId="7" xfId="2" applyFont="1" applyBorder="1" applyAlignment="1">
      <alignment horizontal="center" vertical="center"/>
    </xf>
    <xf numFmtId="41" fontId="13" fillId="0" borderId="7" xfId="2" applyFont="1" applyBorder="1" applyAlignment="1">
      <alignment horizontal="center" vertical="center"/>
    </xf>
    <xf numFmtId="41" fontId="13" fillId="0" borderId="9" xfId="2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17" xfId="0" applyFont="1" applyFill="1" applyBorder="1"/>
    <xf numFmtId="0" fontId="7" fillId="5" borderId="12" xfId="0" applyFont="1" applyFill="1" applyBorder="1"/>
    <xf numFmtId="0" fontId="14" fillId="6" borderId="13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/>
    </xf>
    <xf numFmtId="41" fontId="3" fillId="0" borderId="13" xfId="2" applyFont="1" applyBorder="1" applyAlignment="1">
      <alignment horizontal="center" vertical="center"/>
    </xf>
    <xf numFmtId="41" fontId="13" fillId="0" borderId="13" xfId="2" applyFont="1" applyBorder="1" applyAlignment="1">
      <alignment horizontal="center" vertical="center"/>
    </xf>
    <xf numFmtId="41" fontId="13" fillId="0" borderId="16" xfId="2" applyFont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 wrapText="1"/>
    </xf>
    <xf numFmtId="1" fontId="3" fillId="6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41" fontId="11" fillId="0" borderId="12" xfId="2" applyFont="1" applyBorder="1" applyAlignment="1">
      <alignment horizontal="center" vertical="center"/>
    </xf>
    <xf numFmtId="41" fontId="12" fillId="0" borderId="12" xfId="2" applyFont="1" applyBorder="1" applyAlignment="1">
      <alignment horizontal="center" vertical="center"/>
    </xf>
    <xf numFmtId="41" fontId="11" fillId="0" borderId="17" xfId="2" applyFont="1" applyBorder="1" applyAlignment="1">
      <alignment horizontal="center" vertical="center"/>
    </xf>
    <xf numFmtId="41" fontId="12" fillId="0" borderId="17" xfId="2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41" fontId="11" fillId="5" borderId="12" xfId="2" applyFont="1" applyFill="1" applyBorder="1" applyAlignment="1">
      <alignment horizontal="center" vertical="center"/>
    </xf>
    <xf numFmtId="41" fontId="12" fillId="5" borderId="12" xfId="2" applyFont="1" applyFill="1" applyBorder="1" applyAlignment="1">
      <alignment horizontal="center" vertical="center"/>
    </xf>
    <xf numFmtId="41" fontId="11" fillId="5" borderId="17" xfId="2" applyFont="1" applyFill="1" applyBorder="1" applyAlignment="1">
      <alignment horizontal="center" vertical="center"/>
    </xf>
    <xf numFmtId="41" fontId="12" fillId="5" borderId="17" xfId="2" applyFont="1" applyFill="1" applyBorder="1" applyAlignment="1">
      <alignment horizontal="center" vertical="center"/>
    </xf>
    <xf numFmtId="1" fontId="7" fillId="0" borderId="15" xfId="0" applyNumberFormat="1" applyFont="1" applyFill="1" applyBorder="1" applyAlignment="1">
      <alignment horizontal="left" vertical="center" wrapText="1"/>
    </xf>
    <xf numFmtId="1" fontId="7" fillId="0" borderId="12" xfId="0" applyNumberFormat="1" applyFont="1" applyFill="1" applyBorder="1" applyAlignment="1">
      <alignment horizontal="left" vertical="center" wrapText="1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wrapText="1"/>
    </xf>
    <xf numFmtId="0" fontId="3" fillId="7" borderId="1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1" fontId="7" fillId="7" borderId="7" xfId="0" applyNumberFormat="1" applyFont="1" applyFill="1" applyBorder="1" applyAlignment="1">
      <alignment horizontal="left" vertical="center" wrapText="1"/>
    </xf>
    <xf numFmtId="41" fontId="11" fillId="7" borderId="12" xfId="2" applyFont="1" applyFill="1" applyBorder="1" applyAlignment="1">
      <alignment horizontal="center" vertical="center"/>
    </xf>
    <xf numFmtId="41" fontId="12" fillId="7" borderId="7" xfId="2" applyFont="1" applyFill="1" applyBorder="1" applyAlignment="1">
      <alignment horizontal="center" vertical="center"/>
    </xf>
    <xf numFmtId="41" fontId="12" fillId="7" borderId="12" xfId="2" applyFont="1" applyFill="1" applyBorder="1" applyAlignment="1">
      <alignment horizontal="center" vertical="center"/>
    </xf>
    <xf numFmtId="41" fontId="11" fillId="7" borderId="17" xfId="2" applyFont="1" applyFill="1" applyBorder="1" applyAlignment="1">
      <alignment horizontal="center" vertical="center"/>
    </xf>
    <xf numFmtId="164" fontId="7" fillId="7" borderId="12" xfId="0" applyNumberFormat="1" applyFont="1" applyFill="1" applyBorder="1" applyAlignment="1">
      <alignment horizontal="center" vertical="center"/>
    </xf>
    <xf numFmtId="43" fontId="7" fillId="7" borderId="12" xfId="3" applyFont="1" applyFill="1" applyBorder="1" applyAlignment="1">
      <alignment horizontal="center" vertical="center"/>
    </xf>
    <xf numFmtId="165" fontId="7" fillId="7" borderId="12" xfId="2" applyNumberFormat="1" applyFont="1" applyFill="1" applyBorder="1" applyAlignment="1">
      <alignment horizontal="center" vertical="center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Millares 16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70"/>
  <sheetViews>
    <sheetView tabSelected="1" zoomScale="80" zoomScaleNormal="80" workbookViewId="0">
      <pane ySplit="3" topLeftCell="A40" activePane="bottomLeft" state="frozen"/>
      <selection pane="bottomLeft" activeCell="G76" sqref="G76"/>
    </sheetView>
  </sheetViews>
  <sheetFormatPr baseColWidth="10" defaultColWidth="11.5703125" defaultRowHeight="15.75" x14ac:dyDescent="0.2"/>
  <cols>
    <col min="1" max="1" width="11.5703125" style="1"/>
    <col min="2" max="2" width="6.5703125" style="2" customWidth="1"/>
    <col min="3" max="3" width="7.7109375" style="3" customWidth="1"/>
    <col min="4" max="4" width="14.28515625" style="3" customWidth="1"/>
    <col min="5" max="5" width="29.42578125" style="3" customWidth="1"/>
    <col min="6" max="6" width="11.5703125" style="3"/>
    <col min="7" max="7" width="11.5703125" style="4"/>
    <col min="8" max="8" width="8.7109375" style="3" customWidth="1"/>
    <col min="9" max="9" width="11.5703125" style="3"/>
    <col min="10" max="64" width="11.5703125" style="3" customWidth="1"/>
    <col min="65" max="65" width="13.85546875" style="3" customWidth="1"/>
    <col min="66" max="66" width="14.28515625" style="3" bestFit="1" customWidth="1"/>
    <col min="67" max="67" width="14.85546875" style="3" bestFit="1" customWidth="1"/>
    <col min="68" max="16384" width="11.5703125" style="3"/>
  </cols>
  <sheetData>
    <row r="1" spans="1:67" ht="24" thickBot="1" x14ac:dyDescent="0.25">
      <c r="L1" s="92">
        <v>1</v>
      </c>
      <c r="M1" s="92"/>
      <c r="N1" s="92"/>
      <c r="O1" s="92"/>
      <c r="P1" s="92"/>
      <c r="Q1" s="92"/>
      <c r="R1" s="92"/>
      <c r="S1" s="92">
        <f>+L1+1</f>
        <v>2</v>
      </c>
      <c r="T1" s="92"/>
      <c r="U1" s="92"/>
      <c r="V1" s="92"/>
      <c r="W1" s="92"/>
      <c r="X1" s="92"/>
      <c r="Y1" s="92"/>
      <c r="Z1" s="92">
        <f t="shared" ref="Z1" si="0">+S1+1</f>
        <v>3</v>
      </c>
      <c r="AA1" s="92"/>
      <c r="AB1" s="92"/>
      <c r="AC1" s="92"/>
      <c r="AD1" s="92"/>
      <c r="AE1" s="92"/>
      <c r="AF1" s="92"/>
      <c r="AG1" s="92">
        <f t="shared" ref="AG1" si="1">+Z1+1</f>
        <v>4</v>
      </c>
      <c r="AH1" s="92"/>
      <c r="AI1" s="92"/>
      <c r="AJ1" s="92"/>
      <c r="AK1" s="92"/>
      <c r="AL1" s="92"/>
      <c r="AM1" s="92"/>
      <c r="AN1" s="92">
        <f t="shared" ref="AN1" si="2">+AG1+1</f>
        <v>5</v>
      </c>
      <c r="AO1" s="92"/>
      <c r="AP1" s="92"/>
      <c r="AQ1" s="92"/>
      <c r="AR1" s="92"/>
      <c r="AS1" s="92"/>
      <c r="AT1" s="92"/>
      <c r="AU1" s="92">
        <f t="shared" ref="AU1" si="3">+AN1+1</f>
        <v>6</v>
      </c>
      <c r="AV1" s="92"/>
      <c r="AW1" s="92"/>
      <c r="AX1" s="92"/>
      <c r="AY1" s="92"/>
      <c r="AZ1" s="92"/>
      <c r="BA1" s="92"/>
      <c r="BB1" s="92">
        <f t="shared" ref="BB1" si="4">+AU1+1</f>
        <v>7</v>
      </c>
      <c r="BC1" s="92"/>
      <c r="BD1" s="92"/>
      <c r="BE1" s="92"/>
      <c r="BF1" s="92"/>
      <c r="BG1" s="92"/>
      <c r="BH1" s="92"/>
    </row>
    <row r="2" spans="1:67" ht="15.75" customHeight="1" x14ac:dyDescent="0.2">
      <c r="L2" s="93" t="s">
        <v>0</v>
      </c>
      <c r="M2" s="94"/>
      <c r="N2" s="94"/>
      <c r="O2" s="94"/>
      <c r="P2" s="94"/>
      <c r="Q2" s="94"/>
      <c r="R2" s="95"/>
      <c r="S2" s="96" t="s">
        <v>1</v>
      </c>
      <c r="T2" s="97"/>
      <c r="U2" s="97"/>
      <c r="V2" s="97"/>
      <c r="W2" s="97"/>
      <c r="X2" s="97"/>
      <c r="Y2" s="98"/>
      <c r="Z2" s="99" t="s">
        <v>2</v>
      </c>
      <c r="AA2" s="100"/>
      <c r="AB2" s="100"/>
      <c r="AC2" s="100"/>
      <c r="AD2" s="100"/>
      <c r="AE2" s="100"/>
      <c r="AF2" s="101"/>
      <c r="AG2" s="96" t="s">
        <v>3</v>
      </c>
      <c r="AH2" s="97"/>
      <c r="AI2" s="97"/>
      <c r="AJ2" s="97"/>
      <c r="AK2" s="97"/>
      <c r="AL2" s="97"/>
      <c r="AM2" s="98"/>
      <c r="AN2" s="93" t="s">
        <v>4</v>
      </c>
      <c r="AO2" s="94"/>
      <c r="AP2" s="94"/>
      <c r="AQ2" s="94"/>
      <c r="AR2" s="94"/>
      <c r="AS2" s="94"/>
      <c r="AT2" s="102"/>
      <c r="AU2" s="96" t="s">
        <v>5</v>
      </c>
      <c r="AV2" s="97"/>
      <c r="AW2" s="97"/>
      <c r="AX2" s="97"/>
      <c r="AY2" s="97"/>
      <c r="AZ2" s="97"/>
      <c r="BA2" s="98"/>
      <c r="BB2" s="93" t="s">
        <v>6</v>
      </c>
      <c r="BC2" s="94"/>
      <c r="BD2" s="94"/>
      <c r="BE2" s="94"/>
      <c r="BF2" s="94"/>
      <c r="BG2" s="94"/>
      <c r="BH2" s="102"/>
      <c r="BI2" s="5"/>
      <c r="BJ2" s="5"/>
      <c r="BK2" s="5"/>
      <c r="BL2" s="5"/>
      <c r="BM2" s="5"/>
      <c r="BN2" s="5"/>
      <c r="BO2" s="5"/>
    </row>
    <row r="3" spans="1:67" s="26" customFormat="1" ht="26.45" customHeight="1" x14ac:dyDescent="0.2">
      <c r="A3" s="1"/>
      <c r="B3" s="6" t="s">
        <v>7</v>
      </c>
      <c r="C3" s="7" t="s">
        <v>8</v>
      </c>
      <c r="D3" s="7" t="s">
        <v>9</v>
      </c>
      <c r="E3" s="8" t="s">
        <v>10</v>
      </c>
      <c r="F3" s="9" t="s">
        <v>11</v>
      </c>
      <c r="G3" s="8" t="s">
        <v>12</v>
      </c>
      <c r="H3" s="10" t="s">
        <v>13</v>
      </c>
      <c r="I3" s="8" t="s">
        <v>14</v>
      </c>
      <c r="J3" s="8" t="s">
        <v>15</v>
      </c>
      <c r="K3" s="8" t="s">
        <v>16</v>
      </c>
      <c r="L3" s="11" t="s">
        <v>17</v>
      </c>
      <c r="M3" s="12" t="s">
        <v>18</v>
      </c>
      <c r="N3" s="12" t="s">
        <v>19</v>
      </c>
      <c r="O3" s="13" t="s">
        <v>20</v>
      </c>
      <c r="P3" s="13" t="s">
        <v>21</v>
      </c>
      <c r="Q3" s="13" t="s">
        <v>22</v>
      </c>
      <c r="R3" s="14" t="s">
        <v>23</v>
      </c>
      <c r="S3" s="15" t="s">
        <v>17</v>
      </c>
      <c r="T3" s="16" t="s">
        <v>18</v>
      </c>
      <c r="U3" s="16" t="s">
        <v>19</v>
      </c>
      <c r="V3" s="17" t="s">
        <v>20</v>
      </c>
      <c r="W3" s="17" t="s">
        <v>21</v>
      </c>
      <c r="X3" s="17" t="s">
        <v>22</v>
      </c>
      <c r="Y3" s="18" t="s">
        <v>23</v>
      </c>
      <c r="Z3" s="19" t="s">
        <v>17</v>
      </c>
      <c r="AA3" s="20" t="s">
        <v>18</v>
      </c>
      <c r="AB3" s="20" t="s">
        <v>19</v>
      </c>
      <c r="AC3" s="21" t="s">
        <v>20</v>
      </c>
      <c r="AD3" s="21" t="s">
        <v>21</v>
      </c>
      <c r="AE3" s="21" t="s">
        <v>22</v>
      </c>
      <c r="AF3" s="14" t="s">
        <v>23</v>
      </c>
      <c r="AG3" s="15" t="s">
        <v>17</v>
      </c>
      <c r="AH3" s="16" t="s">
        <v>18</v>
      </c>
      <c r="AI3" s="16" t="s">
        <v>19</v>
      </c>
      <c r="AJ3" s="17" t="s">
        <v>20</v>
      </c>
      <c r="AK3" s="17" t="s">
        <v>21</v>
      </c>
      <c r="AL3" s="17" t="s">
        <v>22</v>
      </c>
      <c r="AM3" s="18" t="s">
        <v>23</v>
      </c>
      <c r="AN3" s="22" t="s">
        <v>17</v>
      </c>
      <c r="AO3" s="20" t="s">
        <v>18</v>
      </c>
      <c r="AP3" s="20" t="s">
        <v>19</v>
      </c>
      <c r="AQ3" s="21" t="s">
        <v>20</v>
      </c>
      <c r="AR3" s="21" t="s">
        <v>21</v>
      </c>
      <c r="AS3" s="21" t="s">
        <v>22</v>
      </c>
      <c r="AT3" s="23" t="s">
        <v>23</v>
      </c>
      <c r="AU3" s="15" t="s">
        <v>17</v>
      </c>
      <c r="AV3" s="16" t="s">
        <v>18</v>
      </c>
      <c r="AW3" s="16" t="s">
        <v>19</v>
      </c>
      <c r="AX3" s="17" t="s">
        <v>20</v>
      </c>
      <c r="AY3" s="17" t="s">
        <v>21</v>
      </c>
      <c r="AZ3" s="17" t="s">
        <v>22</v>
      </c>
      <c r="BA3" s="18" t="s">
        <v>23</v>
      </c>
      <c r="BB3" s="22" t="s">
        <v>17</v>
      </c>
      <c r="BC3" s="20" t="s">
        <v>18</v>
      </c>
      <c r="BD3" s="20" t="s">
        <v>19</v>
      </c>
      <c r="BE3" s="21" t="s">
        <v>20</v>
      </c>
      <c r="BF3" s="21" t="s">
        <v>21</v>
      </c>
      <c r="BG3" s="21" t="s">
        <v>22</v>
      </c>
      <c r="BH3" s="23" t="s">
        <v>23</v>
      </c>
      <c r="BI3" s="24" t="s">
        <v>24</v>
      </c>
      <c r="BJ3" s="13" t="s">
        <v>25</v>
      </c>
      <c r="BK3" s="13" t="s">
        <v>26</v>
      </c>
      <c r="BL3" s="13" t="s">
        <v>27</v>
      </c>
      <c r="BM3" s="13" t="s">
        <v>28</v>
      </c>
      <c r="BN3" s="25" t="s">
        <v>29</v>
      </c>
      <c r="BO3" s="13" t="s">
        <v>30</v>
      </c>
    </row>
    <row r="4" spans="1:67" x14ac:dyDescent="0.2">
      <c r="B4" s="27"/>
      <c r="C4" s="28"/>
      <c r="D4" s="28"/>
      <c r="E4" s="29" t="s">
        <v>31</v>
      </c>
      <c r="F4" s="30"/>
      <c r="G4" s="29"/>
      <c r="H4" s="30"/>
      <c r="I4" s="30"/>
      <c r="J4" s="30"/>
      <c r="K4" s="30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</row>
    <row r="5" spans="1:67" x14ac:dyDescent="0.2">
      <c r="A5" s="1">
        <v>1</v>
      </c>
      <c r="B5" s="31">
        <v>1</v>
      </c>
      <c r="C5" s="32">
        <v>83444</v>
      </c>
      <c r="D5" s="33" t="s">
        <v>32</v>
      </c>
      <c r="E5" s="34" t="s">
        <v>33</v>
      </c>
      <c r="F5" s="35" t="s">
        <v>34</v>
      </c>
      <c r="G5" s="35" t="s">
        <v>35</v>
      </c>
      <c r="H5" s="35">
        <v>2015</v>
      </c>
      <c r="I5" s="35">
        <f>2023-H5</f>
        <v>8</v>
      </c>
      <c r="J5" s="35" t="s">
        <v>36</v>
      </c>
      <c r="K5" s="35">
        <v>1</v>
      </c>
      <c r="L5" s="36">
        <v>176143</v>
      </c>
      <c r="M5" s="36">
        <v>33467</v>
      </c>
      <c r="N5" s="36">
        <v>4900</v>
      </c>
      <c r="O5" s="36">
        <v>25879</v>
      </c>
      <c r="P5" s="36">
        <v>7900</v>
      </c>
      <c r="Q5" s="36">
        <v>8211</v>
      </c>
      <c r="R5" s="37">
        <v>256500</v>
      </c>
      <c r="S5" s="36">
        <v>176010</v>
      </c>
      <c r="T5" s="36">
        <v>33442</v>
      </c>
      <c r="U5" s="36">
        <v>4900</v>
      </c>
      <c r="V5" s="36">
        <v>25879</v>
      </c>
      <c r="W5" s="36">
        <v>7900</v>
      </c>
      <c r="X5" s="36">
        <v>8551</v>
      </c>
      <c r="Y5" s="37">
        <v>256682</v>
      </c>
      <c r="Z5" s="36">
        <v>176529</v>
      </c>
      <c r="AA5" s="36">
        <v>33541</v>
      </c>
      <c r="AB5" s="36">
        <v>4900</v>
      </c>
      <c r="AC5" s="36">
        <v>25879</v>
      </c>
      <c r="AD5" s="36">
        <v>7900</v>
      </c>
      <c r="AE5" s="36">
        <v>8551</v>
      </c>
      <c r="AF5" s="37">
        <f t="shared" ref="AF5" si="5">+Z5+AA5+AB5+AC5+AD5+AE5</f>
        <v>257300</v>
      </c>
      <c r="AG5" s="36">
        <v>176010</v>
      </c>
      <c r="AH5" s="36">
        <v>33442</v>
      </c>
      <c r="AI5" s="36">
        <v>4900</v>
      </c>
      <c r="AJ5" s="36">
        <v>25879</v>
      </c>
      <c r="AK5" s="36">
        <v>7900</v>
      </c>
      <c r="AL5" s="38">
        <v>8211</v>
      </c>
      <c r="AM5" s="37">
        <v>256342</v>
      </c>
      <c r="AN5" s="36">
        <v>176010</v>
      </c>
      <c r="AO5" s="36">
        <v>33442</v>
      </c>
      <c r="AP5" s="36">
        <v>4900</v>
      </c>
      <c r="AQ5" s="36">
        <v>25879</v>
      </c>
      <c r="AR5" s="36">
        <v>7900</v>
      </c>
      <c r="AS5" s="38">
        <v>8551</v>
      </c>
      <c r="AT5" s="37">
        <v>256682</v>
      </c>
      <c r="AU5" s="36">
        <v>178714</v>
      </c>
      <c r="AV5" s="36">
        <v>33956</v>
      </c>
      <c r="AW5" s="36">
        <v>4900</v>
      </c>
      <c r="AX5" s="36">
        <v>25879</v>
      </c>
      <c r="AY5" s="36">
        <v>7900</v>
      </c>
      <c r="AZ5" s="38">
        <v>8551</v>
      </c>
      <c r="BA5" s="37">
        <v>259900</v>
      </c>
      <c r="BB5" s="36">
        <v>176059</v>
      </c>
      <c r="BC5" s="36">
        <v>33451</v>
      </c>
      <c r="BD5" s="36">
        <v>4900</v>
      </c>
      <c r="BE5" s="36">
        <v>25879</v>
      </c>
      <c r="BF5" s="36">
        <v>7900</v>
      </c>
      <c r="BG5" s="38">
        <v>8211</v>
      </c>
      <c r="BH5" s="39">
        <v>256400</v>
      </c>
      <c r="BI5" s="40">
        <f>MIN(R5,Y5,AF5,AM5,AT5,BA5,BH5)</f>
        <v>256342</v>
      </c>
      <c r="BJ5" s="40">
        <f>AVERAGE(R5,Y5,AF5,AM5,AT5,BA5,BH5)</f>
        <v>257115.14285714287</v>
      </c>
      <c r="BK5" s="40">
        <f>MAX(R5,Y5,AF5,AM5,AT5,BA5,BH5)</f>
        <v>259900</v>
      </c>
      <c r="BL5" s="40">
        <f>MEDIAN(R5,Y5,AF5,AM5,AT5,BA5,BH5)</f>
        <v>256682</v>
      </c>
      <c r="BM5" s="41">
        <f>STDEVA(R5,Y5,AF5,AM5,AT5,BA5,BH5)</f>
        <v>1268.3589697678162</v>
      </c>
      <c r="BN5" s="40">
        <f>MAX(BK5)</f>
        <v>259900</v>
      </c>
      <c r="BO5" s="42" t="s">
        <v>37</v>
      </c>
    </row>
    <row r="6" spans="1:67" x14ac:dyDescent="0.2">
      <c r="A6" s="1">
        <f>+A5+1</f>
        <v>2</v>
      </c>
      <c r="B6" s="43">
        <v>2</v>
      </c>
      <c r="C6" s="44">
        <v>83444</v>
      </c>
      <c r="D6" s="45" t="s">
        <v>32</v>
      </c>
      <c r="E6" s="46" t="s">
        <v>33</v>
      </c>
      <c r="F6" s="35" t="s">
        <v>34</v>
      </c>
      <c r="G6" s="47" t="s">
        <v>38</v>
      </c>
      <c r="H6" s="47">
        <v>2015</v>
      </c>
      <c r="I6" s="35">
        <f t="shared" ref="I6:I8" si="6">2023-H6</f>
        <v>8</v>
      </c>
      <c r="J6" s="47" t="s">
        <v>36</v>
      </c>
      <c r="K6" s="47">
        <v>1</v>
      </c>
      <c r="L6" s="36">
        <v>176143</v>
      </c>
      <c r="M6" s="36">
        <v>33467</v>
      </c>
      <c r="N6" s="36">
        <v>4900</v>
      </c>
      <c r="O6" s="36">
        <v>25879</v>
      </c>
      <c r="P6" s="36">
        <v>7900</v>
      </c>
      <c r="Q6" s="36">
        <v>8211</v>
      </c>
      <c r="R6" s="37">
        <v>256500</v>
      </c>
      <c r="S6" s="48">
        <v>157717</v>
      </c>
      <c r="T6" s="48">
        <v>29966</v>
      </c>
      <c r="U6" s="48">
        <v>4400</v>
      </c>
      <c r="V6" s="48">
        <v>22309</v>
      </c>
      <c r="W6" s="48">
        <v>6800</v>
      </c>
      <c r="X6" s="48">
        <v>7704</v>
      </c>
      <c r="Y6" s="42">
        <f t="shared" ref="Y6:Y8" si="7">S6+T6+U6+V6+W6+X6</f>
        <v>228896</v>
      </c>
      <c r="Z6" s="48">
        <v>158645</v>
      </c>
      <c r="AA6" s="48">
        <v>30143</v>
      </c>
      <c r="AB6" s="48">
        <v>4400</v>
      </c>
      <c r="AC6" s="48">
        <v>22309</v>
      </c>
      <c r="AD6" s="48">
        <v>6800</v>
      </c>
      <c r="AE6" s="48">
        <v>7704</v>
      </c>
      <c r="AF6" s="42">
        <f t="shared" ref="AF6:AF8" si="8">SUM(Z6:AE6)</f>
        <v>230001</v>
      </c>
      <c r="AG6" s="48">
        <v>157717</v>
      </c>
      <c r="AH6" s="48">
        <v>29966</v>
      </c>
      <c r="AI6" s="48">
        <v>4400</v>
      </c>
      <c r="AJ6" s="48">
        <v>22309</v>
      </c>
      <c r="AK6" s="48">
        <v>6800</v>
      </c>
      <c r="AL6" s="48">
        <v>7704</v>
      </c>
      <c r="AM6" s="49">
        <f t="shared" ref="AM6:AM8" si="9">SUM(AG6:AL6)</f>
        <v>228896</v>
      </c>
      <c r="AN6" s="36">
        <v>176010</v>
      </c>
      <c r="AO6" s="36">
        <v>33442</v>
      </c>
      <c r="AP6" s="36">
        <v>4900</v>
      </c>
      <c r="AQ6" s="36">
        <v>25879</v>
      </c>
      <c r="AR6" s="36">
        <v>7900</v>
      </c>
      <c r="AS6" s="38">
        <v>8551</v>
      </c>
      <c r="AT6" s="37">
        <v>256682</v>
      </c>
      <c r="AU6" s="36">
        <v>178714</v>
      </c>
      <c r="AV6" s="36">
        <v>33956</v>
      </c>
      <c r="AW6" s="36">
        <v>4900</v>
      </c>
      <c r="AX6" s="36">
        <v>25879</v>
      </c>
      <c r="AY6" s="36">
        <v>7900</v>
      </c>
      <c r="AZ6" s="38">
        <v>8551</v>
      </c>
      <c r="BA6" s="37">
        <v>259900</v>
      </c>
      <c r="BB6" s="36">
        <v>176059</v>
      </c>
      <c r="BC6" s="36">
        <v>33451</v>
      </c>
      <c r="BD6" s="36">
        <v>4900</v>
      </c>
      <c r="BE6" s="36">
        <v>25879</v>
      </c>
      <c r="BF6" s="36">
        <v>7900</v>
      </c>
      <c r="BG6" s="38">
        <v>8211</v>
      </c>
      <c r="BH6" s="39">
        <v>256400</v>
      </c>
      <c r="BI6" s="40">
        <f t="shared" ref="BI6:BI37" si="10">MIN(R6,Y6,AF6,AM6,AT6,BA6,BH6)</f>
        <v>228896</v>
      </c>
      <c r="BJ6" s="40">
        <f t="shared" ref="BJ6:BJ37" si="11">AVERAGE(R6,Y6,AF6,AM6,AT6,BA6,BH6)</f>
        <v>245325</v>
      </c>
      <c r="BK6" s="40">
        <f t="shared" ref="BK6:BK37" si="12">MAX(R6,Y6,AF6,AM6,AT6,BA6,BH6)</f>
        <v>259900</v>
      </c>
      <c r="BL6" s="40">
        <f t="shared" ref="BL6:BL37" si="13">MEDIAN(R6,Y6,AF6,AM6,AT6,BA6,BH6)</f>
        <v>256400</v>
      </c>
      <c r="BM6" s="41">
        <f t="shared" ref="BM6:BM37" si="14">STDEVA(R6,Y6,AF6,AM6,AT6,BA6,BH6)</f>
        <v>15075.351748245655</v>
      </c>
      <c r="BN6" s="40">
        <f t="shared" ref="BN6:BN37" si="15">MAX(BK6)</f>
        <v>259900</v>
      </c>
      <c r="BO6" s="42" t="s">
        <v>37</v>
      </c>
    </row>
    <row r="7" spans="1:67" x14ac:dyDescent="0.2">
      <c r="A7" s="1">
        <f t="shared" ref="A7:A8" si="16">+A6+1</f>
        <v>3</v>
      </c>
      <c r="B7" s="43">
        <v>3</v>
      </c>
      <c r="C7" s="63">
        <v>83444</v>
      </c>
      <c r="D7" s="63" t="s">
        <v>32</v>
      </c>
      <c r="E7" s="46" t="s">
        <v>33</v>
      </c>
      <c r="F7" s="35" t="s">
        <v>34</v>
      </c>
      <c r="G7" s="47" t="s">
        <v>39</v>
      </c>
      <c r="H7" s="47">
        <v>2015</v>
      </c>
      <c r="I7" s="35">
        <f t="shared" si="6"/>
        <v>8</v>
      </c>
      <c r="J7" s="47" t="s">
        <v>36</v>
      </c>
      <c r="K7" s="47">
        <v>1</v>
      </c>
      <c r="L7" s="36">
        <v>176143</v>
      </c>
      <c r="M7" s="36">
        <v>33467</v>
      </c>
      <c r="N7" s="36">
        <v>4900</v>
      </c>
      <c r="O7" s="36">
        <v>25879</v>
      </c>
      <c r="P7" s="36">
        <v>7900</v>
      </c>
      <c r="Q7" s="36">
        <v>8211</v>
      </c>
      <c r="R7" s="37">
        <v>256500</v>
      </c>
      <c r="S7" s="48">
        <v>157717</v>
      </c>
      <c r="T7" s="48">
        <v>29966</v>
      </c>
      <c r="U7" s="48">
        <v>4400</v>
      </c>
      <c r="V7" s="48">
        <v>22309</v>
      </c>
      <c r="W7" s="48">
        <v>6800</v>
      </c>
      <c r="X7" s="48">
        <v>7704</v>
      </c>
      <c r="Y7" s="42">
        <f t="shared" si="7"/>
        <v>228896</v>
      </c>
      <c r="Z7" s="48">
        <v>158645</v>
      </c>
      <c r="AA7" s="48">
        <v>30143</v>
      </c>
      <c r="AB7" s="48">
        <v>4400</v>
      </c>
      <c r="AC7" s="48">
        <v>22309</v>
      </c>
      <c r="AD7" s="48">
        <v>6800</v>
      </c>
      <c r="AE7" s="48">
        <v>7704</v>
      </c>
      <c r="AF7" s="42">
        <f t="shared" si="8"/>
        <v>230001</v>
      </c>
      <c r="AG7" s="48">
        <v>157717</v>
      </c>
      <c r="AH7" s="48">
        <v>29966</v>
      </c>
      <c r="AI7" s="48">
        <v>4400</v>
      </c>
      <c r="AJ7" s="48">
        <v>22309</v>
      </c>
      <c r="AK7" s="48">
        <v>6800</v>
      </c>
      <c r="AL7" s="48">
        <v>7704</v>
      </c>
      <c r="AM7" s="49">
        <f t="shared" si="9"/>
        <v>228896</v>
      </c>
      <c r="AN7" s="36">
        <v>176010</v>
      </c>
      <c r="AO7" s="36">
        <v>33442</v>
      </c>
      <c r="AP7" s="36">
        <v>4900</v>
      </c>
      <c r="AQ7" s="36">
        <v>25879</v>
      </c>
      <c r="AR7" s="36">
        <v>7900</v>
      </c>
      <c r="AS7" s="38">
        <v>8551</v>
      </c>
      <c r="AT7" s="37">
        <v>256682</v>
      </c>
      <c r="AU7" s="36">
        <v>178714</v>
      </c>
      <c r="AV7" s="36">
        <v>33956</v>
      </c>
      <c r="AW7" s="36">
        <v>4900</v>
      </c>
      <c r="AX7" s="36">
        <v>25879</v>
      </c>
      <c r="AY7" s="36">
        <v>7900</v>
      </c>
      <c r="AZ7" s="38">
        <v>8551</v>
      </c>
      <c r="BA7" s="37">
        <v>259900</v>
      </c>
      <c r="BB7" s="36">
        <v>176059</v>
      </c>
      <c r="BC7" s="36">
        <v>33451</v>
      </c>
      <c r="BD7" s="36">
        <v>4900</v>
      </c>
      <c r="BE7" s="36">
        <v>25879</v>
      </c>
      <c r="BF7" s="36">
        <v>7900</v>
      </c>
      <c r="BG7" s="38">
        <v>8211</v>
      </c>
      <c r="BH7" s="39">
        <v>256400</v>
      </c>
      <c r="BI7" s="40">
        <f t="shared" si="10"/>
        <v>228896</v>
      </c>
      <c r="BJ7" s="40">
        <f t="shared" si="11"/>
        <v>245325</v>
      </c>
      <c r="BK7" s="40">
        <f t="shared" si="12"/>
        <v>259900</v>
      </c>
      <c r="BL7" s="40">
        <f t="shared" si="13"/>
        <v>256400</v>
      </c>
      <c r="BM7" s="41">
        <f t="shared" si="14"/>
        <v>15075.351748245655</v>
      </c>
      <c r="BN7" s="40">
        <f t="shared" si="15"/>
        <v>259900</v>
      </c>
      <c r="BO7" s="42" t="s">
        <v>37</v>
      </c>
    </row>
    <row r="8" spans="1:67" x14ac:dyDescent="0.2">
      <c r="A8" s="1">
        <f t="shared" si="16"/>
        <v>4</v>
      </c>
      <c r="B8" s="43">
        <v>4</v>
      </c>
      <c r="C8" s="63">
        <v>83444</v>
      </c>
      <c r="D8" s="63" t="s">
        <v>32</v>
      </c>
      <c r="E8" s="46" t="s">
        <v>33</v>
      </c>
      <c r="F8" s="35" t="s">
        <v>34</v>
      </c>
      <c r="G8" s="47" t="s">
        <v>40</v>
      </c>
      <c r="H8" s="47">
        <v>2015</v>
      </c>
      <c r="I8" s="35">
        <f t="shared" si="6"/>
        <v>8</v>
      </c>
      <c r="J8" s="47" t="s">
        <v>36</v>
      </c>
      <c r="K8" s="47">
        <v>1</v>
      </c>
      <c r="L8" s="36">
        <v>176143</v>
      </c>
      <c r="M8" s="36">
        <v>33467</v>
      </c>
      <c r="N8" s="36">
        <v>4900</v>
      </c>
      <c r="O8" s="36">
        <v>25879</v>
      </c>
      <c r="P8" s="36">
        <v>7900</v>
      </c>
      <c r="Q8" s="36">
        <v>8211</v>
      </c>
      <c r="R8" s="37">
        <v>256500</v>
      </c>
      <c r="S8" s="48">
        <v>157717</v>
      </c>
      <c r="T8" s="48">
        <v>29966</v>
      </c>
      <c r="U8" s="48">
        <v>4400</v>
      </c>
      <c r="V8" s="48">
        <v>22309</v>
      </c>
      <c r="W8" s="48">
        <v>6800</v>
      </c>
      <c r="X8" s="48">
        <v>7704</v>
      </c>
      <c r="Y8" s="42">
        <f t="shared" si="7"/>
        <v>228896</v>
      </c>
      <c r="Z8" s="48">
        <v>158645</v>
      </c>
      <c r="AA8" s="48">
        <v>30143</v>
      </c>
      <c r="AB8" s="48">
        <v>4400</v>
      </c>
      <c r="AC8" s="48">
        <v>22309</v>
      </c>
      <c r="AD8" s="48">
        <v>6800</v>
      </c>
      <c r="AE8" s="48">
        <v>7704</v>
      </c>
      <c r="AF8" s="42">
        <f t="shared" si="8"/>
        <v>230001</v>
      </c>
      <c r="AG8" s="48">
        <v>157717</v>
      </c>
      <c r="AH8" s="48">
        <v>29966</v>
      </c>
      <c r="AI8" s="48">
        <v>4400</v>
      </c>
      <c r="AJ8" s="48">
        <v>22309</v>
      </c>
      <c r="AK8" s="48">
        <v>6800</v>
      </c>
      <c r="AL8" s="48">
        <v>7704</v>
      </c>
      <c r="AM8" s="49">
        <f t="shared" si="9"/>
        <v>228896</v>
      </c>
      <c r="AN8" s="36">
        <v>176010</v>
      </c>
      <c r="AO8" s="36">
        <v>33442</v>
      </c>
      <c r="AP8" s="36">
        <v>4900</v>
      </c>
      <c r="AQ8" s="36">
        <v>25879</v>
      </c>
      <c r="AR8" s="36">
        <v>7900</v>
      </c>
      <c r="AS8" s="38">
        <v>8551</v>
      </c>
      <c r="AT8" s="37">
        <v>256682</v>
      </c>
      <c r="AU8" s="36">
        <v>178714</v>
      </c>
      <c r="AV8" s="36">
        <v>33956</v>
      </c>
      <c r="AW8" s="36">
        <v>4900</v>
      </c>
      <c r="AX8" s="36">
        <v>25879</v>
      </c>
      <c r="AY8" s="36">
        <v>7900</v>
      </c>
      <c r="AZ8" s="38">
        <v>8551</v>
      </c>
      <c r="BA8" s="37">
        <v>259900</v>
      </c>
      <c r="BB8" s="36">
        <v>176059</v>
      </c>
      <c r="BC8" s="36">
        <v>33451</v>
      </c>
      <c r="BD8" s="36">
        <v>4900</v>
      </c>
      <c r="BE8" s="36">
        <v>25879</v>
      </c>
      <c r="BF8" s="36">
        <v>7900</v>
      </c>
      <c r="BG8" s="38">
        <v>8211</v>
      </c>
      <c r="BH8" s="39">
        <v>256400</v>
      </c>
      <c r="BI8" s="40">
        <f t="shared" si="10"/>
        <v>228896</v>
      </c>
      <c r="BJ8" s="40">
        <f t="shared" si="11"/>
        <v>245325</v>
      </c>
      <c r="BK8" s="40">
        <f t="shared" si="12"/>
        <v>259900</v>
      </c>
      <c r="BL8" s="40">
        <f t="shared" si="13"/>
        <v>256400</v>
      </c>
      <c r="BM8" s="41">
        <f t="shared" si="14"/>
        <v>15075.351748245655</v>
      </c>
      <c r="BN8" s="40">
        <f t="shared" si="15"/>
        <v>259900</v>
      </c>
      <c r="BO8" s="42" t="s">
        <v>37</v>
      </c>
    </row>
    <row r="10" spans="1:67" x14ac:dyDescent="0.2">
      <c r="B10" s="27"/>
      <c r="C10" s="53"/>
      <c r="D10" s="53"/>
      <c r="E10" s="29" t="s">
        <v>44</v>
      </c>
      <c r="F10" s="53"/>
      <c r="G10" s="53"/>
      <c r="H10" s="53"/>
      <c r="I10" s="53"/>
      <c r="J10" s="53"/>
      <c r="K10" s="53"/>
      <c r="L10" s="71"/>
      <c r="M10" s="71"/>
      <c r="N10" s="71"/>
      <c r="O10" s="71"/>
      <c r="P10" s="71"/>
      <c r="Q10" s="71"/>
      <c r="R10" s="72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54"/>
      <c r="BI10" s="55"/>
      <c r="BJ10" s="55"/>
      <c r="BK10" s="55"/>
      <c r="BL10" s="55"/>
      <c r="BM10" s="55"/>
      <c r="BN10" s="55"/>
      <c r="BO10" s="55"/>
    </row>
    <row r="11" spans="1:67" x14ac:dyDescent="0.2">
      <c r="A11" s="1">
        <f>+A8+1</f>
        <v>5</v>
      </c>
      <c r="B11" s="31">
        <v>1</v>
      </c>
      <c r="C11" s="33">
        <v>83444</v>
      </c>
      <c r="D11" s="33" t="s">
        <v>32</v>
      </c>
      <c r="E11" s="56" t="s">
        <v>33</v>
      </c>
      <c r="F11" s="35" t="s">
        <v>34</v>
      </c>
      <c r="G11" s="57" t="s">
        <v>45</v>
      </c>
      <c r="H11" s="56" t="s">
        <v>46</v>
      </c>
      <c r="I11" s="35">
        <f>2023-H11</f>
        <v>8</v>
      </c>
      <c r="J11" s="35" t="s">
        <v>36</v>
      </c>
      <c r="K11" s="35">
        <v>1</v>
      </c>
      <c r="L11" s="36">
        <v>176143</v>
      </c>
      <c r="M11" s="36">
        <v>33467</v>
      </c>
      <c r="N11" s="36">
        <v>4900</v>
      </c>
      <c r="O11" s="36">
        <v>25879</v>
      </c>
      <c r="P11" s="36">
        <v>7900</v>
      </c>
      <c r="Q11" s="36">
        <v>8211</v>
      </c>
      <c r="R11" s="37">
        <v>256500</v>
      </c>
      <c r="S11" s="58">
        <v>157717</v>
      </c>
      <c r="T11" s="58">
        <v>29966</v>
      </c>
      <c r="U11" s="58">
        <v>4400</v>
      </c>
      <c r="V11" s="58">
        <v>22309</v>
      </c>
      <c r="W11" s="58">
        <v>6800</v>
      </c>
      <c r="X11" s="58">
        <v>7704</v>
      </c>
      <c r="Y11" s="59">
        <f t="shared" ref="Y11:Y18" si="17">S11+T11+U11+V11+W11+X11</f>
        <v>228896</v>
      </c>
      <c r="Z11" s="58">
        <v>158645</v>
      </c>
      <c r="AA11" s="58">
        <v>30143</v>
      </c>
      <c r="AB11" s="58">
        <v>4400</v>
      </c>
      <c r="AC11" s="58">
        <v>22309</v>
      </c>
      <c r="AD11" s="58">
        <v>6800</v>
      </c>
      <c r="AE11" s="58">
        <v>7704</v>
      </c>
      <c r="AF11" s="59">
        <f t="shared" ref="AF11:AF18" si="18">SUM(Z11:AE11)</f>
        <v>230001</v>
      </c>
      <c r="AG11" s="58">
        <v>157717</v>
      </c>
      <c r="AH11" s="58">
        <v>29966</v>
      </c>
      <c r="AI11" s="58">
        <v>4400</v>
      </c>
      <c r="AJ11" s="58">
        <v>22309</v>
      </c>
      <c r="AK11" s="58">
        <v>6800</v>
      </c>
      <c r="AL11" s="58">
        <v>7704</v>
      </c>
      <c r="AM11" s="60">
        <f t="shared" ref="AM11:AM18" si="19">SUM(AG11:AL11)</f>
        <v>228896</v>
      </c>
      <c r="AN11" s="36">
        <v>176010</v>
      </c>
      <c r="AO11" s="36">
        <v>33442</v>
      </c>
      <c r="AP11" s="36">
        <v>4900</v>
      </c>
      <c r="AQ11" s="36">
        <v>25879</v>
      </c>
      <c r="AR11" s="36">
        <v>7900</v>
      </c>
      <c r="AS11" s="38">
        <v>8551</v>
      </c>
      <c r="AT11" s="37">
        <v>256682</v>
      </c>
      <c r="AU11" s="36">
        <v>178714</v>
      </c>
      <c r="AV11" s="36">
        <v>33956</v>
      </c>
      <c r="AW11" s="36">
        <v>4900</v>
      </c>
      <c r="AX11" s="36">
        <v>25879</v>
      </c>
      <c r="AY11" s="36">
        <v>7900</v>
      </c>
      <c r="AZ11" s="38">
        <v>8551</v>
      </c>
      <c r="BA11" s="37">
        <v>259900</v>
      </c>
      <c r="BB11" s="36">
        <v>176059</v>
      </c>
      <c r="BC11" s="36">
        <v>33451</v>
      </c>
      <c r="BD11" s="36">
        <v>4900</v>
      </c>
      <c r="BE11" s="36">
        <v>25879</v>
      </c>
      <c r="BF11" s="36">
        <v>7900</v>
      </c>
      <c r="BG11" s="38">
        <v>8211</v>
      </c>
      <c r="BH11" s="39">
        <v>256400</v>
      </c>
      <c r="BI11" s="40">
        <f t="shared" si="10"/>
        <v>228896</v>
      </c>
      <c r="BJ11" s="40">
        <f t="shared" si="11"/>
        <v>245325</v>
      </c>
      <c r="BK11" s="40">
        <f t="shared" si="12"/>
        <v>259900</v>
      </c>
      <c r="BL11" s="40">
        <f t="shared" si="13"/>
        <v>256400</v>
      </c>
      <c r="BM11" s="41">
        <f t="shared" si="14"/>
        <v>15075.351748245655</v>
      </c>
      <c r="BN11" s="40">
        <f t="shared" si="15"/>
        <v>259900</v>
      </c>
      <c r="BO11" s="42" t="s">
        <v>37</v>
      </c>
    </row>
    <row r="12" spans="1:67" x14ac:dyDescent="0.2">
      <c r="A12" s="1">
        <f>+A11+1</f>
        <v>6</v>
      </c>
      <c r="B12" s="43">
        <f>+B11+1</f>
        <v>2</v>
      </c>
      <c r="C12" s="45">
        <v>83444</v>
      </c>
      <c r="D12" s="45" t="s">
        <v>32</v>
      </c>
      <c r="E12" s="46" t="s">
        <v>33</v>
      </c>
      <c r="F12" s="35" t="s">
        <v>34</v>
      </c>
      <c r="G12" s="47" t="s">
        <v>47</v>
      </c>
      <c r="H12" s="46" t="s">
        <v>46</v>
      </c>
      <c r="I12" s="47">
        <f t="shared" ref="I12:I18" si="20">2023-H12</f>
        <v>8</v>
      </c>
      <c r="J12" s="47" t="s">
        <v>36</v>
      </c>
      <c r="K12" s="47">
        <v>1</v>
      </c>
      <c r="L12" s="36">
        <v>176143</v>
      </c>
      <c r="M12" s="36">
        <v>33467</v>
      </c>
      <c r="N12" s="36">
        <v>4900</v>
      </c>
      <c r="O12" s="36">
        <v>25879</v>
      </c>
      <c r="P12" s="36">
        <v>7900</v>
      </c>
      <c r="Q12" s="36">
        <v>8211</v>
      </c>
      <c r="R12" s="37">
        <v>256500</v>
      </c>
      <c r="S12" s="48">
        <v>157717</v>
      </c>
      <c r="T12" s="48">
        <v>29966</v>
      </c>
      <c r="U12" s="48">
        <v>4400</v>
      </c>
      <c r="V12" s="48">
        <v>22309</v>
      </c>
      <c r="W12" s="48">
        <v>6800</v>
      </c>
      <c r="X12" s="48">
        <v>7704</v>
      </c>
      <c r="Y12" s="42">
        <f t="shared" si="17"/>
        <v>228896</v>
      </c>
      <c r="Z12" s="48">
        <v>158645</v>
      </c>
      <c r="AA12" s="48">
        <v>30143</v>
      </c>
      <c r="AB12" s="48">
        <v>4400</v>
      </c>
      <c r="AC12" s="48">
        <v>22309</v>
      </c>
      <c r="AD12" s="48">
        <v>6800</v>
      </c>
      <c r="AE12" s="48">
        <v>7704</v>
      </c>
      <c r="AF12" s="42">
        <f t="shared" si="18"/>
        <v>230001</v>
      </c>
      <c r="AG12" s="48">
        <v>157717</v>
      </c>
      <c r="AH12" s="48">
        <v>29966</v>
      </c>
      <c r="AI12" s="48">
        <v>4400</v>
      </c>
      <c r="AJ12" s="48">
        <v>22309</v>
      </c>
      <c r="AK12" s="48">
        <v>6800</v>
      </c>
      <c r="AL12" s="48">
        <v>7704</v>
      </c>
      <c r="AM12" s="49">
        <f t="shared" si="19"/>
        <v>228896</v>
      </c>
      <c r="AN12" s="36">
        <v>176010</v>
      </c>
      <c r="AO12" s="36">
        <v>33442</v>
      </c>
      <c r="AP12" s="36">
        <v>4900</v>
      </c>
      <c r="AQ12" s="36">
        <v>25879</v>
      </c>
      <c r="AR12" s="36">
        <v>7900</v>
      </c>
      <c r="AS12" s="38">
        <v>8551</v>
      </c>
      <c r="AT12" s="37">
        <v>256682</v>
      </c>
      <c r="AU12" s="36">
        <v>178714</v>
      </c>
      <c r="AV12" s="36">
        <v>33956</v>
      </c>
      <c r="AW12" s="36">
        <v>4900</v>
      </c>
      <c r="AX12" s="36">
        <v>25879</v>
      </c>
      <c r="AY12" s="36">
        <v>7900</v>
      </c>
      <c r="AZ12" s="38">
        <v>8551</v>
      </c>
      <c r="BA12" s="37">
        <v>259900</v>
      </c>
      <c r="BB12" s="36">
        <v>176059</v>
      </c>
      <c r="BC12" s="36">
        <v>33451</v>
      </c>
      <c r="BD12" s="36">
        <v>4900</v>
      </c>
      <c r="BE12" s="36">
        <v>25879</v>
      </c>
      <c r="BF12" s="36">
        <v>7900</v>
      </c>
      <c r="BG12" s="38">
        <v>8211</v>
      </c>
      <c r="BH12" s="39">
        <v>256400</v>
      </c>
      <c r="BI12" s="40">
        <f t="shared" si="10"/>
        <v>228896</v>
      </c>
      <c r="BJ12" s="40">
        <f t="shared" si="11"/>
        <v>245325</v>
      </c>
      <c r="BK12" s="40">
        <f t="shared" si="12"/>
        <v>259900</v>
      </c>
      <c r="BL12" s="40">
        <f t="shared" si="13"/>
        <v>256400</v>
      </c>
      <c r="BM12" s="41">
        <f t="shared" si="14"/>
        <v>15075.351748245655</v>
      </c>
      <c r="BN12" s="40">
        <f t="shared" si="15"/>
        <v>259900</v>
      </c>
      <c r="BO12" s="42" t="s">
        <v>37</v>
      </c>
    </row>
    <row r="13" spans="1:67" x14ac:dyDescent="0.2">
      <c r="A13" s="1">
        <f>+A12+1</f>
        <v>7</v>
      </c>
      <c r="B13" s="43">
        <f t="shared" ref="B13:B18" si="21">+B12+1</f>
        <v>3</v>
      </c>
      <c r="C13" s="45">
        <v>83444</v>
      </c>
      <c r="D13" s="45" t="s">
        <v>32</v>
      </c>
      <c r="E13" s="46" t="s">
        <v>33</v>
      </c>
      <c r="F13" s="35" t="s">
        <v>34</v>
      </c>
      <c r="G13" s="46" t="s">
        <v>48</v>
      </c>
      <c r="H13" s="61" t="s">
        <v>46</v>
      </c>
      <c r="I13" s="47">
        <f t="shared" si="20"/>
        <v>8</v>
      </c>
      <c r="J13" s="47" t="s">
        <v>36</v>
      </c>
      <c r="K13" s="47">
        <v>1</v>
      </c>
      <c r="L13" s="36">
        <v>176143</v>
      </c>
      <c r="M13" s="36">
        <v>33467</v>
      </c>
      <c r="N13" s="36">
        <v>4900</v>
      </c>
      <c r="O13" s="36">
        <v>25879</v>
      </c>
      <c r="P13" s="36">
        <v>7900</v>
      </c>
      <c r="Q13" s="36">
        <v>8211</v>
      </c>
      <c r="R13" s="37">
        <v>256500</v>
      </c>
      <c r="S13" s="48">
        <v>157717</v>
      </c>
      <c r="T13" s="48">
        <v>29966</v>
      </c>
      <c r="U13" s="48">
        <v>4400</v>
      </c>
      <c r="V13" s="48">
        <v>22309</v>
      </c>
      <c r="W13" s="48">
        <v>6800</v>
      </c>
      <c r="X13" s="48">
        <v>7704</v>
      </c>
      <c r="Y13" s="42">
        <f t="shared" si="17"/>
        <v>228896</v>
      </c>
      <c r="Z13" s="48">
        <v>158645</v>
      </c>
      <c r="AA13" s="48">
        <v>30143</v>
      </c>
      <c r="AB13" s="48">
        <v>4400</v>
      </c>
      <c r="AC13" s="48">
        <v>22309</v>
      </c>
      <c r="AD13" s="48">
        <v>6800</v>
      </c>
      <c r="AE13" s="48">
        <v>7704</v>
      </c>
      <c r="AF13" s="42">
        <f t="shared" si="18"/>
        <v>230001</v>
      </c>
      <c r="AG13" s="48">
        <v>157717</v>
      </c>
      <c r="AH13" s="48">
        <v>29966</v>
      </c>
      <c r="AI13" s="48">
        <v>4400</v>
      </c>
      <c r="AJ13" s="48">
        <v>22309</v>
      </c>
      <c r="AK13" s="48">
        <v>6800</v>
      </c>
      <c r="AL13" s="48">
        <v>7704</v>
      </c>
      <c r="AM13" s="49">
        <f t="shared" si="19"/>
        <v>228896</v>
      </c>
      <c r="AN13" s="36">
        <v>176010</v>
      </c>
      <c r="AO13" s="36">
        <v>33442</v>
      </c>
      <c r="AP13" s="36">
        <v>4900</v>
      </c>
      <c r="AQ13" s="36">
        <v>25879</v>
      </c>
      <c r="AR13" s="36">
        <v>7900</v>
      </c>
      <c r="AS13" s="38">
        <v>8551</v>
      </c>
      <c r="AT13" s="37">
        <v>256682</v>
      </c>
      <c r="AU13" s="36">
        <v>178714</v>
      </c>
      <c r="AV13" s="36">
        <v>33956</v>
      </c>
      <c r="AW13" s="36">
        <v>4900</v>
      </c>
      <c r="AX13" s="36">
        <v>25879</v>
      </c>
      <c r="AY13" s="36">
        <v>7900</v>
      </c>
      <c r="AZ13" s="38">
        <v>8551</v>
      </c>
      <c r="BA13" s="37">
        <v>259900</v>
      </c>
      <c r="BB13" s="36">
        <v>176059</v>
      </c>
      <c r="BC13" s="36">
        <v>33451</v>
      </c>
      <c r="BD13" s="36">
        <v>4900</v>
      </c>
      <c r="BE13" s="36">
        <v>25879</v>
      </c>
      <c r="BF13" s="36">
        <v>7900</v>
      </c>
      <c r="BG13" s="38">
        <v>8211</v>
      </c>
      <c r="BH13" s="39">
        <v>256400</v>
      </c>
      <c r="BI13" s="40">
        <f t="shared" si="10"/>
        <v>228896</v>
      </c>
      <c r="BJ13" s="40">
        <f t="shared" si="11"/>
        <v>245325</v>
      </c>
      <c r="BK13" s="40">
        <f t="shared" si="12"/>
        <v>259900</v>
      </c>
      <c r="BL13" s="40">
        <f t="shared" si="13"/>
        <v>256400</v>
      </c>
      <c r="BM13" s="41">
        <f t="shared" si="14"/>
        <v>15075.351748245655</v>
      </c>
      <c r="BN13" s="40">
        <f t="shared" si="15"/>
        <v>259900</v>
      </c>
      <c r="BO13" s="42" t="s">
        <v>37</v>
      </c>
    </row>
    <row r="14" spans="1:67" x14ac:dyDescent="0.2">
      <c r="A14" s="1">
        <f t="shared" ref="A14:A18" si="22">+A13+1</f>
        <v>8</v>
      </c>
      <c r="B14" s="43">
        <f t="shared" si="21"/>
        <v>4</v>
      </c>
      <c r="C14" s="45">
        <v>83444</v>
      </c>
      <c r="D14" s="45" t="s">
        <v>32</v>
      </c>
      <c r="E14" s="46" t="s">
        <v>33</v>
      </c>
      <c r="F14" s="35" t="s">
        <v>34</v>
      </c>
      <c r="G14" s="47" t="s">
        <v>49</v>
      </c>
      <c r="H14" s="46" t="s">
        <v>46</v>
      </c>
      <c r="I14" s="47">
        <f t="shared" si="20"/>
        <v>8</v>
      </c>
      <c r="J14" s="47" t="s">
        <v>36</v>
      </c>
      <c r="K14" s="47">
        <v>1</v>
      </c>
      <c r="L14" s="36">
        <v>176143</v>
      </c>
      <c r="M14" s="36">
        <v>33467</v>
      </c>
      <c r="N14" s="36">
        <v>4900</v>
      </c>
      <c r="O14" s="36">
        <v>25879</v>
      </c>
      <c r="P14" s="36">
        <v>7900</v>
      </c>
      <c r="Q14" s="36">
        <v>8211</v>
      </c>
      <c r="R14" s="37">
        <v>256500</v>
      </c>
      <c r="S14" s="48">
        <v>157717</v>
      </c>
      <c r="T14" s="48">
        <v>29966</v>
      </c>
      <c r="U14" s="48">
        <v>4400</v>
      </c>
      <c r="V14" s="48">
        <v>22309</v>
      </c>
      <c r="W14" s="48">
        <v>6800</v>
      </c>
      <c r="X14" s="48">
        <v>7704</v>
      </c>
      <c r="Y14" s="42">
        <f t="shared" si="17"/>
        <v>228896</v>
      </c>
      <c r="Z14" s="48">
        <v>158645</v>
      </c>
      <c r="AA14" s="48">
        <v>30143</v>
      </c>
      <c r="AB14" s="48">
        <v>4400</v>
      </c>
      <c r="AC14" s="48">
        <v>22309</v>
      </c>
      <c r="AD14" s="48">
        <v>6800</v>
      </c>
      <c r="AE14" s="48">
        <v>7704</v>
      </c>
      <c r="AF14" s="42">
        <f t="shared" si="18"/>
        <v>230001</v>
      </c>
      <c r="AG14" s="48">
        <v>157717</v>
      </c>
      <c r="AH14" s="48">
        <v>29966</v>
      </c>
      <c r="AI14" s="48">
        <v>4400</v>
      </c>
      <c r="AJ14" s="48">
        <v>22309</v>
      </c>
      <c r="AK14" s="48">
        <v>6800</v>
      </c>
      <c r="AL14" s="48">
        <v>7704</v>
      </c>
      <c r="AM14" s="49">
        <f t="shared" si="19"/>
        <v>228896</v>
      </c>
      <c r="AN14" s="36">
        <v>176010</v>
      </c>
      <c r="AO14" s="36">
        <v>33442</v>
      </c>
      <c r="AP14" s="36">
        <v>4900</v>
      </c>
      <c r="AQ14" s="36">
        <v>25879</v>
      </c>
      <c r="AR14" s="36">
        <v>7900</v>
      </c>
      <c r="AS14" s="38">
        <v>8551</v>
      </c>
      <c r="AT14" s="37">
        <v>256682</v>
      </c>
      <c r="AU14" s="36">
        <v>178714</v>
      </c>
      <c r="AV14" s="36">
        <v>33956</v>
      </c>
      <c r="AW14" s="36">
        <v>4900</v>
      </c>
      <c r="AX14" s="36">
        <v>25879</v>
      </c>
      <c r="AY14" s="36">
        <v>7900</v>
      </c>
      <c r="AZ14" s="38">
        <v>8551</v>
      </c>
      <c r="BA14" s="37">
        <v>259900</v>
      </c>
      <c r="BB14" s="36">
        <v>176059</v>
      </c>
      <c r="BC14" s="36">
        <v>33451</v>
      </c>
      <c r="BD14" s="36">
        <v>4900</v>
      </c>
      <c r="BE14" s="36">
        <v>25879</v>
      </c>
      <c r="BF14" s="36">
        <v>7900</v>
      </c>
      <c r="BG14" s="38">
        <v>8211</v>
      </c>
      <c r="BH14" s="39">
        <v>256400</v>
      </c>
      <c r="BI14" s="40">
        <f t="shared" si="10"/>
        <v>228896</v>
      </c>
      <c r="BJ14" s="40">
        <f t="shared" si="11"/>
        <v>245325</v>
      </c>
      <c r="BK14" s="40">
        <f t="shared" si="12"/>
        <v>259900</v>
      </c>
      <c r="BL14" s="40">
        <f t="shared" si="13"/>
        <v>256400</v>
      </c>
      <c r="BM14" s="41">
        <f t="shared" si="14"/>
        <v>15075.351748245655</v>
      </c>
      <c r="BN14" s="40">
        <f t="shared" si="15"/>
        <v>259900</v>
      </c>
      <c r="BO14" s="42" t="s">
        <v>37</v>
      </c>
    </row>
    <row r="15" spans="1:67" x14ac:dyDescent="0.2">
      <c r="A15" s="1">
        <f t="shared" si="22"/>
        <v>9</v>
      </c>
      <c r="B15" s="43">
        <f t="shared" si="21"/>
        <v>5</v>
      </c>
      <c r="C15" s="45">
        <v>83444</v>
      </c>
      <c r="D15" s="45" t="s">
        <v>32</v>
      </c>
      <c r="E15" s="46" t="s">
        <v>33</v>
      </c>
      <c r="F15" s="35" t="s">
        <v>34</v>
      </c>
      <c r="G15" s="47" t="s">
        <v>50</v>
      </c>
      <c r="H15" s="62" t="s">
        <v>46</v>
      </c>
      <c r="I15" s="47">
        <f t="shared" si="20"/>
        <v>8</v>
      </c>
      <c r="J15" s="47" t="s">
        <v>36</v>
      </c>
      <c r="K15" s="47">
        <v>1</v>
      </c>
      <c r="L15" s="36">
        <v>176143</v>
      </c>
      <c r="M15" s="36">
        <v>33467</v>
      </c>
      <c r="N15" s="36">
        <v>4900</v>
      </c>
      <c r="O15" s="36">
        <v>25879</v>
      </c>
      <c r="P15" s="36">
        <v>7900</v>
      </c>
      <c r="Q15" s="36">
        <v>8211</v>
      </c>
      <c r="R15" s="37">
        <v>256500</v>
      </c>
      <c r="S15" s="48">
        <v>157717</v>
      </c>
      <c r="T15" s="48">
        <v>29966</v>
      </c>
      <c r="U15" s="48">
        <v>4400</v>
      </c>
      <c r="V15" s="48">
        <v>22309</v>
      </c>
      <c r="W15" s="48">
        <v>6800</v>
      </c>
      <c r="X15" s="48">
        <v>7704</v>
      </c>
      <c r="Y15" s="42">
        <f t="shared" si="17"/>
        <v>228896</v>
      </c>
      <c r="Z15" s="48">
        <v>158645</v>
      </c>
      <c r="AA15" s="48">
        <v>30143</v>
      </c>
      <c r="AB15" s="48">
        <v>4400</v>
      </c>
      <c r="AC15" s="48">
        <v>22309</v>
      </c>
      <c r="AD15" s="48">
        <v>6800</v>
      </c>
      <c r="AE15" s="48">
        <v>7704</v>
      </c>
      <c r="AF15" s="42">
        <f t="shared" si="18"/>
        <v>230001</v>
      </c>
      <c r="AG15" s="48">
        <v>157717</v>
      </c>
      <c r="AH15" s="48">
        <v>29966</v>
      </c>
      <c r="AI15" s="48">
        <v>4400</v>
      </c>
      <c r="AJ15" s="48">
        <v>22309</v>
      </c>
      <c r="AK15" s="48">
        <v>6800</v>
      </c>
      <c r="AL15" s="48">
        <v>7704</v>
      </c>
      <c r="AM15" s="49">
        <f t="shared" si="19"/>
        <v>228896</v>
      </c>
      <c r="AN15" s="36">
        <v>176010</v>
      </c>
      <c r="AO15" s="36">
        <v>33442</v>
      </c>
      <c r="AP15" s="36">
        <v>4900</v>
      </c>
      <c r="AQ15" s="36">
        <v>25879</v>
      </c>
      <c r="AR15" s="36">
        <v>7900</v>
      </c>
      <c r="AS15" s="38">
        <v>8551</v>
      </c>
      <c r="AT15" s="37">
        <v>256682</v>
      </c>
      <c r="AU15" s="36">
        <v>178714</v>
      </c>
      <c r="AV15" s="36">
        <v>33956</v>
      </c>
      <c r="AW15" s="36">
        <v>4900</v>
      </c>
      <c r="AX15" s="36">
        <v>25879</v>
      </c>
      <c r="AY15" s="36">
        <v>7900</v>
      </c>
      <c r="AZ15" s="38">
        <v>8551</v>
      </c>
      <c r="BA15" s="37">
        <v>259900</v>
      </c>
      <c r="BB15" s="36">
        <v>176059</v>
      </c>
      <c r="BC15" s="36">
        <v>33451</v>
      </c>
      <c r="BD15" s="36">
        <v>4900</v>
      </c>
      <c r="BE15" s="36">
        <v>25879</v>
      </c>
      <c r="BF15" s="36">
        <v>7900</v>
      </c>
      <c r="BG15" s="38">
        <v>8211</v>
      </c>
      <c r="BH15" s="39">
        <v>256400</v>
      </c>
      <c r="BI15" s="40">
        <f t="shared" si="10"/>
        <v>228896</v>
      </c>
      <c r="BJ15" s="40">
        <f t="shared" si="11"/>
        <v>245325</v>
      </c>
      <c r="BK15" s="40">
        <f t="shared" si="12"/>
        <v>259900</v>
      </c>
      <c r="BL15" s="40">
        <f t="shared" si="13"/>
        <v>256400</v>
      </c>
      <c r="BM15" s="41">
        <f t="shared" si="14"/>
        <v>15075.351748245655</v>
      </c>
      <c r="BN15" s="40">
        <f t="shared" si="15"/>
        <v>259900</v>
      </c>
      <c r="BO15" s="42" t="s">
        <v>37</v>
      </c>
    </row>
    <row r="16" spans="1:67" x14ac:dyDescent="0.2">
      <c r="A16" s="1">
        <f t="shared" si="22"/>
        <v>10</v>
      </c>
      <c r="B16" s="43">
        <f t="shared" si="21"/>
        <v>6</v>
      </c>
      <c r="C16" s="45">
        <v>83444</v>
      </c>
      <c r="D16" s="45" t="s">
        <v>32</v>
      </c>
      <c r="E16" s="46" t="s">
        <v>33</v>
      </c>
      <c r="F16" s="35" t="s">
        <v>34</v>
      </c>
      <c r="G16" s="47" t="s">
        <v>51</v>
      </c>
      <c r="H16" s="46" t="s">
        <v>46</v>
      </c>
      <c r="I16" s="47">
        <f t="shared" si="20"/>
        <v>8</v>
      </c>
      <c r="J16" s="47" t="s">
        <v>36</v>
      </c>
      <c r="K16" s="47">
        <v>1</v>
      </c>
      <c r="L16" s="36">
        <v>176143</v>
      </c>
      <c r="M16" s="36">
        <v>33467</v>
      </c>
      <c r="N16" s="36">
        <v>4900</v>
      </c>
      <c r="O16" s="36">
        <v>25879</v>
      </c>
      <c r="P16" s="36">
        <v>7900</v>
      </c>
      <c r="Q16" s="36">
        <v>8211</v>
      </c>
      <c r="R16" s="37">
        <v>256500</v>
      </c>
      <c r="S16" s="48">
        <v>157717</v>
      </c>
      <c r="T16" s="48">
        <v>29966</v>
      </c>
      <c r="U16" s="48">
        <v>4400</v>
      </c>
      <c r="V16" s="48">
        <v>22309</v>
      </c>
      <c r="W16" s="48">
        <v>6800</v>
      </c>
      <c r="X16" s="48">
        <v>7704</v>
      </c>
      <c r="Y16" s="42">
        <f t="shared" si="17"/>
        <v>228896</v>
      </c>
      <c r="Z16" s="48">
        <v>158645</v>
      </c>
      <c r="AA16" s="48">
        <v>30143</v>
      </c>
      <c r="AB16" s="48">
        <v>4400</v>
      </c>
      <c r="AC16" s="48">
        <v>22309</v>
      </c>
      <c r="AD16" s="48">
        <v>6800</v>
      </c>
      <c r="AE16" s="48">
        <v>7704</v>
      </c>
      <c r="AF16" s="42">
        <f t="shared" si="18"/>
        <v>230001</v>
      </c>
      <c r="AG16" s="48">
        <v>157717</v>
      </c>
      <c r="AH16" s="48">
        <v>29966</v>
      </c>
      <c r="AI16" s="48">
        <v>4400</v>
      </c>
      <c r="AJ16" s="48">
        <v>22309</v>
      </c>
      <c r="AK16" s="48">
        <v>6800</v>
      </c>
      <c r="AL16" s="48">
        <v>7704</v>
      </c>
      <c r="AM16" s="49">
        <f t="shared" si="19"/>
        <v>228896</v>
      </c>
      <c r="AN16" s="36">
        <v>176010</v>
      </c>
      <c r="AO16" s="36">
        <v>33442</v>
      </c>
      <c r="AP16" s="36">
        <v>4900</v>
      </c>
      <c r="AQ16" s="36">
        <v>25879</v>
      </c>
      <c r="AR16" s="36">
        <v>7900</v>
      </c>
      <c r="AS16" s="38">
        <v>8551</v>
      </c>
      <c r="AT16" s="37">
        <v>256682</v>
      </c>
      <c r="AU16" s="36">
        <v>178714</v>
      </c>
      <c r="AV16" s="36">
        <v>33956</v>
      </c>
      <c r="AW16" s="36">
        <v>4900</v>
      </c>
      <c r="AX16" s="36">
        <v>25879</v>
      </c>
      <c r="AY16" s="36">
        <v>7900</v>
      </c>
      <c r="AZ16" s="38">
        <v>8551</v>
      </c>
      <c r="BA16" s="37">
        <v>259900</v>
      </c>
      <c r="BB16" s="36">
        <v>176059</v>
      </c>
      <c r="BC16" s="36">
        <v>33451</v>
      </c>
      <c r="BD16" s="36">
        <v>4900</v>
      </c>
      <c r="BE16" s="36">
        <v>25879</v>
      </c>
      <c r="BF16" s="36">
        <v>7900</v>
      </c>
      <c r="BG16" s="38">
        <v>8211</v>
      </c>
      <c r="BH16" s="39">
        <v>256400</v>
      </c>
      <c r="BI16" s="40">
        <f t="shared" si="10"/>
        <v>228896</v>
      </c>
      <c r="BJ16" s="40">
        <f t="shared" si="11"/>
        <v>245325</v>
      </c>
      <c r="BK16" s="40">
        <f t="shared" si="12"/>
        <v>259900</v>
      </c>
      <c r="BL16" s="40">
        <f t="shared" si="13"/>
        <v>256400</v>
      </c>
      <c r="BM16" s="41">
        <f t="shared" si="14"/>
        <v>15075.351748245655</v>
      </c>
      <c r="BN16" s="40">
        <f t="shared" si="15"/>
        <v>259900</v>
      </c>
      <c r="BO16" s="42" t="s">
        <v>37</v>
      </c>
    </row>
    <row r="17" spans="1:67" x14ac:dyDescent="0.2">
      <c r="A17" s="1">
        <f t="shared" si="22"/>
        <v>11</v>
      </c>
      <c r="B17" s="43">
        <f t="shared" si="21"/>
        <v>7</v>
      </c>
      <c r="C17" s="45">
        <v>83444</v>
      </c>
      <c r="D17" s="45" t="s">
        <v>32</v>
      </c>
      <c r="E17" s="46" t="s">
        <v>33</v>
      </c>
      <c r="F17" s="35" t="s">
        <v>34</v>
      </c>
      <c r="G17" s="47" t="s">
        <v>52</v>
      </c>
      <c r="H17" s="46" t="s">
        <v>46</v>
      </c>
      <c r="I17" s="47">
        <f t="shared" si="20"/>
        <v>8</v>
      </c>
      <c r="J17" s="47" t="s">
        <v>36</v>
      </c>
      <c r="K17" s="47">
        <v>1</v>
      </c>
      <c r="L17" s="36">
        <v>176143</v>
      </c>
      <c r="M17" s="36">
        <v>33467</v>
      </c>
      <c r="N17" s="36">
        <v>4900</v>
      </c>
      <c r="O17" s="36">
        <v>25879</v>
      </c>
      <c r="P17" s="36">
        <v>7900</v>
      </c>
      <c r="Q17" s="36">
        <v>8211</v>
      </c>
      <c r="R17" s="37">
        <v>256500</v>
      </c>
      <c r="S17" s="48">
        <v>157717</v>
      </c>
      <c r="T17" s="48">
        <v>29966</v>
      </c>
      <c r="U17" s="48">
        <v>4400</v>
      </c>
      <c r="V17" s="48">
        <v>22309</v>
      </c>
      <c r="W17" s="48">
        <v>6800</v>
      </c>
      <c r="X17" s="48">
        <v>7704</v>
      </c>
      <c r="Y17" s="42">
        <f t="shared" si="17"/>
        <v>228896</v>
      </c>
      <c r="Z17" s="48">
        <v>158645</v>
      </c>
      <c r="AA17" s="48">
        <v>30143</v>
      </c>
      <c r="AB17" s="48">
        <v>4400</v>
      </c>
      <c r="AC17" s="48">
        <v>22309</v>
      </c>
      <c r="AD17" s="48">
        <v>6800</v>
      </c>
      <c r="AE17" s="48">
        <v>7704</v>
      </c>
      <c r="AF17" s="42">
        <f t="shared" si="18"/>
        <v>230001</v>
      </c>
      <c r="AG17" s="48">
        <v>157717</v>
      </c>
      <c r="AH17" s="48">
        <v>29966</v>
      </c>
      <c r="AI17" s="48">
        <v>4400</v>
      </c>
      <c r="AJ17" s="48">
        <v>22309</v>
      </c>
      <c r="AK17" s="48">
        <v>6800</v>
      </c>
      <c r="AL17" s="48">
        <v>7704</v>
      </c>
      <c r="AM17" s="49">
        <f t="shared" si="19"/>
        <v>228896</v>
      </c>
      <c r="AN17" s="36">
        <v>176010</v>
      </c>
      <c r="AO17" s="36">
        <v>33442</v>
      </c>
      <c r="AP17" s="36">
        <v>4900</v>
      </c>
      <c r="AQ17" s="36">
        <v>25879</v>
      </c>
      <c r="AR17" s="36">
        <v>7900</v>
      </c>
      <c r="AS17" s="38">
        <v>8551</v>
      </c>
      <c r="AT17" s="37">
        <v>256682</v>
      </c>
      <c r="AU17" s="36">
        <v>178714</v>
      </c>
      <c r="AV17" s="36">
        <v>33956</v>
      </c>
      <c r="AW17" s="36">
        <v>4900</v>
      </c>
      <c r="AX17" s="36">
        <v>25879</v>
      </c>
      <c r="AY17" s="36">
        <v>7900</v>
      </c>
      <c r="AZ17" s="38">
        <v>8551</v>
      </c>
      <c r="BA17" s="37">
        <v>259900</v>
      </c>
      <c r="BB17" s="36">
        <v>176059</v>
      </c>
      <c r="BC17" s="36">
        <v>33451</v>
      </c>
      <c r="BD17" s="36">
        <v>4900</v>
      </c>
      <c r="BE17" s="36">
        <v>25879</v>
      </c>
      <c r="BF17" s="36">
        <v>7900</v>
      </c>
      <c r="BG17" s="38">
        <v>8211</v>
      </c>
      <c r="BH17" s="39">
        <v>256400</v>
      </c>
      <c r="BI17" s="40">
        <f t="shared" si="10"/>
        <v>228896</v>
      </c>
      <c r="BJ17" s="40">
        <f t="shared" si="11"/>
        <v>245325</v>
      </c>
      <c r="BK17" s="40">
        <f t="shared" si="12"/>
        <v>259900</v>
      </c>
      <c r="BL17" s="40">
        <f t="shared" si="13"/>
        <v>256400</v>
      </c>
      <c r="BM17" s="41">
        <f t="shared" si="14"/>
        <v>15075.351748245655</v>
      </c>
      <c r="BN17" s="40">
        <f t="shared" si="15"/>
        <v>259900</v>
      </c>
      <c r="BO17" s="42" t="s">
        <v>37</v>
      </c>
    </row>
    <row r="18" spans="1:67" x14ac:dyDescent="0.2">
      <c r="A18" s="1">
        <f t="shared" si="22"/>
        <v>12</v>
      </c>
      <c r="B18" s="43">
        <f t="shared" si="21"/>
        <v>8</v>
      </c>
      <c r="C18" s="63">
        <v>83444</v>
      </c>
      <c r="D18" s="63" t="s">
        <v>32</v>
      </c>
      <c r="E18" s="46" t="s">
        <v>33</v>
      </c>
      <c r="F18" s="35" t="s">
        <v>34</v>
      </c>
      <c r="G18" s="47" t="s">
        <v>53</v>
      </c>
      <c r="H18" s="61" t="s">
        <v>46</v>
      </c>
      <c r="I18" s="47">
        <f t="shared" si="20"/>
        <v>8</v>
      </c>
      <c r="J18" s="47" t="s">
        <v>36</v>
      </c>
      <c r="K18" s="47">
        <v>1</v>
      </c>
      <c r="L18" s="36">
        <v>176143</v>
      </c>
      <c r="M18" s="36">
        <v>33467</v>
      </c>
      <c r="N18" s="36">
        <v>4900</v>
      </c>
      <c r="O18" s="36">
        <v>25879</v>
      </c>
      <c r="P18" s="36">
        <v>7900</v>
      </c>
      <c r="Q18" s="36">
        <v>8211</v>
      </c>
      <c r="R18" s="37">
        <v>256500</v>
      </c>
      <c r="S18" s="48">
        <v>157717</v>
      </c>
      <c r="T18" s="48">
        <v>29966</v>
      </c>
      <c r="U18" s="48">
        <v>4400</v>
      </c>
      <c r="V18" s="48">
        <v>22309</v>
      </c>
      <c r="W18" s="48">
        <v>6800</v>
      </c>
      <c r="X18" s="48">
        <v>7704</v>
      </c>
      <c r="Y18" s="42">
        <f t="shared" si="17"/>
        <v>228896</v>
      </c>
      <c r="Z18" s="48">
        <v>158645</v>
      </c>
      <c r="AA18" s="48">
        <v>30143</v>
      </c>
      <c r="AB18" s="48">
        <v>4400</v>
      </c>
      <c r="AC18" s="48">
        <v>22309</v>
      </c>
      <c r="AD18" s="48">
        <v>6800</v>
      </c>
      <c r="AE18" s="48">
        <v>7704</v>
      </c>
      <c r="AF18" s="42">
        <f t="shared" si="18"/>
        <v>230001</v>
      </c>
      <c r="AG18" s="48">
        <v>157717</v>
      </c>
      <c r="AH18" s="48">
        <v>29966</v>
      </c>
      <c r="AI18" s="48">
        <v>4400</v>
      </c>
      <c r="AJ18" s="48">
        <v>22309</v>
      </c>
      <c r="AK18" s="48">
        <v>6800</v>
      </c>
      <c r="AL18" s="48">
        <v>7704</v>
      </c>
      <c r="AM18" s="49">
        <f t="shared" si="19"/>
        <v>228896</v>
      </c>
      <c r="AN18" s="36">
        <v>176010</v>
      </c>
      <c r="AO18" s="36">
        <v>33442</v>
      </c>
      <c r="AP18" s="36">
        <v>4900</v>
      </c>
      <c r="AQ18" s="36">
        <v>25879</v>
      </c>
      <c r="AR18" s="36">
        <v>7900</v>
      </c>
      <c r="AS18" s="38">
        <v>8551</v>
      </c>
      <c r="AT18" s="37">
        <v>256682</v>
      </c>
      <c r="AU18" s="36">
        <v>178714</v>
      </c>
      <c r="AV18" s="36">
        <v>33956</v>
      </c>
      <c r="AW18" s="36">
        <v>4900</v>
      </c>
      <c r="AX18" s="36">
        <v>25879</v>
      </c>
      <c r="AY18" s="36">
        <v>7900</v>
      </c>
      <c r="AZ18" s="38">
        <v>8551</v>
      </c>
      <c r="BA18" s="37">
        <v>259900</v>
      </c>
      <c r="BB18" s="36">
        <v>176059</v>
      </c>
      <c r="BC18" s="36">
        <v>33451</v>
      </c>
      <c r="BD18" s="36">
        <v>4900</v>
      </c>
      <c r="BE18" s="36">
        <v>25879</v>
      </c>
      <c r="BF18" s="36">
        <v>7900</v>
      </c>
      <c r="BG18" s="38">
        <v>8211</v>
      </c>
      <c r="BH18" s="39">
        <v>256400</v>
      </c>
      <c r="BI18" s="40">
        <f t="shared" si="10"/>
        <v>228896</v>
      </c>
      <c r="BJ18" s="40">
        <f t="shared" si="11"/>
        <v>245325</v>
      </c>
      <c r="BK18" s="40">
        <f t="shared" si="12"/>
        <v>259900</v>
      </c>
      <c r="BL18" s="40">
        <f t="shared" si="13"/>
        <v>256400</v>
      </c>
      <c r="BM18" s="41">
        <f t="shared" si="14"/>
        <v>15075.351748245655</v>
      </c>
      <c r="BN18" s="40">
        <f t="shared" si="15"/>
        <v>259900</v>
      </c>
      <c r="BO18" s="42" t="s">
        <v>37</v>
      </c>
    </row>
    <row r="20" spans="1:67" x14ac:dyDescent="0.2">
      <c r="B20" s="27"/>
      <c r="C20" s="28"/>
      <c r="D20" s="28"/>
      <c r="E20" s="29" t="s">
        <v>59</v>
      </c>
      <c r="F20" s="28"/>
      <c r="G20" s="53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54"/>
      <c r="BI20" s="28"/>
      <c r="BJ20" s="28"/>
      <c r="BK20" s="28"/>
      <c r="BL20" s="28"/>
      <c r="BM20" s="28"/>
      <c r="BN20" s="28"/>
      <c r="BO20" s="28"/>
    </row>
    <row r="21" spans="1:67" x14ac:dyDescent="0.2">
      <c r="A21" s="1">
        <f>+A18+1</f>
        <v>13</v>
      </c>
      <c r="B21" s="64">
        <v>1</v>
      </c>
      <c r="C21" s="64">
        <v>83444</v>
      </c>
      <c r="D21" s="64" t="s">
        <v>32</v>
      </c>
      <c r="E21" s="65" t="s">
        <v>60</v>
      </c>
      <c r="F21" s="35" t="s">
        <v>34</v>
      </c>
      <c r="G21" s="64" t="s">
        <v>61</v>
      </c>
      <c r="H21" s="64">
        <v>2017</v>
      </c>
      <c r="I21" s="64">
        <f>2023-H21</f>
        <v>6</v>
      </c>
      <c r="J21" s="35" t="s">
        <v>36</v>
      </c>
      <c r="K21" s="64">
        <v>1</v>
      </c>
      <c r="L21" s="66">
        <v>176143</v>
      </c>
      <c r="M21" s="66">
        <v>33467</v>
      </c>
      <c r="N21" s="66">
        <v>4900</v>
      </c>
      <c r="O21" s="66">
        <v>25879</v>
      </c>
      <c r="P21" s="66">
        <v>7600</v>
      </c>
      <c r="Q21" s="66">
        <v>8211</v>
      </c>
      <c r="R21" s="67">
        <v>256200</v>
      </c>
      <c r="S21" s="66">
        <v>176010</v>
      </c>
      <c r="T21" s="66">
        <v>33442</v>
      </c>
      <c r="U21" s="66">
        <v>4900</v>
      </c>
      <c r="V21" s="66">
        <v>25879</v>
      </c>
      <c r="W21" s="66">
        <v>7600</v>
      </c>
      <c r="X21" s="66">
        <v>8551</v>
      </c>
      <c r="Y21" s="67">
        <v>256382</v>
      </c>
      <c r="Z21" s="66">
        <v>176529</v>
      </c>
      <c r="AA21" s="66">
        <v>33541</v>
      </c>
      <c r="AB21" s="66">
        <v>4900</v>
      </c>
      <c r="AC21" s="66">
        <v>25879</v>
      </c>
      <c r="AD21" s="66">
        <v>7600</v>
      </c>
      <c r="AE21" s="66">
        <v>8551</v>
      </c>
      <c r="AF21" s="67">
        <v>257000</v>
      </c>
      <c r="AG21" s="66">
        <v>176010</v>
      </c>
      <c r="AH21" s="66">
        <v>33442</v>
      </c>
      <c r="AI21" s="66">
        <v>4900</v>
      </c>
      <c r="AJ21" s="66">
        <v>25879</v>
      </c>
      <c r="AK21" s="66">
        <v>7600</v>
      </c>
      <c r="AL21" s="68">
        <v>8211</v>
      </c>
      <c r="AM21" s="67">
        <v>256042</v>
      </c>
      <c r="AN21" s="66">
        <v>176010</v>
      </c>
      <c r="AO21" s="66">
        <v>33442</v>
      </c>
      <c r="AP21" s="66">
        <v>4900</v>
      </c>
      <c r="AQ21" s="66">
        <v>25879</v>
      </c>
      <c r="AR21" s="66">
        <v>7600</v>
      </c>
      <c r="AS21" s="68">
        <v>8551</v>
      </c>
      <c r="AT21" s="67">
        <v>256382</v>
      </c>
      <c r="AU21" s="66">
        <v>178714</v>
      </c>
      <c r="AV21" s="66">
        <v>33956</v>
      </c>
      <c r="AW21" s="66">
        <v>4900</v>
      </c>
      <c r="AX21" s="66">
        <v>25879</v>
      </c>
      <c r="AY21" s="66">
        <v>7600</v>
      </c>
      <c r="AZ21" s="68">
        <v>8551</v>
      </c>
      <c r="BA21" s="67">
        <v>259600</v>
      </c>
      <c r="BB21" s="66">
        <v>176059</v>
      </c>
      <c r="BC21" s="66">
        <v>33451</v>
      </c>
      <c r="BD21" s="66">
        <v>4900</v>
      </c>
      <c r="BE21" s="66">
        <v>25879</v>
      </c>
      <c r="BF21" s="66">
        <v>7600</v>
      </c>
      <c r="BG21" s="68">
        <v>8211</v>
      </c>
      <c r="BH21" s="69">
        <v>256100</v>
      </c>
      <c r="BI21" s="40">
        <f t="shared" si="10"/>
        <v>256042</v>
      </c>
      <c r="BJ21" s="40">
        <f t="shared" si="11"/>
        <v>256815.14285714287</v>
      </c>
      <c r="BK21" s="40">
        <f t="shared" si="12"/>
        <v>259600</v>
      </c>
      <c r="BL21" s="40">
        <f t="shared" si="13"/>
        <v>256382</v>
      </c>
      <c r="BM21" s="41">
        <f t="shared" si="14"/>
        <v>1268.3589697678162</v>
      </c>
      <c r="BN21" s="40">
        <f t="shared" si="15"/>
        <v>259600</v>
      </c>
      <c r="BO21" s="42" t="s">
        <v>37</v>
      </c>
    </row>
    <row r="22" spans="1:67" x14ac:dyDescent="0.2">
      <c r="A22" s="1">
        <f>+A21+1</f>
        <v>14</v>
      </c>
      <c r="B22" s="63">
        <v>2</v>
      </c>
      <c r="C22" s="63">
        <v>83444</v>
      </c>
      <c r="D22" s="63" t="s">
        <v>32</v>
      </c>
      <c r="E22" s="70" t="s">
        <v>60</v>
      </c>
      <c r="F22" s="35" t="s">
        <v>34</v>
      </c>
      <c r="G22" s="63" t="s">
        <v>62</v>
      </c>
      <c r="H22" s="63">
        <v>2017</v>
      </c>
      <c r="I22" s="63">
        <f>2023-H22</f>
        <v>6</v>
      </c>
      <c r="J22" s="47" t="s">
        <v>36</v>
      </c>
      <c r="K22" s="63">
        <v>1</v>
      </c>
      <c r="L22" s="66">
        <v>176143</v>
      </c>
      <c r="M22" s="66">
        <v>33467</v>
      </c>
      <c r="N22" s="66">
        <v>4900</v>
      </c>
      <c r="O22" s="66">
        <v>25879</v>
      </c>
      <c r="P22" s="66">
        <v>7600</v>
      </c>
      <c r="Q22" s="66">
        <v>8211</v>
      </c>
      <c r="R22" s="67">
        <v>256200</v>
      </c>
      <c r="S22" s="66">
        <v>176010</v>
      </c>
      <c r="T22" s="66">
        <v>33442</v>
      </c>
      <c r="U22" s="66">
        <v>4900</v>
      </c>
      <c r="V22" s="66">
        <v>25879</v>
      </c>
      <c r="W22" s="66">
        <v>7600</v>
      </c>
      <c r="X22" s="66">
        <v>8551</v>
      </c>
      <c r="Y22" s="67">
        <v>256382</v>
      </c>
      <c r="Z22" s="66">
        <v>176529</v>
      </c>
      <c r="AA22" s="66">
        <v>33541</v>
      </c>
      <c r="AB22" s="66">
        <v>4900</v>
      </c>
      <c r="AC22" s="66">
        <v>25879</v>
      </c>
      <c r="AD22" s="66">
        <v>7600</v>
      </c>
      <c r="AE22" s="66">
        <v>8551</v>
      </c>
      <c r="AF22" s="67">
        <v>257000</v>
      </c>
      <c r="AG22" s="66">
        <v>176010</v>
      </c>
      <c r="AH22" s="66">
        <v>33442</v>
      </c>
      <c r="AI22" s="66">
        <v>4900</v>
      </c>
      <c r="AJ22" s="66">
        <v>25879</v>
      </c>
      <c r="AK22" s="66">
        <v>7600</v>
      </c>
      <c r="AL22" s="68">
        <v>8211</v>
      </c>
      <c r="AM22" s="67">
        <v>256042</v>
      </c>
      <c r="AN22" s="66">
        <v>176010</v>
      </c>
      <c r="AO22" s="66">
        <v>33442</v>
      </c>
      <c r="AP22" s="66">
        <v>4900</v>
      </c>
      <c r="AQ22" s="66">
        <v>25879</v>
      </c>
      <c r="AR22" s="66">
        <v>7600</v>
      </c>
      <c r="AS22" s="68">
        <v>8551</v>
      </c>
      <c r="AT22" s="67">
        <v>256382</v>
      </c>
      <c r="AU22" s="66">
        <v>178714</v>
      </c>
      <c r="AV22" s="66">
        <v>33956</v>
      </c>
      <c r="AW22" s="66">
        <v>4900</v>
      </c>
      <c r="AX22" s="66">
        <v>25879</v>
      </c>
      <c r="AY22" s="66">
        <v>7600</v>
      </c>
      <c r="AZ22" s="68">
        <v>8551</v>
      </c>
      <c r="BA22" s="67">
        <v>259600</v>
      </c>
      <c r="BB22" s="66">
        <v>176059</v>
      </c>
      <c r="BC22" s="66">
        <v>33451</v>
      </c>
      <c r="BD22" s="66">
        <v>4900</v>
      </c>
      <c r="BE22" s="66">
        <v>25879</v>
      </c>
      <c r="BF22" s="66">
        <v>7600</v>
      </c>
      <c r="BG22" s="68">
        <v>8211</v>
      </c>
      <c r="BH22" s="69">
        <v>256100</v>
      </c>
      <c r="BI22" s="40">
        <f t="shared" si="10"/>
        <v>256042</v>
      </c>
      <c r="BJ22" s="40">
        <f t="shared" si="11"/>
        <v>256815.14285714287</v>
      </c>
      <c r="BK22" s="40">
        <f t="shared" si="12"/>
        <v>259600</v>
      </c>
      <c r="BL22" s="40">
        <f t="shared" si="13"/>
        <v>256382</v>
      </c>
      <c r="BM22" s="41">
        <f t="shared" si="14"/>
        <v>1268.3589697678162</v>
      </c>
      <c r="BN22" s="40">
        <f t="shared" si="15"/>
        <v>259600</v>
      </c>
      <c r="BO22" s="42" t="s">
        <v>37</v>
      </c>
    </row>
    <row r="24" spans="1:67" x14ac:dyDescent="0.2">
      <c r="B24" s="27"/>
      <c r="C24" s="28"/>
      <c r="D24" s="28"/>
      <c r="E24" s="29" t="s">
        <v>64</v>
      </c>
      <c r="F24" s="28"/>
      <c r="G24" s="53"/>
      <c r="H24" s="28"/>
      <c r="I24" s="28"/>
      <c r="J24" s="28"/>
      <c r="K24" s="28"/>
      <c r="L24" s="71"/>
      <c r="M24" s="71"/>
      <c r="N24" s="71"/>
      <c r="O24" s="71"/>
      <c r="P24" s="71"/>
      <c r="Q24" s="71"/>
      <c r="R24" s="72"/>
      <c r="S24" s="71"/>
      <c r="T24" s="71"/>
      <c r="U24" s="71"/>
      <c r="V24" s="71"/>
      <c r="W24" s="71"/>
      <c r="X24" s="71"/>
      <c r="Y24" s="72"/>
      <c r="Z24" s="71"/>
      <c r="AA24" s="71"/>
      <c r="AB24" s="71"/>
      <c r="AC24" s="71"/>
      <c r="AD24" s="71"/>
      <c r="AE24" s="71"/>
      <c r="AF24" s="72"/>
      <c r="AG24" s="71"/>
      <c r="AH24" s="71"/>
      <c r="AI24" s="71"/>
      <c r="AJ24" s="71"/>
      <c r="AK24" s="71"/>
      <c r="AL24" s="73"/>
      <c r="AM24" s="72"/>
      <c r="AN24" s="71"/>
      <c r="AO24" s="71"/>
      <c r="AP24" s="71"/>
      <c r="AQ24" s="71"/>
      <c r="AR24" s="71"/>
      <c r="AS24" s="73"/>
      <c r="AT24" s="72"/>
      <c r="AU24" s="71"/>
      <c r="AV24" s="71"/>
      <c r="AW24" s="71"/>
      <c r="AX24" s="71"/>
      <c r="AY24" s="71"/>
      <c r="AZ24" s="73"/>
      <c r="BA24" s="72"/>
      <c r="BB24" s="71"/>
      <c r="BC24" s="71"/>
      <c r="BD24" s="71"/>
      <c r="BE24" s="71"/>
      <c r="BF24" s="71"/>
      <c r="BG24" s="73"/>
      <c r="BH24" s="74"/>
      <c r="BI24" s="72"/>
      <c r="BJ24" s="72"/>
      <c r="BK24" s="72"/>
      <c r="BL24" s="72"/>
      <c r="BM24" s="72"/>
      <c r="BN24" s="72"/>
      <c r="BO24" s="72"/>
    </row>
    <row r="25" spans="1:67" ht="28.5" x14ac:dyDescent="0.2">
      <c r="A25" s="1">
        <v>15</v>
      </c>
      <c r="B25" s="64">
        <v>1</v>
      </c>
      <c r="C25" s="33">
        <v>83444</v>
      </c>
      <c r="D25" s="33" t="s">
        <v>32</v>
      </c>
      <c r="E25" s="75" t="s">
        <v>65</v>
      </c>
      <c r="F25" s="65" t="s">
        <v>66</v>
      </c>
      <c r="G25" s="64" t="s">
        <v>67</v>
      </c>
      <c r="H25" s="35">
        <v>2017</v>
      </c>
      <c r="I25" s="64">
        <f t="shared" ref="I25:I26" si="23">2023-H25</f>
        <v>6</v>
      </c>
      <c r="J25" s="35" t="s">
        <v>36</v>
      </c>
      <c r="K25" s="31">
        <v>1</v>
      </c>
      <c r="L25" s="66">
        <v>176143</v>
      </c>
      <c r="M25" s="66">
        <v>33467</v>
      </c>
      <c r="N25" s="66">
        <v>4900</v>
      </c>
      <c r="O25" s="66">
        <v>25879</v>
      </c>
      <c r="P25" s="66">
        <v>7600</v>
      </c>
      <c r="Q25" s="66">
        <v>8211</v>
      </c>
      <c r="R25" s="67">
        <v>256200</v>
      </c>
      <c r="S25" s="66">
        <v>176010</v>
      </c>
      <c r="T25" s="66">
        <v>33442</v>
      </c>
      <c r="U25" s="66">
        <v>4900</v>
      </c>
      <c r="V25" s="66">
        <v>25879</v>
      </c>
      <c r="W25" s="66">
        <v>7600</v>
      </c>
      <c r="X25" s="66">
        <v>8551</v>
      </c>
      <c r="Y25" s="67">
        <v>256382</v>
      </c>
      <c r="Z25" s="66">
        <v>176529</v>
      </c>
      <c r="AA25" s="66">
        <v>33541</v>
      </c>
      <c r="AB25" s="66">
        <v>4900</v>
      </c>
      <c r="AC25" s="66">
        <v>25879</v>
      </c>
      <c r="AD25" s="66">
        <v>7600</v>
      </c>
      <c r="AE25" s="66">
        <v>8551</v>
      </c>
      <c r="AF25" s="67">
        <v>257000</v>
      </c>
      <c r="AG25" s="66">
        <v>176010</v>
      </c>
      <c r="AH25" s="66">
        <v>33442</v>
      </c>
      <c r="AI25" s="66">
        <v>4900</v>
      </c>
      <c r="AJ25" s="66">
        <v>25879</v>
      </c>
      <c r="AK25" s="66">
        <v>7600</v>
      </c>
      <c r="AL25" s="68">
        <v>8211</v>
      </c>
      <c r="AM25" s="67">
        <v>256042</v>
      </c>
      <c r="AN25" s="66">
        <v>176010</v>
      </c>
      <c r="AO25" s="66">
        <v>33442</v>
      </c>
      <c r="AP25" s="66">
        <v>4900</v>
      </c>
      <c r="AQ25" s="66">
        <v>25879</v>
      </c>
      <c r="AR25" s="66">
        <v>7600</v>
      </c>
      <c r="AS25" s="68">
        <v>8551</v>
      </c>
      <c r="AT25" s="67">
        <v>256382</v>
      </c>
      <c r="AU25" s="66">
        <v>178714</v>
      </c>
      <c r="AV25" s="66">
        <v>33956</v>
      </c>
      <c r="AW25" s="66">
        <v>4900</v>
      </c>
      <c r="AX25" s="66">
        <v>25879</v>
      </c>
      <c r="AY25" s="66">
        <v>7600</v>
      </c>
      <c r="AZ25" s="68">
        <v>8551</v>
      </c>
      <c r="BA25" s="67">
        <v>259600</v>
      </c>
      <c r="BB25" s="66">
        <v>176059</v>
      </c>
      <c r="BC25" s="66">
        <v>33451</v>
      </c>
      <c r="BD25" s="66">
        <v>4900</v>
      </c>
      <c r="BE25" s="66">
        <v>25879</v>
      </c>
      <c r="BF25" s="66">
        <v>7600</v>
      </c>
      <c r="BG25" s="68">
        <v>8211</v>
      </c>
      <c r="BH25" s="69">
        <v>256100</v>
      </c>
      <c r="BI25" s="40">
        <f t="shared" si="10"/>
        <v>256042</v>
      </c>
      <c r="BJ25" s="40">
        <f t="shared" si="11"/>
        <v>256815.14285714287</v>
      </c>
      <c r="BK25" s="40">
        <f t="shared" si="12"/>
        <v>259600</v>
      </c>
      <c r="BL25" s="40">
        <f t="shared" si="13"/>
        <v>256382</v>
      </c>
      <c r="BM25" s="41">
        <f t="shared" si="14"/>
        <v>1268.3589697678162</v>
      </c>
      <c r="BN25" s="40">
        <f t="shared" si="15"/>
        <v>259600</v>
      </c>
      <c r="BO25" s="42" t="s">
        <v>37</v>
      </c>
    </row>
    <row r="26" spans="1:67" ht="28.5" x14ac:dyDescent="0.2">
      <c r="A26" s="1">
        <f>+A25+1</f>
        <v>16</v>
      </c>
      <c r="B26" s="63">
        <v>2</v>
      </c>
      <c r="C26" s="63">
        <v>83444</v>
      </c>
      <c r="D26" s="63" t="s">
        <v>32</v>
      </c>
      <c r="E26" s="76" t="s">
        <v>68</v>
      </c>
      <c r="F26" s="70" t="s">
        <v>66</v>
      </c>
      <c r="G26" s="47" t="s">
        <v>69</v>
      </c>
      <c r="H26" s="47">
        <v>2017</v>
      </c>
      <c r="I26" s="63">
        <f t="shared" si="23"/>
        <v>6</v>
      </c>
      <c r="J26" s="47" t="s">
        <v>36</v>
      </c>
      <c r="K26" s="31">
        <v>1</v>
      </c>
      <c r="L26" s="66">
        <v>176143</v>
      </c>
      <c r="M26" s="66">
        <v>33467</v>
      </c>
      <c r="N26" s="66">
        <v>4900</v>
      </c>
      <c r="O26" s="66">
        <v>25879</v>
      </c>
      <c r="P26" s="66">
        <v>7600</v>
      </c>
      <c r="Q26" s="66">
        <v>8211</v>
      </c>
      <c r="R26" s="67">
        <v>256200</v>
      </c>
      <c r="S26" s="66">
        <v>176010</v>
      </c>
      <c r="T26" s="66">
        <v>33442</v>
      </c>
      <c r="U26" s="66">
        <v>4900</v>
      </c>
      <c r="V26" s="66">
        <v>25879</v>
      </c>
      <c r="W26" s="66">
        <v>7600</v>
      </c>
      <c r="X26" s="66">
        <v>8551</v>
      </c>
      <c r="Y26" s="67">
        <v>256382</v>
      </c>
      <c r="Z26" s="66">
        <v>176529</v>
      </c>
      <c r="AA26" s="66">
        <v>33541</v>
      </c>
      <c r="AB26" s="66">
        <v>4900</v>
      </c>
      <c r="AC26" s="66">
        <v>25879</v>
      </c>
      <c r="AD26" s="66">
        <v>7600</v>
      </c>
      <c r="AE26" s="66">
        <v>8551</v>
      </c>
      <c r="AF26" s="67">
        <v>257000</v>
      </c>
      <c r="AG26" s="66">
        <v>176010</v>
      </c>
      <c r="AH26" s="66">
        <v>33442</v>
      </c>
      <c r="AI26" s="66">
        <v>4900</v>
      </c>
      <c r="AJ26" s="66">
        <v>25879</v>
      </c>
      <c r="AK26" s="66">
        <v>7600</v>
      </c>
      <c r="AL26" s="68">
        <v>8211</v>
      </c>
      <c r="AM26" s="67">
        <v>256042</v>
      </c>
      <c r="AN26" s="66">
        <v>176010</v>
      </c>
      <c r="AO26" s="66">
        <v>33442</v>
      </c>
      <c r="AP26" s="66">
        <v>4900</v>
      </c>
      <c r="AQ26" s="66">
        <v>25879</v>
      </c>
      <c r="AR26" s="66">
        <v>7600</v>
      </c>
      <c r="AS26" s="68">
        <v>8551</v>
      </c>
      <c r="AT26" s="67">
        <v>256382</v>
      </c>
      <c r="AU26" s="66">
        <v>178714</v>
      </c>
      <c r="AV26" s="66">
        <v>33956</v>
      </c>
      <c r="AW26" s="66">
        <v>4900</v>
      </c>
      <c r="AX26" s="66">
        <v>25879</v>
      </c>
      <c r="AY26" s="66">
        <v>7600</v>
      </c>
      <c r="AZ26" s="68">
        <v>8551</v>
      </c>
      <c r="BA26" s="67">
        <v>259600</v>
      </c>
      <c r="BB26" s="66">
        <v>176059</v>
      </c>
      <c r="BC26" s="66">
        <v>33451</v>
      </c>
      <c r="BD26" s="66">
        <v>4900</v>
      </c>
      <c r="BE26" s="66">
        <v>25879</v>
      </c>
      <c r="BF26" s="66">
        <v>7600</v>
      </c>
      <c r="BG26" s="68">
        <v>8211</v>
      </c>
      <c r="BH26" s="69">
        <v>256100</v>
      </c>
      <c r="BI26" s="40">
        <f t="shared" si="10"/>
        <v>256042</v>
      </c>
      <c r="BJ26" s="40">
        <f t="shared" si="11"/>
        <v>256815.14285714287</v>
      </c>
      <c r="BK26" s="40">
        <f t="shared" si="12"/>
        <v>259600</v>
      </c>
      <c r="BL26" s="40">
        <f t="shared" si="13"/>
        <v>256382</v>
      </c>
      <c r="BM26" s="41">
        <f t="shared" si="14"/>
        <v>1268.3589697678162</v>
      </c>
      <c r="BN26" s="40">
        <f t="shared" si="15"/>
        <v>259600</v>
      </c>
      <c r="BO26" s="42" t="s">
        <v>37</v>
      </c>
    </row>
    <row r="28" spans="1:67" x14ac:dyDescent="0.2">
      <c r="B28" s="27"/>
      <c r="C28" s="28"/>
      <c r="D28" s="28"/>
      <c r="E28" s="29" t="s">
        <v>74</v>
      </c>
      <c r="F28" s="28"/>
      <c r="G28" s="53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54"/>
      <c r="BI28" s="28"/>
      <c r="BJ28" s="28"/>
      <c r="BK28" s="28"/>
      <c r="BL28" s="28"/>
      <c r="BM28" s="28"/>
      <c r="BN28" s="28"/>
      <c r="BO28" s="28"/>
    </row>
    <row r="29" spans="1:67" ht="28.5" x14ac:dyDescent="0.2">
      <c r="A29" s="1">
        <v>17</v>
      </c>
      <c r="B29" s="43">
        <v>1</v>
      </c>
      <c r="C29" s="63">
        <v>83444</v>
      </c>
      <c r="D29" s="63" t="s">
        <v>32</v>
      </c>
      <c r="E29" s="76" t="s">
        <v>75</v>
      </c>
      <c r="F29" s="63" t="s">
        <v>66</v>
      </c>
      <c r="G29" s="70" t="s">
        <v>76</v>
      </c>
      <c r="H29" s="77">
        <v>2015</v>
      </c>
      <c r="I29" s="70">
        <f>2023-H29</f>
        <v>8</v>
      </c>
      <c r="J29" s="43" t="s">
        <v>77</v>
      </c>
      <c r="K29" s="43">
        <v>1</v>
      </c>
      <c r="L29" s="36">
        <v>176143</v>
      </c>
      <c r="M29" s="36">
        <v>33467</v>
      </c>
      <c r="N29" s="36">
        <v>4900</v>
      </c>
      <c r="O29" s="36">
        <v>25879</v>
      </c>
      <c r="P29" s="36">
        <v>7900</v>
      </c>
      <c r="Q29" s="36">
        <v>8211</v>
      </c>
      <c r="R29" s="37">
        <v>256500</v>
      </c>
      <c r="S29" s="36">
        <v>176010</v>
      </c>
      <c r="T29" s="36">
        <v>33442</v>
      </c>
      <c r="U29" s="36">
        <v>4900</v>
      </c>
      <c r="V29" s="36">
        <v>25879</v>
      </c>
      <c r="W29" s="36">
        <v>7900</v>
      </c>
      <c r="X29" s="36">
        <v>8551</v>
      </c>
      <c r="Y29" s="37">
        <v>256682</v>
      </c>
      <c r="Z29" s="36">
        <v>176529</v>
      </c>
      <c r="AA29" s="36">
        <v>33541</v>
      </c>
      <c r="AB29" s="36">
        <v>4900</v>
      </c>
      <c r="AC29" s="36">
        <v>25879</v>
      </c>
      <c r="AD29" s="36">
        <v>7900</v>
      </c>
      <c r="AE29" s="36">
        <v>8551</v>
      </c>
      <c r="AF29" s="37">
        <f t="shared" ref="AF29" si="24">+Z29+AA29+AB29+AC29+AD29+AE29</f>
        <v>257300</v>
      </c>
      <c r="AG29" s="36">
        <v>176010</v>
      </c>
      <c r="AH29" s="36">
        <v>33442</v>
      </c>
      <c r="AI29" s="36">
        <v>4900</v>
      </c>
      <c r="AJ29" s="36">
        <v>25879</v>
      </c>
      <c r="AK29" s="36">
        <v>7900</v>
      </c>
      <c r="AL29" s="38">
        <v>8211</v>
      </c>
      <c r="AM29" s="37">
        <v>256342</v>
      </c>
      <c r="AN29" s="36">
        <v>176010</v>
      </c>
      <c r="AO29" s="36">
        <v>33442</v>
      </c>
      <c r="AP29" s="36">
        <v>4900</v>
      </c>
      <c r="AQ29" s="36">
        <v>25879</v>
      </c>
      <c r="AR29" s="36">
        <v>7900</v>
      </c>
      <c r="AS29" s="38">
        <v>8551</v>
      </c>
      <c r="AT29" s="37">
        <v>256682</v>
      </c>
      <c r="AU29" s="36">
        <v>178714</v>
      </c>
      <c r="AV29" s="36">
        <v>33956</v>
      </c>
      <c r="AW29" s="36">
        <v>4900</v>
      </c>
      <c r="AX29" s="36">
        <v>25879</v>
      </c>
      <c r="AY29" s="36">
        <v>7900</v>
      </c>
      <c r="AZ29" s="38">
        <v>8551</v>
      </c>
      <c r="BA29" s="37">
        <v>259900</v>
      </c>
      <c r="BB29" s="36">
        <v>176059</v>
      </c>
      <c r="BC29" s="36">
        <v>33451</v>
      </c>
      <c r="BD29" s="36">
        <v>4900</v>
      </c>
      <c r="BE29" s="36">
        <v>25879</v>
      </c>
      <c r="BF29" s="36">
        <v>7900</v>
      </c>
      <c r="BG29" s="38">
        <v>8211</v>
      </c>
      <c r="BH29" s="39">
        <v>256400</v>
      </c>
      <c r="BI29" s="40">
        <f t="shared" si="10"/>
        <v>256342</v>
      </c>
      <c r="BJ29" s="40">
        <f t="shared" si="11"/>
        <v>257115.14285714287</v>
      </c>
      <c r="BK29" s="40">
        <f t="shared" si="12"/>
        <v>259900</v>
      </c>
      <c r="BL29" s="40">
        <f t="shared" si="13"/>
        <v>256682</v>
      </c>
      <c r="BM29" s="41">
        <f>STDEVA(R29,Y29,AF29,AM29,AT29,BA29,BH29)</f>
        <v>1268.3589697678162</v>
      </c>
      <c r="BN29" s="40">
        <f t="shared" si="15"/>
        <v>259900</v>
      </c>
      <c r="BO29" s="42" t="s">
        <v>37</v>
      </c>
    </row>
    <row r="31" spans="1:67" x14ac:dyDescent="0.2">
      <c r="B31" s="27"/>
      <c r="C31" s="28"/>
      <c r="D31" s="28"/>
      <c r="E31" s="29" t="s">
        <v>80</v>
      </c>
      <c r="F31" s="28"/>
      <c r="G31" s="53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54"/>
      <c r="BI31" s="28"/>
      <c r="BJ31" s="28"/>
      <c r="BK31" s="28"/>
      <c r="BL31" s="28"/>
      <c r="BM31" s="28"/>
      <c r="BN31" s="28"/>
      <c r="BO31" s="28"/>
    </row>
    <row r="32" spans="1:67" ht="28.5" x14ac:dyDescent="0.2">
      <c r="A32" s="1">
        <v>18</v>
      </c>
      <c r="B32" s="43">
        <v>1</v>
      </c>
      <c r="C32" s="63">
        <v>83444</v>
      </c>
      <c r="D32" s="63" t="s">
        <v>32</v>
      </c>
      <c r="E32" s="78" t="s">
        <v>81</v>
      </c>
      <c r="F32" s="43" t="s">
        <v>66</v>
      </c>
      <c r="G32" s="43" t="s">
        <v>82</v>
      </c>
      <c r="H32" s="43">
        <v>2017</v>
      </c>
      <c r="I32" s="70">
        <f t="shared" ref="I32:I37" si="25">2023-H32</f>
        <v>6</v>
      </c>
      <c r="J32" s="43" t="s">
        <v>77</v>
      </c>
      <c r="K32" s="43">
        <v>1</v>
      </c>
      <c r="L32" s="66">
        <v>176143</v>
      </c>
      <c r="M32" s="66">
        <v>33467</v>
      </c>
      <c r="N32" s="66">
        <v>4900</v>
      </c>
      <c r="O32" s="66">
        <v>25879</v>
      </c>
      <c r="P32" s="66">
        <v>7600</v>
      </c>
      <c r="Q32" s="66">
        <v>8211</v>
      </c>
      <c r="R32" s="67">
        <v>256200</v>
      </c>
      <c r="S32" s="66">
        <v>176010</v>
      </c>
      <c r="T32" s="66">
        <v>33442</v>
      </c>
      <c r="U32" s="66">
        <v>4900</v>
      </c>
      <c r="V32" s="66">
        <v>25879</v>
      </c>
      <c r="W32" s="66">
        <v>7600</v>
      </c>
      <c r="X32" s="66">
        <v>8551</v>
      </c>
      <c r="Y32" s="67">
        <v>256382</v>
      </c>
      <c r="Z32" s="66">
        <v>176529</v>
      </c>
      <c r="AA32" s="66">
        <v>33541</v>
      </c>
      <c r="AB32" s="66">
        <v>4900</v>
      </c>
      <c r="AC32" s="66">
        <v>25879</v>
      </c>
      <c r="AD32" s="66">
        <v>7600</v>
      </c>
      <c r="AE32" s="66">
        <v>8551</v>
      </c>
      <c r="AF32" s="67">
        <v>257000</v>
      </c>
      <c r="AG32" s="66">
        <v>176010</v>
      </c>
      <c r="AH32" s="66">
        <v>33442</v>
      </c>
      <c r="AI32" s="66">
        <v>4900</v>
      </c>
      <c r="AJ32" s="66">
        <v>25879</v>
      </c>
      <c r="AK32" s="66">
        <v>7600</v>
      </c>
      <c r="AL32" s="68">
        <v>8211</v>
      </c>
      <c r="AM32" s="67">
        <v>256042</v>
      </c>
      <c r="AN32" s="66">
        <v>176010</v>
      </c>
      <c r="AO32" s="66">
        <v>33442</v>
      </c>
      <c r="AP32" s="66">
        <v>4900</v>
      </c>
      <c r="AQ32" s="66">
        <v>25879</v>
      </c>
      <c r="AR32" s="66">
        <v>7600</v>
      </c>
      <c r="AS32" s="68">
        <v>8551</v>
      </c>
      <c r="AT32" s="67">
        <v>256382</v>
      </c>
      <c r="AU32" s="66">
        <v>178714</v>
      </c>
      <c r="AV32" s="66">
        <v>33956</v>
      </c>
      <c r="AW32" s="66">
        <v>4900</v>
      </c>
      <c r="AX32" s="66">
        <v>25879</v>
      </c>
      <c r="AY32" s="66">
        <v>7600</v>
      </c>
      <c r="AZ32" s="68">
        <v>8551</v>
      </c>
      <c r="BA32" s="67">
        <v>259600</v>
      </c>
      <c r="BB32" s="66">
        <v>176059</v>
      </c>
      <c r="BC32" s="66">
        <v>33451</v>
      </c>
      <c r="BD32" s="66">
        <v>4900</v>
      </c>
      <c r="BE32" s="66">
        <v>25879</v>
      </c>
      <c r="BF32" s="66">
        <v>7600</v>
      </c>
      <c r="BG32" s="68">
        <v>8211</v>
      </c>
      <c r="BH32" s="69">
        <v>256100</v>
      </c>
      <c r="BI32" s="40">
        <f t="shared" si="10"/>
        <v>256042</v>
      </c>
      <c r="BJ32" s="40">
        <f t="shared" si="11"/>
        <v>256815.14285714287</v>
      </c>
      <c r="BK32" s="40">
        <f t="shared" si="12"/>
        <v>259600</v>
      </c>
      <c r="BL32" s="40">
        <f t="shared" si="13"/>
        <v>256382</v>
      </c>
      <c r="BM32" s="41">
        <f t="shared" si="14"/>
        <v>1268.3589697678162</v>
      </c>
      <c r="BN32" s="40">
        <f t="shared" si="15"/>
        <v>259600</v>
      </c>
      <c r="BO32" s="42" t="s">
        <v>37</v>
      </c>
    </row>
    <row r="33" spans="1:67" ht="28.5" x14ac:dyDescent="0.2">
      <c r="A33" s="1">
        <f>+A32+1</f>
        <v>19</v>
      </c>
      <c r="B33" s="43">
        <v>2</v>
      </c>
      <c r="C33" s="63">
        <v>83444</v>
      </c>
      <c r="D33" s="63" t="s">
        <v>32</v>
      </c>
      <c r="E33" s="78" t="s">
        <v>83</v>
      </c>
      <c r="F33" s="43" t="s">
        <v>66</v>
      </c>
      <c r="G33" s="43" t="s">
        <v>84</v>
      </c>
      <c r="H33" s="43">
        <v>2017</v>
      </c>
      <c r="I33" s="70">
        <f t="shared" si="25"/>
        <v>6</v>
      </c>
      <c r="J33" s="43" t="s">
        <v>77</v>
      </c>
      <c r="K33" s="43">
        <v>1</v>
      </c>
      <c r="L33" s="66">
        <v>176143</v>
      </c>
      <c r="M33" s="66">
        <v>33467</v>
      </c>
      <c r="N33" s="66">
        <v>4900</v>
      </c>
      <c r="O33" s="66">
        <v>25879</v>
      </c>
      <c r="P33" s="66">
        <v>7600</v>
      </c>
      <c r="Q33" s="66">
        <v>8211</v>
      </c>
      <c r="R33" s="67">
        <v>256200</v>
      </c>
      <c r="S33" s="66">
        <v>176010</v>
      </c>
      <c r="T33" s="66">
        <v>33442</v>
      </c>
      <c r="U33" s="66">
        <v>4900</v>
      </c>
      <c r="V33" s="66">
        <v>25879</v>
      </c>
      <c r="W33" s="66">
        <v>7600</v>
      </c>
      <c r="X33" s="66">
        <v>8551</v>
      </c>
      <c r="Y33" s="67">
        <v>256382</v>
      </c>
      <c r="Z33" s="66">
        <v>176529</v>
      </c>
      <c r="AA33" s="66">
        <v>33541</v>
      </c>
      <c r="AB33" s="66">
        <v>4900</v>
      </c>
      <c r="AC33" s="66">
        <v>25879</v>
      </c>
      <c r="AD33" s="66">
        <v>7600</v>
      </c>
      <c r="AE33" s="66">
        <v>8551</v>
      </c>
      <c r="AF33" s="67">
        <v>257000</v>
      </c>
      <c r="AG33" s="66">
        <v>176010</v>
      </c>
      <c r="AH33" s="66">
        <v>33442</v>
      </c>
      <c r="AI33" s="66">
        <v>4900</v>
      </c>
      <c r="AJ33" s="66">
        <v>25879</v>
      </c>
      <c r="AK33" s="66">
        <v>7600</v>
      </c>
      <c r="AL33" s="68">
        <v>8211</v>
      </c>
      <c r="AM33" s="67">
        <v>256042</v>
      </c>
      <c r="AN33" s="66">
        <v>176010</v>
      </c>
      <c r="AO33" s="66">
        <v>33442</v>
      </c>
      <c r="AP33" s="66">
        <v>4900</v>
      </c>
      <c r="AQ33" s="66">
        <v>25879</v>
      </c>
      <c r="AR33" s="66">
        <v>7600</v>
      </c>
      <c r="AS33" s="68">
        <v>8551</v>
      </c>
      <c r="AT33" s="67">
        <v>256382</v>
      </c>
      <c r="AU33" s="66">
        <v>178714</v>
      </c>
      <c r="AV33" s="66">
        <v>33956</v>
      </c>
      <c r="AW33" s="66">
        <v>4900</v>
      </c>
      <c r="AX33" s="66">
        <v>25879</v>
      </c>
      <c r="AY33" s="66">
        <v>7600</v>
      </c>
      <c r="AZ33" s="68">
        <v>8551</v>
      </c>
      <c r="BA33" s="67">
        <v>259600</v>
      </c>
      <c r="BB33" s="66">
        <v>176059</v>
      </c>
      <c r="BC33" s="66">
        <v>33451</v>
      </c>
      <c r="BD33" s="66">
        <v>4900</v>
      </c>
      <c r="BE33" s="66">
        <v>25879</v>
      </c>
      <c r="BF33" s="66">
        <v>7600</v>
      </c>
      <c r="BG33" s="68">
        <v>8211</v>
      </c>
      <c r="BH33" s="69">
        <v>256100</v>
      </c>
      <c r="BI33" s="40">
        <f t="shared" si="10"/>
        <v>256042</v>
      </c>
      <c r="BJ33" s="40">
        <f t="shared" si="11"/>
        <v>256815.14285714287</v>
      </c>
      <c r="BK33" s="40">
        <f t="shared" si="12"/>
        <v>259600</v>
      </c>
      <c r="BL33" s="40">
        <f t="shared" si="13"/>
        <v>256382</v>
      </c>
      <c r="BM33" s="41">
        <f t="shared" si="14"/>
        <v>1268.3589697678162</v>
      </c>
      <c r="BN33" s="40">
        <f t="shared" si="15"/>
        <v>259600</v>
      </c>
      <c r="BO33" s="42" t="s">
        <v>37</v>
      </c>
    </row>
    <row r="34" spans="1:67" ht="28.5" x14ac:dyDescent="0.2">
      <c r="A34" s="1">
        <f>+A33+1</f>
        <v>20</v>
      </c>
      <c r="B34" s="43">
        <v>3</v>
      </c>
      <c r="C34" s="63">
        <v>83444</v>
      </c>
      <c r="D34" s="63" t="s">
        <v>32</v>
      </c>
      <c r="E34" s="78" t="s">
        <v>85</v>
      </c>
      <c r="F34" s="43" t="s">
        <v>66</v>
      </c>
      <c r="G34" s="43" t="s">
        <v>86</v>
      </c>
      <c r="H34" s="43">
        <v>2017</v>
      </c>
      <c r="I34" s="70">
        <f t="shared" si="25"/>
        <v>6</v>
      </c>
      <c r="J34" s="43" t="s">
        <v>77</v>
      </c>
      <c r="K34" s="43">
        <v>1</v>
      </c>
      <c r="L34" s="66">
        <v>176143</v>
      </c>
      <c r="M34" s="66">
        <v>33467</v>
      </c>
      <c r="N34" s="66">
        <v>4900</v>
      </c>
      <c r="O34" s="66">
        <v>25879</v>
      </c>
      <c r="P34" s="66">
        <v>7600</v>
      </c>
      <c r="Q34" s="66">
        <v>8211</v>
      </c>
      <c r="R34" s="67">
        <v>256200</v>
      </c>
      <c r="S34" s="66">
        <v>176010</v>
      </c>
      <c r="T34" s="66">
        <v>33442</v>
      </c>
      <c r="U34" s="66">
        <v>4900</v>
      </c>
      <c r="V34" s="66">
        <v>25879</v>
      </c>
      <c r="W34" s="66">
        <v>7600</v>
      </c>
      <c r="X34" s="66">
        <v>8551</v>
      </c>
      <c r="Y34" s="67">
        <v>256382</v>
      </c>
      <c r="Z34" s="66">
        <v>176529</v>
      </c>
      <c r="AA34" s="66">
        <v>33541</v>
      </c>
      <c r="AB34" s="66">
        <v>4900</v>
      </c>
      <c r="AC34" s="66">
        <v>25879</v>
      </c>
      <c r="AD34" s="66">
        <v>7600</v>
      </c>
      <c r="AE34" s="66">
        <v>8551</v>
      </c>
      <c r="AF34" s="67">
        <v>257000</v>
      </c>
      <c r="AG34" s="66">
        <v>176010</v>
      </c>
      <c r="AH34" s="66">
        <v>33442</v>
      </c>
      <c r="AI34" s="66">
        <v>4900</v>
      </c>
      <c r="AJ34" s="66">
        <v>25879</v>
      </c>
      <c r="AK34" s="66">
        <v>7600</v>
      </c>
      <c r="AL34" s="68">
        <v>8211</v>
      </c>
      <c r="AM34" s="67">
        <v>256042</v>
      </c>
      <c r="AN34" s="66">
        <v>176010</v>
      </c>
      <c r="AO34" s="66">
        <v>33442</v>
      </c>
      <c r="AP34" s="66">
        <v>4900</v>
      </c>
      <c r="AQ34" s="66">
        <v>25879</v>
      </c>
      <c r="AR34" s="66">
        <v>7600</v>
      </c>
      <c r="AS34" s="68">
        <v>8551</v>
      </c>
      <c r="AT34" s="67">
        <v>256382</v>
      </c>
      <c r="AU34" s="66">
        <v>178714</v>
      </c>
      <c r="AV34" s="66">
        <v>33956</v>
      </c>
      <c r="AW34" s="66">
        <v>4900</v>
      </c>
      <c r="AX34" s="66">
        <v>25879</v>
      </c>
      <c r="AY34" s="66">
        <v>7600</v>
      </c>
      <c r="AZ34" s="68">
        <v>8551</v>
      </c>
      <c r="BA34" s="67">
        <v>259600</v>
      </c>
      <c r="BB34" s="66">
        <v>176059</v>
      </c>
      <c r="BC34" s="66">
        <v>33451</v>
      </c>
      <c r="BD34" s="66">
        <v>4900</v>
      </c>
      <c r="BE34" s="66">
        <v>25879</v>
      </c>
      <c r="BF34" s="66">
        <v>7600</v>
      </c>
      <c r="BG34" s="68">
        <v>8211</v>
      </c>
      <c r="BH34" s="69">
        <v>256100</v>
      </c>
      <c r="BI34" s="40">
        <f t="shared" si="10"/>
        <v>256042</v>
      </c>
      <c r="BJ34" s="40">
        <f t="shared" si="11"/>
        <v>256815.14285714287</v>
      </c>
      <c r="BK34" s="40">
        <f t="shared" si="12"/>
        <v>259600</v>
      </c>
      <c r="BL34" s="40">
        <f t="shared" si="13"/>
        <v>256382</v>
      </c>
      <c r="BM34" s="41">
        <f t="shared" si="14"/>
        <v>1268.3589697678162</v>
      </c>
      <c r="BN34" s="40">
        <f t="shared" si="15"/>
        <v>259600</v>
      </c>
      <c r="BO34" s="42" t="s">
        <v>37</v>
      </c>
    </row>
    <row r="35" spans="1:67" ht="28.5" x14ac:dyDescent="0.2">
      <c r="A35" s="1">
        <f t="shared" ref="A35:A37" si="26">+A34+1</f>
        <v>21</v>
      </c>
      <c r="B35" s="43">
        <v>4</v>
      </c>
      <c r="C35" s="63">
        <v>83444</v>
      </c>
      <c r="D35" s="63" t="s">
        <v>32</v>
      </c>
      <c r="E35" s="78" t="s">
        <v>87</v>
      </c>
      <c r="F35" s="43" t="s">
        <v>66</v>
      </c>
      <c r="G35" s="43" t="s">
        <v>88</v>
      </c>
      <c r="H35" s="43">
        <v>2017</v>
      </c>
      <c r="I35" s="70">
        <f t="shared" si="25"/>
        <v>6</v>
      </c>
      <c r="J35" s="43" t="s">
        <v>77</v>
      </c>
      <c r="K35" s="43">
        <v>1</v>
      </c>
      <c r="L35" s="66">
        <v>176143</v>
      </c>
      <c r="M35" s="66">
        <v>33467</v>
      </c>
      <c r="N35" s="66">
        <v>4900</v>
      </c>
      <c r="O35" s="66">
        <v>25879</v>
      </c>
      <c r="P35" s="66">
        <v>7600</v>
      </c>
      <c r="Q35" s="66">
        <v>8211</v>
      </c>
      <c r="R35" s="67">
        <v>256200</v>
      </c>
      <c r="S35" s="66">
        <v>176010</v>
      </c>
      <c r="T35" s="66">
        <v>33442</v>
      </c>
      <c r="U35" s="66">
        <v>4900</v>
      </c>
      <c r="V35" s="66">
        <v>25879</v>
      </c>
      <c r="W35" s="66">
        <v>7600</v>
      </c>
      <c r="X35" s="66">
        <v>8551</v>
      </c>
      <c r="Y35" s="67">
        <v>256382</v>
      </c>
      <c r="Z35" s="66">
        <v>176529</v>
      </c>
      <c r="AA35" s="66">
        <v>33541</v>
      </c>
      <c r="AB35" s="66">
        <v>4900</v>
      </c>
      <c r="AC35" s="66">
        <v>25879</v>
      </c>
      <c r="AD35" s="66">
        <v>7600</v>
      </c>
      <c r="AE35" s="66">
        <v>8551</v>
      </c>
      <c r="AF35" s="67">
        <v>257000</v>
      </c>
      <c r="AG35" s="66">
        <v>176010</v>
      </c>
      <c r="AH35" s="66">
        <v>33442</v>
      </c>
      <c r="AI35" s="66">
        <v>4900</v>
      </c>
      <c r="AJ35" s="66">
        <v>25879</v>
      </c>
      <c r="AK35" s="66">
        <v>7600</v>
      </c>
      <c r="AL35" s="68">
        <v>8211</v>
      </c>
      <c r="AM35" s="67">
        <v>256042</v>
      </c>
      <c r="AN35" s="66">
        <v>176010</v>
      </c>
      <c r="AO35" s="66">
        <v>33442</v>
      </c>
      <c r="AP35" s="66">
        <v>4900</v>
      </c>
      <c r="AQ35" s="66">
        <v>25879</v>
      </c>
      <c r="AR35" s="66">
        <v>7600</v>
      </c>
      <c r="AS35" s="68">
        <v>8551</v>
      </c>
      <c r="AT35" s="67">
        <v>256382</v>
      </c>
      <c r="AU35" s="66">
        <v>178714</v>
      </c>
      <c r="AV35" s="66">
        <v>33956</v>
      </c>
      <c r="AW35" s="66">
        <v>4900</v>
      </c>
      <c r="AX35" s="66">
        <v>25879</v>
      </c>
      <c r="AY35" s="66">
        <v>7600</v>
      </c>
      <c r="AZ35" s="68">
        <v>8551</v>
      </c>
      <c r="BA35" s="67">
        <v>259600</v>
      </c>
      <c r="BB35" s="66">
        <v>176059</v>
      </c>
      <c r="BC35" s="66">
        <v>33451</v>
      </c>
      <c r="BD35" s="66">
        <v>4900</v>
      </c>
      <c r="BE35" s="66">
        <v>25879</v>
      </c>
      <c r="BF35" s="66">
        <v>7600</v>
      </c>
      <c r="BG35" s="68">
        <v>8211</v>
      </c>
      <c r="BH35" s="69">
        <v>256100</v>
      </c>
      <c r="BI35" s="40">
        <f t="shared" si="10"/>
        <v>256042</v>
      </c>
      <c r="BJ35" s="40">
        <f t="shared" si="11"/>
        <v>256815.14285714287</v>
      </c>
      <c r="BK35" s="40">
        <f t="shared" si="12"/>
        <v>259600</v>
      </c>
      <c r="BL35" s="40">
        <f t="shared" si="13"/>
        <v>256382</v>
      </c>
      <c r="BM35" s="41">
        <f>STDEVA(R35,Y35,AF35,AM35,AT35,BA35,BH35)</f>
        <v>1268.3589697678162</v>
      </c>
      <c r="BN35" s="40">
        <f t="shared" si="15"/>
        <v>259600</v>
      </c>
      <c r="BO35" s="42" t="s">
        <v>37</v>
      </c>
    </row>
    <row r="36" spans="1:67" ht="28.5" x14ac:dyDescent="0.2">
      <c r="A36" s="1">
        <f t="shared" si="26"/>
        <v>22</v>
      </c>
      <c r="B36" s="43">
        <v>5</v>
      </c>
      <c r="C36" s="63">
        <v>83444</v>
      </c>
      <c r="D36" s="63" t="s">
        <v>32</v>
      </c>
      <c r="E36" s="78" t="s">
        <v>89</v>
      </c>
      <c r="F36" s="43" t="s">
        <v>66</v>
      </c>
      <c r="G36" s="43" t="s">
        <v>90</v>
      </c>
      <c r="H36" s="43">
        <v>2017</v>
      </c>
      <c r="I36" s="70">
        <f t="shared" si="25"/>
        <v>6</v>
      </c>
      <c r="J36" s="43" t="s">
        <v>77</v>
      </c>
      <c r="K36" s="43">
        <v>1</v>
      </c>
      <c r="L36" s="66">
        <v>176143</v>
      </c>
      <c r="M36" s="66">
        <v>33467</v>
      </c>
      <c r="N36" s="66">
        <v>4900</v>
      </c>
      <c r="O36" s="66">
        <v>25879</v>
      </c>
      <c r="P36" s="66">
        <v>7600</v>
      </c>
      <c r="Q36" s="66">
        <v>8211</v>
      </c>
      <c r="R36" s="67">
        <v>256200</v>
      </c>
      <c r="S36" s="66">
        <v>176010</v>
      </c>
      <c r="T36" s="66">
        <v>33442</v>
      </c>
      <c r="U36" s="66">
        <v>4900</v>
      </c>
      <c r="V36" s="66">
        <v>25879</v>
      </c>
      <c r="W36" s="66">
        <v>7600</v>
      </c>
      <c r="X36" s="66">
        <v>8551</v>
      </c>
      <c r="Y36" s="67">
        <v>256382</v>
      </c>
      <c r="Z36" s="66">
        <v>176529</v>
      </c>
      <c r="AA36" s="66">
        <v>33541</v>
      </c>
      <c r="AB36" s="66">
        <v>4900</v>
      </c>
      <c r="AC36" s="66">
        <v>25879</v>
      </c>
      <c r="AD36" s="66">
        <v>7600</v>
      </c>
      <c r="AE36" s="66">
        <v>8551</v>
      </c>
      <c r="AF36" s="67">
        <v>257000</v>
      </c>
      <c r="AG36" s="66">
        <v>176010</v>
      </c>
      <c r="AH36" s="66">
        <v>33442</v>
      </c>
      <c r="AI36" s="66">
        <v>4900</v>
      </c>
      <c r="AJ36" s="66">
        <v>25879</v>
      </c>
      <c r="AK36" s="66">
        <v>7600</v>
      </c>
      <c r="AL36" s="68">
        <v>8211</v>
      </c>
      <c r="AM36" s="67">
        <v>256042</v>
      </c>
      <c r="AN36" s="66">
        <v>176010</v>
      </c>
      <c r="AO36" s="66">
        <v>33442</v>
      </c>
      <c r="AP36" s="66">
        <v>4900</v>
      </c>
      <c r="AQ36" s="66">
        <v>25879</v>
      </c>
      <c r="AR36" s="66">
        <v>7600</v>
      </c>
      <c r="AS36" s="68">
        <v>8551</v>
      </c>
      <c r="AT36" s="67">
        <v>256382</v>
      </c>
      <c r="AU36" s="66">
        <v>178714</v>
      </c>
      <c r="AV36" s="66">
        <v>33956</v>
      </c>
      <c r="AW36" s="66">
        <v>4900</v>
      </c>
      <c r="AX36" s="66">
        <v>25879</v>
      </c>
      <c r="AY36" s="66">
        <v>7600</v>
      </c>
      <c r="AZ36" s="68">
        <v>8551</v>
      </c>
      <c r="BA36" s="67">
        <v>259600</v>
      </c>
      <c r="BB36" s="66">
        <v>176059</v>
      </c>
      <c r="BC36" s="66">
        <v>33451</v>
      </c>
      <c r="BD36" s="66">
        <v>4900</v>
      </c>
      <c r="BE36" s="66">
        <v>25879</v>
      </c>
      <c r="BF36" s="66">
        <v>7600</v>
      </c>
      <c r="BG36" s="68">
        <v>8211</v>
      </c>
      <c r="BH36" s="69">
        <v>256100</v>
      </c>
      <c r="BI36" s="40">
        <f t="shared" si="10"/>
        <v>256042</v>
      </c>
      <c r="BJ36" s="40">
        <f t="shared" si="11"/>
        <v>256815.14285714287</v>
      </c>
      <c r="BK36" s="40">
        <f t="shared" si="12"/>
        <v>259600</v>
      </c>
      <c r="BL36" s="40">
        <f t="shared" si="13"/>
        <v>256382</v>
      </c>
      <c r="BM36" s="41">
        <f t="shared" si="14"/>
        <v>1268.3589697678162</v>
      </c>
      <c r="BN36" s="40">
        <f t="shared" si="15"/>
        <v>259600</v>
      </c>
      <c r="BO36" s="42" t="s">
        <v>37</v>
      </c>
    </row>
    <row r="37" spans="1:67" ht="28.5" x14ac:dyDescent="0.2">
      <c r="A37" s="1">
        <f t="shared" si="26"/>
        <v>23</v>
      </c>
      <c r="B37" s="43">
        <v>6</v>
      </c>
      <c r="C37" s="63">
        <v>83444</v>
      </c>
      <c r="D37" s="63" t="s">
        <v>32</v>
      </c>
      <c r="E37" s="78" t="s">
        <v>91</v>
      </c>
      <c r="F37" s="43" t="s">
        <v>66</v>
      </c>
      <c r="G37" s="43" t="s">
        <v>92</v>
      </c>
      <c r="H37" s="43">
        <v>2017</v>
      </c>
      <c r="I37" s="70">
        <f t="shared" si="25"/>
        <v>6</v>
      </c>
      <c r="J37" s="43" t="s">
        <v>77</v>
      </c>
      <c r="K37" s="43">
        <v>1</v>
      </c>
      <c r="L37" s="66">
        <v>176143</v>
      </c>
      <c r="M37" s="66">
        <v>33467</v>
      </c>
      <c r="N37" s="66">
        <v>4900</v>
      </c>
      <c r="O37" s="66">
        <v>25879</v>
      </c>
      <c r="P37" s="66">
        <v>7600</v>
      </c>
      <c r="Q37" s="66">
        <v>8211</v>
      </c>
      <c r="R37" s="67">
        <v>256200</v>
      </c>
      <c r="S37" s="66">
        <v>176010</v>
      </c>
      <c r="T37" s="66">
        <v>33442</v>
      </c>
      <c r="U37" s="66">
        <v>4900</v>
      </c>
      <c r="V37" s="66">
        <v>25879</v>
      </c>
      <c r="W37" s="66">
        <v>7600</v>
      </c>
      <c r="X37" s="66">
        <v>8551</v>
      </c>
      <c r="Y37" s="67">
        <v>256382</v>
      </c>
      <c r="Z37" s="66">
        <v>176529</v>
      </c>
      <c r="AA37" s="66">
        <v>33541</v>
      </c>
      <c r="AB37" s="66">
        <v>4900</v>
      </c>
      <c r="AC37" s="66">
        <v>25879</v>
      </c>
      <c r="AD37" s="66">
        <v>7600</v>
      </c>
      <c r="AE37" s="66">
        <v>8551</v>
      </c>
      <c r="AF37" s="67">
        <v>257000</v>
      </c>
      <c r="AG37" s="66">
        <v>176010</v>
      </c>
      <c r="AH37" s="66">
        <v>33442</v>
      </c>
      <c r="AI37" s="66">
        <v>4900</v>
      </c>
      <c r="AJ37" s="66">
        <v>25879</v>
      </c>
      <c r="AK37" s="66">
        <v>7600</v>
      </c>
      <c r="AL37" s="68">
        <v>8211</v>
      </c>
      <c r="AM37" s="67">
        <v>256042</v>
      </c>
      <c r="AN37" s="66">
        <v>176010</v>
      </c>
      <c r="AO37" s="66">
        <v>33442</v>
      </c>
      <c r="AP37" s="66">
        <v>4900</v>
      </c>
      <c r="AQ37" s="66">
        <v>25879</v>
      </c>
      <c r="AR37" s="66">
        <v>7600</v>
      </c>
      <c r="AS37" s="68">
        <v>8551</v>
      </c>
      <c r="AT37" s="67">
        <v>256382</v>
      </c>
      <c r="AU37" s="66">
        <v>178714</v>
      </c>
      <c r="AV37" s="66">
        <v>33956</v>
      </c>
      <c r="AW37" s="66">
        <v>4900</v>
      </c>
      <c r="AX37" s="66">
        <v>25879</v>
      </c>
      <c r="AY37" s="66">
        <v>7600</v>
      </c>
      <c r="AZ37" s="68">
        <v>8551</v>
      </c>
      <c r="BA37" s="67">
        <v>259600</v>
      </c>
      <c r="BB37" s="66">
        <v>176059</v>
      </c>
      <c r="BC37" s="66">
        <v>33451</v>
      </c>
      <c r="BD37" s="66">
        <v>4900</v>
      </c>
      <c r="BE37" s="66">
        <v>25879</v>
      </c>
      <c r="BF37" s="66">
        <v>7600</v>
      </c>
      <c r="BG37" s="68">
        <v>8211</v>
      </c>
      <c r="BH37" s="69">
        <v>256100</v>
      </c>
      <c r="BI37" s="40">
        <f t="shared" si="10"/>
        <v>256042</v>
      </c>
      <c r="BJ37" s="40">
        <f t="shared" si="11"/>
        <v>256815.14285714287</v>
      </c>
      <c r="BK37" s="40">
        <f t="shared" si="12"/>
        <v>259600</v>
      </c>
      <c r="BL37" s="40">
        <f t="shared" si="13"/>
        <v>256382</v>
      </c>
      <c r="BM37" s="41">
        <f t="shared" si="14"/>
        <v>1268.3589697678162</v>
      </c>
      <c r="BN37" s="40">
        <f t="shared" si="15"/>
        <v>259600</v>
      </c>
      <c r="BO37" s="42" t="s">
        <v>37</v>
      </c>
    </row>
    <row r="40" spans="1:67" ht="28.15" customHeight="1" x14ac:dyDescent="0.2">
      <c r="A40" s="3"/>
      <c r="B40" s="79"/>
      <c r="C40" s="79"/>
      <c r="D40" s="80"/>
      <c r="E40" s="80"/>
      <c r="F40" s="81"/>
      <c r="G40" s="89" t="s">
        <v>101</v>
      </c>
      <c r="H40" s="90"/>
      <c r="I40" s="90"/>
      <c r="J40" s="90"/>
      <c r="K40" s="91"/>
      <c r="L40" s="80"/>
      <c r="M40" s="80"/>
      <c r="N40" s="82"/>
      <c r="O40" s="82"/>
      <c r="P40" s="82"/>
      <c r="Q40" s="82"/>
      <c r="R40" s="82"/>
      <c r="S40" s="82"/>
      <c r="T40" s="83"/>
      <c r="U40" s="82"/>
      <c r="V40" s="82"/>
      <c r="W40" s="82"/>
      <c r="X40" s="82"/>
      <c r="Y40" s="82"/>
      <c r="Z40" s="82"/>
      <c r="AA40" s="84"/>
      <c r="AB40" s="82"/>
      <c r="AC40" s="82"/>
      <c r="AD40" s="82"/>
      <c r="AE40" s="82"/>
      <c r="AF40" s="82"/>
      <c r="AG40" s="82"/>
      <c r="AH40" s="84"/>
      <c r="AI40" s="82"/>
      <c r="AJ40" s="82"/>
      <c r="AK40" s="82"/>
      <c r="AL40" s="82"/>
      <c r="AM40" s="82"/>
      <c r="AN40" s="85"/>
      <c r="AO40" s="84"/>
      <c r="AP40" s="82"/>
      <c r="AQ40" s="82"/>
      <c r="AR40" s="82"/>
      <c r="AS40" s="82"/>
      <c r="AT40" s="82"/>
      <c r="AU40" s="85"/>
      <c r="AV40" s="84"/>
      <c r="AW40" s="82"/>
      <c r="AX40" s="82"/>
      <c r="AY40" s="82"/>
      <c r="AZ40" s="82"/>
      <c r="BA40" s="82"/>
      <c r="BB40" s="85"/>
      <c r="BC40" s="84"/>
      <c r="BD40" s="82"/>
      <c r="BE40" s="82"/>
      <c r="BF40" s="82"/>
      <c r="BG40" s="82"/>
      <c r="BH40" s="82"/>
      <c r="BI40" s="85"/>
      <c r="BJ40" s="84"/>
      <c r="BK40" s="86"/>
      <c r="BL40" s="86"/>
      <c r="BM40" s="87"/>
      <c r="BN40" s="86"/>
      <c r="BO40" s="88"/>
    </row>
    <row r="41" spans="1:67" x14ac:dyDescent="0.2">
      <c r="B41" s="27"/>
      <c r="C41" s="28"/>
      <c r="D41" s="28"/>
      <c r="E41" s="29" t="s">
        <v>31</v>
      </c>
      <c r="F41" s="30"/>
      <c r="G41" s="29"/>
      <c r="H41" s="30"/>
      <c r="I41" s="30"/>
      <c r="J41" s="30"/>
      <c r="K41" s="30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</row>
    <row r="42" spans="1:67" x14ac:dyDescent="0.2">
      <c r="A42" s="1">
        <v>1</v>
      </c>
      <c r="B42" s="43">
        <v>1</v>
      </c>
      <c r="C42" s="44">
        <v>83444</v>
      </c>
      <c r="D42" s="45" t="s">
        <v>32</v>
      </c>
      <c r="E42" s="46" t="s">
        <v>33</v>
      </c>
      <c r="F42" s="35" t="s">
        <v>34</v>
      </c>
      <c r="G42" s="47" t="s">
        <v>41</v>
      </c>
      <c r="H42" s="47">
        <v>2015</v>
      </c>
      <c r="I42" s="35">
        <f>2023-H42</f>
        <v>8</v>
      </c>
      <c r="J42" s="47" t="s">
        <v>36</v>
      </c>
      <c r="K42" s="47">
        <v>1</v>
      </c>
      <c r="L42" s="36">
        <v>176143</v>
      </c>
      <c r="M42" s="36">
        <v>33467</v>
      </c>
      <c r="N42" s="36">
        <v>4900</v>
      </c>
      <c r="O42" s="36">
        <v>25879</v>
      </c>
      <c r="P42" s="36">
        <v>7900</v>
      </c>
      <c r="Q42" s="36">
        <v>8211</v>
      </c>
      <c r="R42" s="37">
        <v>256500</v>
      </c>
      <c r="S42" s="48">
        <v>157717</v>
      </c>
      <c r="T42" s="48">
        <v>29966</v>
      </c>
      <c r="U42" s="48">
        <v>4400</v>
      </c>
      <c r="V42" s="48">
        <v>22309</v>
      </c>
      <c r="W42" s="48">
        <v>6800</v>
      </c>
      <c r="X42" s="48">
        <v>7704</v>
      </c>
      <c r="Y42" s="42">
        <f>S42+T42+U42+V42+W42+X42</f>
        <v>228896</v>
      </c>
      <c r="Z42" s="48">
        <v>158645</v>
      </c>
      <c r="AA42" s="48">
        <v>30143</v>
      </c>
      <c r="AB42" s="48">
        <v>4400</v>
      </c>
      <c r="AC42" s="48">
        <v>22309</v>
      </c>
      <c r="AD42" s="48">
        <v>6800</v>
      </c>
      <c r="AE42" s="48">
        <v>7704</v>
      </c>
      <c r="AF42" s="42">
        <f>SUM(Z42:AE42)</f>
        <v>230001</v>
      </c>
      <c r="AG42" s="48">
        <v>157717</v>
      </c>
      <c r="AH42" s="48">
        <v>29966</v>
      </c>
      <c r="AI42" s="48">
        <v>4400</v>
      </c>
      <c r="AJ42" s="48">
        <v>22309</v>
      </c>
      <c r="AK42" s="48">
        <v>6800</v>
      </c>
      <c r="AL42" s="48">
        <v>7704</v>
      </c>
      <c r="AM42" s="49">
        <f>SUM(AG42:AL42)</f>
        <v>228896</v>
      </c>
      <c r="AN42" s="36">
        <v>176010</v>
      </c>
      <c r="AO42" s="36">
        <v>33442</v>
      </c>
      <c r="AP42" s="36">
        <v>4900</v>
      </c>
      <c r="AQ42" s="36">
        <v>25879</v>
      </c>
      <c r="AR42" s="36">
        <v>7900</v>
      </c>
      <c r="AS42" s="38">
        <v>8551</v>
      </c>
      <c r="AT42" s="37">
        <v>256682</v>
      </c>
      <c r="AU42" s="36">
        <v>178714</v>
      </c>
      <c r="AV42" s="36">
        <v>33956</v>
      </c>
      <c r="AW42" s="36">
        <v>4900</v>
      </c>
      <c r="AX42" s="36">
        <v>25879</v>
      </c>
      <c r="AY42" s="36">
        <v>7900</v>
      </c>
      <c r="AZ42" s="38">
        <v>8551</v>
      </c>
      <c r="BA42" s="37">
        <v>259900</v>
      </c>
      <c r="BB42" s="36">
        <v>176059</v>
      </c>
      <c r="BC42" s="36">
        <v>33451</v>
      </c>
      <c r="BD42" s="36">
        <v>4900</v>
      </c>
      <c r="BE42" s="36">
        <v>25879</v>
      </c>
      <c r="BF42" s="36">
        <v>7900</v>
      </c>
      <c r="BG42" s="38">
        <v>8211</v>
      </c>
      <c r="BH42" s="39">
        <v>256400</v>
      </c>
      <c r="BI42" s="40">
        <f>MIN(R42,Y42,AF42,AM42,AT42,BA42,BH42)</f>
        <v>228896</v>
      </c>
      <c r="BJ42" s="40">
        <f>AVERAGE(R42,Y42,AF42,AM42,AT42,BA42,BH42)</f>
        <v>245325</v>
      </c>
      <c r="BK42" s="40">
        <f>MAX(R42,Y42,AF42,AM42,AT42,BA42,BH42)</f>
        <v>259900</v>
      </c>
      <c r="BL42" s="40">
        <f>MEDIAN(R42,Y42,AF42,AM42,AT42,BA42,BH42)</f>
        <v>256400</v>
      </c>
      <c r="BM42" s="41">
        <f>STDEVA(R42,Y42,AF42,AM42,AT42,BA42,BH42)</f>
        <v>15075.351748245655</v>
      </c>
      <c r="BN42" s="40">
        <f>MAX(BK42)</f>
        <v>259900</v>
      </c>
      <c r="BO42" s="42" t="s">
        <v>37</v>
      </c>
    </row>
    <row r="43" spans="1:67" x14ac:dyDescent="0.2">
      <c r="A43" s="1">
        <f>+A42+1</f>
        <v>2</v>
      </c>
      <c r="B43" s="43">
        <v>2</v>
      </c>
      <c r="C43" s="63">
        <v>83444</v>
      </c>
      <c r="D43" s="63" t="s">
        <v>32</v>
      </c>
      <c r="E43" s="46" t="s">
        <v>33</v>
      </c>
      <c r="F43" s="47" t="s">
        <v>34</v>
      </c>
      <c r="G43" s="47" t="s">
        <v>42</v>
      </c>
      <c r="H43" s="47">
        <v>2015</v>
      </c>
      <c r="I43" s="47">
        <f>2023-H43</f>
        <v>8</v>
      </c>
      <c r="J43" s="47" t="s">
        <v>36</v>
      </c>
      <c r="K43" s="47">
        <v>1</v>
      </c>
      <c r="L43" s="66">
        <v>176143</v>
      </c>
      <c r="M43" s="66">
        <v>33467</v>
      </c>
      <c r="N43" s="36">
        <v>4900</v>
      </c>
      <c r="O43" s="36">
        <v>25879</v>
      </c>
      <c r="P43" s="36">
        <v>7900</v>
      </c>
      <c r="Q43" s="36">
        <v>8211</v>
      </c>
      <c r="R43" s="37">
        <v>256500</v>
      </c>
      <c r="S43" s="48">
        <v>157717</v>
      </c>
      <c r="T43" s="48">
        <v>29966</v>
      </c>
      <c r="U43" s="48">
        <v>4400</v>
      </c>
      <c r="V43" s="48">
        <v>22309</v>
      </c>
      <c r="W43" s="48">
        <v>6800</v>
      </c>
      <c r="X43" s="48">
        <v>7704</v>
      </c>
      <c r="Y43" s="42">
        <f>S43+T43+U43+V43+W43+X43</f>
        <v>228896</v>
      </c>
      <c r="Z43" s="48">
        <v>158645</v>
      </c>
      <c r="AA43" s="48">
        <v>30143</v>
      </c>
      <c r="AB43" s="48">
        <v>4400</v>
      </c>
      <c r="AC43" s="48">
        <v>22309</v>
      </c>
      <c r="AD43" s="48">
        <v>6800</v>
      </c>
      <c r="AE43" s="48">
        <v>7704</v>
      </c>
      <c r="AF43" s="42">
        <f>SUM(Z43:AE43)</f>
        <v>230001</v>
      </c>
      <c r="AG43" s="48">
        <v>157717</v>
      </c>
      <c r="AH43" s="48">
        <v>29966</v>
      </c>
      <c r="AI43" s="48">
        <v>4400</v>
      </c>
      <c r="AJ43" s="48">
        <v>22309</v>
      </c>
      <c r="AK43" s="48">
        <v>6800</v>
      </c>
      <c r="AL43" s="48">
        <v>7704</v>
      </c>
      <c r="AM43" s="49">
        <f>SUM(AG43:AL43)</f>
        <v>228896</v>
      </c>
      <c r="AN43" s="36">
        <v>176010</v>
      </c>
      <c r="AO43" s="36">
        <v>33442</v>
      </c>
      <c r="AP43" s="36">
        <v>4900</v>
      </c>
      <c r="AQ43" s="36">
        <v>25879</v>
      </c>
      <c r="AR43" s="36">
        <v>7900</v>
      </c>
      <c r="AS43" s="38">
        <v>8551</v>
      </c>
      <c r="AT43" s="37">
        <v>256682</v>
      </c>
      <c r="AU43" s="36">
        <v>178714</v>
      </c>
      <c r="AV43" s="36">
        <v>33956</v>
      </c>
      <c r="AW43" s="36">
        <v>4900</v>
      </c>
      <c r="AX43" s="36">
        <v>25879</v>
      </c>
      <c r="AY43" s="36">
        <v>7900</v>
      </c>
      <c r="AZ43" s="38">
        <v>8551</v>
      </c>
      <c r="BA43" s="37">
        <v>259900</v>
      </c>
      <c r="BB43" s="36">
        <v>176059</v>
      </c>
      <c r="BC43" s="36">
        <v>33451</v>
      </c>
      <c r="BD43" s="36">
        <v>4900</v>
      </c>
      <c r="BE43" s="36">
        <v>25879</v>
      </c>
      <c r="BF43" s="36">
        <v>7900</v>
      </c>
      <c r="BG43" s="38">
        <v>8211</v>
      </c>
      <c r="BH43" s="39">
        <v>256400</v>
      </c>
      <c r="BI43" s="40">
        <f>MIN(R43,Y43,AF43,AM43,AT43,BA43,BH43)</f>
        <v>228896</v>
      </c>
      <c r="BJ43" s="40">
        <f>AVERAGE(R43,Y43,AF43,AM43,AT43,BA43,BH43)</f>
        <v>245325</v>
      </c>
      <c r="BK43" s="40">
        <f>MAX(R43,Y43,AF43,AM43,AT43,BA43,BH43)</f>
        <v>259900</v>
      </c>
      <c r="BL43" s="40">
        <f>MEDIAN(R43,Y43,AF43,AM43,AT43,BA43,BH43)</f>
        <v>256400</v>
      </c>
      <c r="BM43" s="41">
        <f>STDEVA(R43,Y43,AF43,AM43,AT43,BA43,BH43)</f>
        <v>15075.351748245655</v>
      </c>
      <c r="BN43" s="40">
        <f>MAX(BK43)</f>
        <v>259900</v>
      </c>
      <c r="BO43" s="42" t="s">
        <v>37</v>
      </c>
    </row>
    <row r="44" spans="1:67" x14ac:dyDescent="0.2">
      <c r="A44" s="1">
        <f>+A43+1</f>
        <v>3</v>
      </c>
      <c r="B44" s="43">
        <v>3</v>
      </c>
      <c r="C44" s="63">
        <v>83444</v>
      </c>
      <c r="D44" s="63" t="s">
        <v>32</v>
      </c>
      <c r="E44" s="46" t="s">
        <v>33</v>
      </c>
      <c r="F44" s="47" t="s">
        <v>34</v>
      </c>
      <c r="G44" s="47" t="s">
        <v>43</v>
      </c>
      <c r="H44" s="47">
        <v>2015</v>
      </c>
      <c r="I44" s="47">
        <f>2023-H44</f>
        <v>8</v>
      </c>
      <c r="J44" s="47" t="s">
        <v>36</v>
      </c>
      <c r="K44" s="47">
        <v>1</v>
      </c>
      <c r="L44" s="66">
        <v>176143</v>
      </c>
      <c r="M44" s="66">
        <v>33467</v>
      </c>
      <c r="N44" s="36">
        <v>4900</v>
      </c>
      <c r="O44" s="36">
        <v>25879</v>
      </c>
      <c r="P44" s="36">
        <v>7900</v>
      </c>
      <c r="Q44" s="36">
        <v>8211</v>
      </c>
      <c r="R44" s="37">
        <v>256500</v>
      </c>
      <c r="S44" s="50">
        <v>157717</v>
      </c>
      <c r="T44" s="50">
        <v>29966</v>
      </c>
      <c r="U44" s="50">
        <v>4400</v>
      </c>
      <c r="V44" s="50">
        <v>22309</v>
      </c>
      <c r="W44" s="50">
        <v>6800</v>
      </c>
      <c r="X44" s="50">
        <v>7704</v>
      </c>
      <c r="Y44" s="51">
        <f>S44+T44+U44+V44+W44+X44</f>
        <v>228896</v>
      </c>
      <c r="Z44" s="50">
        <v>158645</v>
      </c>
      <c r="AA44" s="50">
        <v>30143</v>
      </c>
      <c r="AB44" s="50">
        <v>4400</v>
      </c>
      <c r="AC44" s="50">
        <v>22309</v>
      </c>
      <c r="AD44" s="50">
        <v>6800</v>
      </c>
      <c r="AE44" s="50">
        <v>7704</v>
      </c>
      <c r="AF44" s="51">
        <f>SUM(Z44:AE44)</f>
        <v>230001</v>
      </c>
      <c r="AG44" s="50">
        <v>157717</v>
      </c>
      <c r="AH44" s="50">
        <v>29966</v>
      </c>
      <c r="AI44" s="50">
        <v>4400</v>
      </c>
      <c r="AJ44" s="50">
        <v>22309</v>
      </c>
      <c r="AK44" s="50">
        <v>6800</v>
      </c>
      <c r="AL44" s="50">
        <v>7704</v>
      </c>
      <c r="AM44" s="52">
        <f>SUM(AG44:AL44)</f>
        <v>228896</v>
      </c>
      <c r="AN44" s="36">
        <v>176010</v>
      </c>
      <c r="AO44" s="36">
        <v>33442</v>
      </c>
      <c r="AP44" s="36">
        <v>4900</v>
      </c>
      <c r="AQ44" s="36">
        <v>25879</v>
      </c>
      <c r="AR44" s="36">
        <v>7900</v>
      </c>
      <c r="AS44" s="38">
        <v>8551</v>
      </c>
      <c r="AT44" s="37">
        <v>256682</v>
      </c>
      <c r="AU44" s="36">
        <v>178714</v>
      </c>
      <c r="AV44" s="36">
        <v>33956</v>
      </c>
      <c r="AW44" s="36">
        <v>4900</v>
      </c>
      <c r="AX44" s="36">
        <v>25879</v>
      </c>
      <c r="AY44" s="36">
        <v>7900</v>
      </c>
      <c r="AZ44" s="38">
        <v>8551</v>
      </c>
      <c r="BA44" s="37">
        <v>259900</v>
      </c>
      <c r="BB44" s="36">
        <v>176059</v>
      </c>
      <c r="BC44" s="36">
        <v>33451</v>
      </c>
      <c r="BD44" s="36">
        <v>4900</v>
      </c>
      <c r="BE44" s="36">
        <v>25879</v>
      </c>
      <c r="BF44" s="36">
        <v>7900</v>
      </c>
      <c r="BG44" s="38">
        <v>8211</v>
      </c>
      <c r="BH44" s="39">
        <v>256400</v>
      </c>
      <c r="BI44" s="40">
        <f>MIN(R44,Y44,AF44,AM44,AT44,BA44,BH44)</f>
        <v>228896</v>
      </c>
      <c r="BJ44" s="40">
        <f>AVERAGE(R44,Y44,AF44,AM44,AT44,BA44,BH44)</f>
        <v>245325</v>
      </c>
      <c r="BK44" s="40">
        <f>MAX(R44,Y44,AF44,AM44,AT44,BA44,BH44)</f>
        <v>259900</v>
      </c>
      <c r="BL44" s="40">
        <f>MEDIAN(R44,Y44,AF44,AM44,AT44,BA44,BH44)</f>
        <v>256400</v>
      </c>
      <c r="BM44" s="41">
        <f>STDEVA(R44,Y44,AF44,AM44,AT44,BA44,BH44)</f>
        <v>15075.351748245655</v>
      </c>
      <c r="BN44" s="40">
        <f>MAX(BK44)</f>
        <v>259900</v>
      </c>
      <c r="BO44" s="42" t="s">
        <v>37</v>
      </c>
    </row>
    <row r="46" spans="1:67" x14ac:dyDescent="0.2">
      <c r="B46" s="27"/>
      <c r="C46" s="53"/>
      <c r="D46" s="53"/>
      <c r="E46" s="29" t="s">
        <v>44</v>
      </c>
      <c r="F46" s="53"/>
      <c r="G46" s="53"/>
      <c r="H46" s="53"/>
      <c r="I46" s="53"/>
      <c r="J46" s="53"/>
      <c r="K46" s="53"/>
      <c r="L46" s="71"/>
      <c r="M46" s="71"/>
      <c r="N46" s="71"/>
      <c r="O46" s="71"/>
      <c r="P46" s="71"/>
      <c r="Q46" s="71"/>
      <c r="R46" s="72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54"/>
      <c r="BI46" s="55"/>
      <c r="BJ46" s="55"/>
      <c r="BK46" s="55"/>
      <c r="BL46" s="55"/>
      <c r="BM46" s="55"/>
      <c r="BN46" s="55"/>
      <c r="BO46" s="55"/>
    </row>
    <row r="47" spans="1:67" x14ac:dyDescent="0.2">
      <c r="A47" s="1">
        <v>4</v>
      </c>
      <c r="B47" s="43">
        <v>1</v>
      </c>
      <c r="C47" s="45">
        <v>83444</v>
      </c>
      <c r="D47" s="45" t="s">
        <v>32</v>
      </c>
      <c r="E47" s="46" t="s">
        <v>33</v>
      </c>
      <c r="F47" s="35" t="s">
        <v>34</v>
      </c>
      <c r="G47" s="47" t="s">
        <v>54</v>
      </c>
      <c r="H47" s="61" t="s">
        <v>46</v>
      </c>
      <c r="I47" s="47">
        <f>2023-H47</f>
        <v>8</v>
      </c>
      <c r="J47" s="47" t="s">
        <v>36</v>
      </c>
      <c r="K47" s="47">
        <v>1</v>
      </c>
      <c r="L47" s="36">
        <v>176143</v>
      </c>
      <c r="M47" s="36">
        <v>33467</v>
      </c>
      <c r="N47" s="36">
        <v>4900</v>
      </c>
      <c r="O47" s="36">
        <v>25879</v>
      </c>
      <c r="P47" s="36">
        <v>7900</v>
      </c>
      <c r="Q47" s="36">
        <v>8211</v>
      </c>
      <c r="R47" s="37">
        <v>256500</v>
      </c>
      <c r="S47" s="48">
        <v>157717</v>
      </c>
      <c r="T47" s="48">
        <v>29966</v>
      </c>
      <c r="U47" s="48">
        <v>4400</v>
      </c>
      <c r="V47" s="48">
        <v>22309</v>
      </c>
      <c r="W47" s="48">
        <v>6800</v>
      </c>
      <c r="X47" s="48">
        <v>7704</v>
      </c>
      <c r="Y47" s="42">
        <f>S47+T47+U47+V47+W47+X47</f>
        <v>228896</v>
      </c>
      <c r="Z47" s="48">
        <v>158645</v>
      </c>
      <c r="AA47" s="48">
        <v>30143</v>
      </c>
      <c r="AB47" s="48">
        <v>4400</v>
      </c>
      <c r="AC47" s="48">
        <v>22309</v>
      </c>
      <c r="AD47" s="48">
        <v>6800</v>
      </c>
      <c r="AE47" s="48">
        <v>7704</v>
      </c>
      <c r="AF47" s="42">
        <f>SUM(Z47:AE47)</f>
        <v>230001</v>
      </c>
      <c r="AG47" s="48">
        <v>157717</v>
      </c>
      <c r="AH47" s="48">
        <v>29966</v>
      </c>
      <c r="AI47" s="48">
        <v>4400</v>
      </c>
      <c r="AJ47" s="48">
        <v>22309</v>
      </c>
      <c r="AK47" s="48">
        <v>6800</v>
      </c>
      <c r="AL47" s="48">
        <v>7704</v>
      </c>
      <c r="AM47" s="49">
        <f>SUM(AG47:AL47)</f>
        <v>228896</v>
      </c>
      <c r="AN47" s="36">
        <v>176010</v>
      </c>
      <c r="AO47" s="36">
        <v>33442</v>
      </c>
      <c r="AP47" s="36">
        <v>4900</v>
      </c>
      <c r="AQ47" s="36">
        <v>25879</v>
      </c>
      <c r="AR47" s="36">
        <v>7900</v>
      </c>
      <c r="AS47" s="38">
        <v>8551</v>
      </c>
      <c r="AT47" s="37">
        <v>256682</v>
      </c>
      <c r="AU47" s="36">
        <v>178714</v>
      </c>
      <c r="AV47" s="36">
        <v>33956</v>
      </c>
      <c r="AW47" s="36">
        <v>4900</v>
      </c>
      <c r="AX47" s="36">
        <v>25879</v>
      </c>
      <c r="AY47" s="36">
        <v>7900</v>
      </c>
      <c r="AZ47" s="38">
        <v>8551</v>
      </c>
      <c r="BA47" s="37">
        <v>259900</v>
      </c>
      <c r="BB47" s="36">
        <v>176059</v>
      </c>
      <c r="BC47" s="36">
        <v>33451</v>
      </c>
      <c r="BD47" s="36">
        <v>4900</v>
      </c>
      <c r="BE47" s="36">
        <v>25879</v>
      </c>
      <c r="BF47" s="36">
        <v>7900</v>
      </c>
      <c r="BG47" s="38">
        <v>8211</v>
      </c>
      <c r="BH47" s="39">
        <v>256400</v>
      </c>
      <c r="BI47" s="40">
        <f>MIN(R47,Y47,AF47,AM47,AT47,BA47,BH47)</f>
        <v>228896</v>
      </c>
      <c r="BJ47" s="40">
        <f>AVERAGE(R47,Y47,AF47,AM47,AT47,BA47,BH47)</f>
        <v>245325</v>
      </c>
      <c r="BK47" s="40">
        <f>MAX(R47,Y47,AF47,AM47,AT47,BA47,BH47)</f>
        <v>259900</v>
      </c>
      <c r="BL47" s="40">
        <f>MEDIAN(R47,Y47,AF47,AM47,AT47,BA47,BH47)</f>
        <v>256400</v>
      </c>
      <c r="BM47" s="41">
        <f>STDEVA(R47,Y47,AF47,AM47,AT47,BA47,BH47)</f>
        <v>15075.351748245655</v>
      </c>
      <c r="BN47" s="40">
        <f>MAX(BK47)</f>
        <v>259900</v>
      </c>
      <c r="BO47" s="42" t="s">
        <v>37</v>
      </c>
    </row>
    <row r="48" spans="1:67" x14ac:dyDescent="0.2">
      <c r="A48" s="1">
        <f>+A47+1</f>
        <v>5</v>
      </c>
      <c r="B48" s="43">
        <f>+B47+1</f>
        <v>2</v>
      </c>
      <c r="C48" s="45">
        <v>83444</v>
      </c>
      <c r="D48" s="45" t="s">
        <v>32</v>
      </c>
      <c r="E48" s="46" t="s">
        <v>33</v>
      </c>
      <c r="F48" s="35" t="s">
        <v>34</v>
      </c>
      <c r="G48" s="47" t="s">
        <v>55</v>
      </c>
      <c r="H48" s="61" t="s">
        <v>46</v>
      </c>
      <c r="I48" s="47">
        <f>2023-H48</f>
        <v>8</v>
      </c>
      <c r="J48" s="47" t="s">
        <v>36</v>
      </c>
      <c r="K48" s="47">
        <v>1</v>
      </c>
      <c r="L48" s="36">
        <v>176143</v>
      </c>
      <c r="M48" s="36">
        <v>33467</v>
      </c>
      <c r="N48" s="36">
        <v>4900</v>
      </c>
      <c r="O48" s="36">
        <v>25879</v>
      </c>
      <c r="P48" s="36">
        <v>7900</v>
      </c>
      <c r="Q48" s="36">
        <v>8211</v>
      </c>
      <c r="R48" s="37">
        <v>256500</v>
      </c>
      <c r="S48" s="48">
        <v>157717</v>
      </c>
      <c r="T48" s="48">
        <v>29966</v>
      </c>
      <c r="U48" s="48">
        <v>4400</v>
      </c>
      <c r="V48" s="48">
        <v>22309</v>
      </c>
      <c r="W48" s="48">
        <v>6800</v>
      </c>
      <c r="X48" s="48">
        <v>7704</v>
      </c>
      <c r="Y48" s="42">
        <f>S48+T48+U48+V48+W48+X48</f>
        <v>228896</v>
      </c>
      <c r="Z48" s="48">
        <v>158645</v>
      </c>
      <c r="AA48" s="48">
        <v>30143</v>
      </c>
      <c r="AB48" s="48">
        <v>4400</v>
      </c>
      <c r="AC48" s="48">
        <v>22309</v>
      </c>
      <c r="AD48" s="48">
        <v>6800</v>
      </c>
      <c r="AE48" s="48">
        <v>7704</v>
      </c>
      <c r="AF48" s="42">
        <f>SUM(Z48:AE48)</f>
        <v>230001</v>
      </c>
      <c r="AG48" s="48">
        <v>157717</v>
      </c>
      <c r="AH48" s="48">
        <v>29966</v>
      </c>
      <c r="AI48" s="48">
        <v>4400</v>
      </c>
      <c r="AJ48" s="48">
        <v>22309</v>
      </c>
      <c r="AK48" s="48">
        <v>6800</v>
      </c>
      <c r="AL48" s="48">
        <v>7704</v>
      </c>
      <c r="AM48" s="49">
        <f>SUM(AG48:AL48)</f>
        <v>228896</v>
      </c>
      <c r="AN48" s="36">
        <v>176010</v>
      </c>
      <c r="AO48" s="36">
        <v>33442</v>
      </c>
      <c r="AP48" s="36">
        <v>4900</v>
      </c>
      <c r="AQ48" s="36">
        <v>25879</v>
      </c>
      <c r="AR48" s="36">
        <v>7900</v>
      </c>
      <c r="AS48" s="38">
        <v>8551</v>
      </c>
      <c r="AT48" s="37">
        <v>256682</v>
      </c>
      <c r="AU48" s="36">
        <v>178714</v>
      </c>
      <c r="AV48" s="36">
        <v>33956</v>
      </c>
      <c r="AW48" s="36">
        <v>4900</v>
      </c>
      <c r="AX48" s="36">
        <v>25879</v>
      </c>
      <c r="AY48" s="36">
        <v>7900</v>
      </c>
      <c r="AZ48" s="38">
        <v>8551</v>
      </c>
      <c r="BA48" s="37">
        <v>259900</v>
      </c>
      <c r="BB48" s="36">
        <v>176059</v>
      </c>
      <c r="BC48" s="36">
        <v>33451</v>
      </c>
      <c r="BD48" s="36">
        <v>4900</v>
      </c>
      <c r="BE48" s="36">
        <v>25879</v>
      </c>
      <c r="BF48" s="36">
        <v>7900</v>
      </c>
      <c r="BG48" s="38">
        <v>8211</v>
      </c>
      <c r="BH48" s="39">
        <v>256400</v>
      </c>
      <c r="BI48" s="40">
        <f>MIN(R48,Y48,AF48,AM48,AT48,BA48,BH48)</f>
        <v>228896</v>
      </c>
      <c r="BJ48" s="40">
        <f>AVERAGE(R48,Y48,AF48,AM48,AT48,BA48,BH48)</f>
        <v>245325</v>
      </c>
      <c r="BK48" s="40">
        <f>MAX(R48,Y48,AF48,AM48,AT48,BA48,BH48)</f>
        <v>259900</v>
      </c>
      <c r="BL48" s="40">
        <f>MEDIAN(R48,Y48,AF48,AM48,AT48,BA48,BH48)</f>
        <v>256400</v>
      </c>
      <c r="BM48" s="41">
        <f>STDEVA(R48,Y48,AF48,AM48,AT48,BA48,BH48)</f>
        <v>15075.351748245655</v>
      </c>
      <c r="BN48" s="40">
        <f>MAX(BK48)</f>
        <v>259900</v>
      </c>
      <c r="BO48" s="42" t="s">
        <v>37</v>
      </c>
    </row>
    <row r="49" spans="1:67" x14ac:dyDescent="0.2">
      <c r="A49" s="1">
        <f t="shared" ref="A49:A51" si="27">+A48+1</f>
        <v>6</v>
      </c>
      <c r="B49" s="43">
        <f>+B48+1</f>
        <v>3</v>
      </c>
      <c r="C49" s="45">
        <v>83444</v>
      </c>
      <c r="D49" s="45" t="s">
        <v>32</v>
      </c>
      <c r="E49" s="46" t="s">
        <v>33</v>
      </c>
      <c r="F49" s="35" t="s">
        <v>34</v>
      </c>
      <c r="G49" s="47" t="s">
        <v>56</v>
      </c>
      <c r="H49" s="46" t="s">
        <v>46</v>
      </c>
      <c r="I49" s="47">
        <f>2023-H49</f>
        <v>8</v>
      </c>
      <c r="J49" s="47" t="s">
        <v>36</v>
      </c>
      <c r="K49" s="47">
        <v>1</v>
      </c>
      <c r="L49" s="36">
        <v>176143</v>
      </c>
      <c r="M49" s="36">
        <v>33467</v>
      </c>
      <c r="N49" s="36">
        <v>4900</v>
      </c>
      <c r="O49" s="36">
        <v>25879</v>
      </c>
      <c r="P49" s="36">
        <v>7900</v>
      </c>
      <c r="Q49" s="36">
        <v>8211</v>
      </c>
      <c r="R49" s="37">
        <v>256500</v>
      </c>
      <c r="S49" s="48">
        <v>157717</v>
      </c>
      <c r="T49" s="48">
        <v>29966</v>
      </c>
      <c r="U49" s="48">
        <v>4400</v>
      </c>
      <c r="V49" s="48">
        <v>22309</v>
      </c>
      <c r="W49" s="48">
        <v>6800</v>
      </c>
      <c r="X49" s="48">
        <v>7704</v>
      </c>
      <c r="Y49" s="42">
        <f>S49+T49+U49+V49+W49+X49</f>
        <v>228896</v>
      </c>
      <c r="Z49" s="48">
        <v>158645</v>
      </c>
      <c r="AA49" s="48">
        <v>30143</v>
      </c>
      <c r="AB49" s="48">
        <v>4400</v>
      </c>
      <c r="AC49" s="48">
        <v>22309</v>
      </c>
      <c r="AD49" s="48">
        <v>6800</v>
      </c>
      <c r="AE49" s="48">
        <v>7704</v>
      </c>
      <c r="AF49" s="42">
        <f>SUM(Z49:AE49)</f>
        <v>230001</v>
      </c>
      <c r="AG49" s="48">
        <v>157717</v>
      </c>
      <c r="AH49" s="48">
        <v>29966</v>
      </c>
      <c r="AI49" s="48">
        <v>4400</v>
      </c>
      <c r="AJ49" s="48">
        <v>22309</v>
      </c>
      <c r="AK49" s="48">
        <v>6800</v>
      </c>
      <c r="AL49" s="48">
        <v>7704</v>
      </c>
      <c r="AM49" s="49">
        <f>SUM(AG49:AL49)</f>
        <v>228896</v>
      </c>
      <c r="AN49" s="36">
        <v>176010</v>
      </c>
      <c r="AO49" s="36">
        <v>33442</v>
      </c>
      <c r="AP49" s="36">
        <v>4900</v>
      </c>
      <c r="AQ49" s="36">
        <v>25879</v>
      </c>
      <c r="AR49" s="36">
        <v>7900</v>
      </c>
      <c r="AS49" s="38">
        <v>8551</v>
      </c>
      <c r="AT49" s="37">
        <v>256682</v>
      </c>
      <c r="AU49" s="36">
        <v>178714</v>
      </c>
      <c r="AV49" s="36">
        <v>33956</v>
      </c>
      <c r="AW49" s="36">
        <v>4900</v>
      </c>
      <c r="AX49" s="36">
        <v>25879</v>
      </c>
      <c r="AY49" s="36">
        <v>7900</v>
      </c>
      <c r="AZ49" s="38">
        <v>8551</v>
      </c>
      <c r="BA49" s="37">
        <v>259900</v>
      </c>
      <c r="BB49" s="36">
        <v>176059</v>
      </c>
      <c r="BC49" s="36">
        <v>33451</v>
      </c>
      <c r="BD49" s="36">
        <v>4900</v>
      </c>
      <c r="BE49" s="36">
        <v>25879</v>
      </c>
      <c r="BF49" s="36">
        <v>7900</v>
      </c>
      <c r="BG49" s="38">
        <v>8211</v>
      </c>
      <c r="BH49" s="39">
        <v>256400</v>
      </c>
      <c r="BI49" s="40">
        <f>MIN(R49,Y49,AF49,AM49,AT49,BA49,BH49)</f>
        <v>228896</v>
      </c>
      <c r="BJ49" s="40">
        <f>AVERAGE(R49,Y49,AF49,AM49,AT49,BA49,BH49)</f>
        <v>245325</v>
      </c>
      <c r="BK49" s="40">
        <f>MAX(R49,Y49,AF49,AM49,AT49,BA49,BH49)</f>
        <v>259900</v>
      </c>
      <c r="BL49" s="40">
        <f>MEDIAN(R49,Y49,AF49,AM49,AT49,BA49,BH49)</f>
        <v>256400</v>
      </c>
      <c r="BM49" s="41">
        <f>STDEVA(R49,Y49,AF49,AM49,AT49,BA49,BH49)</f>
        <v>15075.351748245655</v>
      </c>
      <c r="BN49" s="40">
        <f>MAX(BK49)</f>
        <v>259900</v>
      </c>
      <c r="BO49" s="42" t="s">
        <v>37</v>
      </c>
    </row>
    <row r="50" spans="1:67" x14ac:dyDescent="0.2">
      <c r="A50" s="1">
        <f t="shared" si="27"/>
        <v>7</v>
      </c>
      <c r="B50" s="43">
        <f>+B49+1</f>
        <v>4</v>
      </c>
      <c r="C50" s="63">
        <v>83444</v>
      </c>
      <c r="D50" s="63" t="s">
        <v>32</v>
      </c>
      <c r="E50" s="46" t="s">
        <v>33</v>
      </c>
      <c r="F50" s="35" t="s">
        <v>34</v>
      </c>
      <c r="G50" s="47" t="s">
        <v>57</v>
      </c>
      <c r="H50" s="46" t="s">
        <v>46</v>
      </c>
      <c r="I50" s="47">
        <f>2023-H50</f>
        <v>8</v>
      </c>
      <c r="J50" s="47" t="s">
        <v>36</v>
      </c>
      <c r="K50" s="47">
        <v>1</v>
      </c>
      <c r="L50" s="36">
        <v>176143</v>
      </c>
      <c r="M50" s="36">
        <v>33467</v>
      </c>
      <c r="N50" s="36">
        <v>4900</v>
      </c>
      <c r="O50" s="36">
        <v>25879</v>
      </c>
      <c r="P50" s="36">
        <v>7900</v>
      </c>
      <c r="Q50" s="36">
        <v>8211</v>
      </c>
      <c r="R50" s="37">
        <v>256500</v>
      </c>
      <c r="S50" s="48">
        <v>157717</v>
      </c>
      <c r="T50" s="48">
        <v>29966</v>
      </c>
      <c r="U50" s="48">
        <v>4400</v>
      </c>
      <c r="V50" s="48">
        <v>22309</v>
      </c>
      <c r="W50" s="48">
        <v>6800</v>
      </c>
      <c r="X50" s="48">
        <v>7704</v>
      </c>
      <c r="Y50" s="42">
        <f>S50+T50+U50+V50+W50+X50</f>
        <v>228896</v>
      </c>
      <c r="Z50" s="48">
        <v>158645</v>
      </c>
      <c r="AA50" s="48">
        <v>30143</v>
      </c>
      <c r="AB50" s="48">
        <v>4400</v>
      </c>
      <c r="AC50" s="48">
        <v>22309</v>
      </c>
      <c r="AD50" s="48">
        <v>6800</v>
      </c>
      <c r="AE50" s="48">
        <v>7704</v>
      </c>
      <c r="AF50" s="42">
        <f>SUM(Z50:AE50)</f>
        <v>230001</v>
      </c>
      <c r="AG50" s="48">
        <v>157717</v>
      </c>
      <c r="AH50" s="48">
        <v>29966</v>
      </c>
      <c r="AI50" s="48">
        <v>4400</v>
      </c>
      <c r="AJ50" s="48">
        <v>22309</v>
      </c>
      <c r="AK50" s="48">
        <v>6800</v>
      </c>
      <c r="AL50" s="48">
        <v>7704</v>
      </c>
      <c r="AM50" s="49">
        <f>SUM(AG50:AL50)</f>
        <v>228896</v>
      </c>
      <c r="AN50" s="36">
        <v>176010</v>
      </c>
      <c r="AO50" s="36">
        <v>33442</v>
      </c>
      <c r="AP50" s="36">
        <v>4900</v>
      </c>
      <c r="AQ50" s="36">
        <v>25879</v>
      </c>
      <c r="AR50" s="36">
        <v>7900</v>
      </c>
      <c r="AS50" s="38">
        <v>8551</v>
      </c>
      <c r="AT50" s="37">
        <v>256682</v>
      </c>
      <c r="AU50" s="36">
        <v>178714</v>
      </c>
      <c r="AV50" s="36">
        <v>33956</v>
      </c>
      <c r="AW50" s="36">
        <v>4900</v>
      </c>
      <c r="AX50" s="36">
        <v>25879</v>
      </c>
      <c r="AY50" s="36">
        <v>7900</v>
      </c>
      <c r="AZ50" s="38">
        <v>8551</v>
      </c>
      <c r="BA50" s="37">
        <v>259900</v>
      </c>
      <c r="BB50" s="36">
        <v>176059</v>
      </c>
      <c r="BC50" s="36">
        <v>33451</v>
      </c>
      <c r="BD50" s="36">
        <v>4900</v>
      </c>
      <c r="BE50" s="36">
        <v>25879</v>
      </c>
      <c r="BF50" s="36">
        <v>7900</v>
      </c>
      <c r="BG50" s="38">
        <v>8211</v>
      </c>
      <c r="BH50" s="39">
        <v>256400</v>
      </c>
      <c r="BI50" s="40">
        <f>MIN(R50,Y50,AF50,AM50,AT50,BA50,BH50)</f>
        <v>228896</v>
      </c>
      <c r="BJ50" s="40">
        <f>AVERAGE(R50,Y50,AF50,AM50,AT50,BA50,BH50)</f>
        <v>245325</v>
      </c>
      <c r="BK50" s="40">
        <f>MAX(R50,Y50,AF50,AM50,AT50,BA50,BH50)</f>
        <v>259900</v>
      </c>
      <c r="BL50" s="40">
        <f>MEDIAN(R50,Y50,AF50,AM50,AT50,BA50,BH50)</f>
        <v>256400</v>
      </c>
      <c r="BM50" s="41">
        <f>STDEVA(R50,Y50,AF50,AM50,AT50,BA50,BH50)</f>
        <v>15075.351748245655</v>
      </c>
      <c r="BN50" s="40">
        <f>MAX(BK50)</f>
        <v>259900</v>
      </c>
      <c r="BO50" s="42" t="s">
        <v>37</v>
      </c>
    </row>
    <row r="51" spans="1:67" x14ac:dyDescent="0.2">
      <c r="A51" s="1">
        <f t="shared" si="27"/>
        <v>8</v>
      </c>
      <c r="B51" s="43">
        <f>+B50+1</f>
        <v>5</v>
      </c>
      <c r="C51" s="63">
        <v>83444</v>
      </c>
      <c r="D51" s="63" t="s">
        <v>32</v>
      </c>
      <c r="E51" s="46" t="s">
        <v>33</v>
      </c>
      <c r="F51" s="47" t="s">
        <v>34</v>
      </c>
      <c r="G51" s="47" t="s">
        <v>58</v>
      </c>
      <c r="H51" s="46">
        <v>2015</v>
      </c>
      <c r="I51" s="47">
        <f>2023-H51</f>
        <v>8</v>
      </c>
      <c r="J51" s="47" t="s">
        <v>36</v>
      </c>
      <c r="K51" s="47">
        <v>1</v>
      </c>
      <c r="L51" s="66">
        <v>176143</v>
      </c>
      <c r="M51" s="66">
        <v>33467</v>
      </c>
      <c r="N51" s="66">
        <v>4900</v>
      </c>
      <c r="O51" s="36">
        <v>25879</v>
      </c>
      <c r="P51" s="36">
        <v>7900</v>
      </c>
      <c r="Q51" s="36">
        <v>8211</v>
      </c>
      <c r="R51" s="37">
        <v>256500</v>
      </c>
      <c r="S51" s="48">
        <v>157717</v>
      </c>
      <c r="T51" s="48">
        <v>29966</v>
      </c>
      <c r="U51" s="48">
        <v>4400</v>
      </c>
      <c r="V51" s="48">
        <v>22309</v>
      </c>
      <c r="W51" s="48">
        <v>6800</v>
      </c>
      <c r="X51" s="48">
        <v>7704</v>
      </c>
      <c r="Y51" s="42">
        <f>S51+T51+U51+V51+W51+X51</f>
        <v>228896</v>
      </c>
      <c r="Z51" s="48">
        <v>158645</v>
      </c>
      <c r="AA51" s="48">
        <v>30143</v>
      </c>
      <c r="AB51" s="48">
        <v>4400</v>
      </c>
      <c r="AC51" s="48">
        <v>22309</v>
      </c>
      <c r="AD51" s="48">
        <v>6800</v>
      </c>
      <c r="AE51" s="48">
        <v>7704</v>
      </c>
      <c r="AF51" s="42">
        <f>SUM(Z51:AE51)</f>
        <v>230001</v>
      </c>
      <c r="AG51" s="48">
        <v>157717</v>
      </c>
      <c r="AH51" s="48">
        <v>29966</v>
      </c>
      <c r="AI51" s="48">
        <v>4400</v>
      </c>
      <c r="AJ51" s="48">
        <v>22309</v>
      </c>
      <c r="AK51" s="48">
        <v>6800</v>
      </c>
      <c r="AL51" s="48">
        <v>7704</v>
      </c>
      <c r="AM51" s="49">
        <f>SUM(AG51:AL51)</f>
        <v>228896</v>
      </c>
      <c r="AN51" s="36">
        <v>176010</v>
      </c>
      <c r="AO51" s="36">
        <v>33442</v>
      </c>
      <c r="AP51" s="36">
        <v>4900</v>
      </c>
      <c r="AQ51" s="36">
        <v>25879</v>
      </c>
      <c r="AR51" s="36">
        <v>7900</v>
      </c>
      <c r="AS51" s="38">
        <v>8551</v>
      </c>
      <c r="AT51" s="37">
        <v>256682</v>
      </c>
      <c r="AU51" s="36">
        <v>178714</v>
      </c>
      <c r="AV51" s="36">
        <v>33956</v>
      </c>
      <c r="AW51" s="36">
        <v>4900</v>
      </c>
      <c r="AX51" s="36">
        <v>25879</v>
      </c>
      <c r="AY51" s="36">
        <v>7900</v>
      </c>
      <c r="AZ51" s="38">
        <v>8551</v>
      </c>
      <c r="BA51" s="37">
        <v>259900</v>
      </c>
      <c r="BB51" s="36">
        <v>176059</v>
      </c>
      <c r="BC51" s="36">
        <v>33451</v>
      </c>
      <c r="BD51" s="36">
        <v>4900</v>
      </c>
      <c r="BE51" s="36">
        <v>25879</v>
      </c>
      <c r="BF51" s="36">
        <v>7900</v>
      </c>
      <c r="BG51" s="38">
        <v>8211</v>
      </c>
      <c r="BH51" s="39">
        <v>256400</v>
      </c>
      <c r="BI51" s="40">
        <f>MIN(R51,Y51,AF51,AM51,AT51,BA51,BH51)</f>
        <v>228896</v>
      </c>
      <c r="BJ51" s="40">
        <f>AVERAGE(R51,Y51,AF51,AM51,AT51,BA51,BH51)</f>
        <v>245325</v>
      </c>
      <c r="BK51" s="40">
        <f>MAX(R51,Y51,AF51,AM51,AT51,BA51,BH51)</f>
        <v>259900</v>
      </c>
      <c r="BL51" s="40">
        <f>MEDIAN(R51,Y51,AF51,AM51,AT51,BA51,BH51)</f>
        <v>256400</v>
      </c>
      <c r="BM51" s="41">
        <f>STDEVA(R51,Y51,AF51,AM51,AT51,BA51,BH51)</f>
        <v>15075.351748245655</v>
      </c>
      <c r="BN51" s="40">
        <f>MAX(BK51)</f>
        <v>259900</v>
      </c>
      <c r="BO51" s="42" t="s">
        <v>37</v>
      </c>
    </row>
    <row r="53" spans="1:67" x14ac:dyDescent="0.2">
      <c r="B53" s="27"/>
      <c r="C53" s="28"/>
      <c r="D53" s="28"/>
      <c r="E53" s="29" t="s">
        <v>59</v>
      </c>
      <c r="F53" s="28"/>
      <c r="G53" s="53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54"/>
      <c r="BI53" s="28"/>
      <c r="BJ53" s="28"/>
      <c r="BK53" s="28"/>
      <c r="BL53" s="28"/>
      <c r="BM53" s="28"/>
      <c r="BN53" s="28"/>
      <c r="BO53" s="28"/>
    </row>
    <row r="54" spans="1:67" x14ac:dyDescent="0.2">
      <c r="A54" s="1">
        <v>9</v>
      </c>
      <c r="B54" s="63">
        <v>1</v>
      </c>
      <c r="C54" s="63">
        <v>83444</v>
      </c>
      <c r="D54" s="63" t="s">
        <v>32</v>
      </c>
      <c r="E54" s="70" t="s">
        <v>60</v>
      </c>
      <c r="F54" s="47" t="s">
        <v>34</v>
      </c>
      <c r="G54" s="63" t="s">
        <v>63</v>
      </c>
      <c r="H54" s="63">
        <v>2017</v>
      </c>
      <c r="I54" s="63">
        <f>2023-H54</f>
        <v>6</v>
      </c>
      <c r="J54" s="47" t="s">
        <v>36</v>
      </c>
      <c r="K54" s="63">
        <v>1</v>
      </c>
      <c r="L54" s="66">
        <v>176143</v>
      </c>
      <c r="M54" s="66">
        <v>33467</v>
      </c>
      <c r="N54" s="66">
        <v>4900</v>
      </c>
      <c r="O54" s="66">
        <v>25879</v>
      </c>
      <c r="P54" s="66">
        <v>7600</v>
      </c>
      <c r="Q54" s="66">
        <v>8211</v>
      </c>
      <c r="R54" s="67">
        <v>256200</v>
      </c>
      <c r="S54" s="66">
        <v>176010</v>
      </c>
      <c r="T54" s="66">
        <v>33442</v>
      </c>
      <c r="U54" s="66">
        <v>4900</v>
      </c>
      <c r="V54" s="66">
        <v>25879</v>
      </c>
      <c r="W54" s="66">
        <v>7600</v>
      </c>
      <c r="X54" s="66">
        <v>8551</v>
      </c>
      <c r="Y54" s="67">
        <v>256382</v>
      </c>
      <c r="Z54" s="66">
        <v>176529</v>
      </c>
      <c r="AA54" s="66">
        <v>33541</v>
      </c>
      <c r="AB54" s="66">
        <v>4900</v>
      </c>
      <c r="AC54" s="66">
        <v>25879</v>
      </c>
      <c r="AD54" s="66">
        <v>7600</v>
      </c>
      <c r="AE54" s="66">
        <v>8551</v>
      </c>
      <c r="AF54" s="67">
        <v>257000</v>
      </c>
      <c r="AG54" s="66">
        <v>176010</v>
      </c>
      <c r="AH54" s="66">
        <v>33442</v>
      </c>
      <c r="AI54" s="66">
        <v>4900</v>
      </c>
      <c r="AJ54" s="66">
        <v>25879</v>
      </c>
      <c r="AK54" s="66">
        <v>7600</v>
      </c>
      <c r="AL54" s="68">
        <v>8211</v>
      </c>
      <c r="AM54" s="67">
        <v>256042</v>
      </c>
      <c r="AN54" s="66">
        <v>176010</v>
      </c>
      <c r="AO54" s="66">
        <v>33442</v>
      </c>
      <c r="AP54" s="66">
        <v>4900</v>
      </c>
      <c r="AQ54" s="66">
        <v>25879</v>
      </c>
      <c r="AR54" s="66">
        <v>7600</v>
      </c>
      <c r="AS54" s="68">
        <v>8551</v>
      </c>
      <c r="AT54" s="67">
        <v>256382</v>
      </c>
      <c r="AU54" s="66">
        <v>178714</v>
      </c>
      <c r="AV54" s="66">
        <v>33956</v>
      </c>
      <c r="AW54" s="66">
        <v>4900</v>
      </c>
      <c r="AX54" s="66">
        <v>25879</v>
      </c>
      <c r="AY54" s="66">
        <v>7600</v>
      </c>
      <c r="AZ54" s="68">
        <v>8551</v>
      </c>
      <c r="BA54" s="67">
        <v>259600</v>
      </c>
      <c r="BB54" s="66">
        <v>176059</v>
      </c>
      <c r="BC54" s="66">
        <v>33451</v>
      </c>
      <c r="BD54" s="66">
        <v>4900</v>
      </c>
      <c r="BE54" s="66">
        <v>25879</v>
      </c>
      <c r="BF54" s="66">
        <v>7600</v>
      </c>
      <c r="BG54" s="68">
        <v>8211</v>
      </c>
      <c r="BH54" s="69">
        <v>256100</v>
      </c>
      <c r="BI54" s="40">
        <f>MIN(R54,Y54,AF54,AM54,AT54,BA54,BH54)</f>
        <v>256042</v>
      </c>
      <c r="BJ54" s="40">
        <f>AVERAGE(R54,Y54,AF54,AM54,AT54,BA54,BH54)</f>
        <v>256815.14285714287</v>
      </c>
      <c r="BK54" s="40">
        <f>MAX(R54,Y54,AF54,AM54,AT54,BA54,BH54)</f>
        <v>259600</v>
      </c>
      <c r="BL54" s="40">
        <f>MEDIAN(R54,Y54,AF54,AM54,AT54,BA54,BH54)</f>
        <v>256382</v>
      </c>
      <c r="BM54" s="41">
        <f>STDEVA(R54,Y54,AF54,AM54,AT54,BA54,BH54)</f>
        <v>1268.3589697678162</v>
      </c>
      <c r="BN54" s="40">
        <f>MAX(BK54)</f>
        <v>259600</v>
      </c>
      <c r="BO54" s="42" t="s">
        <v>37</v>
      </c>
    </row>
    <row r="57" spans="1:67" x14ac:dyDescent="0.2">
      <c r="B57" s="27"/>
      <c r="C57" s="28"/>
      <c r="D57" s="28"/>
      <c r="E57" s="29" t="s">
        <v>64</v>
      </c>
      <c r="F57" s="28"/>
      <c r="G57" s="53"/>
      <c r="H57" s="28"/>
      <c r="I57" s="28"/>
      <c r="J57" s="28"/>
      <c r="K57" s="28"/>
      <c r="L57" s="71"/>
      <c r="M57" s="71"/>
      <c r="N57" s="71"/>
      <c r="O57" s="71"/>
      <c r="P57" s="71"/>
      <c r="Q57" s="71"/>
      <c r="R57" s="72"/>
      <c r="S57" s="71"/>
      <c r="T57" s="71"/>
      <c r="U57" s="71"/>
      <c r="V57" s="71"/>
      <c r="W57" s="71"/>
      <c r="X57" s="71"/>
      <c r="Y57" s="72"/>
      <c r="Z57" s="71"/>
      <c r="AA57" s="71"/>
      <c r="AB57" s="71"/>
      <c r="AC57" s="71"/>
      <c r="AD57" s="71"/>
      <c r="AE57" s="71"/>
      <c r="AF57" s="72"/>
      <c r="AG57" s="71"/>
      <c r="AH57" s="71"/>
      <c r="AI57" s="71"/>
      <c r="AJ57" s="71"/>
      <c r="AK57" s="71"/>
      <c r="AL57" s="73"/>
      <c r="AM57" s="72"/>
      <c r="AN57" s="71"/>
      <c r="AO57" s="71"/>
      <c r="AP57" s="71"/>
      <c r="AQ57" s="71"/>
      <c r="AR57" s="71"/>
      <c r="AS57" s="73"/>
      <c r="AT57" s="72"/>
      <c r="AU57" s="71"/>
      <c r="AV57" s="71"/>
      <c r="AW57" s="71"/>
      <c r="AX57" s="71"/>
      <c r="AY57" s="71"/>
      <c r="AZ57" s="73"/>
      <c r="BA57" s="72"/>
      <c r="BB57" s="71"/>
      <c r="BC57" s="71"/>
      <c r="BD57" s="71"/>
      <c r="BE57" s="71"/>
      <c r="BF57" s="71"/>
      <c r="BG57" s="73"/>
      <c r="BH57" s="74"/>
      <c r="BI57" s="72"/>
      <c r="BJ57" s="72"/>
      <c r="BK57" s="72"/>
      <c r="BL57" s="72"/>
      <c r="BM57" s="72"/>
      <c r="BN57" s="72"/>
      <c r="BO57" s="72"/>
    </row>
    <row r="58" spans="1:67" ht="28.5" x14ac:dyDescent="0.2">
      <c r="A58" s="1">
        <v>10</v>
      </c>
      <c r="B58" s="63">
        <v>1</v>
      </c>
      <c r="C58" s="63">
        <v>83444</v>
      </c>
      <c r="D58" s="63" t="s">
        <v>32</v>
      </c>
      <c r="E58" s="76" t="s">
        <v>70</v>
      </c>
      <c r="F58" s="70" t="s">
        <v>66</v>
      </c>
      <c r="G58" s="47" t="s">
        <v>71</v>
      </c>
      <c r="H58" s="47">
        <v>2017</v>
      </c>
      <c r="I58" s="63">
        <f>2023-H58</f>
        <v>6</v>
      </c>
      <c r="J58" s="47" t="s">
        <v>36</v>
      </c>
      <c r="K58" s="31">
        <v>1</v>
      </c>
      <c r="L58" s="66">
        <v>176143</v>
      </c>
      <c r="M58" s="66">
        <v>33467</v>
      </c>
      <c r="N58" s="66">
        <v>4900</v>
      </c>
      <c r="O58" s="66">
        <v>25879</v>
      </c>
      <c r="P58" s="66">
        <v>7600</v>
      </c>
      <c r="Q58" s="66">
        <v>8211</v>
      </c>
      <c r="R58" s="67">
        <v>256200</v>
      </c>
      <c r="S58" s="66">
        <v>176010</v>
      </c>
      <c r="T58" s="66">
        <v>33442</v>
      </c>
      <c r="U58" s="66">
        <v>4900</v>
      </c>
      <c r="V58" s="66">
        <v>25879</v>
      </c>
      <c r="W58" s="66">
        <v>7600</v>
      </c>
      <c r="X58" s="66">
        <v>8551</v>
      </c>
      <c r="Y58" s="67">
        <v>256382</v>
      </c>
      <c r="Z58" s="66">
        <v>176529</v>
      </c>
      <c r="AA58" s="66">
        <v>33541</v>
      </c>
      <c r="AB58" s="66">
        <v>4900</v>
      </c>
      <c r="AC58" s="66">
        <v>25879</v>
      </c>
      <c r="AD58" s="66">
        <v>7600</v>
      </c>
      <c r="AE58" s="66">
        <v>8551</v>
      </c>
      <c r="AF58" s="67">
        <v>257000</v>
      </c>
      <c r="AG58" s="66">
        <v>176010</v>
      </c>
      <c r="AH58" s="66">
        <v>33442</v>
      </c>
      <c r="AI58" s="66">
        <v>4900</v>
      </c>
      <c r="AJ58" s="66">
        <v>25879</v>
      </c>
      <c r="AK58" s="66">
        <v>7600</v>
      </c>
      <c r="AL58" s="68">
        <v>8211</v>
      </c>
      <c r="AM58" s="67">
        <v>256042</v>
      </c>
      <c r="AN58" s="66">
        <v>176010</v>
      </c>
      <c r="AO58" s="66">
        <v>33442</v>
      </c>
      <c r="AP58" s="66">
        <v>4900</v>
      </c>
      <c r="AQ58" s="66">
        <v>25879</v>
      </c>
      <c r="AR58" s="66">
        <v>7600</v>
      </c>
      <c r="AS58" s="68">
        <v>8551</v>
      </c>
      <c r="AT58" s="67">
        <v>256382</v>
      </c>
      <c r="AU58" s="66">
        <v>178714</v>
      </c>
      <c r="AV58" s="66">
        <v>33956</v>
      </c>
      <c r="AW58" s="66">
        <v>4900</v>
      </c>
      <c r="AX58" s="66">
        <v>25879</v>
      </c>
      <c r="AY58" s="66">
        <v>7600</v>
      </c>
      <c r="AZ58" s="68">
        <v>8551</v>
      </c>
      <c r="BA58" s="67">
        <v>259600</v>
      </c>
      <c r="BB58" s="66">
        <v>176059</v>
      </c>
      <c r="BC58" s="66">
        <v>33451</v>
      </c>
      <c r="BD58" s="66">
        <v>4900</v>
      </c>
      <c r="BE58" s="66">
        <v>25879</v>
      </c>
      <c r="BF58" s="66">
        <v>7600</v>
      </c>
      <c r="BG58" s="68">
        <v>8211</v>
      </c>
      <c r="BH58" s="69">
        <v>256100</v>
      </c>
      <c r="BI58" s="40">
        <f>MIN(R58,Y58,AF58,AM58,AT58,BA58,BH58)</f>
        <v>256042</v>
      </c>
      <c r="BJ58" s="40">
        <f>AVERAGE(R58,Y58,AF58,AM58,AT58,BA58,BH58)</f>
        <v>256815.14285714287</v>
      </c>
      <c r="BK58" s="40">
        <f>MAX(R58,Y58,AF58,AM58,AT58,BA58,BH58)</f>
        <v>259600</v>
      </c>
      <c r="BL58" s="40">
        <f>MEDIAN(R58,Y58,AF58,AM58,AT58,BA58,BH58)</f>
        <v>256382</v>
      </c>
      <c r="BM58" s="41">
        <f>STDEVA(R58,Y58,AF58,AM58,AT58,BA58,BH58)</f>
        <v>1268.3589697678162</v>
      </c>
      <c r="BN58" s="40">
        <f>MAX(BK58)</f>
        <v>259600</v>
      </c>
      <c r="BO58" s="42" t="s">
        <v>37</v>
      </c>
    </row>
    <row r="59" spans="1:67" ht="28.5" x14ac:dyDescent="0.2">
      <c r="A59" s="1">
        <f>+A58+1</f>
        <v>11</v>
      </c>
      <c r="B59" s="43">
        <v>2</v>
      </c>
      <c r="C59" s="63">
        <v>83444</v>
      </c>
      <c r="D59" s="63" t="s">
        <v>32</v>
      </c>
      <c r="E59" s="76" t="s">
        <v>72</v>
      </c>
      <c r="F59" s="70" t="s">
        <v>66</v>
      </c>
      <c r="G59" s="47" t="s">
        <v>73</v>
      </c>
      <c r="H59" s="47">
        <v>2017</v>
      </c>
      <c r="I59" s="63">
        <f>2023-H59</f>
        <v>6</v>
      </c>
      <c r="J59" s="47" t="s">
        <v>36</v>
      </c>
      <c r="K59" s="31">
        <v>1</v>
      </c>
      <c r="L59" s="66">
        <v>176143</v>
      </c>
      <c r="M59" s="66">
        <v>33467</v>
      </c>
      <c r="N59" s="66">
        <v>4900</v>
      </c>
      <c r="O59" s="66">
        <v>25879</v>
      </c>
      <c r="P59" s="66">
        <v>7600</v>
      </c>
      <c r="Q59" s="66">
        <v>8211</v>
      </c>
      <c r="R59" s="67">
        <v>256200</v>
      </c>
      <c r="S59" s="66">
        <v>176010</v>
      </c>
      <c r="T59" s="66">
        <v>33442</v>
      </c>
      <c r="U59" s="66">
        <v>4900</v>
      </c>
      <c r="V59" s="66">
        <v>25879</v>
      </c>
      <c r="W59" s="66">
        <v>7600</v>
      </c>
      <c r="X59" s="66">
        <v>8551</v>
      </c>
      <c r="Y59" s="67">
        <v>256382</v>
      </c>
      <c r="Z59" s="66">
        <v>176529</v>
      </c>
      <c r="AA59" s="66">
        <v>33541</v>
      </c>
      <c r="AB59" s="66">
        <v>4900</v>
      </c>
      <c r="AC59" s="66">
        <v>25879</v>
      </c>
      <c r="AD59" s="66">
        <v>7600</v>
      </c>
      <c r="AE59" s="66">
        <v>8551</v>
      </c>
      <c r="AF59" s="67">
        <v>257000</v>
      </c>
      <c r="AG59" s="66">
        <v>176010</v>
      </c>
      <c r="AH59" s="66">
        <v>33442</v>
      </c>
      <c r="AI59" s="66">
        <v>4900</v>
      </c>
      <c r="AJ59" s="66">
        <v>25879</v>
      </c>
      <c r="AK59" s="66">
        <v>7600</v>
      </c>
      <c r="AL59" s="68">
        <v>8211</v>
      </c>
      <c r="AM59" s="67">
        <v>256042</v>
      </c>
      <c r="AN59" s="66">
        <v>176010</v>
      </c>
      <c r="AO59" s="66">
        <v>33442</v>
      </c>
      <c r="AP59" s="66">
        <v>4900</v>
      </c>
      <c r="AQ59" s="66">
        <v>25879</v>
      </c>
      <c r="AR59" s="66">
        <v>7600</v>
      </c>
      <c r="AS59" s="68">
        <v>8551</v>
      </c>
      <c r="AT59" s="67">
        <v>256382</v>
      </c>
      <c r="AU59" s="66">
        <v>178714</v>
      </c>
      <c r="AV59" s="66">
        <v>33956</v>
      </c>
      <c r="AW59" s="66">
        <v>4900</v>
      </c>
      <c r="AX59" s="66">
        <v>25879</v>
      </c>
      <c r="AY59" s="66">
        <v>7600</v>
      </c>
      <c r="AZ59" s="68">
        <v>8551</v>
      </c>
      <c r="BA59" s="67">
        <v>259600</v>
      </c>
      <c r="BB59" s="66">
        <v>176059</v>
      </c>
      <c r="BC59" s="66">
        <v>33451</v>
      </c>
      <c r="BD59" s="66">
        <v>4900</v>
      </c>
      <c r="BE59" s="66">
        <v>25879</v>
      </c>
      <c r="BF59" s="66">
        <v>7600</v>
      </c>
      <c r="BG59" s="68">
        <v>8211</v>
      </c>
      <c r="BH59" s="69">
        <v>256100</v>
      </c>
      <c r="BI59" s="40">
        <f>MIN(R59,Y59,AF59,AM59,AT59,BA59,BH59)</f>
        <v>256042</v>
      </c>
      <c r="BJ59" s="40">
        <f>AVERAGE(R59,Y59,AF59,AM59,AT59,BA59,BH59)</f>
        <v>256815.14285714287</v>
      </c>
      <c r="BK59" s="40">
        <f>MAX(R59,Y59,AF59,AM59,AT59,BA59,BH59)</f>
        <v>259600</v>
      </c>
      <c r="BL59" s="40">
        <f>MEDIAN(R59,Y59,AF59,AM59,AT59,BA59,BH59)</f>
        <v>256382</v>
      </c>
      <c r="BM59" s="41">
        <f>STDEVA(R59,Y59,AF59,AM59,AT59,BA59,BH59)</f>
        <v>1268.3589697678162</v>
      </c>
      <c r="BN59" s="40">
        <f>MAX(BK59)</f>
        <v>259600</v>
      </c>
      <c r="BO59" s="42" t="s">
        <v>37</v>
      </c>
    </row>
    <row r="62" spans="1:67" x14ac:dyDescent="0.2">
      <c r="B62" s="27"/>
      <c r="C62" s="28"/>
      <c r="D62" s="28"/>
      <c r="E62" s="29" t="s">
        <v>74</v>
      </c>
      <c r="F62" s="28"/>
      <c r="G62" s="53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54"/>
      <c r="BI62" s="28"/>
      <c r="BJ62" s="28"/>
      <c r="BK62" s="28"/>
      <c r="BL62" s="28"/>
      <c r="BM62" s="28"/>
      <c r="BN62" s="28"/>
      <c r="BO62" s="28"/>
    </row>
    <row r="63" spans="1:67" ht="28.5" x14ac:dyDescent="0.2">
      <c r="A63" s="1">
        <v>12</v>
      </c>
      <c r="B63" s="43">
        <v>1</v>
      </c>
      <c r="C63" s="63">
        <v>83444</v>
      </c>
      <c r="D63" s="63" t="s">
        <v>32</v>
      </c>
      <c r="E63" s="76" t="s">
        <v>78</v>
      </c>
      <c r="F63" s="63" t="s">
        <v>66</v>
      </c>
      <c r="G63" s="63" t="s">
        <v>79</v>
      </c>
      <c r="H63" s="77">
        <v>2015</v>
      </c>
      <c r="I63" s="70">
        <f>2023-H63</f>
        <v>8</v>
      </c>
      <c r="J63" s="43" t="s">
        <v>77</v>
      </c>
      <c r="K63" s="43">
        <v>1</v>
      </c>
      <c r="L63" s="36">
        <v>176143</v>
      </c>
      <c r="M63" s="36">
        <v>33467</v>
      </c>
      <c r="N63" s="36">
        <v>4900</v>
      </c>
      <c r="O63" s="36">
        <v>25879</v>
      </c>
      <c r="P63" s="36">
        <v>7900</v>
      </c>
      <c r="Q63" s="36">
        <v>8211</v>
      </c>
      <c r="R63" s="37">
        <v>256500</v>
      </c>
      <c r="S63" s="36">
        <v>176010</v>
      </c>
      <c r="T63" s="36">
        <v>33442</v>
      </c>
      <c r="U63" s="36">
        <v>4900</v>
      </c>
      <c r="V63" s="36">
        <v>25879</v>
      </c>
      <c r="W63" s="36">
        <v>7900</v>
      </c>
      <c r="X63" s="36">
        <v>8551</v>
      </c>
      <c r="Y63" s="37">
        <v>256682</v>
      </c>
      <c r="Z63" s="36">
        <v>176529</v>
      </c>
      <c r="AA63" s="36">
        <v>33541</v>
      </c>
      <c r="AB63" s="36">
        <v>4900</v>
      </c>
      <c r="AC63" s="36">
        <v>25879</v>
      </c>
      <c r="AD63" s="36">
        <v>7900</v>
      </c>
      <c r="AE63" s="36">
        <v>8551</v>
      </c>
      <c r="AF63" s="37">
        <f>+Z63+AA63+AB63+AC63+AD63+AE63</f>
        <v>257300</v>
      </c>
      <c r="AG63" s="36">
        <v>176010</v>
      </c>
      <c r="AH63" s="36">
        <v>33442</v>
      </c>
      <c r="AI63" s="36">
        <v>4900</v>
      </c>
      <c r="AJ63" s="36">
        <v>25879</v>
      </c>
      <c r="AK63" s="36">
        <v>7900</v>
      </c>
      <c r="AL63" s="38">
        <v>8211</v>
      </c>
      <c r="AM63" s="37">
        <v>256342</v>
      </c>
      <c r="AN63" s="36">
        <v>176010</v>
      </c>
      <c r="AO63" s="36">
        <v>33442</v>
      </c>
      <c r="AP63" s="36">
        <v>4900</v>
      </c>
      <c r="AQ63" s="36">
        <v>25879</v>
      </c>
      <c r="AR63" s="36">
        <v>7900</v>
      </c>
      <c r="AS63" s="38">
        <v>8551</v>
      </c>
      <c r="AT63" s="37">
        <v>256682</v>
      </c>
      <c r="AU63" s="36">
        <v>178714</v>
      </c>
      <c r="AV63" s="36">
        <v>33956</v>
      </c>
      <c r="AW63" s="36">
        <v>4900</v>
      </c>
      <c r="AX63" s="36">
        <v>25879</v>
      </c>
      <c r="AY63" s="36">
        <v>7900</v>
      </c>
      <c r="AZ63" s="38">
        <v>8551</v>
      </c>
      <c r="BA63" s="37">
        <v>259900</v>
      </c>
      <c r="BB63" s="36">
        <v>176059</v>
      </c>
      <c r="BC63" s="36">
        <v>33451</v>
      </c>
      <c r="BD63" s="36">
        <v>4900</v>
      </c>
      <c r="BE63" s="36">
        <v>25879</v>
      </c>
      <c r="BF63" s="36">
        <v>7900</v>
      </c>
      <c r="BG63" s="38">
        <v>8211</v>
      </c>
      <c r="BH63" s="39">
        <v>256400</v>
      </c>
      <c r="BI63" s="40">
        <f>MIN(R63,Y63,AF63,AM63,AT63,BA63,BH63)</f>
        <v>256342</v>
      </c>
      <c r="BJ63" s="40">
        <f>AVERAGE(R63,Y63,AF63,AM63,AT63,BA63,BH63)</f>
        <v>257115.14285714287</v>
      </c>
      <c r="BK63" s="40">
        <f>MAX(R63,Y63,AF63,AM63,AT63,BA63,BH63)</f>
        <v>259900</v>
      </c>
      <c r="BL63" s="40">
        <f>MEDIAN(R63,Y63,AF63,AM63,AT63,BA63,BH63)</f>
        <v>256682</v>
      </c>
      <c r="BM63" s="41">
        <f>STDEVA(R63,Y63,AF63,AM63,AT63,BA63,BH63)</f>
        <v>1268.3589697678162</v>
      </c>
      <c r="BN63" s="40">
        <f>MAX(BK63)</f>
        <v>259900</v>
      </c>
      <c r="BO63" s="42" t="s">
        <v>37</v>
      </c>
    </row>
    <row r="66" spans="1:67" x14ac:dyDescent="0.2">
      <c r="B66" s="27"/>
      <c r="C66" s="28"/>
      <c r="D66" s="28"/>
      <c r="E66" s="29" t="s">
        <v>80</v>
      </c>
      <c r="F66" s="28"/>
      <c r="G66" s="53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54"/>
      <c r="BI66" s="28"/>
      <c r="BJ66" s="28"/>
      <c r="BK66" s="28"/>
      <c r="BL66" s="28"/>
      <c r="BM66" s="28"/>
      <c r="BN66" s="28"/>
      <c r="BO66" s="28"/>
    </row>
    <row r="67" spans="1:67" ht="28.5" x14ac:dyDescent="0.2">
      <c r="A67" s="1">
        <v>13</v>
      </c>
      <c r="B67" s="43">
        <v>1</v>
      </c>
      <c r="C67" s="63">
        <v>83444</v>
      </c>
      <c r="D67" s="63" t="s">
        <v>32</v>
      </c>
      <c r="E67" s="78" t="s">
        <v>93</v>
      </c>
      <c r="F67" s="43" t="s">
        <v>66</v>
      </c>
      <c r="G67" s="43" t="s">
        <v>94</v>
      </c>
      <c r="H67" s="43">
        <v>2017</v>
      </c>
      <c r="I67" s="70">
        <f>2023-H67</f>
        <v>6</v>
      </c>
      <c r="J67" s="43" t="s">
        <v>77</v>
      </c>
      <c r="K67" s="43">
        <v>1</v>
      </c>
      <c r="L67" s="66">
        <v>176143</v>
      </c>
      <c r="M67" s="66">
        <v>33467</v>
      </c>
      <c r="N67" s="66">
        <v>4900</v>
      </c>
      <c r="O67" s="66">
        <v>25879</v>
      </c>
      <c r="P67" s="66">
        <v>7600</v>
      </c>
      <c r="Q67" s="66">
        <v>8211</v>
      </c>
      <c r="R67" s="67">
        <v>256200</v>
      </c>
      <c r="S67" s="66">
        <v>176010</v>
      </c>
      <c r="T67" s="66">
        <v>33442</v>
      </c>
      <c r="U67" s="66">
        <v>4900</v>
      </c>
      <c r="V67" s="66">
        <v>25879</v>
      </c>
      <c r="W67" s="66">
        <v>7600</v>
      </c>
      <c r="X67" s="66">
        <v>8551</v>
      </c>
      <c r="Y67" s="67">
        <v>256382</v>
      </c>
      <c r="Z67" s="66">
        <v>176529</v>
      </c>
      <c r="AA67" s="66">
        <v>33541</v>
      </c>
      <c r="AB67" s="66">
        <v>4900</v>
      </c>
      <c r="AC67" s="66">
        <v>25879</v>
      </c>
      <c r="AD67" s="66">
        <v>7600</v>
      </c>
      <c r="AE67" s="66">
        <v>8551</v>
      </c>
      <c r="AF67" s="67">
        <v>257000</v>
      </c>
      <c r="AG67" s="66">
        <v>176010</v>
      </c>
      <c r="AH67" s="66">
        <v>33442</v>
      </c>
      <c r="AI67" s="66">
        <v>4900</v>
      </c>
      <c r="AJ67" s="66">
        <v>25879</v>
      </c>
      <c r="AK67" s="66">
        <v>7600</v>
      </c>
      <c r="AL67" s="68">
        <v>8211</v>
      </c>
      <c r="AM67" s="67">
        <v>256042</v>
      </c>
      <c r="AN67" s="66">
        <v>176010</v>
      </c>
      <c r="AO67" s="66">
        <v>33442</v>
      </c>
      <c r="AP67" s="66">
        <v>4900</v>
      </c>
      <c r="AQ67" s="66">
        <v>25879</v>
      </c>
      <c r="AR67" s="66">
        <v>7600</v>
      </c>
      <c r="AS67" s="68">
        <v>8551</v>
      </c>
      <c r="AT67" s="67">
        <v>256382</v>
      </c>
      <c r="AU67" s="66">
        <v>178714</v>
      </c>
      <c r="AV67" s="66">
        <v>33956</v>
      </c>
      <c r="AW67" s="66">
        <v>4900</v>
      </c>
      <c r="AX67" s="66">
        <v>25879</v>
      </c>
      <c r="AY67" s="66">
        <v>7600</v>
      </c>
      <c r="AZ67" s="68">
        <v>8551</v>
      </c>
      <c r="BA67" s="67">
        <v>259600</v>
      </c>
      <c r="BB67" s="66">
        <v>176059</v>
      </c>
      <c r="BC67" s="66">
        <v>33451</v>
      </c>
      <c r="BD67" s="66">
        <v>4900</v>
      </c>
      <c r="BE67" s="66">
        <v>25879</v>
      </c>
      <c r="BF67" s="66">
        <v>7600</v>
      </c>
      <c r="BG67" s="68">
        <v>8211</v>
      </c>
      <c r="BH67" s="69">
        <v>256100</v>
      </c>
      <c r="BI67" s="40">
        <f>MIN(R67,Y67,AF67,AM67,AT67,BA67,BH67)</f>
        <v>256042</v>
      </c>
      <c r="BJ67" s="40">
        <f>AVERAGE(R67,Y67,AF67,AM67,AT67,BA67,BH67)</f>
        <v>256815.14285714287</v>
      </c>
      <c r="BK67" s="40">
        <f>MAX(R67,Y67,AF67,AM67,AT67,BA67,BH67)</f>
        <v>259600</v>
      </c>
      <c r="BL67" s="40">
        <f>MEDIAN(R67,Y67,AF67,AM67,AT67,BA67,BH67)</f>
        <v>256382</v>
      </c>
      <c r="BM67" s="41">
        <f>STDEVA(R67,Y67,AF67,AM67,AT67,BA67,BH67)</f>
        <v>1268.3589697678162</v>
      </c>
      <c r="BN67" s="40">
        <f>MAX(BK67)</f>
        <v>259600</v>
      </c>
      <c r="BO67" s="42" t="s">
        <v>37</v>
      </c>
    </row>
    <row r="68" spans="1:67" ht="28.5" x14ac:dyDescent="0.2">
      <c r="A68" s="1">
        <f>+A67+1</f>
        <v>14</v>
      </c>
      <c r="B68" s="43">
        <v>2</v>
      </c>
      <c r="C68" s="63">
        <v>83444</v>
      </c>
      <c r="D68" s="63" t="s">
        <v>32</v>
      </c>
      <c r="E68" s="78" t="s">
        <v>95</v>
      </c>
      <c r="F68" s="43" t="s">
        <v>66</v>
      </c>
      <c r="G68" s="43" t="s">
        <v>96</v>
      </c>
      <c r="H68" s="43">
        <v>2017</v>
      </c>
      <c r="I68" s="70">
        <f>2023-H68</f>
        <v>6</v>
      </c>
      <c r="J68" s="43" t="s">
        <v>77</v>
      </c>
      <c r="K68" s="43">
        <v>1</v>
      </c>
      <c r="L68" s="66">
        <v>176143</v>
      </c>
      <c r="M68" s="66">
        <v>33467</v>
      </c>
      <c r="N68" s="66">
        <v>4900</v>
      </c>
      <c r="O68" s="66">
        <v>25879</v>
      </c>
      <c r="P68" s="66">
        <v>7600</v>
      </c>
      <c r="Q68" s="66">
        <v>8211</v>
      </c>
      <c r="R68" s="67">
        <v>256200</v>
      </c>
      <c r="S68" s="66">
        <v>176010</v>
      </c>
      <c r="T68" s="66">
        <v>33442</v>
      </c>
      <c r="U68" s="66">
        <v>4900</v>
      </c>
      <c r="V68" s="66">
        <v>25879</v>
      </c>
      <c r="W68" s="66">
        <v>7600</v>
      </c>
      <c r="X68" s="66">
        <v>8551</v>
      </c>
      <c r="Y68" s="67">
        <v>256382</v>
      </c>
      <c r="Z68" s="66">
        <v>176529</v>
      </c>
      <c r="AA68" s="66">
        <v>33541</v>
      </c>
      <c r="AB68" s="66">
        <v>4900</v>
      </c>
      <c r="AC68" s="66">
        <v>25879</v>
      </c>
      <c r="AD68" s="66">
        <v>7600</v>
      </c>
      <c r="AE68" s="66">
        <v>8551</v>
      </c>
      <c r="AF68" s="67">
        <v>257000</v>
      </c>
      <c r="AG68" s="66">
        <v>176010</v>
      </c>
      <c r="AH68" s="66">
        <v>33442</v>
      </c>
      <c r="AI68" s="66">
        <v>4900</v>
      </c>
      <c r="AJ68" s="66">
        <v>25879</v>
      </c>
      <c r="AK68" s="66">
        <v>7600</v>
      </c>
      <c r="AL68" s="68">
        <v>8211</v>
      </c>
      <c r="AM68" s="67">
        <v>256042</v>
      </c>
      <c r="AN68" s="66">
        <v>176010</v>
      </c>
      <c r="AO68" s="66">
        <v>33442</v>
      </c>
      <c r="AP68" s="66">
        <v>4900</v>
      </c>
      <c r="AQ68" s="66">
        <v>25879</v>
      </c>
      <c r="AR68" s="66">
        <v>7600</v>
      </c>
      <c r="AS68" s="68">
        <v>8551</v>
      </c>
      <c r="AT68" s="67">
        <v>256382</v>
      </c>
      <c r="AU68" s="66">
        <v>178714</v>
      </c>
      <c r="AV68" s="66">
        <v>33956</v>
      </c>
      <c r="AW68" s="66">
        <v>4900</v>
      </c>
      <c r="AX68" s="66">
        <v>25879</v>
      </c>
      <c r="AY68" s="66">
        <v>7600</v>
      </c>
      <c r="AZ68" s="68">
        <v>8551</v>
      </c>
      <c r="BA68" s="67">
        <v>259600</v>
      </c>
      <c r="BB68" s="66">
        <v>176059</v>
      </c>
      <c r="BC68" s="66">
        <v>33451</v>
      </c>
      <c r="BD68" s="66">
        <v>4900</v>
      </c>
      <c r="BE68" s="66">
        <v>25879</v>
      </c>
      <c r="BF68" s="66">
        <v>7600</v>
      </c>
      <c r="BG68" s="68">
        <v>8211</v>
      </c>
      <c r="BH68" s="69">
        <v>256100</v>
      </c>
      <c r="BI68" s="40">
        <f>MIN(R68,Y68,AF68,AM68,AT68,BA68,BH68)</f>
        <v>256042</v>
      </c>
      <c r="BJ68" s="40">
        <f>AVERAGE(R68,Y68,AF68,AM68,AT68,BA68,BH68)</f>
        <v>256815.14285714287</v>
      </c>
      <c r="BK68" s="40">
        <f>MAX(R68,Y68,AF68,AM68,AT68,BA68,BH68)</f>
        <v>259600</v>
      </c>
      <c r="BL68" s="40">
        <f>MEDIAN(R68,Y68,AF68,AM68,AT68,BA68,BH68)</f>
        <v>256382</v>
      </c>
      <c r="BM68" s="41">
        <f>STDEVA(R68,Y68,AF68,AM68,AT68,BA68,BH68)</f>
        <v>1268.3589697678162</v>
      </c>
      <c r="BN68" s="40">
        <f>MAX(BK68)</f>
        <v>259600</v>
      </c>
      <c r="BO68" s="42" t="s">
        <v>37</v>
      </c>
    </row>
    <row r="69" spans="1:67" ht="28.5" x14ac:dyDescent="0.2">
      <c r="A69" s="1">
        <f>+A68+1</f>
        <v>15</v>
      </c>
      <c r="B69" s="43">
        <v>3</v>
      </c>
      <c r="C69" s="63">
        <v>83444</v>
      </c>
      <c r="D69" s="63" t="s">
        <v>32</v>
      </c>
      <c r="E69" s="78" t="s">
        <v>97</v>
      </c>
      <c r="F69" s="43" t="s">
        <v>66</v>
      </c>
      <c r="G69" s="43" t="s">
        <v>98</v>
      </c>
      <c r="H69" s="43">
        <v>2017</v>
      </c>
      <c r="I69" s="70">
        <f>2023-H69</f>
        <v>6</v>
      </c>
      <c r="J69" s="43" t="s">
        <v>77</v>
      </c>
      <c r="K69" s="43">
        <v>1</v>
      </c>
      <c r="L69" s="66">
        <v>176143</v>
      </c>
      <c r="M69" s="66">
        <v>33467</v>
      </c>
      <c r="N69" s="66">
        <v>4900</v>
      </c>
      <c r="O69" s="66">
        <v>25879</v>
      </c>
      <c r="P69" s="66">
        <v>7600</v>
      </c>
      <c r="Q69" s="66">
        <v>8211</v>
      </c>
      <c r="R69" s="67">
        <v>256200</v>
      </c>
      <c r="S69" s="66">
        <v>176010</v>
      </c>
      <c r="T69" s="66">
        <v>33442</v>
      </c>
      <c r="U69" s="66">
        <v>4900</v>
      </c>
      <c r="V69" s="66">
        <v>25879</v>
      </c>
      <c r="W69" s="66">
        <v>7600</v>
      </c>
      <c r="X69" s="66">
        <v>8551</v>
      </c>
      <c r="Y69" s="67">
        <v>256382</v>
      </c>
      <c r="Z69" s="66">
        <v>176529</v>
      </c>
      <c r="AA69" s="66">
        <v>33541</v>
      </c>
      <c r="AB69" s="66">
        <v>4900</v>
      </c>
      <c r="AC69" s="66">
        <v>25879</v>
      </c>
      <c r="AD69" s="66">
        <v>7600</v>
      </c>
      <c r="AE69" s="66">
        <v>8551</v>
      </c>
      <c r="AF69" s="67">
        <v>257000</v>
      </c>
      <c r="AG69" s="66">
        <v>176010</v>
      </c>
      <c r="AH69" s="66">
        <v>33442</v>
      </c>
      <c r="AI69" s="66">
        <v>4900</v>
      </c>
      <c r="AJ69" s="66">
        <v>25879</v>
      </c>
      <c r="AK69" s="66">
        <v>7600</v>
      </c>
      <c r="AL69" s="68">
        <v>8211</v>
      </c>
      <c r="AM69" s="67">
        <v>256042</v>
      </c>
      <c r="AN69" s="66">
        <v>176010</v>
      </c>
      <c r="AO69" s="66">
        <v>33442</v>
      </c>
      <c r="AP69" s="66">
        <v>4900</v>
      </c>
      <c r="AQ69" s="66">
        <v>25879</v>
      </c>
      <c r="AR69" s="66">
        <v>7600</v>
      </c>
      <c r="AS69" s="68">
        <v>8551</v>
      </c>
      <c r="AT69" s="67">
        <v>256382</v>
      </c>
      <c r="AU69" s="66">
        <v>178714</v>
      </c>
      <c r="AV69" s="66">
        <v>33956</v>
      </c>
      <c r="AW69" s="66">
        <v>4900</v>
      </c>
      <c r="AX69" s="66">
        <v>25879</v>
      </c>
      <c r="AY69" s="66">
        <v>7600</v>
      </c>
      <c r="AZ69" s="68">
        <v>8551</v>
      </c>
      <c r="BA69" s="67">
        <v>259600</v>
      </c>
      <c r="BB69" s="66">
        <v>176059</v>
      </c>
      <c r="BC69" s="66">
        <v>33451</v>
      </c>
      <c r="BD69" s="66">
        <v>4900</v>
      </c>
      <c r="BE69" s="66">
        <v>25879</v>
      </c>
      <c r="BF69" s="66">
        <v>7600</v>
      </c>
      <c r="BG69" s="68">
        <v>8211</v>
      </c>
      <c r="BH69" s="69">
        <v>256100</v>
      </c>
      <c r="BI69" s="40">
        <f>MIN(R69,Y69,AF69,AM69,AT69,BA69,BH69)</f>
        <v>256042</v>
      </c>
      <c r="BJ69" s="40">
        <f>AVERAGE(R69,Y69,AF69,AM69,AT69,BA69,BH69)</f>
        <v>256815.14285714287</v>
      </c>
      <c r="BK69" s="40">
        <f>MAX(R69,Y69,AF69,AM69,AT69,BA69,BH69)</f>
        <v>259600</v>
      </c>
      <c r="BL69" s="40">
        <f>MEDIAN(R69,Y69,AF69,AM69,AT69,BA69,BH69)</f>
        <v>256382</v>
      </c>
      <c r="BM69" s="41">
        <f>STDEVA(R69,Y69,AF69,AM69,AT69,BA69,BH69)</f>
        <v>1268.3589697678162</v>
      </c>
      <c r="BN69" s="40">
        <f>MAX(BK69)</f>
        <v>259600</v>
      </c>
      <c r="BO69" s="42" t="s">
        <v>37</v>
      </c>
    </row>
    <row r="70" spans="1:67" ht="28.5" x14ac:dyDescent="0.2">
      <c r="A70" s="1">
        <f>+A69+1</f>
        <v>16</v>
      </c>
      <c r="B70" s="43">
        <v>4</v>
      </c>
      <c r="C70" s="63">
        <v>83444</v>
      </c>
      <c r="D70" s="63" t="s">
        <v>32</v>
      </c>
      <c r="E70" s="78" t="s">
        <v>99</v>
      </c>
      <c r="F70" s="43" t="s">
        <v>66</v>
      </c>
      <c r="G70" s="43" t="s">
        <v>100</v>
      </c>
      <c r="H70" s="43">
        <v>2017</v>
      </c>
      <c r="I70" s="70">
        <f>2023-H70</f>
        <v>6</v>
      </c>
      <c r="J70" s="43" t="s">
        <v>77</v>
      </c>
      <c r="K70" s="43">
        <v>1</v>
      </c>
      <c r="L70" s="66">
        <v>176143</v>
      </c>
      <c r="M70" s="66">
        <v>33467</v>
      </c>
      <c r="N70" s="66">
        <v>4900</v>
      </c>
      <c r="O70" s="66">
        <v>25879</v>
      </c>
      <c r="P70" s="66">
        <v>7600</v>
      </c>
      <c r="Q70" s="66">
        <v>8211</v>
      </c>
      <c r="R70" s="67">
        <v>256200</v>
      </c>
      <c r="S70" s="66">
        <v>176010</v>
      </c>
      <c r="T70" s="66">
        <v>33442</v>
      </c>
      <c r="U70" s="66">
        <v>4900</v>
      </c>
      <c r="V70" s="66">
        <v>25879</v>
      </c>
      <c r="W70" s="66">
        <v>7600</v>
      </c>
      <c r="X70" s="66">
        <v>8551</v>
      </c>
      <c r="Y70" s="67">
        <v>256382</v>
      </c>
      <c r="Z70" s="66">
        <v>176529</v>
      </c>
      <c r="AA70" s="66">
        <v>33541</v>
      </c>
      <c r="AB70" s="66">
        <v>4900</v>
      </c>
      <c r="AC70" s="66">
        <v>25879</v>
      </c>
      <c r="AD70" s="66">
        <v>7600</v>
      </c>
      <c r="AE70" s="66">
        <v>8551</v>
      </c>
      <c r="AF70" s="67">
        <v>257000</v>
      </c>
      <c r="AG70" s="66">
        <v>176010</v>
      </c>
      <c r="AH70" s="66">
        <v>33442</v>
      </c>
      <c r="AI70" s="66">
        <v>4900</v>
      </c>
      <c r="AJ70" s="66">
        <v>25879</v>
      </c>
      <c r="AK70" s="66">
        <v>7600</v>
      </c>
      <c r="AL70" s="68">
        <v>8211</v>
      </c>
      <c r="AM70" s="67">
        <v>256042</v>
      </c>
      <c r="AN70" s="66">
        <v>176010</v>
      </c>
      <c r="AO70" s="66">
        <v>33442</v>
      </c>
      <c r="AP70" s="66">
        <v>4900</v>
      </c>
      <c r="AQ70" s="66">
        <v>25879</v>
      </c>
      <c r="AR70" s="66">
        <v>7600</v>
      </c>
      <c r="AS70" s="68">
        <v>8551</v>
      </c>
      <c r="AT70" s="67">
        <v>256382</v>
      </c>
      <c r="AU70" s="66">
        <v>178714</v>
      </c>
      <c r="AV70" s="66">
        <v>33956</v>
      </c>
      <c r="AW70" s="66">
        <v>4900</v>
      </c>
      <c r="AX70" s="66">
        <v>25879</v>
      </c>
      <c r="AY70" s="66">
        <v>7600</v>
      </c>
      <c r="AZ70" s="68">
        <v>8551</v>
      </c>
      <c r="BA70" s="67">
        <v>259600</v>
      </c>
      <c r="BB70" s="66">
        <v>176059</v>
      </c>
      <c r="BC70" s="66">
        <v>33451</v>
      </c>
      <c r="BD70" s="66">
        <v>4900</v>
      </c>
      <c r="BE70" s="66">
        <v>25879</v>
      </c>
      <c r="BF70" s="66">
        <v>7600</v>
      </c>
      <c r="BG70" s="68">
        <v>8211</v>
      </c>
      <c r="BH70" s="69">
        <v>256100</v>
      </c>
      <c r="BI70" s="40">
        <f>MIN(R70,Y70,AF70,AM70,AT70,BA70,BH70)</f>
        <v>256042</v>
      </c>
      <c r="BJ70" s="40">
        <f>AVERAGE(R70,Y70,AF70,AM70,AT70,BA70,BH70)</f>
        <v>256815.14285714287</v>
      </c>
      <c r="BK70" s="40">
        <f>MAX(R70,Y70,AF70,AM70,AT70,BA70,BH70)</f>
        <v>259600</v>
      </c>
      <c r="BL70" s="40">
        <f>MEDIAN(R70,Y70,AF70,AM70,AT70,BA70,BH70)</f>
        <v>256382</v>
      </c>
      <c r="BM70" s="41">
        <f>STDEVA(R70,Y70,AF70,AM70,AT70,BA70,BH70)</f>
        <v>1268.3589697678162</v>
      </c>
      <c r="BN70" s="40">
        <f>MAX(BK70)</f>
        <v>259600</v>
      </c>
      <c r="BO70" s="42" t="s">
        <v>37</v>
      </c>
    </row>
  </sheetData>
  <sheetProtection algorithmName="SHA-512" hashValue="rqNywaDXh8r3dA71YYROlj0zKeQrB7tNNhGoo+KN498ZkrxohlxWt1MxjldfNPPCOBklq203ET4pn5DrfdkzIw==" saltValue="+zyp/CPAyHgpTLrSdK41Dg==" spinCount="100000" sheet="1" objects="1" scenarios="1"/>
  <mergeCells count="15">
    <mergeCell ref="G40:K40"/>
    <mergeCell ref="BB1:BH1"/>
    <mergeCell ref="L2:R2"/>
    <mergeCell ref="S2:Y2"/>
    <mergeCell ref="Z2:AF2"/>
    <mergeCell ref="AG2:AM2"/>
    <mergeCell ref="AN2:AT2"/>
    <mergeCell ref="AU2:BA2"/>
    <mergeCell ref="BB2:BH2"/>
    <mergeCell ref="L1:R1"/>
    <mergeCell ref="S1:Y1"/>
    <mergeCell ref="Z1:AF1"/>
    <mergeCell ref="AG1:AM1"/>
    <mergeCell ref="AN1:AT1"/>
    <mergeCell ref="AU1:BA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 Julieth Vargas Monroy</dc:creator>
  <cp:lastModifiedBy>SV. Edilberto Robles Cruz</cp:lastModifiedBy>
  <dcterms:created xsi:type="dcterms:W3CDTF">2023-02-11T00:48:46Z</dcterms:created>
  <dcterms:modified xsi:type="dcterms:W3CDTF">2023-02-13T03:33:41Z</dcterms:modified>
</cp:coreProperties>
</file>