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D:\$Viviana.Ramirez\Documents\092 CONTRATOS AÑO 2019\CONTRATACION 2019\SOPORTE TECNICO\20. 19001009-H3 ADQ. COMBUSTIBLE ACPM ZONA SUR\"/>
    </mc:Choice>
  </mc:AlternateContent>
  <xr:revisionPtr revIDLastSave="0" documentId="13_ncr:1_{97D969CA-57AB-45D0-8356-9491E1EC79F8}" xr6:coauthVersionLast="41" xr6:coauthVersionMax="41" xr10:uidLastSave="{00000000-0000-0000-0000-000000000000}"/>
  <bookViews>
    <workbookView xWindow="-108" yWindow="-108" windowWidth="16608" windowHeight="8832" xr2:uid="{00000000-000D-0000-FFFF-FFFF00000000}"/>
  </bookViews>
  <sheets>
    <sheet name="Análisis Sectorial Bienes" sheetId="24" r:id="rId1"/>
  </sheets>
  <externalReferences>
    <externalReference r:id="rId2"/>
  </externalReferenc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57" i="24" l="1"/>
  <c r="F50" i="24"/>
  <c r="G25" i="24" l="1"/>
  <c r="G70" i="24" l="1"/>
  <c r="G68" i="24"/>
  <c r="G67" i="24"/>
  <c r="G66" i="24"/>
  <c r="G65" i="24"/>
  <c r="G64" i="24"/>
  <c r="E65" i="24"/>
  <c r="E66" i="24"/>
  <c r="E67" i="24"/>
  <c r="E68" i="24"/>
  <c r="E70" i="24"/>
  <c r="E64" i="24"/>
  <c r="F30" i="24" l="1"/>
  <c r="F32" i="24" s="1"/>
  <c r="H27" i="24"/>
  <c r="G27" i="24" s="1"/>
  <c r="H28" i="24"/>
  <c r="G28" i="24" s="1"/>
  <c r="H29" i="24"/>
  <c r="G29" i="24" s="1"/>
  <c r="H26" i="24"/>
  <c r="G26" i="24" s="1"/>
  <c r="F33" i="24" l="1"/>
  <c r="F43" i="24" l="1"/>
  <c r="F44" i="2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Ricardo Mendieta Pineda</author>
  </authors>
  <commentList>
    <comment ref="E13" authorId="0" shapeId="0" xr:uid="{00000000-0006-0000-0000-000001000000}">
      <text>
        <r>
          <rPr>
            <b/>
            <sz val="9"/>
            <color indexed="81"/>
            <rFont val="Tahoma"/>
            <family val="2"/>
          </rPr>
          <t xml:space="preserve">Funcionalidad: </t>
        </r>
        <r>
          <rPr>
            <sz val="9"/>
            <color indexed="81"/>
            <rFont val="Tahoma"/>
            <family val="2"/>
          </rPr>
          <t xml:space="preserve">Conjunto de características que hacen que algo sea práctico y utilitario
</t>
        </r>
      </text>
    </comment>
    <comment ref="E24" authorId="0" shapeId="0" xr:uid="{00000000-0006-0000-0000-000002000000}">
      <text>
        <r>
          <rPr>
            <sz val="9"/>
            <color indexed="81"/>
            <rFont val="Tahoma"/>
            <family val="2"/>
          </rPr>
          <t xml:space="preserve">Se debe incluir solo los años en que se ha comprado el producto o respecto de los cuales se tiene información
</t>
        </r>
      </text>
    </comment>
    <comment ref="F32" authorId="0" shapeId="0" xr:uid="{00000000-0006-0000-0000-000003000000}">
      <text>
        <r>
          <rPr>
            <sz val="8"/>
            <color indexed="81"/>
            <rFont val="Tahoma"/>
            <family val="2"/>
          </rPr>
          <t>En el evento de no tener información de alguno de los años, se debe modificar el rango de la fórmula de estimación lineal</t>
        </r>
      </text>
    </comment>
    <comment ref="D62" authorId="0" shapeId="0" xr:uid="{00000000-0006-0000-0000-000004000000}">
      <text>
        <r>
          <rPr>
            <sz val="9"/>
            <color indexed="81"/>
            <rFont val="Tahoma"/>
            <family val="2"/>
          </rPr>
          <t xml:space="preserve">Identificar Número de eventos que ha tenido lugar en los últimos años. </t>
        </r>
      </text>
    </comment>
    <comment ref="F62" authorId="0" shapeId="0" xr:uid="{00000000-0006-0000-0000-000005000000}">
      <text>
        <r>
          <rPr>
            <sz val="8"/>
            <color indexed="81"/>
            <rFont val="Arial"/>
            <family val="2"/>
          </rPr>
          <t>Frente a la ocurrencia de algún siniestro, se debe calificar de 1 a 5 el impacto que puede tener sobre el cumplimiento del objeto del contrato, donde 1 es el menor grado y 5 el mayor</t>
        </r>
        <r>
          <rPr>
            <sz val="9"/>
            <color indexed="81"/>
            <rFont val="Tahoma"/>
            <family val="2"/>
          </rPr>
          <t xml:space="preserve">
</t>
        </r>
      </text>
    </comment>
  </commentList>
</comments>
</file>

<file path=xl/sharedStrings.xml><?xml version="1.0" encoding="utf-8"?>
<sst xmlns="http://schemas.openxmlformats.org/spreadsheetml/2006/main" count="80" uniqueCount="68">
  <si>
    <t>Desviación Promedio</t>
  </si>
  <si>
    <t>Estimación Lineal</t>
  </si>
  <si>
    <t>y = mx + b</t>
  </si>
  <si>
    <t>Valor estimado</t>
  </si>
  <si>
    <t>y  =</t>
  </si>
  <si>
    <t>(…)</t>
  </si>
  <si>
    <t>n</t>
  </si>
  <si>
    <t>El propósito de los requisitos habilitantes es establecer unas condiciones mínimas para los proponentes de tal manera que la Entidad sólo evalúe las ofertas de aquellos que están en condiciones de cumplir con el objeto del Proceso de Contratación. La Entidad Estatal debe verificar si los oferentes cumplen o no los requisitos habilitantes. El cumplimiento de los requisitos habilitantes en un Proceso de Contratación no otorga puntaje alguno, excepto en el caso de la experiencia de los consultores</t>
  </si>
  <si>
    <t>Contrato – Código del Clasificador de Bienes y Servicios</t>
  </si>
  <si>
    <t>Cuantía - SMMLV</t>
  </si>
  <si>
    <t>ANALISIS SECTORIAL - MÍNIMA CUANTÍA</t>
  </si>
  <si>
    <t>Mediante el presente estudio la entidad busca identificar los bienes, obras o servicios previstos en el Clasificador de Bienes y Servicios, que permiten satisfacer de la forma más eficiente la necesidad previamente identificada por la entidad, maximizando los beneficios y optimizando los costos. A partir del mismo, se busca establecer el contexto del Proceso de Contratación, identificar los principales Riesgos de la futura contratación y determinar los requisitos habilitantes</t>
  </si>
  <si>
    <t xml:space="preserve">I. Objeto del Estudio </t>
  </si>
  <si>
    <t>II. Objetivo General de la Contratación</t>
  </si>
  <si>
    <t>II. Objetivos Específicos de la Contratación</t>
  </si>
  <si>
    <t>2.</t>
  </si>
  <si>
    <r>
      <rPr>
        <b/>
        <sz val="8"/>
        <color theme="1"/>
        <rFont val="Arial"/>
        <family val="2"/>
      </rPr>
      <t xml:space="preserve">NOTA: </t>
    </r>
    <r>
      <rPr>
        <sz val="8"/>
        <color theme="1"/>
        <rFont val="Arial"/>
        <family val="2"/>
      </rPr>
      <t>El Proponente debe acreditar esta experiencia con los contratos celebrados para cada una de las obras, bienes o servicios solicitadas como experiencia por la Aerocivil identificados con el Clasificador de Bienes y Servicios en el tercer nivel y expresando su valor en salarios mínimos mensuales legales vigentes</t>
    </r>
  </si>
  <si>
    <t>i. Experiencia Mínima Requerida</t>
  </si>
  <si>
    <t>a. Clasificador Bienes o Servicios</t>
  </si>
  <si>
    <t>DESCRIPCIÓN DEL BIEN</t>
  </si>
  <si>
    <t>WEB DE CONSULTA DE LA ESPECIFICACIÓN DEL BIEN</t>
  </si>
  <si>
    <t>IV. Identificación de los bienes que potencialmente permiten satisfacer la necesidad de la Administración</t>
  </si>
  <si>
    <t>NOMBRE DEL PROVEEDOR DEL BIEN</t>
  </si>
  <si>
    <t>PRECIO DEL BIEN</t>
  </si>
  <si>
    <t>WEB DE CONSULTA</t>
  </si>
  <si>
    <t xml:space="preserve">III. Requerimientos Técnicos Mínimos de Funcionalidad (RI) de los bienes a contratar </t>
  </si>
  <si>
    <t>b. Experiencia Mínima Requerida</t>
  </si>
  <si>
    <t>Requerimiento de Experiencia</t>
  </si>
  <si>
    <t>Nota: El requerimiento de experiencia debe estar acorde con la prevista en el clasificador de bienes y servicios</t>
  </si>
  <si>
    <t xml:space="preserve">4. </t>
  </si>
  <si>
    <t>PRECIO DE COMPRA</t>
  </si>
  <si>
    <t>COMPORTAMIENTO</t>
  </si>
  <si>
    <t>AÑO DE COMPRA</t>
  </si>
  <si>
    <t>Mediana</t>
  </si>
  <si>
    <t>Presupuesto Oficial</t>
  </si>
  <si>
    <t>Variación</t>
  </si>
  <si>
    <t>V. Precio Histórico de adquisición del bien (demanda)</t>
  </si>
  <si>
    <t>V. Proveedores de los bienes potencialmente identificados (oferta)</t>
  </si>
  <si>
    <t>V. Riesgos de la contratación</t>
  </si>
  <si>
    <t>a. Riesgos Técnicos</t>
  </si>
  <si>
    <t>Frecuencia</t>
  </si>
  <si>
    <t>Impacto</t>
  </si>
  <si>
    <t>Descripción</t>
  </si>
  <si>
    <t xml:space="preserve">   - Riesgo de mala calidad</t>
  </si>
  <si>
    <t xml:space="preserve">   - Riesgo de no cumplimiento RI</t>
  </si>
  <si>
    <t xml:space="preserve">   - Riesgo Industrial</t>
  </si>
  <si>
    <t xml:space="preserve">   - Riesgo mayores plazos ejecución</t>
  </si>
  <si>
    <t xml:space="preserve">   - Riesgos de instalación</t>
  </si>
  <si>
    <t>b. Riesgos Económicos</t>
  </si>
  <si>
    <t xml:space="preserve">   - Riesgo de variación de precios</t>
  </si>
  <si>
    <t xml:space="preserve">Nota: Los riesgos en la mínima cuantía son asignados en su totalidad al futuro colaborador contratista de la Administración, quien de manera previa a la presentación de su propuesta deberá evaluar la exposición frente al mismo y los mecanismos para el tratamiento del riesgo. </t>
  </si>
  <si>
    <t xml:space="preserve">Formato 1A - Dirección Administrativa  -   Carlos Ricardo Mendieta Pineda   </t>
  </si>
  <si>
    <t>1. Especificaciones tecnicas descritas en los estudios previos.</t>
  </si>
  <si>
    <t xml:space="preserve">2. Garantizar la correcta y continua operación de la infraestructura CNS. </t>
  </si>
  <si>
    <t>3.Garantizar que dichos grupos electrógenos puedan ser puestos en funcionamiento ante la eventualidad de una falla en el suministro de energía a través de la red de distribución comercial.</t>
  </si>
  <si>
    <t>1.  Producto: Combustible diesel.</t>
  </si>
  <si>
    <t>Código UNSPSC 15101505</t>
  </si>
  <si>
    <t>MARTHA SALDARRIAGA</t>
  </si>
  <si>
    <t>1. MARTHA SALDARRIAGA</t>
  </si>
  <si>
    <t>IV. Requisitos Habilitantes (Numeral 3, articulo 2.2.1.2.1.5.1 decreto 1082 de 2015).</t>
  </si>
  <si>
    <t>Clave: GDIR-3.0-12-06</t>
  </si>
  <si>
    <t>Versión: 01</t>
  </si>
  <si>
    <t xml:space="preserve"> Fecha: 20/09/2011</t>
  </si>
  <si>
    <t xml:space="preserve">Página: 1 de 1 </t>
  </si>
  <si>
    <t xml:space="preserve">Los Grupos de Soporte tienen como MISION la de garantizar la correcta y continua operación de la infraestructura CNS (Communication, Navigation and Surveillance) instalada en las diferentes Regionales aeronáuticas, para la prestación de los servicios ATM. A esta infraestructura se encuentran ligados los sistemas y equipos MET (Meteorología aeronáutica); SE (Sistemas de Energía) y AVNAV (Ayudas Visuales para la Navegación), esenciales para complementar al CNS en la prestación de los servicios de tránsito aéreo de una manera Ordenada, Ágil y SEGURA. </t>
  </si>
  <si>
    <t>1. Disponer de ACPM para el funcionamiento de los grupos electrogenos de la estacion Radar Santana..</t>
  </si>
  <si>
    <t>2. ESTACION DE SERVICIO EL TAMBO</t>
  </si>
  <si>
    <t>2. Para acreditar la experiencia, el proponente deberá presentar una (01) certificación o contrato relacionados con el objeto de la presente contratación (Suministro de Combustible) y que su valor total, sumado expresado en SMMLV sea igual o superior al cien por ciento (100 %) del presupuesto oficial, realizados por el proponente, terminados y liquidados a la fecha de cierre del plazo de esta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</si>
</sst>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quot;\ #,##0_);[Red]\(&quot;$&quot;\ #,##0\)"/>
    <numFmt numFmtId="166" formatCode="_(&quot;$&quot;\ * #,##0.00_);_(&quot;$&quot;\ * \(#,##0.00\);_(&quot;$&quot;\ * &quot;-&quot;??_);_(@_)"/>
    <numFmt numFmtId="167" formatCode="_(* #,##0.00_);_(* \(#,##0.00\);_(* &quot;-&quot;??_);_(@_)"/>
    <numFmt numFmtId="168" formatCode="_(* #,##0_);_(* \(#,##0\);_(* &quot;-&quot;??_);_(@_)"/>
    <numFmt numFmtId="169" formatCode="_(&quot;$&quot;\ * #,##0_);_(&quot;$&quot;\ * \(#,##0\);_(&quot;$&quot;\ * &quot;-&quot;??_);_(@_)"/>
    <numFmt numFmtId="170" formatCode="_(&quot;$&quot;\ * #,##0.0_);_(&quot;$&quot;\ * \(#,##0.0\);_(&quot;$&quot;\ * &quot;-&quot;??_);_(@_)"/>
    <numFmt numFmtId="171" formatCode="_(* #,##0.000_);_(* \(#,##0.000\);_(* &quot;-&quot;??_);_(@_)"/>
    <numFmt numFmtId="172" formatCode="_(* #,##0.0000_);_(* \(#,##0.0000\);_(* &quot;-&quot;??_);_(@_)"/>
    <numFmt numFmtId="173" formatCode="0.0%"/>
    <numFmt numFmtId="174" formatCode="_([$$-240A]\ * #,##0.0_);_([$$-240A]\ * \(#,##0.0\);_([$$-240A]\ * &quot;-&quot;??_);_(@_)"/>
  </numFmts>
  <fonts count="28" x14ac:knownFonts="1">
    <font>
      <sz val="11"/>
      <color theme="1"/>
      <name val="Calibri"/>
      <family val="2"/>
      <scheme val="minor"/>
    </font>
    <font>
      <sz val="11"/>
      <color theme="1"/>
      <name val="Calibri"/>
      <family val="2"/>
      <scheme val="minor"/>
    </font>
    <font>
      <sz val="11"/>
      <color theme="0"/>
      <name val="Calibri"/>
      <family val="2"/>
      <scheme val="minor"/>
    </font>
    <font>
      <sz val="9"/>
      <color theme="1"/>
      <name val="Arial"/>
      <family val="2"/>
    </font>
    <font>
      <b/>
      <sz val="9"/>
      <color theme="1"/>
      <name val="Arial"/>
      <family val="2"/>
    </font>
    <font>
      <sz val="8"/>
      <name val="Arial"/>
      <family val="2"/>
    </font>
    <font>
      <b/>
      <sz val="9"/>
      <color rgb="FF002060"/>
      <name val="Arial"/>
      <family val="2"/>
    </font>
    <font>
      <sz val="9"/>
      <color rgb="FF002060"/>
      <name val="Arial"/>
      <family val="2"/>
    </font>
    <font>
      <b/>
      <sz val="11"/>
      <color rgb="FF002060"/>
      <name val="Arial"/>
      <family val="2"/>
    </font>
    <font>
      <b/>
      <sz val="9"/>
      <color theme="3" tint="-0.249977111117893"/>
      <name val="Arial"/>
      <family val="2"/>
    </font>
    <font>
      <sz val="9"/>
      <color theme="3" tint="-0.249977111117893"/>
      <name val="Arial"/>
      <family val="2"/>
    </font>
    <font>
      <sz val="8"/>
      <color theme="1"/>
      <name val="Arial"/>
      <family val="2"/>
    </font>
    <font>
      <b/>
      <sz val="8"/>
      <color theme="1"/>
      <name val="Arial"/>
      <family val="2"/>
    </font>
    <font>
      <sz val="8"/>
      <name val="Calibri"/>
      <family val="2"/>
      <scheme val="minor"/>
    </font>
    <font>
      <sz val="9"/>
      <color indexed="81"/>
      <name val="Tahoma"/>
      <family val="2"/>
    </font>
    <font>
      <b/>
      <sz val="9"/>
      <color indexed="81"/>
      <name val="Tahoma"/>
      <family val="2"/>
    </font>
    <font>
      <b/>
      <sz val="9"/>
      <color theme="3"/>
      <name val="Arial"/>
      <family val="2"/>
    </font>
    <font>
      <u/>
      <sz val="8"/>
      <color rgb="FF0000FF"/>
      <name val="Calibri"/>
      <family val="2"/>
      <scheme val="minor"/>
    </font>
    <font>
      <b/>
      <sz val="12"/>
      <color theme="3"/>
      <name val="Arial"/>
      <family val="2"/>
    </font>
    <font>
      <sz val="7"/>
      <color theme="1"/>
      <name val="Arial"/>
      <family val="2"/>
    </font>
    <font>
      <sz val="7"/>
      <color theme="0" tint="-0.14999847407452621"/>
      <name val="Arial"/>
      <family val="2"/>
    </font>
    <font>
      <sz val="8"/>
      <color indexed="81"/>
      <name val="Tahoma"/>
      <family val="2"/>
    </font>
    <font>
      <i/>
      <sz val="8"/>
      <color theme="1"/>
      <name val="Arial"/>
      <family val="2"/>
    </font>
    <font>
      <b/>
      <sz val="8"/>
      <name val="Arial"/>
      <family val="2"/>
    </font>
    <font>
      <sz val="8"/>
      <color indexed="81"/>
      <name val="Arial"/>
      <family val="2"/>
    </font>
    <font>
      <sz val="8"/>
      <color theme="0" tint="-0.14999847407452621"/>
      <name val="Arial"/>
      <family val="2"/>
    </font>
    <font>
      <b/>
      <sz val="11"/>
      <color theme="1"/>
      <name val="Calibri"/>
      <family val="2"/>
      <scheme val="minor"/>
    </font>
    <font>
      <b/>
      <sz val="9"/>
      <color theme="1"/>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4" tint="0.59999389629810485"/>
        <bgColor indexed="64"/>
      </patternFill>
    </fill>
    <fill>
      <patternFill patternType="solid">
        <fgColor theme="3" tint="0.79998168889431442"/>
        <bgColor indexed="64"/>
      </patternFill>
    </fill>
  </fills>
  <borders count="62">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theme="0" tint="-0.14996795556505021"/>
      </top>
      <bottom/>
      <diagonal/>
    </border>
    <border>
      <left/>
      <right style="medium">
        <color rgb="FF002060"/>
      </right>
      <top/>
      <bottom style="medium">
        <color rgb="FF002060"/>
      </bottom>
      <diagonal/>
    </border>
    <border>
      <left/>
      <right/>
      <top style="medium">
        <color rgb="FF002060"/>
      </top>
      <bottom/>
      <diagonal/>
    </border>
    <border>
      <left style="medium">
        <color rgb="FF002060"/>
      </left>
      <right/>
      <top style="medium">
        <color rgb="FF002060"/>
      </top>
      <bottom style="thin">
        <color theme="0" tint="-4.9989318521683403E-2"/>
      </bottom>
      <diagonal/>
    </border>
    <border>
      <left/>
      <right/>
      <top style="medium">
        <color rgb="FF002060"/>
      </top>
      <bottom style="thin">
        <color theme="0" tint="-4.9989318521683403E-2"/>
      </bottom>
      <diagonal/>
    </border>
    <border>
      <left/>
      <right style="medium">
        <color rgb="FF002060"/>
      </right>
      <top style="medium">
        <color rgb="FF002060"/>
      </top>
      <bottom style="thin">
        <color theme="0" tint="-4.9989318521683403E-2"/>
      </bottom>
      <diagonal/>
    </border>
    <border>
      <left style="medium">
        <color rgb="FF002060"/>
      </left>
      <right/>
      <top style="thin">
        <color theme="0" tint="-4.9989318521683403E-2"/>
      </top>
      <bottom style="thin">
        <color theme="0" tint="-4.9989318521683403E-2"/>
      </bottom>
      <diagonal/>
    </border>
    <border>
      <left/>
      <right/>
      <top style="thin">
        <color theme="0" tint="-4.9989318521683403E-2"/>
      </top>
      <bottom style="thin">
        <color theme="0" tint="-4.9989318521683403E-2"/>
      </bottom>
      <diagonal/>
    </border>
    <border>
      <left/>
      <right style="medium">
        <color rgb="FF002060"/>
      </right>
      <top style="thin">
        <color theme="0" tint="-4.9989318521683403E-2"/>
      </top>
      <bottom style="thin">
        <color theme="0" tint="-4.9989318521683403E-2"/>
      </bottom>
      <diagonal/>
    </border>
    <border>
      <left style="medium">
        <color rgb="FF002060"/>
      </left>
      <right/>
      <top style="thin">
        <color theme="0" tint="-4.9989318521683403E-2"/>
      </top>
      <bottom style="medium">
        <color rgb="FF002060"/>
      </bottom>
      <diagonal/>
    </border>
    <border>
      <left/>
      <right/>
      <top style="thin">
        <color theme="0" tint="-4.9989318521683403E-2"/>
      </top>
      <bottom style="medium">
        <color rgb="FF002060"/>
      </bottom>
      <diagonal/>
    </border>
    <border>
      <left/>
      <right style="medium">
        <color rgb="FF002060"/>
      </right>
      <top style="thin">
        <color theme="0" tint="-4.9989318521683403E-2"/>
      </top>
      <bottom style="medium">
        <color rgb="FF002060"/>
      </bottom>
      <diagonal/>
    </border>
    <border>
      <left style="medium">
        <color rgb="FF002060"/>
      </left>
      <right style="thin">
        <color theme="0" tint="-0.24994659260841701"/>
      </right>
      <top style="medium">
        <color rgb="FF002060"/>
      </top>
      <bottom style="thin">
        <color theme="0" tint="-0.24994659260841701"/>
      </bottom>
      <diagonal/>
    </border>
    <border>
      <left style="thin">
        <color theme="0" tint="-0.24994659260841701"/>
      </left>
      <right style="thin">
        <color theme="0" tint="-0.24994659260841701"/>
      </right>
      <top style="medium">
        <color rgb="FF002060"/>
      </top>
      <bottom style="thin">
        <color theme="0" tint="-0.24994659260841701"/>
      </bottom>
      <diagonal/>
    </border>
    <border>
      <left style="thin">
        <color theme="0" tint="-0.24994659260841701"/>
      </left>
      <right style="medium">
        <color rgb="FF002060"/>
      </right>
      <top style="medium">
        <color rgb="FF002060"/>
      </top>
      <bottom style="thin">
        <color theme="0" tint="-0.24994659260841701"/>
      </bottom>
      <diagonal/>
    </border>
    <border>
      <left style="medium">
        <color rgb="FF002060"/>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medium">
        <color rgb="FF002060"/>
      </left>
      <right/>
      <top style="thin">
        <color theme="0" tint="-0.24994659260841701"/>
      </top>
      <bottom style="medium">
        <color rgb="FF002060"/>
      </bottom>
      <diagonal/>
    </border>
    <border>
      <left/>
      <right style="thin">
        <color theme="0" tint="-0.24994659260841701"/>
      </right>
      <top style="thin">
        <color theme="0" tint="-0.24994659260841701"/>
      </top>
      <bottom style="medium">
        <color rgb="FF002060"/>
      </bottom>
      <diagonal/>
    </border>
    <border>
      <left style="thin">
        <color theme="0" tint="-0.14996795556505021"/>
      </left>
      <right/>
      <top style="thin">
        <color theme="0" tint="-0.14996795556505021"/>
      </top>
      <bottom/>
      <diagonal/>
    </border>
    <border>
      <left/>
      <right style="thin">
        <color theme="0" tint="-0.14996795556505021"/>
      </right>
      <top style="thin">
        <color theme="0" tint="-0.14996795556505021"/>
      </top>
      <bottom/>
      <diagonal/>
    </border>
    <border>
      <left style="thin">
        <color theme="0" tint="-0.14996795556505021"/>
      </left>
      <right/>
      <top/>
      <bottom/>
      <diagonal/>
    </border>
    <border>
      <left/>
      <right style="thin">
        <color theme="0" tint="-0.14996795556505021"/>
      </right>
      <top/>
      <bottom/>
      <diagonal/>
    </border>
    <border>
      <left style="thin">
        <color theme="0" tint="-0.14996795556505021"/>
      </left>
      <right/>
      <top/>
      <bottom style="thin">
        <color theme="0" tint="-0.14996795556505021"/>
      </bottom>
      <diagonal/>
    </border>
    <border>
      <left/>
      <right/>
      <top/>
      <bottom style="thin">
        <color theme="0" tint="-0.14996795556505021"/>
      </bottom>
      <diagonal/>
    </border>
    <border>
      <left/>
      <right style="thin">
        <color theme="0" tint="-0.14996795556505021"/>
      </right>
      <top/>
      <bottom style="thin">
        <color theme="0" tint="-0.14996795556505021"/>
      </bottom>
      <diagonal/>
    </border>
    <border>
      <left style="thin">
        <color theme="0" tint="-0.24994659260841701"/>
      </left>
      <right/>
      <top style="thin">
        <color theme="0" tint="-0.24994659260841701"/>
      </top>
      <bottom style="thin">
        <color theme="0" tint="-0.24994659260841701"/>
      </bottom>
      <diagonal/>
    </border>
    <border>
      <left/>
      <right style="medium">
        <color rgb="FF002060"/>
      </right>
      <top style="thin">
        <color theme="0" tint="-0.24994659260841701"/>
      </top>
      <bottom style="thin">
        <color theme="0" tint="-0.24994659260841701"/>
      </bottom>
      <diagonal/>
    </border>
    <border>
      <left style="thin">
        <color theme="0" tint="-0.24994659260841701"/>
      </left>
      <right/>
      <top style="thin">
        <color theme="0" tint="-0.24994659260841701"/>
      </top>
      <bottom style="medium">
        <color rgb="FF002060"/>
      </bottom>
      <diagonal/>
    </border>
    <border>
      <left/>
      <right style="medium">
        <color rgb="FF002060"/>
      </right>
      <top style="thin">
        <color theme="0" tint="-0.24994659260841701"/>
      </top>
      <bottom style="medium">
        <color rgb="FF002060"/>
      </bottom>
      <diagonal/>
    </border>
    <border>
      <left style="thin">
        <color theme="0" tint="-0.14996795556505021"/>
      </left>
      <right/>
      <top style="medium">
        <color rgb="FF002060"/>
      </top>
      <bottom style="thin">
        <color theme="0" tint="-4.9989318521683403E-2"/>
      </bottom>
      <diagonal/>
    </border>
    <border>
      <left style="thin">
        <color theme="0" tint="-0.14996795556505021"/>
      </left>
      <right/>
      <top style="thin">
        <color theme="0" tint="-4.9989318521683403E-2"/>
      </top>
      <bottom style="thin">
        <color theme="0" tint="-4.9989318521683403E-2"/>
      </bottom>
      <diagonal/>
    </border>
    <border>
      <left style="thin">
        <color theme="0" tint="-0.14996795556505021"/>
      </left>
      <right/>
      <top style="thin">
        <color theme="0" tint="-4.9989318521683403E-2"/>
      </top>
      <bottom style="medium">
        <color rgb="FF002060"/>
      </bottom>
      <diagonal/>
    </border>
    <border>
      <left style="thin">
        <color theme="0" tint="-0.14996795556505021"/>
      </left>
      <right style="medium">
        <color rgb="FF002060"/>
      </right>
      <top style="medium">
        <color rgb="FF002060"/>
      </top>
      <bottom style="thin">
        <color theme="0" tint="-4.9989318521683403E-2"/>
      </bottom>
      <diagonal/>
    </border>
    <border>
      <left style="thin">
        <color theme="0" tint="-0.14996795556505021"/>
      </left>
      <right style="medium">
        <color rgb="FF002060"/>
      </right>
      <top style="thin">
        <color theme="0" tint="-4.9989318521683403E-2"/>
      </top>
      <bottom style="thin">
        <color theme="0" tint="-4.9989318521683403E-2"/>
      </bottom>
      <diagonal/>
    </border>
    <border>
      <left style="thin">
        <color theme="0" tint="-0.14996795556505021"/>
      </left>
      <right style="medium">
        <color rgb="FF002060"/>
      </right>
      <top style="thin">
        <color theme="0" tint="-4.9989318521683403E-2"/>
      </top>
      <bottom style="medium">
        <color rgb="FF002060"/>
      </bottom>
      <diagonal/>
    </border>
    <border>
      <left/>
      <right style="thin">
        <color theme="0" tint="-0.14996795556505021"/>
      </right>
      <top style="thin">
        <color theme="0" tint="-4.9989318521683403E-2"/>
      </top>
      <bottom style="thin">
        <color theme="0" tint="-4.9989318521683403E-2"/>
      </bottom>
      <diagonal/>
    </border>
    <border>
      <left style="thin">
        <color theme="0" tint="-0.14996795556505021"/>
      </left>
      <right/>
      <top style="thin">
        <color theme="0" tint="-0.14993743705557422"/>
      </top>
      <bottom/>
      <diagonal/>
    </border>
    <border>
      <left/>
      <right/>
      <top style="thin">
        <color theme="0" tint="-0.14993743705557422"/>
      </top>
      <bottom/>
      <diagonal/>
    </border>
    <border>
      <left/>
      <right style="thin">
        <color theme="0" tint="-0.14996795556505021"/>
      </right>
      <top style="thin">
        <color theme="0" tint="-0.14993743705557422"/>
      </top>
      <bottom/>
      <diagonal/>
    </border>
    <border>
      <left style="medium">
        <color rgb="FF002060"/>
      </left>
      <right style="thin">
        <color theme="0" tint="-0.14996795556505021"/>
      </right>
      <top/>
      <bottom/>
      <diagonal/>
    </border>
    <border>
      <left style="thin">
        <color theme="0" tint="-0.14996795556505021"/>
      </left>
      <right/>
      <top/>
      <bottom style="thin">
        <color theme="0" tint="-0.14993743705557422"/>
      </bottom>
      <diagonal/>
    </border>
    <border>
      <left/>
      <right/>
      <top/>
      <bottom style="thin">
        <color theme="0" tint="-0.14993743705557422"/>
      </bottom>
      <diagonal/>
    </border>
    <border>
      <left/>
      <right style="thin">
        <color theme="0" tint="-0.14996795556505021"/>
      </right>
      <top/>
      <bottom style="thin">
        <color theme="0" tint="-0.14993743705557422"/>
      </bottom>
      <diagonal/>
    </border>
    <border>
      <left/>
      <right style="thin">
        <color theme="0" tint="-0.24994659260841701"/>
      </right>
      <top style="medium">
        <color rgb="FF002060"/>
      </top>
      <bottom style="thin">
        <color theme="0" tint="-0.24994659260841701"/>
      </bottom>
      <diagonal/>
    </border>
    <border>
      <left/>
      <right/>
      <top style="thin">
        <color theme="0" tint="-0.24994659260841701"/>
      </top>
      <bottom style="thin">
        <color theme="0" tint="-0.24994659260841701"/>
      </bottom>
      <diagonal/>
    </border>
    <border>
      <left/>
      <right/>
      <top style="thin">
        <color theme="0" tint="-0.24994659260841701"/>
      </top>
      <bottom style="medium">
        <color rgb="FF002060"/>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rgb="FF002060"/>
      </left>
      <right/>
      <top/>
      <bottom style="thin">
        <color indexed="64"/>
      </bottom>
      <diagonal/>
    </border>
    <border>
      <left style="medium">
        <color rgb="FF002060"/>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rgb="FF002060"/>
      </right>
      <top style="thin">
        <color indexed="64"/>
      </top>
      <bottom style="thin">
        <color indexed="64"/>
      </bottom>
      <diagonal/>
    </border>
    <border>
      <left/>
      <right style="medium">
        <color rgb="FF002060"/>
      </right>
      <top/>
      <bottom style="thin">
        <color indexed="64"/>
      </bottom>
      <diagonal/>
    </border>
    <border>
      <left/>
      <right style="thin">
        <color indexed="64"/>
      </right>
      <top/>
      <bottom/>
      <diagonal/>
    </border>
    <border>
      <left/>
      <right style="medium">
        <color rgb="FF002060"/>
      </right>
      <top style="medium">
        <color rgb="FF002060"/>
      </top>
      <bottom style="thin">
        <color indexed="64"/>
      </bottom>
      <diagonal/>
    </border>
    <border>
      <left/>
      <right style="thin">
        <color indexed="64"/>
      </right>
      <top style="medium">
        <color rgb="FF002060"/>
      </top>
      <bottom style="thin">
        <color indexed="64"/>
      </bottom>
      <diagonal/>
    </border>
    <border>
      <left style="thin">
        <color indexed="64"/>
      </left>
      <right style="thin">
        <color indexed="64"/>
      </right>
      <top style="medium">
        <color rgb="FF002060"/>
      </top>
      <bottom style="thin">
        <color indexed="64"/>
      </bottom>
      <diagonal/>
    </border>
  </borders>
  <cellStyleXfs count="6">
    <xf numFmtId="0" fontId="0" fillId="0" borderId="0"/>
    <xf numFmtId="9" fontId="1" fillId="0" borderId="0" applyFont="0" applyFill="0" applyBorder="0" applyAlignment="0" applyProtection="0"/>
    <xf numFmtId="167" fontId="1" fillId="0" borderId="0" applyFont="0" applyFill="0" applyBorder="0" applyAlignment="0" applyProtection="0"/>
    <xf numFmtId="0" fontId="2" fillId="4" borderId="0" applyNumberFormat="0" applyBorder="0" applyAlignment="0" applyProtection="0"/>
    <xf numFmtId="166" fontId="1" fillId="0" borderId="0" applyFont="0" applyFill="0" applyBorder="0" applyAlignment="0" applyProtection="0"/>
    <xf numFmtId="0" fontId="17" fillId="0" borderId="0" applyNumberFormat="0" applyFill="0" applyBorder="0" applyAlignment="0" applyProtection="0"/>
  </cellStyleXfs>
  <cellXfs count="149">
    <xf numFmtId="0" fontId="0" fillId="0" borderId="0" xfId="0"/>
    <xf numFmtId="0" fontId="3" fillId="0" borderId="0" xfId="0" applyFont="1"/>
    <xf numFmtId="0" fontId="4" fillId="0" borderId="0" xfId="0" applyFont="1" applyBorder="1"/>
    <xf numFmtId="0" fontId="4" fillId="0" borderId="0" xfId="0" applyFont="1" applyBorder="1" applyAlignment="1">
      <alignment horizontal="right"/>
    </xf>
    <xf numFmtId="168" fontId="3" fillId="0" borderId="0" xfId="2" applyNumberFormat="1" applyFont="1" applyBorder="1" applyAlignment="1">
      <alignment horizontal="center"/>
    </xf>
    <xf numFmtId="0" fontId="3" fillId="0" borderId="0" xfId="0" applyFont="1" applyBorder="1"/>
    <xf numFmtId="167" fontId="3" fillId="0" borderId="0" xfId="2" applyFont="1" applyBorder="1"/>
    <xf numFmtId="168" fontId="3" fillId="0" borderId="0" xfId="2" applyNumberFormat="1" applyFont="1" applyBorder="1"/>
    <xf numFmtId="168" fontId="3" fillId="0" borderId="0" xfId="2" applyNumberFormat="1" applyFont="1" applyFill="1" applyBorder="1"/>
    <xf numFmtId="168" fontId="4" fillId="0" borderId="0" xfId="2" applyNumberFormat="1" applyFont="1" applyFill="1" applyBorder="1"/>
    <xf numFmtId="0" fontId="3" fillId="0" borderId="21" xfId="0" applyFont="1" applyBorder="1"/>
    <xf numFmtId="0" fontId="3" fillId="0" borderId="22" xfId="0" applyFont="1" applyBorder="1"/>
    <xf numFmtId="0" fontId="3" fillId="0" borderId="23" xfId="0" applyFont="1" applyBorder="1"/>
    <xf numFmtId="0" fontId="16" fillId="0" borderId="0" xfId="0" applyFont="1" applyBorder="1"/>
    <xf numFmtId="0" fontId="3" fillId="0" borderId="24" xfId="0" applyFont="1" applyBorder="1"/>
    <xf numFmtId="0" fontId="3" fillId="0" borderId="25" xfId="0" applyFont="1" applyBorder="1"/>
    <xf numFmtId="0" fontId="3" fillId="0" borderId="26" xfId="0" applyFont="1" applyBorder="1"/>
    <xf numFmtId="0" fontId="3" fillId="0" borderId="27" xfId="0" applyFont="1" applyBorder="1"/>
    <xf numFmtId="0" fontId="11" fillId="0" borderId="0" xfId="0" applyFont="1" applyFill="1" applyBorder="1" applyAlignment="1">
      <alignment horizontal="left" wrapText="1"/>
    </xf>
    <xf numFmtId="0" fontId="11" fillId="0" borderId="33" xfId="0" applyFont="1" applyFill="1" applyBorder="1" applyAlignment="1"/>
    <xf numFmtId="0" fontId="11" fillId="0" borderId="33" xfId="0" applyFont="1" applyFill="1" applyBorder="1" applyAlignment="1">
      <alignment wrapText="1"/>
    </xf>
    <xf numFmtId="0" fontId="11" fillId="0" borderId="34" xfId="0" applyFont="1" applyFill="1" applyBorder="1" applyAlignment="1">
      <alignment wrapText="1"/>
    </xf>
    <xf numFmtId="0" fontId="11" fillId="0" borderId="36" xfId="0" applyFont="1" applyFill="1" applyBorder="1" applyAlignment="1">
      <alignment wrapText="1"/>
    </xf>
    <xf numFmtId="0" fontId="11" fillId="0" borderId="37" xfId="0" applyFont="1" applyFill="1" applyBorder="1" applyAlignment="1">
      <alignment wrapText="1"/>
    </xf>
    <xf numFmtId="0" fontId="11" fillId="2" borderId="32" xfId="0" applyFont="1" applyFill="1" applyBorder="1" applyAlignment="1">
      <alignment horizontal="center"/>
    </xf>
    <xf numFmtId="0" fontId="11" fillId="2" borderId="35" xfId="0" applyFont="1" applyFill="1" applyBorder="1" applyAlignment="1">
      <alignment horizontal="center"/>
    </xf>
    <xf numFmtId="169" fontId="8" fillId="0" borderId="0" xfId="4" applyNumberFormat="1" applyFont="1" applyFill="1" applyBorder="1"/>
    <xf numFmtId="170" fontId="7" fillId="0" borderId="0" xfId="4" applyNumberFormat="1" applyFont="1" applyFill="1" applyBorder="1"/>
    <xf numFmtId="168" fontId="7" fillId="0" borderId="0" xfId="2" applyNumberFormat="1" applyFont="1" applyFill="1" applyBorder="1"/>
    <xf numFmtId="168" fontId="6" fillId="0" borderId="0" xfId="2" applyNumberFormat="1" applyFont="1" applyFill="1" applyBorder="1"/>
    <xf numFmtId="168" fontId="7" fillId="0" borderId="0" xfId="2" applyNumberFormat="1" applyFont="1" applyFill="1" applyBorder="1" applyAlignment="1"/>
    <xf numFmtId="171" fontId="7" fillId="0" borderId="0" xfId="2" applyNumberFormat="1" applyFont="1" applyFill="1" applyBorder="1"/>
    <xf numFmtId="167" fontId="7" fillId="0" borderId="0" xfId="2" applyFont="1" applyBorder="1"/>
    <xf numFmtId="172" fontId="3" fillId="0" borderId="0" xfId="2" applyNumberFormat="1" applyFont="1" applyBorder="1"/>
    <xf numFmtId="171" fontId="6" fillId="0" borderId="0" xfId="2" applyNumberFormat="1" applyFont="1" applyBorder="1"/>
    <xf numFmtId="171" fontId="7" fillId="0" borderId="0" xfId="2" applyNumberFormat="1" applyFont="1" applyBorder="1"/>
    <xf numFmtId="168" fontId="7" fillId="0" borderId="0" xfId="2" applyNumberFormat="1" applyFont="1" applyBorder="1"/>
    <xf numFmtId="167" fontId="3" fillId="0" borderId="0" xfId="2" applyFont="1" applyFill="1" applyBorder="1"/>
    <xf numFmtId="168" fontId="9" fillId="0" borderId="0" xfId="2" applyNumberFormat="1" applyFont="1" applyFill="1" applyBorder="1" applyAlignment="1">
      <alignment horizontal="center"/>
    </xf>
    <xf numFmtId="168" fontId="9" fillId="0" borderId="0" xfId="2" applyNumberFormat="1" applyFont="1" applyFill="1" applyBorder="1" applyAlignment="1">
      <alignment horizontal="justify"/>
    </xf>
    <xf numFmtId="168" fontId="10" fillId="0" borderId="0" xfId="2" applyNumberFormat="1" applyFont="1" applyFill="1" applyBorder="1" applyAlignment="1">
      <alignment horizontal="center"/>
    </xf>
    <xf numFmtId="167" fontId="6" fillId="0" borderId="0" xfId="2" applyFont="1" applyFill="1" applyBorder="1"/>
    <xf numFmtId="168" fontId="3" fillId="0" borderId="0" xfId="2" applyNumberFormat="1" applyFont="1" applyFill="1" applyBorder="1" applyAlignment="1">
      <alignment horizontal="right"/>
    </xf>
    <xf numFmtId="167" fontId="7" fillId="0" borderId="0" xfId="2" applyFont="1" applyFill="1" applyBorder="1"/>
    <xf numFmtId="0" fontId="3" fillId="0" borderId="0" xfId="0" applyFont="1" applyFill="1" applyBorder="1"/>
    <xf numFmtId="0" fontId="3" fillId="0" borderId="0" xfId="0" applyFont="1" applyFill="1"/>
    <xf numFmtId="0" fontId="12" fillId="0" borderId="0" xfId="0" applyFont="1" applyFill="1" applyBorder="1" applyAlignment="1">
      <alignment horizontal="left" wrapText="1"/>
    </xf>
    <xf numFmtId="0" fontId="3" fillId="0" borderId="39" xfId="0" applyFont="1" applyBorder="1"/>
    <xf numFmtId="0" fontId="16" fillId="0" borderId="40" xfId="0" applyFont="1" applyBorder="1"/>
    <xf numFmtId="0" fontId="3" fillId="0" borderId="40" xfId="0" applyFont="1" applyBorder="1"/>
    <xf numFmtId="0" fontId="3" fillId="0" borderId="41" xfId="0" applyFont="1" applyBorder="1"/>
    <xf numFmtId="0" fontId="11" fillId="2" borderId="5" xfId="0" applyFont="1" applyFill="1" applyBorder="1" applyAlignment="1">
      <alignment wrapText="1"/>
    </xf>
    <xf numFmtId="0" fontId="19" fillId="0" borderId="42" xfId="0" applyFont="1" applyBorder="1"/>
    <xf numFmtId="9" fontId="20" fillId="0" borderId="42" xfId="1" applyNumberFormat="1" applyFont="1" applyBorder="1"/>
    <xf numFmtId="173" fontId="20" fillId="0" borderId="0" xfId="1" applyNumberFormat="1" applyFont="1" applyFill="1" applyBorder="1"/>
    <xf numFmtId="9" fontId="20" fillId="0" borderId="0" xfId="1" applyNumberFormat="1" applyFont="1" applyFill="1" applyBorder="1"/>
    <xf numFmtId="168" fontId="7" fillId="0" borderId="0" xfId="2" applyNumberFormat="1" applyFont="1" applyBorder="1" applyAlignment="1">
      <alignment horizontal="right"/>
    </xf>
    <xf numFmtId="0" fontId="4" fillId="0" borderId="0" xfId="0" applyFont="1" applyFill="1" applyBorder="1" applyAlignment="1">
      <alignment horizontal="left" wrapText="1"/>
    </xf>
    <xf numFmtId="0" fontId="3" fillId="0" borderId="43" xfId="0" applyFont="1" applyBorder="1"/>
    <xf numFmtId="0" fontId="4" fillId="0" borderId="44" xfId="0" applyFont="1" applyBorder="1"/>
    <xf numFmtId="169" fontId="6" fillId="0" borderId="44" xfId="4" applyNumberFormat="1" applyFont="1" applyBorder="1"/>
    <xf numFmtId="0" fontId="3" fillId="0" borderId="44" xfId="0" applyFont="1" applyBorder="1"/>
    <xf numFmtId="0" fontId="3" fillId="0" borderId="45" xfId="0" applyFont="1" applyBorder="1"/>
    <xf numFmtId="174" fontId="12" fillId="6" borderId="0" xfId="0" applyNumberFormat="1" applyFont="1" applyFill="1" applyBorder="1" applyAlignment="1">
      <alignment horizontal="right" wrapText="1"/>
    </xf>
    <xf numFmtId="0" fontId="11" fillId="0" borderId="0" xfId="0" applyFont="1" applyBorder="1"/>
    <xf numFmtId="169" fontId="11" fillId="2" borderId="0" xfId="0" applyNumberFormat="1" applyFont="1" applyFill="1" applyBorder="1"/>
    <xf numFmtId="0" fontId="12" fillId="0" borderId="0" xfId="0" applyFont="1" applyBorder="1"/>
    <xf numFmtId="170" fontId="12" fillId="5" borderId="0" xfId="4" applyNumberFormat="1" applyFont="1" applyFill="1" applyBorder="1"/>
    <xf numFmtId="0" fontId="16" fillId="2" borderId="40" xfId="0" applyFont="1" applyFill="1" applyBorder="1" applyAlignment="1">
      <alignment horizontal="center"/>
    </xf>
    <xf numFmtId="0" fontId="5" fillId="4" borderId="1" xfId="3" applyFont="1" applyBorder="1" applyAlignment="1">
      <alignment horizontal="center" vertical="center"/>
    </xf>
    <xf numFmtId="9" fontId="13" fillId="3" borderId="1" xfId="3" applyNumberFormat="1" applyFont="1" applyFill="1" applyBorder="1" applyAlignment="1">
      <alignment horizontal="center" vertical="center" wrapText="1"/>
    </xf>
    <xf numFmtId="0" fontId="23" fillId="3" borderId="1" xfId="0" applyFont="1" applyFill="1" applyBorder="1" applyAlignment="1">
      <alignment horizontal="center" vertical="center"/>
    </xf>
    <xf numFmtId="9" fontId="5" fillId="3" borderId="1" xfId="3" applyNumberFormat="1" applyFont="1" applyFill="1" applyBorder="1" applyAlignment="1">
      <alignment horizontal="center" vertical="center" wrapText="1"/>
    </xf>
    <xf numFmtId="0" fontId="22" fillId="0" borderId="0" xfId="0" applyFont="1" applyBorder="1"/>
    <xf numFmtId="0" fontId="11" fillId="0" borderId="24" xfId="0" applyFont="1" applyBorder="1"/>
    <xf numFmtId="9" fontId="13" fillId="3" borderId="0" xfId="3" applyNumberFormat="1" applyFont="1" applyFill="1" applyBorder="1" applyAlignment="1">
      <alignment horizontal="center" vertical="center" wrapText="1"/>
    </xf>
    <xf numFmtId="9" fontId="5" fillId="3" borderId="0" xfId="3" applyNumberFormat="1" applyFont="1" applyFill="1" applyBorder="1" applyAlignment="1">
      <alignment horizontal="center" vertical="center" wrapText="1"/>
    </xf>
    <xf numFmtId="0" fontId="17" fillId="0" borderId="36" xfId="5" applyFill="1" applyBorder="1" applyAlignment="1">
      <alignment wrapText="1"/>
    </xf>
    <xf numFmtId="0" fontId="17" fillId="0" borderId="36" xfId="5" applyFill="1" applyBorder="1" applyAlignment="1"/>
    <xf numFmtId="167" fontId="3" fillId="0" borderId="50" xfId="2" applyFont="1" applyBorder="1"/>
    <xf numFmtId="37" fontId="12" fillId="0" borderId="0" xfId="2" applyNumberFormat="1" applyFont="1" applyFill="1" applyBorder="1" applyAlignment="1">
      <alignment horizontal="right" wrapText="1"/>
    </xf>
    <xf numFmtId="0" fontId="11" fillId="0" borderId="51" xfId="0" applyFont="1" applyFill="1" applyBorder="1" applyAlignment="1">
      <alignment wrapText="1"/>
    </xf>
    <xf numFmtId="0" fontId="11" fillId="0" borderId="52" xfId="0" applyFont="1" applyFill="1" applyBorder="1" applyAlignment="1">
      <alignment wrapText="1"/>
    </xf>
    <xf numFmtId="0" fontId="11" fillId="0" borderId="53" xfId="0" applyFont="1" applyFill="1" applyBorder="1" applyAlignment="1">
      <alignment wrapText="1"/>
    </xf>
    <xf numFmtId="0" fontId="11" fillId="0" borderId="54" xfId="0" applyFont="1" applyFill="1" applyBorder="1" applyAlignment="1">
      <alignment wrapText="1"/>
    </xf>
    <xf numFmtId="0" fontId="11" fillId="0" borderId="49" xfId="0" applyFont="1" applyFill="1" applyBorder="1" applyAlignment="1">
      <alignment horizontal="center" wrapText="1"/>
    </xf>
    <xf numFmtId="0" fontId="11" fillId="0" borderId="55" xfId="0" applyFont="1" applyFill="1" applyBorder="1" applyAlignment="1">
      <alignment horizontal="center" wrapText="1"/>
    </xf>
    <xf numFmtId="9" fontId="5" fillId="2" borderId="56" xfId="1" applyFont="1" applyFill="1" applyBorder="1" applyAlignment="1">
      <alignment horizontal="center" vertical="center" wrapText="1"/>
    </xf>
    <xf numFmtId="9" fontId="5" fillId="2" borderId="57" xfId="1" applyFont="1" applyFill="1" applyBorder="1" applyAlignment="1">
      <alignment horizontal="center" vertical="center" wrapText="1"/>
    </xf>
    <xf numFmtId="9" fontId="5" fillId="2" borderId="3" xfId="1" applyFont="1" applyFill="1" applyBorder="1" applyAlignment="1">
      <alignment horizontal="center" vertical="center" wrapText="1"/>
    </xf>
    <xf numFmtId="164" fontId="11" fillId="0" borderId="53" xfId="0" applyNumberFormat="1" applyFont="1" applyFill="1" applyBorder="1" applyAlignment="1">
      <alignment horizontal="center" wrapText="1"/>
    </xf>
    <xf numFmtId="164" fontId="11" fillId="0" borderId="54" xfId="0" applyNumberFormat="1" applyFont="1" applyFill="1" applyBorder="1" applyAlignment="1">
      <alignment horizontal="center" wrapText="1"/>
    </xf>
    <xf numFmtId="167" fontId="12" fillId="6" borderId="58" xfId="2" applyFont="1" applyFill="1" applyBorder="1" applyAlignment="1">
      <alignment horizontal="right" wrapText="1"/>
    </xf>
    <xf numFmtId="0" fontId="26" fillId="0" borderId="0" xfId="0" applyFont="1"/>
    <xf numFmtId="0" fontId="27" fillId="0" borderId="0" xfId="0" applyFont="1"/>
    <xf numFmtId="0" fontId="27" fillId="0" borderId="0" xfId="0" applyFont="1" applyBorder="1"/>
    <xf numFmtId="0" fontId="11" fillId="2" borderId="60" xfId="0" applyFont="1" applyFill="1" applyBorder="1" applyAlignment="1">
      <alignment wrapText="1"/>
    </xf>
    <xf numFmtId="0" fontId="11" fillId="2" borderId="61" xfId="0" applyFont="1" applyFill="1" applyBorder="1" applyAlignment="1">
      <alignment horizontal="center" wrapText="1"/>
    </xf>
    <xf numFmtId="0" fontId="11" fillId="2" borderId="60" xfId="0" applyFont="1" applyFill="1" applyBorder="1" applyAlignment="1">
      <alignment horizontal="center"/>
    </xf>
    <xf numFmtId="0" fontId="11" fillId="2" borderId="59" xfId="0" applyFont="1" applyFill="1" applyBorder="1" applyAlignment="1">
      <alignment horizontal="center"/>
    </xf>
    <xf numFmtId="0" fontId="19" fillId="2" borderId="32" xfId="0" applyFont="1" applyFill="1" applyBorder="1" applyAlignment="1">
      <alignment horizontal="center"/>
    </xf>
    <xf numFmtId="0" fontId="19" fillId="2" borderId="7" xfId="0" applyFont="1" applyFill="1" applyBorder="1" applyAlignment="1">
      <alignment horizontal="center"/>
    </xf>
    <xf numFmtId="0" fontId="11" fillId="0" borderId="33" xfId="0" applyFont="1" applyFill="1" applyBorder="1" applyAlignment="1">
      <alignment horizontal="center"/>
    </xf>
    <xf numFmtId="0" fontId="11" fillId="0" borderId="10" xfId="0" applyFont="1" applyFill="1" applyBorder="1" applyAlignment="1">
      <alignment horizontal="center"/>
    </xf>
    <xf numFmtId="0" fontId="4" fillId="0" borderId="17" xfId="0" applyFont="1" applyBorder="1" applyAlignment="1">
      <alignment horizontal="center"/>
    </xf>
    <xf numFmtId="0" fontId="4" fillId="0" borderId="47" xfId="0" applyFont="1" applyBorder="1" applyAlignment="1">
      <alignment horizontal="center"/>
    </xf>
    <xf numFmtId="0" fontId="4" fillId="0" borderId="18" xfId="0" applyFont="1" applyBorder="1" applyAlignment="1">
      <alignment horizontal="center"/>
    </xf>
    <xf numFmtId="0" fontId="3" fillId="0" borderId="28" xfId="0" applyFont="1" applyBorder="1" applyAlignment="1">
      <alignment horizontal="center"/>
    </xf>
    <xf numFmtId="0" fontId="3" fillId="0" borderId="29" xfId="0" applyFont="1" applyBorder="1" applyAlignment="1">
      <alignment horizontal="center"/>
    </xf>
    <xf numFmtId="0" fontId="11" fillId="2" borderId="5" xfId="0" applyFont="1" applyFill="1" applyBorder="1" applyAlignment="1">
      <alignment horizontal="center" wrapText="1"/>
    </xf>
    <xf numFmtId="0" fontId="11" fillId="2" borderId="6" xfId="0" applyFont="1" applyFill="1" applyBorder="1" applyAlignment="1">
      <alignment horizontal="center" wrapText="1"/>
    </xf>
    <xf numFmtId="0" fontId="11" fillId="0" borderId="8" xfId="0" applyFont="1" applyFill="1" applyBorder="1" applyAlignment="1">
      <alignment horizontal="left" wrapText="1"/>
    </xf>
    <xf numFmtId="0" fontId="11" fillId="0" borderId="9" xfId="0" applyFont="1" applyFill="1" applyBorder="1" applyAlignment="1">
      <alignment horizontal="left" wrapText="1"/>
    </xf>
    <xf numFmtId="0" fontId="16" fillId="2" borderId="0" xfId="0" applyFont="1" applyFill="1" applyBorder="1" applyAlignment="1">
      <alignment horizontal="center"/>
    </xf>
    <xf numFmtId="0" fontId="11" fillId="0" borderId="0" xfId="0" applyFont="1" applyBorder="1" applyAlignment="1">
      <alignment horizontal="justify" wrapText="1"/>
    </xf>
    <xf numFmtId="0" fontId="11" fillId="0" borderId="0" xfId="0" applyFont="1" applyBorder="1" applyAlignment="1">
      <alignment horizontal="justify"/>
    </xf>
    <xf numFmtId="0" fontId="4" fillId="5" borderId="14" xfId="0" applyFont="1" applyFill="1" applyBorder="1" applyAlignment="1">
      <alignment horizontal="center"/>
    </xf>
    <xf numFmtId="0" fontId="4" fillId="5" borderId="46" xfId="0" applyFont="1" applyFill="1" applyBorder="1" applyAlignment="1">
      <alignment horizontal="center"/>
    </xf>
    <xf numFmtId="0" fontId="4" fillId="5" borderId="15" xfId="0" applyFont="1" applyFill="1" applyBorder="1" applyAlignment="1">
      <alignment horizontal="center"/>
    </xf>
    <xf numFmtId="0" fontId="4" fillId="5" borderId="16" xfId="0" applyFont="1" applyFill="1" applyBorder="1" applyAlignment="1">
      <alignment horizontal="center"/>
    </xf>
    <xf numFmtId="0" fontId="3" fillId="0" borderId="17" xfId="0" applyFont="1" applyBorder="1" applyAlignment="1">
      <alignment horizontal="center"/>
    </xf>
    <xf numFmtId="0" fontId="3" fillId="0" borderId="47" xfId="0" applyFont="1" applyBorder="1" applyAlignment="1">
      <alignment horizontal="center"/>
    </xf>
    <xf numFmtId="0" fontId="3" fillId="0" borderId="18" xfId="0" applyFont="1" applyBorder="1" applyAlignment="1">
      <alignment horizontal="center"/>
    </xf>
    <xf numFmtId="168" fontId="9" fillId="0" borderId="0" xfId="2" applyNumberFormat="1" applyFont="1" applyFill="1" applyBorder="1" applyAlignment="1">
      <alignment horizontal="center"/>
    </xf>
    <xf numFmtId="0" fontId="11" fillId="0" borderId="38" xfId="0" applyFont="1" applyFill="1" applyBorder="1" applyAlignment="1">
      <alignment horizontal="left" wrapText="1"/>
    </xf>
    <xf numFmtId="0" fontId="11" fillId="0" borderId="33" xfId="0" applyFont="1" applyFill="1" applyBorder="1" applyAlignment="1">
      <alignment horizontal="center" wrapText="1"/>
    </xf>
    <xf numFmtId="0" fontId="11" fillId="0" borderId="10" xfId="0" applyFont="1" applyFill="1" applyBorder="1" applyAlignment="1">
      <alignment horizontal="center" wrapText="1"/>
    </xf>
    <xf numFmtId="0" fontId="11" fillId="0" borderId="34" xfId="0" applyFont="1" applyFill="1" applyBorder="1" applyAlignment="1">
      <alignment horizontal="center" wrapText="1"/>
    </xf>
    <xf numFmtId="0" fontId="11" fillId="0" borderId="13" xfId="0" applyFont="1" applyFill="1" applyBorder="1" applyAlignment="1">
      <alignment horizontal="center" wrapText="1"/>
    </xf>
    <xf numFmtId="0" fontId="11" fillId="0" borderId="11" xfId="0" applyFont="1" applyFill="1" applyBorder="1" applyAlignment="1">
      <alignment horizontal="left" wrapText="1"/>
    </xf>
    <xf numFmtId="0" fontId="11" fillId="0" borderId="12" xfId="0" applyFont="1" applyFill="1" applyBorder="1" applyAlignment="1">
      <alignment horizontal="left" wrapText="1"/>
    </xf>
    <xf numFmtId="0" fontId="11" fillId="0" borderId="5" xfId="0" applyFont="1" applyFill="1" applyBorder="1" applyAlignment="1">
      <alignment horizontal="left" wrapText="1"/>
    </xf>
    <xf numFmtId="0" fontId="11" fillId="0" borderId="6" xfId="0" applyFont="1" applyFill="1" applyBorder="1" applyAlignment="1">
      <alignment horizontal="left" wrapText="1"/>
    </xf>
    <xf numFmtId="0" fontId="11" fillId="0" borderId="6" xfId="0" applyFont="1" applyFill="1" applyBorder="1" applyAlignment="1">
      <alignment horizontal="left"/>
    </xf>
    <xf numFmtId="0" fontId="11" fillId="0" borderId="7" xfId="0" applyFont="1" applyFill="1" applyBorder="1" applyAlignment="1">
      <alignment horizontal="left"/>
    </xf>
    <xf numFmtId="0" fontId="11" fillId="0" borderId="10" xfId="0" applyFont="1" applyFill="1" applyBorder="1" applyAlignment="1">
      <alignment horizontal="left" wrapText="1"/>
    </xf>
    <xf numFmtId="0" fontId="11" fillId="0" borderId="13" xfId="0" applyFont="1" applyFill="1" applyBorder="1" applyAlignment="1">
      <alignment horizontal="left" wrapText="1"/>
    </xf>
    <xf numFmtId="0" fontId="11" fillId="2" borderId="0" xfId="0" applyFont="1" applyFill="1" applyBorder="1" applyAlignment="1">
      <alignment horizontal="justify" wrapText="1"/>
    </xf>
    <xf numFmtId="0" fontId="11" fillId="2" borderId="0" xfId="0" applyFont="1" applyFill="1" applyBorder="1" applyAlignment="1">
      <alignment horizontal="justify"/>
    </xf>
    <xf numFmtId="0" fontId="25" fillId="0" borderId="2" xfId="0" applyFont="1" applyBorder="1" applyAlignment="1">
      <alignment horizontal="right"/>
    </xf>
    <xf numFmtId="0" fontId="18" fillId="0" borderId="2" xfId="0" applyFont="1" applyBorder="1" applyAlignment="1">
      <alignment horizontal="center"/>
    </xf>
    <xf numFmtId="0" fontId="3" fillId="0" borderId="0" xfId="0" applyFont="1" applyBorder="1" applyAlignment="1">
      <alignment horizontal="justify" wrapText="1"/>
    </xf>
    <xf numFmtId="0" fontId="3" fillId="0" borderId="0" xfId="0" applyFont="1" applyBorder="1" applyAlignment="1">
      <alignment horizontal="justify"/>
    </xf>
    <xf numFmtId="0" fontId="4" fillId="0" borderId="19" xfId="0" applyFont="1" applyBorder="1" applyAlignment="1">
      <alignment horizontal="center"/>
    </xf>
    <xf numFmtId="0" fontId="4" fillId="0" borderId="48" xfId="0" applyFont="1" applyBorder="1" applyAlignment="1">
      <alignment horizontal="center"/>
    </xf>
    <xf numFmtId="0" fontId="4" fillId="0" borderId="20" xfId="0" applyFont="1" applyBorder="1" applyAlignment="1">
      <alignment horizontal="center"/>
    </xf>
    <xf numFmtId="0" fontId="3" fillId="0" borderId="30" xfId="0" applyFont="1" applyBorder="1" applyAlignment="1">
      <alignment horizontal="center"/>
    </xf>
    <xf numFmtId="0" fontId="3" fillId="0" borderId="31" xfId="0" applyFont="1" applyBorder="1" applyAlignment="1">
      <alignment horizontal="center"/>
    </xf>
    <xf numFmtId="0" fontId="11" fillId="0" borderId="4" xfId="0" applyFont="1" applyBorder="1" applyAlignment="1">
      <alignment horizontal="left" wrapText="1"/>
    </xf>
  </cellXfs>
  <cellStyles count="6">
    <cellStyle name="Énfasis1" xfId="3" builtinId="29"/>
    <cellStyle name="Hipervínculo" xfId="5" builtinId="8"/>
    <cellStyle name="Millares" xfId="2" builtinId="3"/>
    <cellStyle name="Moneda" xfId="4" builtinId="4"/>
    <cellStyle name="Normal" xfId="0" builtinId="0"/>
    <cellStyle name="Porcentaje" xfId="1" builtinId="5"/>
  </cellStyles>
  <dxfs count="35">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7308871\AppData\Local\Microsoft\Windows\Temporary%20Internet%20Files\Content.IE5\ALJH5REV\IQY%20Serie%20historic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QY Serie historica"/>
      <sheetName val="Hoja1"/>
    </sheetNames>
    <sheetDataSet>
      <sheetData sheetId="0">
        <row r="7506">
          <cell r="B7506">
            <v>41068</v>
          </cell>
          <cell r="C7506">
            <v>1766.91</v>
          </cell>
        </row>
        <row r="7507">
          <cell r="B7507">
            <v>41069</v>
          </cell>
          <cell r="C7507">
            <v>1776.26</v>
          </cell>
        </row>
        <row r="7508">
          <cell r="B7508">
            <v>41070</v>
          </cell>
          <cell r="C7508">
            <v>1776.26</v>
          </cell>
        </row>
        <row r="7509">
          <cell r="B7509">
            <v>41071</v>
          </cell>
          <cell r="C7509">
            <v>1776.26</v>
          </cell>
        </row>
        <row r="7510">
          <cell r="B7510">
            <v>41072</v>
          </cell>
          <cell r="C7510">
            <v>1776.26</v>
          </cell>
        </row>
        <row r="7511">
          <cell r="B7511">
            <v>41073</v>
          </cell>
          <cell r="C7511">
            <v>1776.47</v>
          </cell>
        </row>
        <row r="7512">
          <cell r="B7512">
            <v>41074</v>
          </cell>
          <cell r="C7512">
            <v>1783.45</v>
          </cell>
        </row>
        <row r="7513">
          <cell r="B7513">
            <v>41075</v>
          </cell>
          <cell r="C7513">
            <v>1787.63</v>
          </cell>
        </row>
        <row r="7514">
          <cell r="B7514">
            <v>41076</v>
          </cell>
          <cell r="C7514">
            <v>1786.21</v>
          </cell>
        </row>
        <row r="7515">
          <cell r="B7515">
            <v>41077</v>
          </cell>
          <cell r="C7515">
            <v>1786.21</v>
          </cell>
        </row>
        <row r="7516">
          <cell r="B7516">
            <v>41078</v>
          </cell>
          <cell r="C7516">
            <v>1786.21</v>
          </cell>
        </row>
        <row r="7517">
          <cell r="B7517">
            <v>41079</v>
          </cell>
          <cell r="C7517">
            <v>1786.21</v>
          </cell>
        </row>
        <row r="7518">
          <cell r="B7518">
            <v>41080</v>
          </cell>
          <cell r="C7518">
            <v>1773.18</v>
          </cell>
        </row>
        <row r="7519">
          <cell r="B7519">
            <v>41081</v>
          </cell>
          <cell r="C7519">
            <v>1770.38</v>
          </cell>
        </row>
        <row r="7520">
          <cell r="B7520">
            <v>41082</v>
          </cell>
          <cell r="C7520">
            <v>1775.99</v>
          </cell>
        </row>
        <row r="7521">
          <cell r="B7521">
            <v>41083</v>
          </cell>
          <cell r="C7521">
            <v>1787.47</v>
          </cell>
        </row>
        <row r="7522">
          <cell r="B7522">
            <v>41084</v>
          </cell>
          <cell r="C7522">
            <v>1787.47</v>
          </cell>
        </row>
        <row r="7523">
          <cell r="B7523">
            <v>41085</v>
          </cell>
          <cell r="C7523">
            <v>1787.47</v>
          </cell>
        </row>
        <row r="7524">
          <cell r="B7524">
            <v>41086</v>
          </cell>
          <cell r="C7524">
            <v>1803.37</v>
          </cell>
        </row>
        <row r="7525">
          <cell r="B7525">
            <v>41087</v>
          </cell>
          <cell r="C7525">
            <v>1805.14</v>
          </cell>
        </row>
        <row r="7526">
          <cell r="B7526">
            <v>41088</v>
          </cell>
          <cell r="C7526">
            <v>1796.18</v>
          </cell>
        </row>
        <row r="7527">
          <cell r="B7527">
            <v>41089</v>
          </cell>
          <cell r="C7527">
            <v>1805.6</v>
          </cell>
        </row>
        <row r="7528">
          <cell r="B7528">
            <v>41090</v>
          </cell>
          <cell r="C7528">
            <v>1784.6</v>
          </cell>
        </row>
        <row r="7529">
          <cell r="B7529">
            <v>41091</v>
          </cell>
          <cell r="C7529">
            <v>1784.6</v>
          </cell>
        </row>
        <row r="7530">
          <cell r="B7530">
            <v>41092</v>
          </cell>
          <cell r="C7530">
            <v>1784.6</v>
          </cell>
        </row>
        <row r="7531">
          <cell r="B7531">
            <v>41093</v>
          </cell>
          <cell r="C7531">
            <v>1784.6</v>
          </cell>
        </row>
        <row r="7532">
          <cell r="B7532">
            <v>41094</v>
          </cell>
          <cell r="C7532">
            <v>1771.53</v>
          </cell>
        </row>
        <row r="7533">
          <cell r="B7533">
            <v>41095</v>
          </cell>
          <cell r="C7533">
            <v>1771.53</v>
          </cell>
        </row>
        <row r="7534">
          <cell r="B7534">
            <v>41096</v>
          </cell>
          <cell r="C7534">
            <v>1774.37</v>
          </cell>
        </row>
        <row r="7535">
          <cell r="B7535">
            <v>41097</v>
          </cell>
          <cell r="C7535">
            <v>1785.25</v>
          </cell>
        </row>
        <row r="7536">
          <cell r="B7536">
            <v>41098</v>
          </cell>
          <cell r="C7536">
            <v>1785.25</v>
          </cell>
        </row>
        <row r="7537">
          <cell r="B7537">
            <v>41099</v>
          </cell>
          <cell r="C7537">
            <v>1785.25</v>
          </cell>
        </row>
        <row r="7538">
          <cell r="B7538">
            <v>41100</v>
          </cell>
          <cell r="C7538">
            <v>1790.25</v>
          </cell>
        </row>
        <row r="7539">
          <cell r="B7539">
            <v>41101</v>
          </cell>
          <cell r="C7539">
            <v>1785.06</v>
          </cell>
        </row>
        <row r="7540">
          <cell r="B7540">
            <v>41102</v>
          </cell>
          <cell r="C7540">
            <v>1787.72</v>
          </cell>
        </row>
        <row r="7541">
          <cell r="B7541">
            <v>41103</v>
          </cell>
          <cell r="C7541">
            <v>1790.12</v>
          </cell>
        </row>
        <row r="7542">
          <cell r="B7542">
            <v>41104</v>
          </cell>
          <cell r="C7542">
            <v>1780.21</v>
          </cell>
        </row>
        <row r="7543">
          <cell r="B7543">
            <v>41105</v>
          </cell>
          <cell r="C7543">
            <v>1780.21</v>
          </cell>
        </row>
        <row r="7544">
          <cell r="B7544">
            <v>41106</v>
          </cell>
          <cell r="C7544">
            <v>1780.21</v>
          </cell>
        </row>
        <row r="7545">
          <cell r="B7545">
            <v>41107</v>
          </cell>
          <cell r="C7545">
            <v>1778.42</v>
          </cell>
        </row>
        <row r="7546">
          <cell r="B7546">
            <v>41108</v>
          </cell>
          <cell r="C7546">
            <v>1778.97</v>
          </cell>
        </row>
        <row r="7547">
          <cell r="B7547">
            <v>41109</v>
          </cell>
          <cell r="C7547">
            <v>1778.28</v>
          </cell>
        </row>
        <row r="7548">
          <cell r="B7548">
            <v>41110</v>
          </cell>
          <cell r="C7548">
            <v>1775.8</v>
          </cell>
        </row>
        <row r="7549">
          <cell r="B7549">
            <v>41111</v>
          </cell>
          <cell r="C7549">
            <v>1775.8</v>
          </cell>
        </row>
        <row r="7550">
          <cell r="B7550">
            <v>41112</v>
          </cell>
          <cell r="C7550">
            <v>1775.8</v>
          </cell>
        </row>
        <row r="7551">
          <cell r="B7551">
            <v>41113</v>
          </cell>
          <cell r="C7551">
            <v>1775.8</v>
          </cell>
        </row>
        <row r="7552">
          <cell r="B7552">
            <v>41114</v>
          </cell>
          <cell r="C7552">
            <v>1790.39</v>
          </cell>
        </row>
        <row r="7553">
          <cell r="B7553">
            <v>41115</v>
          </cell>
          <cell r="C7553">
            <v>1797.33</v>
          </cell>
        </row>
        <row r="7554">
          <cell r="B7554">
            <v>41116</v>
          </cell>
          <cell r="C7554">
            <v>1799.48</v>
          </cell>
        </row>
        <row r="7555">
          <cell r="B7555">
            <v>41117</v>
          </cell>
          <cell r="C7555">
            <v>1789.22</v>
          </cell>
        </row>
        <row r="7556">
          <cell r="B7556">
            <v>41118</v>
          </cell>
          <cell r="C7556">
            <v>1791.12</v>
          </cell>
        </row>
        <row r="7557">
          <cell r="B7557">
            <v>41119</v>
          </cell>
          <cell r="C7557">
            <v>1791.12</v>
          </cell>
        </row>
        <row r="7558">
          <cell r="B7558">
            <v>41120</v>
          </cell>
          <cell r="C7558">
            <v>1791.12</v>
          </cell>
        </row>
        <row r="7559">
          <cell r="B7559">
            <v>41121</v>
          </cell>
          <cell r="C7559">
            <v>1789.02</v>
          </cell>
        </row>
        <row r="7560">
          <cell r="B7560">
            <v>41122</v>
          </cell>
          <cell r="C7560">
            <v>1790.74</v>
          </cell>
        </row>
        <row r="7561">
          <cell r="B7561">
            <v>41123</v>
          </cell>
          <cell r="C7561">
            <v>1787.51</v>
          </cell>
        </row>
        <row r="7562">
          <cell r="B7562">
            <v>41124</v>
          </cell>
          <cell r="C7562">
            <v>1790.97</v>
          </cell>
        </row>
        <row r="7563">
          <cell r="B7563">
            <v>41125</v>
          </cell>
          <cell r="C7563">
            <v>1786.06</v>
          </cell>
        </row>
        <row r="7564">
          <cell r="B7564">
            <v>41126</v>
          </cell>
          <cell r="C7564">
            <v>1786.06</v>
          </cell>
        </row>
        <row r="7565">
          <cell r="B7565">
            <v>41127</v>
          </cell>
          <cell r="C7565">
            <v>1786.06</v>
          </cell>
        </row>
        <row r="7566">
          <cell r="B7566">
            <v>41128</v>
          </cell>
          <cell r="C7566">
            <v>1785.29</v>
          </cell>
        </row>
        <row r="7567">
          <cell r="B7567">
            <v>41129</v>
          </cell>
          <cell r="C7567">
            <v>1785.29</v>
          </cell>
        </row>
        <row r="7568">
          <cell r="B7568">
            <v>41130</v>
          </cell>
          <cell r="C7568">
            <v>1788.03</v>
          </cell>
        </row>
        <row r="7569">
          <cell r="B7569">
            <v>41131</v>
          </cell>
          <cell r="C7569">
            <v>1788.08</v>
          </cell>
        </row>
        <row r="7570">
          <cell r="B7570">
            <v>41132</v>
          </cell>
          <cell r="C7570">
            <v>1791.61</v>
          </cell>
        </row>
        <row r="7571">
          <cell r="B7571">
            <v>41133</v>
          </cell>
          <cell r="C7571">
            <v>1791.61</v>
          </cell>
        </row>
        <row r="7572">
          <cell r="B7572">
            <v>41134</v>
          </cell>
          <cell r="C7572">
            <v>1791.61</v>
          </cell>
        </row>
        <row r="7573">
          <cell r="B7573">
            <v>41135</v>
          </cell>
          <cell r="C7573">
            <v>1792.86</v>
          </cell>
        </row>
        <row r="7574">
          <cell r="B7574">
            <v>41136</v>
          </cell>
          <cell r="C7574">
            <v>1800.81</v>
          </cell>
        </row>
        <row r="7575">
          <cell r="B7575">
            <v>41137</v>
          </cell>
          <cell r="C7575">
            <v>1817.18</v>
          </cell>
        </row>
        <row r="7576">
          <cell r="B7576">
            <v>41138</v>
          </cell>
          <cell r="C7576">
            <v>1825.52</v>
          </cell>
        </row>
        <row r="7577">
          <cell r="B7577">
            <v>41139</v>
          </cell>
          <cell r="C7577">
            <v>1822.59</v>
          </cell>
        </row>
        <row r="7578">
          <cell r="B7578">
            <v>41140</v>
          </cell>
          <cell r="C7578">
            <v>1822.59</v>
          </cell>
        </row>
        <row r="7579">
          <cell r="B7579">
            <v>41141</v>
          </cell>
          <cell r="C7579">
            <v>1822.59</v>
          </cell>
        </row>
        <row r="7580">
          <cell r="B7580">
            <v>41142</v>
          </cell>
          <cell r="C7580">
            <v>1822.59</v>
          </cell>
        </row>
        <row r="7581">
          <cell r="B7581">
            <v>41143</v>
          </cell>
          <cell r="C7581">
            <v>1815.8</v>
          </cell>
        </row>
        <row r="7582">
          <cell r="B7582">
            <v>41144</v>
          </cell>
          <cell r="C7582">
            <v>1812.88</v>
          </cell>
        </row>
        <row r="7583">
          <cell r="B7583">
            <v>41145</v>
          </cell>
          <cell r="C7583">
            <v>1808.33</v>
          </cell>
        </row>
        <row r="7584">
          <cell r="B7584">
            <v>41146</v>
          </cell>
          <cell r="C7584">
            <v>1814.83</v>
          </cell>
        </row>
        <row r="7585">
          <cell r="B7585">
            <v>41147</v>
          </cell>
          <cell r="C7585">
            <v>1814.83</v>
          </cell>
        </row>
        <row r="7586">
          <cell r="B7586">
            <v>41148</v>
          </cell>
          <cell r="C7586">
            <v>1814.83</v>
          </cell>
        </row>
        <row r="7587">
          <cell r="B7587">
            <v>41149</v>
          </cell>
          <cell r="C7587">
            <v>1821.44</v>
          </cell>
        </row>
        <row r="7588">
          <cell r="B7588">
            <v>41150</v>
          </cell>
          <cell r="C7588">
            <v>1828.99</v>
          </cell>
        </row>
        <row r="7589">
          <cell r="B7589">
            <v>41151</v>
          </cell>
          <cell r="C7589">
            <v>1833.14</v>
          </cell>
        </row>
        <row r="7590">
          <cell r="B7590">
            <v>41152</v>
          </cell>
          <cell r="C7590">
            <v>1830.5</v>
          </cell>
        </row>
        <row r="7591">
          <cell r="B7591">
            <v>41153</v>
          </cell>
          <cell r="C7591">
            <v>1825.21</v>
          </cell>
        </row>
        <row r="7592">
          <cell r="B7592">
            <v>41154</v>
          </cell>
          <cell r="C7592">
            <v>1825.21</v>
          </cell>
        </row>
        <row r="7593">
          <cell r="B7593">
            <v>41155</v>
          </cell>
          <cell r="C7593">
            <v>1825.21</v>
          </cell>
        </row>
        <row r="7594">
          <cell r="B7594">
            <v>41156</v>
          </cell>
          <cell r="C7594">
            <v>1825.21</v>
          </cell>
        </row>
        <row r="7595">
          <cell r="B7595">
            <v>41157</v>
          </cell>
          <cell r="C7595">
            <v>1824.81</v>
          </cell>
        </row>
        <row r="7596">
          <cell r="B7596">
            <v>41158</v>
          </cell>
          <cell r="C7596">
            <v>1814.06</v>
          </cell>
        </row>
        <row r="7597">
          <cell r="B7597">
            <v>41159</v>
          </cell>
          <cell r="C7597">
            <v>1804.09</v>
          </cell>
        </row>
        <row r="7598">
          <cell r="B7598">
            <v>41160</v>
          </cell>
          <cell r="C7598">
            <v>1797.35</v>
          </cell>
        </row>
        <row r="7599">
          <cell r="B7599">
            <v>41161</v>
          </cell>
          <cell r="C7599">
            <v>1797.35</v>
          </cell>
        </row>
        <row r="7600">
          <cell r="B7600">
            <v>41162</v>
          </cell>
          <cell r="C7600">
            <v>1797.35</v>
          </cell>
        </row>
        <row r="7601">
          <cell r="B7601">
            <v>41163</v>
          </cell>
          <cell r="C7601">
            <v>1802.23</v>
          </cell>
        </row>
        <row r="7602">
          <cell r="B7602">
            <v>41164</v>
          </cell>
          <cell r="C7602">
            <v>1795.4</v>
          </cell>
        </row>
        <row r="7603">
          <cell r="B7603">
            <v>41165</v>
          </cell>
          <cell r="C7603">
            <v>1802.22</v>
          </cell>
        </row>
        <row r="7604">
          <cell r="B7604">
            <v>41166</v>
          </cell>
          <cell r="C7604">
            <v>1799.57</v>
          </cell>
        </row>
        <row r="7605">
          <cell r="B7605">
            <v>41167</v>
          </cell>
          <cell r="C7605">
            <v>1789.54</v>
          </cell>
        </row>
        <row r="7606">
          <cell r="B7606">
            <v>41168</v>
          </cell>
          <cell r="C7606">
            <v>1789.54</v>
          </cell>
        </row>
        <row r="7607">
          <cell r="B7607">
            <v>41169</v>
          </cell>
          <cell r="C7607">
            <v>1789.54</v>
          </cell>
        </row>
        <row r="7608">
          <cell r="B7608">
            <v>41170</v>
          </cell>
          <cell r="C7608">
            <v>1799.77</v>
          </cell>
        </row>
        <row r="7609">
          <cell r="B7609">
            <v>41171</v>
          </cell>
          <cell r="C7609">
            <v>1800.19</v>
          </cell>
        </row>
        <row r="7610">
          <cell r="B7610">
            <v>41172</v>
          </cell>
          <cell r="C7610">
            <v>1795.66</v>
          </cell>
        </row>
        <row r="7611">
          <cell r="B7611">
            <v>41173</v>
          </cell>
          <cell r="C7611">
            <v>1798.98</v>
          </cell>
        </row>
        <row r="7612">
          <cell r="B7612">
            <v>41174</v>
          </cell>
          <cell r="C7612">
            <v>1796.75</v>
          </cell>
        </row>
        <row r="7613">
          <cell r="B7613">
            <v>41175</v>
          </cell>
          <cell r="C7613">
            <v>1796.75</v>
          </cell>
        </row>
        <row r="7614">
          <cell r="B7614">
            <v>41176</v>
          </cell>
          <cell r="C7614">
            <v>1796.75</v>
          </cell>
        </row>
        <row r="7615">
          <cell r="B7615">
            <v>41177</v>
          </cell>
          <cell r="C7615">
            <v>1799.29</v>
          </cell>
        </row>
        <row r="7616">
          <cell r="B7616">
            <v>41178</v>
          </cell>
          <cell r="C7616">
            <v>1795.69</v>
          </cell>
        </row>
        <row r="7617">
          <cell r="B7617">
            <v>41179</v>
          </cell>
          <cell r="C7617">
            <v>1799.55</v>
          </cell>
        </row>
        <row r="7618">
          <cell r="B7618">
            <v>41180</v>
          </cell>
          <cell r="C7618">
            <v>1798.08</v>
          </cell>
        </row>
        <row r="7619">
          <cell r="B7619">
            <v>41181</v>
          </cell>
          <cell r="C7619">
            <v>1800.52</v>
          </cell>
        </row>
        <row r="7620">
          <cell r="B7620">
            <v>41182</v>
          </cell>
          <cell r="C7620">
            <v>1800.52</v>
          </cell>
        </row>
        <row r="7621">
          <cell r="B7621">
            <v>41183</v>
          </cell>
          <cell r="C7621">
            <v>1800.52</v>
          </cell>
        </row>
        <row r="7622">
          <cell r="B7622">
            <v>41184</v>
          </cell>
          <cell r="C7622">
            <v>1797.97</v>
          </cell>
        </row>
        <row r="7623">
          <cell r="B7623">
            <v>41185</v>
          </cell>
          <cell r="C7623">
            <v>1798.86</v>
          </cell>
        </row>
        <row r="7624">
          <cell r="B7624">
            <v>41186</v>
          </cell>
          <cell r="C7624">
            <v>1800.43</v>
          </cell>
        </row>
        <row r="7625">
          <cell r="B7625">
            <v>41187</v>
          </cell>
          <cell r="C7625">
            <v>1797.68</v>
          </cell>
        </row>
        <row r="7626">
          <cell r="B7626">
            <v>41188</v>
          </cell>
          <cell r="C7626">
            <v>1795.4</v>
          </cell>
        </row>
        <row r="7627">
          <cell r="B7627">
            <v>41189</v>
          </cell>
          <cell r="C7627">
            <v>1795.4</v>
          </cell>
        </row>
        <row r="7628">
          <cell r="B7628">
            <v>41190</v>
          </cell>
          <cell r="C7628">
            <v>1795.4</v>
          </cell>
        </row>
        <row r="7629">
          <cell r="B7629">
            <v>41191</v>
          </cell>
          <cell r="C7629">
            <v>1795.4</v>
          </cell>
        </row>
        <row r="7630">
          <cell r="B7630">
            <v>41192</v>
          </cell>
          <cell r="C7630">
            <v>1798.32</v>
          </cell>
        </row>
        <row r="7631">
          <cell r="B7631">
            <v>41193</v>
          </cell>
          <cell r="C7631">
            <v>1799.78</v>
          </cell>
        </row>
        <row r="7632">
          <cell r="B7632">
            <v>41194</v>
          </cell>
          <cell r="C7632">
            <v>1797.68</v>
          </cell>
        </row>
        <row r="7633">
          <cell r="B7633">
            <v>41195</v>
          </cell>
          <cell r="C7633">
            <v>1797.68</v>
          </cell>
        </row>
        <row r="7634">
          <cell r="B7634">
            <v>41196</v>
          </cell>
          <cell r="C7634">
            <v>1797.68</v>
          </cell>
        </row>
        <row r="7635">
          <cell r="B7635">
            <v>41197</v>
          </cell>
          <cell r="C7635">
            <v>1797.68</v>
          </cell>
        </row>
        <row r="7636">
          <cell r="B7636">
            <v>41198</v>
          </cell>
          <cell r="C7636">
            <v>1797.68</v>
          </cell>
        </row>
        <row r="7637">
          <cell r="B7637">
            <v>41199</v>
          </cell>
          <cell r="C7637">
            <v>1797.81</v>
          </cell>
        </row>
        <row r="7638">
          <cell r="B7638">
            <v>41200</v>
          </cell>
          <cell r="C7638">
            <v>1798.53</v>
          </cell>
        </row>
        <row r="7639">
          <cell r="B7639">
            <v>41201</v>
          </cell>
          <cell r="C7639">
            <v>1797.66</v>
          </cell>
        </row>
        <row r="7640">
          <cell r="B7640">
            <v>41202</v>
          </cell>
          <cell r="C7640">
            <v>1798.42</v>
          </cell>
        </row>
        <row r="7641">
          <cell r="B7641">
            <v>41203</v>
          </cell>
          <cell r="C7641">
            <v>1798.42</v>
          </cell>
        </row>
        <row r="7642">
          <cell r="B7642">
            <v>41204</v>
          </cell>
          <cell r="C7642">
            <v>1798.42</v>
          </cell>
        </row>
        <row r="7643">
          <cell r="B7643">
            <v>41205</v>
          </cell>
          <cell r="C7643">
            <v>1802.91</v>
          </cell>
        </row>
        <row r="7644">
          <cell r="B7644">
            <v>41206</v>
          </cell>
          <cell r="C7644">
            <v>1816.6</v>
          </cell>
        </row>
        <row r="7645">
          <cell r="B7645">
            <v>41207</v>
          </cell>
          <cell r="C7645">
            <v>1817.25</v>
          </cell>
        </row>
        <row r="7646">
          <cell r="B7646">
            <v>41208</v>
          </cell>
          <cell r="C7646">
            <v>1816.97</v>
          </cell>
        </row>
        <row r="7647">
          <cell r="B7647">
            <v>41209</v>
          </cell>
          <cell r="C7647">
            <v>1823.18</v>
          </cell>
        </row>
        <row r="7648">
          <cell r="B7648">
            <v>41210</v>
          </cell>
          <cell r="C7648">
            <v>1823.18</v>
          </cell>
        </row>
        <row r="7649">
          <cell r="B7649">
            <v>41211</v>
          </cell>
          <cell r="C7649">
            <v>1823.18</v>
          </cell>
        </row>
        <row r="7650">
          <cell r="B7650">
            <v>41212</v>
          </cell>
          <cell r="C7650">
            <v>1830.45</v>
          </cell>
        </row>
        <row r="7651">
          <cell r="B7651">
            <v>41213</v>
          </cell>
          <cell r="C7651">
            <v>1829.89</v>
          </cell>
        </row>
        <row r="7652">
          <cell r="B7652">
            <v>41214</v>
          </cell>
          <cell r="C7652">
            <v>1831.25</v>
          </cell>
        </row>
        <row r="7653">
          <cell r="B7653">
            <v>41215</v>
          </cell>
          <cell r="C7653">
            <v>1825.5</v>
          </cell>
        </row>
        <row r="7654">
          <cell r="B7654">
            <v>41216</v>
          </cell>
          <cell r="C7654">
            <v>1828.8</v>
          </cell>
        </row>
        <row r="7655">
          <cell r="B7655">
            <v>41217</v>
          </cell>
          <cell r="C7655">
            <v>1828.8</v>
          </cell>
        </row>
        <row r="7656">
          <cell r="B7656">
            <v>41218</v>
          </cell>
          <cell r="C7656">
            <v>1828.8</v>
          </cell>
        </row>
        <row r="7657">
          <cell r="B7657">
            <v>41219</v>
          </cell>
          <cell r="C7657">
            <v>1828.8</v>
          </cell>
        </row>
        <row r="7658">
          <cell r="B7658">
            <v>41220</v>
          </cell>
          <cell r="C7658">
            <v>1814.99</v>
          </cell>
        </row>
        <row r="7659">
          <cell r="B7659">
            <v>41221</v>
          </cell>
          <cell r="C7659">
            <v>1814.83</v>
          </cell>
        </row>
        <row r="7660">
          <cell r="B7660">
            <v>41222</v>
          </cell>
          <cell r="C7660">
            <v>1814.21</v>
          </cell>
        </row>
        <row r="7661">
          <cell r="B7661">
            <v>41223</v>
          </cell>
          <cell r="C7661">
            <v>1816.99</v>
          </cell>
        </row>
        <row r="7662">
          <cell r="B7662">
            <v>41224</v>
          </cell>
          <cell r="C7662">
            <v>1816.99</v>
          </cell>
        </row>
        <row r="7663">
          <cell r="B7663">
            <v>41225</v>
          </cell>
          <cell r="C7663">
            <v>1816.99</v>
          </cell>
        </row>
        <row r="7664">
          <cell r="B7664">
            <v>41226</v>
          </cell>
          <cell r="C7664">
            <v>1816.99</v>
          </cell>
        </row>
        <row r="7665">
          <cell r="B7665">
            <v>41227</v>
          </cell>
          <cell r="C7665">
            <v>1819.3</v>
          </cell>
        </row>
        <row r="7666">
          <cell r="B7666">
            <v>41228</v>
          </cell>
          <cell r="C7666">
            <v>1818.2</v>
          </cell>
        </row>
        <row r="7667">
          <cell r="B7667">
            <v>41229</v>
          </cell>
          <cell r="C7667">
            <v>1822.61</v>
          </cell>
        </row>
        <row r="7668">
          <cell r="B7668">
            <v>41230</v>
          </cell>
          <cell r="C7668">
            <v>1823.46</v>
          </cell>
        </row>
        <row r="7669">
          <cell r="B7669">
            <v>41231</v>
          </cell>
          <cell r="C7669">
            <v>1823.46</v>
          </cell>
        </row>
        <row r="7670">
          <cell r="B7670">
            <v>41232</v>
          </cell>
          <cell r="C7670">
            <v>1823.46</v>
          </cell>
        </row>
        <row r="7671">
          <cell r="B7671">
            <v>41233</v>
          </cell>
          <cell r="C7671">
            <v>1817.67</v>
          </cell>
        </row>
        <row r="7672">
          <cell r="B7672">
            <v>41234</v>
          </cell>
          <cell r="C7672">
            <v>1815.58</v>
          </cell>
        </row>
        <row r="7673">
          <cell r="B7673">
            <v>41235</v>
          </cell>
          <cell r="C7673">
            <v>1815.76</v>
          </cell>
        </row>
        <row r="7674">
          <cell r="B7674">
            <v>41236</v>
          </cell>
          <cell r="C7674">
            <v>1815.76</v>
          </cell>
        </row>
        <row r="7675">
          <cell r="B7675">
            <v>41237</v>
          </cell>
          <cell r="C7675">
            <v>1820.18</v>
          </cell>
        </row>
        <row r="7676">
          <cell r="B7676">
            <v>41238</v>
          </cell>
          <cell r="C7676">
            <v>1820.18</v>
          </cell>
        </row>
        <row r="7677">
          <cell r="B7677">
            <v>41239</v>
          </cell>
          <cell r="C7677">
            <v>1820.18</v>
          </cell>
        </row>
        <row r="7678">
          <cell r="B7678">
            <v>41240</v>
          </cell>
          <cell r="C7678">
            <v>1824.12</v>
          </cell>
        </row>
        <row r="7679">
          <cell r="B7679">
            <v>41241</v>
          </cell>
          <cell r="C7679">
            <v>1823.54</v>
          </cell>
        </row>
        <row r="7680">
          <cell r="B7680">
            <v>41242</v>
          </cell>
          <cell r="C7680">
            <v>1825.08</v>
          </cell>
        </row>
        <row r="7681">
          <cell r="B7681">
            <v>41243</v>
          </cell>
          <cell r="C7681">
            <v>1817.93</v>
          </cell>
        </row>
        <row r="7682">
          <cell r="B7682">
            <v>41244</v>
          </cell>
          <cell r="C7682">
            <v>1813.72</v>
          </cell>
        </row>
        <row r="7683">
          <cell r="B7683">
            <v>41245</v>
          </cell>
          <cell r="C7683">
            <v>1813.72</v>
          </cell>
        </row>
        <row r="7684">
          <cell r="B7684">
            <v>41246</v>
          </cell>
          <cell r="C7684">
            <v>1813.72</v>
          </cell>
        </row>
        <row r="7685">
          <cell r="B7685">
            <v>41247</v>
          </cell>
          <cell r="C7685">
            <v>1813.73</v>
          </cell>
        </row>
        <row r="7686">
          <cell r="B7686">
            <v>41248</v>
          </cell>
          <cell r="C7686">
            <v>1813.57</v>
          </cell>
        </row>
        <row r="7687">
          <cell r="B7687">
            <v>41249</v>
          </cell>
          <cell r="C7687">
            <v>1811.05</v>
          </cell>
        </row>
        <row r="7688">
          <cell r="B7688">
            <v>41250</v>
          </cell>
          <cell r="C7688">
            <v>1803.69</v>
          </cell>
        </row>
        <row r="7689">
          <cell r="B7689">
            <v>41251</v>
          </cell>
          <cell r="C7689">
            <v>1797.45</v>
          </cell>
        </row>
        <row r="7690">
          <cell r="B7690">
            <v>41252</v>
          </cell>
          <cell r="C7690">
            <v>1797.45</v>
          </cell>
        </row>
        <row r="7691">
          <cell r="B7691">
            <v>41253</v>
          </cell>
          <cell r="C7691">
            <v>1797.45</v>
          </cell>
        </row>
        <row r="7692">
          <cell r="B7692">
            <v>41254</v>
          </cell>
          <cell r="C7692">
            <v>1799.4</v>
          </cell>
        </row>
        <row r="7693">
          <cell r="B7693">
            <v>41255</v>
          </cell>
          <cell r="C7693">
            <v>1801.5</v>
          </cell>
        </row>
        <row r="7694">
          <cell r="B7694">
            <v>41256</v>
          </cell>
          <cell r="C7694">
            <v>1796.31</v>
          </cell>
        </row>
        <row r="7695">
          <cell r="B7695">
            <v>41257</v>
          </cell>
          <cell r="C7695">
            <v>1795.05</v>
          </cell>
        </row>
        <row r="7696">
          <cell r="B7696">
            <v>41258</v>
          </cell>
          <cell r="C7696">
            <v>1798.37</v>
          </cell>
        </row>
        <row r="7697">
          <cell r="B7697">
            <v>41259</v>
          </cell>
          <cell r="C7697">
            <v>1798.37</v>
          </cell>
        </row>
        <row r="7698">
          <cell r="B7698">
            <v>41260</v>
          </cell>
          <cell r="C7698">
            <v>1798.37</v>
          </cell>
        </row>
        <row r="7699">
          <cell r="B7699">
            <v>41261</v>
          </cell>
          <cell r="C7699">
            <v>1796.98</v>
          </cell>
        </row>
        <row r="7700">
          <cell r="B7700">
            <v>41262</v>
          </cell>
          <cell r="C7700">
            <v>1794.14</v>
          </cell>
        </row>
        <row r="7701">
          <cell r="B7701">
            <v>41263</v>
          </cell>
          <cell r="C7701">
            <v>1790.46</v>
          </cell>
        </row>
        <row r="7702">
          <cell r="B7702">
            <v>41264</v>
          </cell>
          <cell r="C7702">
            <v>1788.87</v>
          </cell>
        </row>
        <row r="7703">
          <cell r="B7703">
            <v>41265</v>
          </cell>
          <cell r="C7703">
            <v>1779.79</v>
          </cell>
        </row>
        <row r="7704">
          <cell r="B7704">
            <v>41266</v>
          </cell>
          <cell r="C7704">
            <v>1779.79</v>
          </cell>
        </row>
        <row r="7705">
          <cell r="B7705">
            <v>41267</v>
          </cell>
          <cell r="C7705">
            <v>1779.79</v>
          </cell>
        </row>
        <row r="7706">
          <cell r="B7706">
            <v>41268</v>
          </cell>
          <cell r="C7706">
            <v>1773.44</v>
          </cell>
        </row>
        <row r="7707">
          <cell r="B7707">
            <v>41269</v>
          </cell>
          <cell r="C7707">
            <v>1773.44</v>
          </cell>
        </row>
        <row r="7708">
          <cell r="B7708">
            <v>41270</v>
          </cell>
          <cell r="C7708">
            <v>1771.49</v>
          </cell>
        </row>
        <row r="7709">
          <cell r="B7709">
            <v>41271</v>
          </cell>
          <cell r="C7709">
            <v>1771.54</v>
          </cell>
        </row>
        <row r="7710">
          <cell r="B7710">
            <v>41272</v>
          </cell>
          <cell r="C7710">
            <v>1768.23</v>
          </cell>
        </row>
        <row r="7711">
          <cell r="B7711">
            <v>41273</v>
          </cell>
          <cell r="C7711">
            <v>1768.23</v>
          </cell>
        </row>
        <row r="7712">
          <cell r="B7712">
            <v>41274</v>
          </cell>
          <cell r="C7712">
            <v>1768.23</v>
          </cell>
        </row>
        <row r="7713">
          <cell r="B7713">
            <v>41275</v>
          </cell>
          <cell r="C7713">
            <v>1768.23</v>
          </cell>
        </row>
        <row r="7714">
          <cell r="B7714">
            <v>41276</v>
          </cell>
          <cell r="C7714">
            <v>1768.23</v>
          </cell>
        </row>
        <row r="7715">
          <cell r="B7715">
            <v>41277</v>
          </cell>
          <cell r="C7715">
            <v>1759.97</v>
          </cell>
        </row>
        <row r="7716">
          <cell r="B7716">
            <v>41278</v>
          </cell>
          <cell r="C7716">
            <v>1760.83</v>
          </cell>
        </row>
        <row r="7717">
          <cell r="B7717">
            <v>41279</v>
          </cell>
          <cell r="C7717">
            <v>1767.54</v>
          </cell>
        </row>
        <row r="7718">
          <cell r="B7718">
            <v>41280</v>
          </cell>
          <cell r="C7718">
            <v>1767.54</v>
          </cell>
        </row>
        <row r="7719">
          <cell r="B7719">
            <v>41281</v>
          </cell>
          <cell r="C7719">
            <v>1767.54</v>
          </cell>
        </row>
        <row r="7720">
          <cell r="B7720">
            <v>41282</v>
          </cell>
          <cell r="C7720">
            <v>1767.54</v>
          </cell>
        </row>
        <row r="7721">
          <cell r="B7721">
            <v>41283</v>
          </cell>
          <cell r="C7721">
            <v>1771.31</v>
          </cell>
        </row>
        <row r="7722">
          <cell r="B7722">
            <v>41284</v>
          </cell>
          <cell r="C7722">
            <v>1767.96</v>
          </cell>
        </row>
        <row r="7723">
          <cell r="B7723">
            <v>41285</v>
          </cell>
          <cell r="C7723">
            <v>1761.5</v>
          </cell>
        </row>
        <row r="7724">
          <cell r="B7724">
            <v>41286</v>
          </cell>
          <cell r="C7724">
            <v>1762.38</v>
          </cell>
        </row>
        <row r="7725">
          <cell r="B7725">
            <v>41287</v>
          </cell>
          <cell r="C7725">
            <v>1762.38</v>
          </cell>
        </row>
        <row r="7726">
          <cell r="B7726">
            <v>41288</v>
          </cell>
          <cell r="C7726">
            <v>1762.38</v>
          </cell>
        </row>
        <row r="7727">
          <cell r="B7727">
            <v>41289</v>
          </cell>
          <cell r="C7727">
            <v>1758.45</v>
          </cell>
        </row>
        <row r="7728">
          <cell r="B7728">
            <v>41290</v>
          </cell>
          <cell r="C7728">
            <v>1769.88</v>
          </cell>
        </row>
        <row r="7729">
          <cell r="B7729">
            <v>41291</v>
          </cell>
          <cell r="C7729">
            <v>1775.15</v>
          </cell>
        </row>
        <row r="7730">
          <cell r="B7730">
            <v>41292</v>
          </cell>
          <cell r="C7730">
            <v>1767.78</v>
          </cell>
        </row>
        <row r="7731">
          <cell r="B7731">
            <v>41293</v>
          </cell>
          <cell r="C7731">
            <v>1767.74</v>
          </cell>
        </row>
        <row r="7732">
          <cell r="B7732">
            <v>41294</v>
          </cell>
          <cell r="C7732">
            <v>1767.74</v>
          </cell>
        </row>
        <row r="7733">
          <cell r="B7733">
            <v>41295</v>
          </cell>
          <cell r="C7733">
            <v>1767.74</v>
          </cell>
        </row>
        <row r="7734">
          <cell r="B7734">
            <v>41296</v>
          </cell>
          <cell r="C7734">
            <v>1767.74</v>
          </cell>
        </row>
        <row r="7735">
          <cell r="B7735">
            <v>41297</v>
          </cell>
          <cell r="C7735">
            <v>1776.96</v>
          </cell>
        </row>
        <row r="7736">
          <cell r="B7736">
            <v>41298</v>
          </cell>
          <cell r="C7736">
            <v>1778.69</v>
          </cell>
        </row>
        <row r="7737">
          <cell r="B7737">
            <v>41299</v>
          </cell>
          <cell r="C7737">
            <v>1779.73</v>
          </cell>
        </row>
        <row r="7738">
          <cell r="B7738">
            <v>41300</v>
          </cell>
          <cell r="C7738">
            <v>1779.25</v>
          </cell>
        </row>
        <row r="7739">
          <cell r="B7739">
            <v>41301</v>
          </cell>
          <cell r="C7739">
            <v>1779.25</v>
          </cell>
        </row>
        <row r="7740">
          <cell r="B7740">
            <v>41302</v>
          </cell>
          <cell r="C7740">
            <v>1779.25</v>
          </cell>
        </row>
        <row r="7741">
          <cell r="B7741">
            <v>41303</v>
          </cell>
          <cell r="C7741">
            <v>1779.84</v>
          </cell>
        </row>
        <row r="7742">
          <cell r="B7742">
            <v>41304</v>
          </cell>
          <cell r="C7742">
            <v>1776.09</v>
          </cell>
        </row>
        <row r="7743">
          <cell r="B7743">
            <v>41305</v>
          </cell>
          <cell r="C7743">
            <v>1773.24</v>
          </cell>
        </row>
        <row r="7744">
          <cell r="B7744">
            <v>41306</v>
          </cell>
          <cell r="C7744">
            <v>1775.65</v>
          </cell>
        </row>
        <row r="7745">
          <cell r="B7745">
            <v>41307</v>
          </cell>
          <cell r="C7745">
            <v>1776.2</v>
          </cell>
        </row>
        <row r="7746">
          <cell r="B7746">
            <v>41308</v>
          </cell>
          <cell r="C7746">
            <v>1776.2</v>
          </cell>
        </row>
        <row r="7747">
          <cell r="B7747">
            <v>41309</v>
          </cell>
          <cell r="C7747">
            <v>1776.2</v>
          </cell>
        </row>
        <row r="7748">
          <cell r="B7748">
            <v>41310</v>
          </cell>
          <cell r="C7748">
            <v>1785.92</v>
          </cell>
        </row>
        <row r="7749">
          <cell r="B7749">
            <v>41311</v>
          </cell>
          <cell r="C7749">
            <v>1789.09</v>
          </cell>
        </row>
        <row r="7750">
          <cell r="B7750">
            <v>41312</v>
          </cell>
          <cell r="C7750">
            <v>1791.24</v>
          </cell>
        </row>
        <row r="7751">
          <cell r="B7751">
            <v>41313</v>
          </cell>
          <cell r="C7751">
            <v>1795.21</v>
          </cell>
        </row>
        <row r="7752">
          <cell r="B7752">
            <v>41314</v>
          </cell>
          <cell r="C7752">
            <v>1790.61</v>
          </cell>
        </row>
        <row r="7753">
          <cell r="B7753">
            <v>41315</v>
          </cell>
          <cell r="C7753">
            <v>1790.61</v>
          </cell>
        </row>
        <row r="7754">
          <cell r="B7754">
            <v>41316</v>
          </cell>
          <cell r="C7754">
            <v>1790.61</v>
          </cell>
        </row>
        <row r="7755">
          <cell r="B7755">
            <v>41317</v>
          </cell>
          <cell r="C7755">
            <v>1784.71</v>
          </cell>
        </row>
        <row r="7756">
          <cell r="B7756">
            <v>41318</v>
          </cell>
          <cell r="C7756">
            <v>1783.2</v>
          </cell>
        </row>
        <row r="7757">
          <cell r="B7757">
            <v>41319</v>
          </cell>
          <cell r="C7757">
            <v>1777.72</v>
          </cell>
        </row>
        <row r="7758">
          <cell r="B7758">
            <v>41320</v>
          </cell>
          <cell r="C7758">
            <v>1783.19</v>
          </cell>
        </row>
        <row r="7759">
          <cell r="B7759">
            <v>41321</v>
          </cell>
          <cell r="C7759">
            <v>1785.41</v>
          </cell>
        </row>
        <row r="7760">
          <cell r="B7760">
            <v>41322</v>
          </cell>
          <cell r="C7760">
            <v>1785.41</v>
          </cell>
        </row>
        <row r="7761">
          <cell r="B7761">
            <v>41323</v>
          </cell>
          <cell r="C7761">
            <v>1785.41</v>
          </cell>
        </row>
        <row r="7762">
          <cell r="B7762">
            <v>41324</v>
          </cell>
          <cell r="C7762">
            <v>1785.41</v>
          </cell>
        </row>
        <row r="7763">
          <cell r="B7763">
            <v>41325</v>
          </cell>
          <cell r="C7763">
            <v>1794.63</v>
          </cell>
        </row>
        <row r="7764">
          <cell r="B7764">
            <v>41326</v>
          </cell>
          <cell r="C7764">
            <v>1791.33</v>
          </cell>
        </row>
        <row r="7765">
          <cell r="B7765">
            <v>41327</v>
          </cell>
          <cell r="C7765">
            <v>1798.21</v>
          </cell>
        </row>
        <row r="7766">
          <cell r="B7766">
            <v>41328</v>
          </cell>
          <cell r="C7766">
            <v>1800.7</v>
          </cell>
        </row>
        <row r="7767">
          <cell r="B7767">
            <v>41329</v>
          </cell>
          <cell r="C7767">
            <v>1800.7</v>
          </cell>
        </row>
        <row r="7768">
          <cell r="B7768">
            <v>41330</v>
          </cell>
          <cell r="C7768">
            <v>1800.7</v>
          </cell>
        </row>
        <row r="7769">
          <cell r="B7769">
            <v>41331</v>
          </cell>
          <cell r="C7769">
            <v>1806.11</v>
          </cell>
        </row>
        <row r="7770">
          <cell r="B7770">
            <v>41332</v>
          </cell>
          <cell r="C7770">
            <v>1818.54</v>
          </cell>
        </row>
        <row r="7771">
          <cell r="B7771">
            <v>41333</v>
          </cell>
          <cell r="C7771">
            <v>1816.42</v>
          </cell>
        </row>
        <row r="7772">
          <cell r="B7772">
            <v>41334</v>
          </cell>
          <cell r="C7772">
            <v>1814.28</v>
          </cell>
        </row>
        <row r="7773">
          <cell r="B7773">
            <v>41335</v>
          </cell>
          <cell r="C7773">
            <v>1816.48</v>
          </cell>
        </row>
        <row r="7774">
          <cell r="B7774">
            <v>41336</v>
          </cell>
          <cell r="C7774">
            <v>1816.48</v>
          </cell>
        </row>
        <row r="7775">
          <cell r="B7775">
            <v>41337</v>
          </cell>
          <cell r="C7775">
            <v>1816.48</v>
          </cell>
        </row>
        <row r="7776">
          <cell r="B7776">
            <v>41338</v>
          </cell>
          <cell r="C7776">
            <v>1813.53</v>
          </cell>
        </row>
        <row r="7777">
          <cell r="B7777">
            <v>41339</v>
          </cell>
          <cell r="C7777">
            <v>1809.65</v>
          </cell>
        </row>
        <row r="7778">
          <cell r="B7778">
            <v>41340</v>
          </cell>
          <cell r="C7778">
            <v>1808</v>
          </cell>
        </row>
        <row r="7779">
          <cell r="B7779">
            <v>41341</v>
          </cell>
          <cell r="C7779">
            <v>1803.65</v>
          </cell>
        </row>
        <row r="7780">
          <cell r="B7780">
            <v>41342</v>
          </cell>
          <cell r="C7780">
            <v>1800.45</v>
          </cell>
        </row>
        <row r="7781">
          <cell r="B7781">
            <v>41343</v>
          </cell>
          <cell r="C7781">
            <v>1800.45</v>
          </cell>
        </row>
        <row r="7782">
          <cell r="B7782">
            <v>41344</v>
          </cell>
          <cell r="C7782">
            <v>1800.45</v>
          </cell>
        </row>
        <row r="7783">
          <cell r="B7783">
            <v>41345</v>
          </cell>
          <cell r="C7783">
            <v>1801.2</v>
          </cell>
        </row>
        <row r="7784">
          <cell r="B7784">
            <v>41346</v>
          </cell>
          <cell r="C7784">
            <v>1801.64</v>
          </cell>
        </row>
        <row r="7785">
          <cell r="B7785">
            <v>41347</v>
          </cell>
          <cell r="C7785">
            <v>1798.56</v>
          </cell>
        </row>
        <row r="7786">
          <cell r="B7786">
            <v>41348</v>
          </cell>
          <cell r="C7786">
            <v>1797.28</v>
          </cell>
        </row>
        <row r="7787">
          <cell r="B7787">
            <v>41349</v>
          </cell>
          <cell r="C7787">
            <v>1804.06</v>
          </cell>
        </row>
        <row r="7788">
          <cell r="B7788">
            <v>41350</v>
          </cell>
          <cell r="C7788">
            <v>1804.06</v>
          </cell>
        </row>
        <row r="7789">
          <cell r="B7789">
            <v>41351</v>
          </cell>
          <cell r="C7789">
            <v>1804.06</v>
          </cell>
        </row>
        <row r="7790">
          <cell r="B7790">
            <v>41352</v>
          </cell>
          <cell r="C7790">
            <v>1809.58</v>
          </cell>
        </row>
        <row r="7791">
          <cell r="B7791">
            <v>41353</v>
          </cell>
          <cell r="C7791">
            <v>1809.83</v>
          </cell>
        </row>
        <row r="7792">
          <cell r="B7792">
            <v>41354</v>
          </cell>
          <cell r="C7792">
            <v>1812.35</v>
          </cell>
        </row>
        <row r="7793">
          <cell r="B7793">
            <v>41355</v>
          </cell>
          <cell r="C7793">
            <v>1822.78</v>
          </cell>
        </row>
        <row r="7794">
          <cell r="B7794">
            <v>41356</v>
          </cell>
          <cell r="C7794">
            <v>1825.79</v>
          </cell>
        </row>
        <row r="7795">
          <cell r="B7795">
            <v>41357</v>
          </cell>
          <cell r="C7795">
            <v>1825.79</v>
          </cell>
        </row>
        <row r="7796">
          <cell r="B7796">
            <v>41358</v>
          </cell>
          <cell r="C7796">
            <v>1825.79</v>
          </cell>
        </row>
        <row r="7797">
          <cell r="B7797">
            <v>41359</v>
          </cell>
          <cell r="C7797">
            <v>1825.79</v>
          </cell>
        </row>
        <row r="7798">
          <cell r="B7798">
            <v>41360</v>
          </cell>
          <cell r="C7798">
            <v>1828.95</v>
          </cell>
        </row>
        <row r="7799">
          <cell r="B7799">
            <v>41361</v>
          </cell>
          <cell r="C7799">
            <v>1832.2</v>
          </cell>
        </row>
        <row r="7800">
          <cell r="B7800">
            <v>41362</v>
          </cell>
          <cell r="C7800">
            <v>1832.2</v>
          </cell>
        </row>
        <row r="7801">
          <cell r="B7801">
            <v>41363</v>
          </cell>
          <cell r="C7801">
            <v>1832.2</v>
          </cell>
        </row>
        <row r="7802">
          <cell r="B7802">
            <v>41364</v>
          </cell>
          <cell r="C7802">
            <v>1832.2</v>
          </cell>
        </row>
        <row r="7803">
          <cell r="B7803">
            <v>41365</v>
          </cell>
          <cell r="C7803">
            <v>1832.2</v>
          </cell>
        </row>
        <row r="7804">
          <cell r="B7804">
            <v>41366</v>
          </cell>
          <cell r="C7804">
            <v>1823.12</v>
          </cell>
        </row>
        <row r="7805">
          <cell r="B7805">
            <v>41367</v>
          </cell>
          <cell r="C7805">
            <v>1817.14</v>
          </cell>
        </row>
        <row r="7806">
          <cell r="B7806">
            <v>41368</v>
          </cell>
          <cell r="C7806">
            <v>1819.93</v>
          </cell>
        </row>
        <row r="7807">
          <cell r="B7807">
            <v>41369</v>
          </cell>
          <cell r="C7807">
            <v>1829.01</v>
          </cell>
        </row>
        <row r="7808">
          <cell r="B7808">
            <v>41370</v>
          </cell>
          <cell r="C7808">
            <v>1826.88</v>
          </cell>
        </row>
        <row r="7809">
          <cell r="B7809">
            <v>41371</v>
          </cell>
          <cell r="C7809">
            <v>1826.88</v>
          </cell>
        </row>
        <row r="7810">
          <cell r="B7810">
            <v>41372</v>
          </cell>
          <cell r="C7810">
            <v>1826.88</v>
          </cell>
        </row>
        <row r="7811">
          <cell r="B7811">
            <v>41373</v>
          </cell>
          <cell r="C7811">
            <v>1817.66</v>
          </cell>
        </row>
        <row r="7812">
          <cell r="B7812">
            <v>41374</v>
          </cell>
          <cell r="C7812">
            <v>1813.11</v>
          </cell>
        </row>
        <row r="7813">
          <cell r="B7813">
            <v>41375</v>
          </cell>
          <cell r="C7813">
            <v>1821.2</v>
          </cell>
        </row>
        <row r="7814">
          <cell r="B7814">
            <v>41376</v>
          </cell>
          <cell r="C7814">
            <v>1823.84</v>
          </cell>
        </row>
        <row r="7815">
          <cell r="B7815">
            <v>41377</v>
          </cell>
          <cell r="C7815">
            <v>1827.79</v>
          </cell>
        </row>
        <row r="7816">
          <cell r="B7816">
            <v>41378</v>
          </cell>
          <cell r="C7816">
            <v>1827.79</v>
          </cell>
        </row>
        <row r="7817">
          <cell r="B7817">
            <v>41379</v>
          </cell>
          <cell r="C7817">
            <v>1827.79</v>
          </cell>
        </row>
        <row r="7818">
          <cell r="B7818">
            <v>41380</v>
          </cell>
          <cell r="C7818">
            <v>1834.86</v>
          </cell>
        </row>
        <row r="7819">
          <cell r="B7819">
            <v>41381</v>
          </cell>
          <cell r="C7819">
            <v>1833.98</v>
          </cell>
        </row>
        <row r="7820">
          <cell r="B7820">
            <v>41382</v>
          </cell>
          <cell r="C7820">
            <v>1846.46</v>
          </cell>
        </row>
        <row r="7821">
          <cell r="B7821">
            <v>41383</v>
          </cell>
          <cell r="C7821">
            <v>1847.02</v>
          </cell>
        </row>
        <row r="7822">
          <cell r="B7822">
            <v>41384</v>
          </cell>
          <cell r="C7822">
            <v>1835.57</v>
          </cell>
        </row>
        <row r="7823">
          <cell r="B7823">
            <v>41385</v>
          </cell>
          <cell r="C7823">
            <v>1835.57</v>
          </cell>
        </row>
        <row r="7824">
          <cell r="B7824">
            <v>41386</v>
          </cell>
          <cell r="C7824">
            <v>1835.57</v>
          </cell>
        </row>
        <row r="7825">
          <cell r="B7825">
            <v>41387</v>
          </cell>
          <cell r="C7825">
            <v>1841.14</v>
          </cell>
        </row>
        <row r="7826">
          <cell r="B7826">
            <v>41388</v>
          </cell>
          <cell r="C7826">
            <v>1838.03</v>
          </cell>
        </row>
        <row r="7827">
          <cell r="B7827">
            <v>41389</v>
          </cell>
          <cell r="C7827">
            <v>1836.79</v>
          </cell>
        </row>
        <row r="7828">
          <cell r="B7828">
            <v>41390</v>
          </cell>
          <cell r="C7828">
            <v>1830.84</v>
          </cell>
        </row>
        <row r="7829">
          <cell r="B7829">
            <v>41391</v>
          </cell>
          <cell r="C7829">
            <v>1833.7</v>
          </cell>
        </row>
        <row r="7830">
          <cell r="B7830">
            <v>41392</v>
          </cell>
          <cell r="C7830">
            <v>1833.7</v>
          </cell>
        </row>
        <row r="7831">
          <cell r="B7831">
            <v>41393</v>
          </cell>
          <cell r="C7831">
            <v>1833.7</v>
          </cell>
        </row>
        <row r="7832">
          <cell r="B7832">
            <v>41394</v>
          </cell>
          <cell r="C7832">
            <v>1828.79</v>
          </cell>
        </row>
        <row r="7833">
          <cell r="B7833">
            <v>41395</v>
          </cell>
          <cell r="C7833">
            <v>1825.83</v>
          </cell>
        </row>
        <row r="7834">
          <cell r="B7834">
            <v>41396</v>
          </cell>
          <cell r="C7834">
            <v>1825.83</v>
          </cell>
        </row>
        <row r="7835">
          <cell r="B7835">
            <v>41397</v>
          </cell>
          <cell r="C7835">
            <v>1836.34</v>
          </cell>
        </row>
        <row r="7836">
          <cell r="B7836">
            <v>41398</v>
          </cell>
          <cell r="C7836">
            <v>1835.88</v>
          </cell>
        </row>
        <row r="7837">
          <cell r="B7837">
            <v>41399</v>
          </cell>
          <cell r="C7837">
            <v>1835.88</v>
          </cell>
        </row>
        <row r="7838">
          <cell r="B7838">
            <v>41400</v>
          </cell>
          <cell r="C7838">
            <v>1835.88</v>
          </cell>
        </row>
        <row r="7839">
          <cell r="B7839">
            <v>41401</v>
          </cell>
          <cell r="C7839">
            <v>1831.42</v>
          </cell>
        </row>
        <row r="7840">
          <cell r="B7840">
            <v>41402</v>
          </cell>
          <cell r="C7840">
            <v>1827.13</v>
          </cell>
        </row>
        <row r="7841">
          <cell r="B7841">
            <v>41403</v>
          </cell>
          <cell r="C7841">
            <v>1830.7</v>
          </cell>
        </row>
        <row r="7842">
          <cell r="B7842">
            <v>41404</v>
          </cell>
          <cell r="C7842">
            <v>1833.07</v>
          </cell>
        </row>
        <row r="7843">
          <cell r="B7843">
            <v>41405</v>
          </cell>
          <cell r="C7843">
            <v>1834.83</v>
          </cell>
        </row>
        <row r="7844">
          <cell r="B7844">
            <v>41406</v>
          </cell>
          <cell r="C7844">
            <v>1834.83</v>
          </cell>
        </row>
        <row r="7845">
          <cell r="B7845">
            <v>41407</v>
          </cell>
          <cell r="C7845">
            <v>1834.83</v>
          </cell>
        </row>
        <row r="7846">
          <cell r="B7846">
            <v>41408</v>
          </cell>
          <cell r="C7846">
            <v>1834.83</v>
          </cell>
        </row>
        <row r="7847">
          <cell r="B7847">
            <v>41409</v>
          </cell>
          <cell r="C7847">
            <v>1838.63</v>
          </cell>
        </row>
        <row r="7848">
          <cell r="B7848">
            <v>41410</v>
          </cell>
          <cell r="C7848">
            <v>1843.75</v>
          </cell>
        </row>
        <row r="7849">
          <cell r="B7849">
            <v>41411</v>
          </cell>
          <cell r="C7849">
            <v>1838.82</v>
          </cell>
        </row>
        <row r="7850">
          <cell r="B7850">
            <v>41412</v>
          </cell>
          <cell r="C7850">
            <v>1841.35</v>
          </cell>
        </row>
        <row r="7851">
          <cell r="B7851">
            <v>41413</v>
          </cell>
          <cell r="C7851">
            <v>1841.35</v>
          </cell>
        </row>
        <row r="7852">
          <cell r="B7852">
            <v>41414</v>
          </cell>
          <cell r="C7852">
            <v>1841.35</v>
          </cell>
        </row>
        <row r="7853">
          <cell r="B7853">
            <v>41415</v>
          </cell>
          <cell r="C7853">
            <v>1842.59</v>
          </cell>
        </row>
        <row r="7854">
          <cell r="B7854">
            <v>41416</v>
          </cell>
          <cell r="C7854">
            <v>1846.76</v>
          </cell>
        </row>
        <row r="7855">
          <cell r="B7855">
            <v>41417</v>
          </cell>
          <cell r="C7855">
            <v>1850.55</v>
          </cell>
        </row>
        <row r="7856">
          <cell r="B7856">
            <v>41418</v>
          </cell>
          <cell r="C7856">
            <v>1864.02</v>
          </cell>
        </row>
        <row r="7857">
          <cell r="B7857">
            <v>41419</v>
          </cell>
          <cell r="C7857">
            <v>1874.1</v>
          </cell>
        </row>
        <row r="7858">
          <cell r="B7858">
            <v>41420</v>
          </cell>
          <cell r="C7858">
            <v>1874.1</v>
          </cell>
        </row>
        <row r="7859">
          <cell r="B7859">
            <v>41421</v>
          </cell>
          <cell r="C7859">
            <v>1874.1</v>
          </cell>
        </row>
        <row r="7860">
          <cell r="B7860">
            <v>41422</v>
          </cell>
          <cell r="C7860">
            <v>1874.1</v>
          </cell>
        </row>
        <row r="7861">
          <cell r="B7861">
            <v>41423</v>
          </cell>
          <cell r="C7861">
            <v>1897.1</v>
          </cell>
        </row>
        <row r="7862">
          <cell r="B7862">
            <v>41424</v>
          </cell>
          <cell r="C7862">
            <v>1894.13</v>
          </cell>
        </row>
        <row r="7863">
          <cell r="B7863">
            <v>41425</v>
          </cell>
          <cell r="C7863">
            <v>1891.48</v>
          </cell>
        </row>
        <row r="7864">
          <cell r="B7864">
            <v>41426</v>
          </cell>
          <cell r="C7864">
            <v>1907.76</v>
          </cell>
        </row>
        <row r="7865">
          <cell r="B7865">
            <v>41427</v>
          </cell>
          <cell r="C7865">
            <v>1907.76</v>
          </cell>
        </row>
        <row r="7866">
          <cell r="B7866">
            <v>41428</v>
          </cell>
          <cell r="C7866">
            <v>1907.76</v>
          </cell>
        </row>
        <row r="7867">
          <cell r="B7867">
            <v>41429</v>
          </cell>
          <cell r="C7867">
            <v>1907.76</v>
          </cell>
        </row>
        <row r="7868">
          <cell r="B7868">
            <v>41430</v>
          </cell>
          <cell r="C7868">
            <v>1894.4</v>
          </cell>
        </row>
        <row r="7869">
          <cell r="B7869">
            <v>41431</v>
          </cell>
          <cell r="C7869">
            <v>1899.08</v>
          </cell>
        </row>
        <row r="7870">
          <cell r="B7870">
            <v>41432</v>
          </cell>
          <cell r="C7870">
            <v>1907.88</v>
          </cell>
        </row>
        <row r="7871">
          <cell r="B7871">
            <v>41433</v>
          </cell>
          <cell r="C7871">
            <v>1898.8</v>
          </cell>
        </row>
        <row r="7872">
          <cell r="B7872">
            <v>41434</v>
          </cell>
          <cell r="C7872">
            <v>1898.8</v>
          </cell>
        </row>
        <row r="7873">
          <cell r="B7873">
            <v>41435</v>
          </cell>
          <cell r="C7873">
            <v>1898.8</v>
          </cell>
        </row>
        <row r="7874">
          <cell r="B7874">
            <v>41436</v>
          </cell>
          <cell r="C7874">
            <v>1898.8</v>
          </cell>
        </row>
        <row r="7875">
          <cell r="B7875">
            <v>41437</v>
          </cell>
          <cell r="C7875">
            <v>1907.12</v>
          </cell>
        </row>
        <row r="7876">
          <cell r="B7876">
            <v>41438</v>
          </cell>
          <cell r="C7876">
            <v>1897.53</v>
          </cell>
        </row>
        <row r="7877">
          <cell r="B7877">
            <v>41439</v>
          </cell>
          <cell r="C7877">
            <v>1895.01</v>
          </cell>
        </row>
        <row r="7878">
          <cell r="B7878">
            <v>41440</v>
          </cell>
          <cell r="C7878">
            <v>1882.38</v>
          </cell>
        </row>
        <row r="7879">
          <cell r="B7879">
            <v>41441</v>
          </cell>
          <cell r="C7879">
            <v>1882.38</v>
          </cell>
        </row>
        <row r="7880">
          <cell r="B7880">
            <v>41442</v>
          </cell>
          <cell r="C7880">
            <v>1882.38</v>
          </cell>
        </row>
        <row r="7881">
          <cell r="B7881">
            <v>41443</v>
          </cell>
          <cell r="C7881">
            <v>1883.57</v>
          </cell>
        </row>
        <row r="7882">
          <cell r="B7882">
            <v>41444</v>
          </cell>
          <cell r="C7882">
            <v>1902.47</v>
          </cell>
        </row>
        <row r="7883">
          <cell r="B7883">
            <v>41445</v>
          </cell>
          <cell r="C7883">
            <v>1900.87</v>
          </cell>
        </row>
        <row r="7884">
          <cell r="B7884">
            <v>41446</v>
          </cell>
          <cell r="C7884">
            <v>1937.26</v>
          </cell>
        </row>
        <row r="7885">
          <cell r="B7885">
            <v>41447</v>
          </cell>
          <cell r="C7885">
            <v>1941.06</v>
          </cell>
        </row>
        <row r="7886">
          <cell r="B7886">
            <v>41448</v>
          </cell>
          <cell r="C7886">
            <v>1941.06</v>
          </cell>
        </row>
        <row r="7887">
          <cell r="B7887">
            <v>41449</v>
          </cell>
          <cell r="C7887">
            <v>1941.06</v>
          </cell>
        </row>
        <row r="7888">
          <cell r="B7888">
            <v>41450</v>
          </cell>
          <cell r="C7888">
            <v>1942.97</v>
          </cell>
        </row>
        <row r="7889">
          <cell r="B7889">
            <v>41451</v>
          </cell>
          <cell r="C7889">
            <v>1928.27</v>
          </cell>
        </row>
        <row r="7890">
          <cell r="B7890">
            <v>41452</v>
          </cell>
          <cell r="C7890">
            <v>1921.86</v>
          </cell>
        </row>
        <row r="7891">
          <cell r="B7891">
            <v>41453</v>
          </cell>
          <cell r="C7891">
            <v>1922.63</v>
          </cell>
        </row>
        <row r="7892">
          <cell r="B7892">
            <v>41454</v>
          </cell>
          <cell r="C7892">
            <v>1929</v>
          </cell>
        </row>
        <row r="7893">
          <cell r="B7893">
            <v>41455</v>
          </cell>
          <cell r="C7893">
            <v>1929</v>
          </cell>
        </row>
        <row r="7894">
          <cell r="B7894">
            <v>41456</v>
          </cell>
          <cell r="C7894">
            <v>1929</v>
          </cell>
        </row>
        <row r="7895">
          <cell r="B7895">
            <v>41457</v>
          </cell>
          <cell r="C7895">
            <v>1929</v>
          </cell>
        </row>
        <row r="7896">
          <cell r="B7896">
            <v>41458</v>
          </cell>
          <cell r="C7896">
            <v>1919.42</v>
          </cell>
        </row>
        <row r="7897">
          <cell r="B7897">
            <v>41459</v>
          </cell>
          <cell r="C7897">
            <v>1915.45</v>
          </cell>
        </row>
        <row r="7898">
          <cell r="B7898">
            <v>41460</v>
          </cell>
          <cell r="C7898">
            <v>1915.45</v>
          </cell>
        </row>
        <row r="7899">
          <cell r="B7899">
            <v>41461</v>
          </cell>
          <cell r="C7899">
            <v>1927.4</v>
          </cell>
        </row>
        <row r="7900">
          <cell r="B7900">
            <v>41462</v>
          </cell>
          <cell r="C7900">
            <v>1927.4</v>
          </cell>
        </row>
        <row r="7901">
          <cell r="B7901">
            <v>41463</v>
          </cell>
          <cell r="C7901">
            <v>1927.4</v>
          </cell>
        </row>
        <row r="7902">
          <cell r="B7902">
            <v>41464</v>
          </cell>
          <cell r="C7902">
            <v>1926.84</v>
          </cell>
        </row>
        <row r="7903">
          <cell r="B7903">
            <v>41465</v>
          </cell>
          <cell r="C7903">
            <v>1920.12</v>
          </cell>
        </row>
        <row r="7904">
          <cell r="B7904">
            <v>41466</v>
          </cell>
          <cell r="C7904">
            <v>1920.24</v>
          </cell>
        </row>
        <row r="7905">
          <cell r="B7905">
            <v>41467</v>
          </cell>
          <cell r="C7905">
            <v>1910.79</v>
          </cell>
        </row>
        <row r="7906">
          <cell r="B7906">
            <v>41468</v>
          </cell>
          <cell r="C7906">
            <v>1905.25</v>
          </cell>
        </row>
        <row r="7907">
          <cell r="B7907">
            <v>41469</v>
          </cell>
          <cell r="C7907">
            <v>1905.25</v>
          </cell>
        </row>
        <row r="7908">
          <cell r="B7908">
            <v>41470</v>
          </cell>
          <cell r="C7908">
            <v>1905.25</v>
          </cell>
        </row>
        <row r="7909">
          <cell r="B7909">
            <v>41471</v>
          </cell>
          <cell r="C7909">
            <v>1893.16</v>
          </cell>
        </row>
        <row r="7910">
          <cell r="B7910">
            <v>41472</v>
          </cell>
          <cell r="C7910">
            <v>1878.42</v>
          </cell>
        </row>
        <row r="7911">
          <cell r="B7911">
            <v>41473</v>
          </cell>
          <cell r="C7911">
            <v>1873.25</v>
          </cell>
        </row>
        <row r="7912">
          <cell r="B7912">
            <v>41474</v>
          </cell>
          <cell r="C7912">
            <v>1883.29</v>
          </cell>
        </row>
        <row r="7913">
          <cell r="B7913">
            <v>41475</v>
          </cell>
          <cell r="C7913">
            <v>1884.01</v>
          </cell>
        </row>
        <row r="7914">
          <cell r="B7914">
            <v>41476</v>
          </cell>
          <cell r="C7914">
            <v>1884.01</v>
          </cell>
        </row>
        <row r="7915">
          <cell r="B7915">
            <v>41477</v>
          </cell>
          <cell r="C7915">
            <v>1884.01</v>
          </cell>
        </row>
        <row r="7916">
          <cell r="B7916">
            <v>41478</v>
          </cell>
          <cell r="C7916">
            <v>1880.87</v>
          </cell>
        </row>
        <row r="7917">
          <cell r="B7917">
            <v>41479</v>
          </cell>
          <cell r="C7917">
            <v>1886.06</v>
          </cell>
        </row>
        <row r="7918">
          <cell r="B7918">
            <v>41480</v>
          </cell>
          <cell r="C7918">
            <v>1891.02</v>
          </cell>
        </row>
        <row r="7919">
          <cell r="B7919">
            <v>41481</v>
          </cell>
          <cell r="C7919">
            <v>1887.4</v>
          </cell>
        </row>
        <row r="7920">
          <cell r="B7920">
            <v>41482</v>
          </cell>
          <cell r="C7920">
            <v>1886.26</v>
          </cell>
        </row>
        <row r="7921">
          <cell r="B7921">
            <v>41483</v>
          </cell>
          <cell r="C7921">
            <v>1886.26</v>
          </cell>
        </row>
        <row r="7922">
          <cell r="B7922">
            <v>41484</v>
          </cell>
          <cell r="C7922">
            <v>1886.26</v>
          </cell>
        </row>
        <row r="7923">
          <cell r="B7923">
            <v>41485</v>
          </cell>
          <cell r="C7923">
            <v>1888.95</v>
          </cell>
        </row>
        <row r="7924">
          <cell r="B7924">
            <v>41486</v>
          </cell>
          <cell r="C7924">
            <v>1890.33</v>
          </cell>
        </row>
        <row r="7925">
          <cell r="B7925">
            <v>41487</v>
          </cell>
          <cell r="C7925">
            <v>1896.15</v>
          </cell>
        </row>
        <row r="7926">
          <cell r="B7926">
            <v>41488</v>
          </cell>
          <cell r="C7926">
            <v>1896.65</v>
          </cell>
        </row>
        <row r="7927">
          <cell r="B7927">
            <v>41489</v>
          </cell>
          <cell r="C7927">
            <v>1891.67</v>
          </cell>
        </row>
        <row r="7928">
          <cell r="B7928">
            <v>41490</v>
          </cell>
          <cell r="C7928">
            <v>1891.67</v>
          </cell>
        </row>
        <row r="7929">
          <cell r="B7929">
            <v>41491</v>
          </cell>
          <cell r="C7929">
            <v>1891.67</v>
          </cell>
        </row>
        <row r="7930">
          <cell r="B7930">
            <v>41492</v>
          </cell>
          <cell r="C7930">
            <v>1883.24</v>
          </cell>
        </row>
        <row r="7931">
          <cell r="B7931">
            <v>41493</v>
          </cell>
          <cell r="C7931">
            <v>1882.01</v>
          </cell>
        </row>
        <row r="7932">
          <cell r="B7932">
            <v>41494</v>
          </cell>
          <cell r="C7932">
            <v>1882.01</v>
          </cell>
        </row>
        <row r="7933">
          <cell r="B7933">
            <v>41495</v>
          </cell>
          <cell r="C7933">
            <v>1877.23</v>
          </cell>
        </row>
        <row r="7934">
          <cell r="B7934">
            <v>41496</v>
          </cell>
          <cell r="C7934">
            <v>1873.92</v>
          </cell>
        </row>
        <row r="7935">
          <cell r="B7935">
            <v>41497</v>
          </cell>
          <cell r="C7935">
            <v>1873.92</v>
          </cell>
        </row>
        <row r="7936">
          <cell r="B7936">
            <v>41498</v>
          </cell>
          <cell r="C7936">
            <v>1873.92</v>
          </cell>
        </row>
        <row r="7937">
          <cell r="B7937">
            <v>41499</v>
          </cell>
          <cell r="C7937">
            <v>1868.9</v>
          </cell>
        </row>
        <row r="7938">
          <cell r="B7938">
            <v>41500</v>
          </cell>
          <cell r="C7938">
            <v>1882.36</v>
          </cell>
        </row>
        <row r="7939">
          <cell r="B7939">
            <v>41501</v>
          </cell>
          <cell r="C7939">
            <v>1883.15</v>
          </cell>
        </row>
        <row r="7940">
          <cell r="B7940">
            <v>41502</v>
          </cell>
          <cell r="C7940">
            <v>1901.03</v>
          </cell>
        </row>
        <row r="7941">
          <cell r="B7941">
            <v>41503</v>
          </cell>
          <cell r="C7941">
            <v>1907.06</v>
          </cell>
        </row>
        <row r="7942">
          <cell r="B7942">
            <v>41504</v>
          </cell>
          <cell r="C7942">
            <v>1907.06</v>
          </cell>
        </row>
        <row r="7943">
          <cell r="B7943">
            <v>41505</v>
          </cell>
          <cell r="C7943">
            <v>1907.06</v>
          </cell>
        </row>
        <row r="7944">
          <cell r="B7944">
            <v>41506</v>
          </cell>
          <cell r="C7944">
            <v>1907.06</v>
          </cell>
        </row>
        <row r="7945">
          <cell r="B7945">
            <v>41507</v>
          </cell>
          <cell r="C7945">
            <v>1922.73</v>
          </cell>
        </row>
        <row r="7946">
          <cell r="B7946">
            <v>41508</v>
          </cell>
          <cell r="C7946">
            <v>1929.75</v>
          </cell>
        </row>
        <row r="7947">
          <cell r="B7947">
            <v>41509</v>
          </cell>
          <cell r="C7947">
            <v>1921.99</v>
          </cell>
        </row>
        <row r="7948">
          <cell r="B7948">
            <v>41510</v>
          </cell>
          <cell r="C7948">
            <v>1911.16</v>
          </cell>
        </row>
        <row r="7949">
          <cell r="B7949">
            <v>41511</v>
          </cell>
          <cell r="C7949">
            <v>1911.16</v>
          </cell>
        </row>
        <row r="7950">
          <cell r="B7950">
            <v>41512</v>
          </cell>
          <cell r="C7950">
            <v>1911.16</v>
          </cell>
        </row>
        <row r="7951">
          <cell r="B7951">
            <v>41513</v>
          </cell>
          <cell r="C7951">
            <v>1922.96</v>
          </cell>
        </row>
        <row r="7952">
          <cell r="B7952">
            <v>41514</v>
          </cell>
          <cell r="C7952">
            <v>1938.26</v>
          </cell>
        </row>
        <row r="7953">
          <cell r="B7953">
            <v>41515</v>
          </cell>
          <cell r="C7953">
            <v>1939.85</v>
          </cell>
        </row>
        <row r="7954">
          <cell r="B7954">
            <v>41516</v>
          </cell>
          <cell r="C7954">
            <v>1943.04</v>
          </cell>
        </row>
        <row r="7955">
          <cell r="B7955">
            <v>41517</v>
          </cell>
          <cell r="C7955">
            <v>1935.43</v>
          </cell>
        </row>
        <row r="7956">
          <cell r="B7956">
            <v>41518</v>
          </cell>
          <cell r="C7956">
            <v>1935.43</v>
          </cell>
        </row>
        <row r="7957">
          <cell r="B7957">
            <v>41519</v>
          </cell>
          <cell r="C7957">
            <v>1935.43</v>
          </cell>
        </row>
        <row r="7958">
          <cell r="B7958">
            <v>41520</v>
          </cell>
          <cell r="C7958">
            <v>1935.43</v>
          </cell>
        </row>
        <row r="7959">
          <cell r="B7959">
            <v>41521</v>
          </cell>
          <cell r="C7959">
            <v>1946.28</v>
          </cell>
        </row>
        <row r="7960">
          <cell r="B7960">
            <v>41522</v>
          </cell>
          <cell r="C7960">
            <v>1938.99</v>
          </cell>
        </row>
        <row r="7961">
          <cell r="B7961">
            <v>41523</v>
          </cell>
          <cell r="C7961">
            <v>1952.11</v>
          </cell>
        </row>
        <row r="7962">
          <cell r="B7962">
            <v>41524</v>
          </cell>
          <cell r="C7962">
            <v>1947.99</v>
          </cell>
        </row>
        <row r="7963">
          <cell r="B7963">
            <v>41525</v>
          </cell>
          <cell r="C7963">
            <v>1947.99</v>
          </cell>
        </row>
        <row r="7964">
          <cell r="B7964">
            <v>41526</v>
          </cell>
          <cell r="C7964">
            <v>1947.99</v>
          </cell>
        </row>
        <row r="7965">
          <cell r="B7965">
            <v>41527</v>
          </cell>
          <cell r="C7965">
            <v>1946.06</v>
          </cell>
        </row>
        <row r="7966">
          <cell r="B7966">
            <v>41528</v>
          </cell>
          <cell r="C7966">
            <v>1935.55</v>
          </cell>
        </row>
        <row r="7967">
          <cell r="B7967">
            <v>41529</v>
          </cell>
          <cell r="C7967">
            <v>1923.64</v>
          </cell>
        </row>
        <row r="7968">
          <cell r="B7968">
            <v>41530</v>
          </cell>
          <cell r="C7968">
            <v>1919.25</v>
          </cell>
        </row>
        <row r="7969">
          <cell r="B7969">
            <v>41531</v>
          </cell>
          <cell r="C7969">
            <v>1919.54</v>
          </cell>
        </row>
        <row r="7970">
          <cell r="B7970">
            <v>41532</v>
          </cell>
          <cell r="C7970">
            <v>1919.54</v>
          </cell>
        </row>
        <row r="7971">
          <cell r="B7971">
            <v>41533</v>
          </cell>
          <cell r="C7971">
            <v>1919.54</v>
          </cell>
        </row>
        <row r="7972">
          <cell r="B7972">
            <v>41534</v>
          </cell>
          <cell r="C7972">
            <v>1917.03</v>
          </cell>
        </row>
        <row r="7973">
          <cell r="B7973">
            <v>41535</v>
          </cell>
          <cell r="C7973">
            <v>1914.12</v>
          </cell>
        </row>
        <row r="7974">
          <cell r="B7974">
            <v>41536</v>
          </cell>
          <cell r="C7974">
            <v>1911.3</v>
          </cell>
        </row>
        <row r="7975">
          <cell r="B7975">
            <v>41537</v>
          </cell>
          <cell r="C7975">
            <v>1887.3</v>
          </cell>
        </row>
        <row r="7976">
          <cell r="B7976">
            <v>41538</v>
          </cell>
          <cell r="C7976">
            <v>1889.12</v>
          </cell>
        </row>
        <row r="7977">
          <cell r="B7977">
            <v>41539</v>
          </cell>
          <cell r="C7977">
            <v>1889.12</v>
          </cell>
        </row>
        <row r="7978">
          <cell r="B7978">
            <v>41540</v>
          </cell>
          <cell r="C7978">
            <v>1889.12</v>
          </cell>
        </row>
        <row r="7979">
          <cell r="B7979">
            <v>41541</v>
          </cell>
          <cell r="C7979">
            <v>1892.89</v>
          </cell>
        </row>
        <row r="7980">
          <cell r="B7980">
            <v>41542</v>
          </cell>
          <cell r="C7980">
            <v>1888.14</v>
          </cell>
        </row>
        <row r="7981">
          <cell r="B7981">
            <v>41543</v>
          </cell>
          <cell r="C7981">
            <v>1893.42</v>
          </cell>
        </row>
        <row r="7982">
          <cell r="B7982">
            <v>41544</v>
          </cell>
          <cell r="C7982">
            <v>1899.1</v>
          </cell>
        </row>
        <row r="7983">
          <cell r="B7983">
            <v>41545</v>
          </cell>
          <cell r="C7983">
            <v>1914.65</v>
          </cell>
        </row>
        <row r="7984">
          <cell r="B7984">
            <v>41546</v>
          </cell>
          <cell r="C7984">
            <v>1914.65</v>
          </cell>
        </row>
        <row r="7985">
          <cell r="B7985">
            <v>41547</v>
          </cell>
          <cell r="C7985">
            <v>1914.65</v>
          </cell>
        </row>
        <row r="7986">
          <cell r="B7986">
            <v>41548</v>
          </cell>
          <cell r="C7986">
            <v>1908.29</v>
          </cell>
        </row>
        <row r="7987">
          <cell r="B7987">
            <v>41549</v>
          </cell>
          <cell r="C7987">
            <v>1893.77</v>
          </cell>
        </row>
        <row r="7988">
          <cell r="B7988">
            <v>41550</v>
          </cell>
          <cell r="C7988">
            <v>1884.97</v>
          </cell>
        </row>
        <row r="7989">
          <cell r="B7989">
            <v>41551</v>
          </cell>
          <cell r="C7989">
            <v>1889.95</v>
          </cell>
        </row>
        <row r="7990">
          <cell r="B7990">
            <v>41552</v>
          </cell>
          <cell r="C7990">
            <v>1886.78</v>
          </cell>
        </row>
        <row r="7991">
          <cell r="B7991">
            <v>41553</v>
          </cell>
          <cell r="C7991">
            <v>1886.78</v>
          </cell>
        </row>
        <row r="7992">
          <cell r="B7992">
            <v>41554</v>
          </cell>
          <cell r="C7992">
            <v>1886.78</v>
          </cell>
        </row>
        <row r="7993">
          <cell r="B7993">
            <v>41555</v>
          </cell>
          <cell r="C7993">
            <v>1885.19</v>
          </cell>
        </row>
        <row r="7994">
          <cell r="B7994">
            <v>41556</v>
          </cell>
          <cell r="C7994">
            <v>1889.17</v>
          </cell>
        </row>
        <row r="7995">
          <cell r="B7995">
            <v>41557</v>
          </cell>
          <cell r="C7995">
            <v>1894.06</v>
          </cell>
        </row>
        <row r="7996">
          <cell r="B7996">
            <v>41558</v>
          </cell>
          <cell r="C7996">
            <v>1885.84</v>
          </cell>
        </row>
        <row r="7997">
          <cell r="B7997">
            <v>41559</v>
          </cell>
          <cell r="C7997">
            <v>1883.65</v>
          </cell>
        </row>
        <row r="7998">
          <cell r="B7998">
            <v>41560</v>
          </cell>
          <cell r="C7998">
            <v>1883.65</v>
          </cell>
        </row>
        <row r="7999">
          <cell r="B7999">
            <v>41561</v>
          </cell>
          <cell r="C7999">
            <v>1883.65</v>
          </cell>
        </row>
        <row r="8000">
          <cell r="B8000">
            <v>41562</v>
          </cell>
          <cell r="C8000">
            <v>1883.65</v>
          </cell>
        </row>
        <row r="8001">
          <cell r="B8001">
            <v>41563</v>
          </cell>
          <cell r="C8001">
            <v>1883.7</v>
          </cell>
        </row>
        <row r="8002">
          <cell r="B8002">
            <v>41564</v>
          </cell>
          <cell r="C8002">
            <v>1880.91</v>
          </cell>
        </row>
        <row r="8003">
          <cell r="B8003">
            <v>41565</v>
          </cell>
          <cell r="C8003">
            <v>1879.48</v>
          </cell>
        </row>
        <row r="8004">
          <cell r="B8004">
            <v>41566</v>
          </cell>
          <cell r="C8004">
            <v>1879.88</v>
          </cell>
        </row>
        <row r="8005">
          <cell r="B8005">
            <v>41567</v>
          </cell>
          <cell r="C8005">
            <v>1879.88</v>
          </cell>
        </row>
        <row r="8006">
          <cell r="B8006">
            <v>41568</v>
          </cell>
          <cell r="C8006">
            <v>1879.88</v>
          </cell>
        </row>
        <row r="8007">
          <cell r="B8007">
            <v>41569</v>
          </cell>
          <cell r="C8007">
            <v>1885.52</v>
          </cell>
        </row>
        <row r="8008">
          <cell r="B8008">
            <v>41570</v>
          </cell>
          <cell r="C8008">
            <v>1879.46</v>
          </cell>
        </row>
        <row r="8009">
          <cell r="B8009">
            <v>41571</v>
          </cell>
          <cell r="C8009">
            <v>1883.14</v>
          </cell>
        </row>
        <row r="8010">
          <cell r="B8010">
            <v>41572</v>
          </cell>
          <cell r="C8010">
            <v>1882.11</v>
          </cell>
        </row>
        <row r="8011">
          <cell r="B8011">
            <v>41573</v>
          </cell>
          <cell r="C8011">
            <v>1882.34</v>
          </cell>
        </row>
        <row r="8012">
          <cell r="B8012">
            <v>41574</v>
          </cell>
          <cell r="C8012">
            <v>1882.34</v>
          </cell>
        </row>
        <row r="8013">
          <cell r="B8013">
            <v>41575</v>
          </cell>
          <cell r="C8013">
            <v>1882.34</v>
          </cell>
        </row>
        <row r="8014">
          <cell r="B8014">
            <v>41576</v>
          </cell>
          <cell r="C8014">
            <v>1884.43</v>
          </cell>
        </row>
        <row r="8015">
          <cell r="B8015">
            <v>41577</v>
          </cell>
          <cell r="C8015">
            <v>1883.42</v>
          </cell>
        </row>
        <row r="8016">
          <cell r="B8016">
            <v>41578</v>
          </cell>
          <cell r="C8016">
            <v>1884.06</v>
          </cell>
        </row>
        <row r="8017">
          <cell r="B8017">
            <v>41579</v>
          </cell>
          <cell r="C8017">
            <v>1889.16</v>
          </cell>
        </row>
        <row r="8018">
          <cell r="B8018">
            <v>41580</v>
          </cell>
          <cell r="C8018">
            <v>1901.22</v>
          </cell>
        </row>
        <row r="8019">
          <cell r="B8019">
            <v>41581</v>
          </cell>
          <cell r="C8019">
            <v>1901.22</v>
          </cell>
        </row>
        <row r="8020">
          <cell r="B8020">
            <v>41582</v>
          </cell>
          <cell r="C8020">
            <v>1901.22</v>
          </cell>
        </row>
        <row r="8021">
          <cell r="B8021">
            <v>41583</v>
          </cell>
          <cell r="C8021">
            <v>1901.22</v>
          </cell>
        </row>
        <row r="8022">
          <cell r="B8022">
            <v>41584</v>
          </cell>
          <cell r="C8022">
            <v>1916.22</v>
          </cell>
        </row>
        <row r="8023">
          <cell r="B8023">
            <v>41585</v>
          </cell>
          <cell r="C8023">
            <v>1916.8</v>
          </cell>
        </row>
        <row r="8024">
          <cell r="B8024">
            <v>41586</v>
          </cell>
          <cell r="C8024">
            <v>1924.87</v>
          </cell>
        </row>
        <row r="8025">
          <cell r="B8025">
            <v>41587</v>
          </cell>
          <cell r="C8025">
            <v>1932.77</v>
          </cell>
        </row>
        <row r="8026">
          <cell r="B8026">
            <v>41588</v>
          </cell>
          <cell r="C8026">
            <v>1932.77</v>
          </cell>
        </row>
        <row r="8027">
          <cell r="B8027">
            <v>41589</v>
          </cell>
          <cell r="C8027">
            <v>1932.77</v>
          </cell>
        </row>
        <row r="8028">
          <cell r="B8028">
            <v>41590</v>
          </cell>
          <cell r="C8028">
            <v>1932.77</v>
          </cell>
        </row>
        <row r="8029">
          <cell r="B8029">
            <v>41591</v>
          </cell>
          <cell r="C8029">
            <v>1928.96</v>
          </cell>
        </row>
        <row r="8030">
          <cell r="B8030">
            <v>41592</v>
          </cell>
          <cell r="C8030">
            <v>1932.03</v>
          </cell>
        </row>
        <row r="8031">
          <cell r="B8031">
            <v>41593</v>
          </cell>
          <cell r="C8031">
            <v>1929.24</v>
          </cell>
        </row>
        <row r="8032">
          <cell r="B8032">
            <v>41594</v>
          </cell>
          <cell r="C8032">
            <v>1919.89</v>
          </cell>
        </row>
        <row r="8033">
          <cell r="B8033">
            <v>41595</v>
          </cell>
          <cell r="C8033">
            <v>1919.89</v>
          </cell>
        </row>
        <row r="8034">
          <cell r="B8034">
            <v>41596</v>
          </cell>
          <cell r="C8034">
            <v>1919.89</v>
          </cell>
        </row>
        <row r="8035">
          <cell r="B8035">
            <v>41597</v>
          </cell>
          <cell r="C8035">
            <v>1915.37</v>
          </cell>
        </row>
        <row r="8036">
          <cell r="B8036">
            <v>41598</v>
          </cell>
          <cell r="C8036">
            <v>1919.2</v>
          </cell>
        </row>
        <row r="8037">
          <cell r="B8037">
            <v>41599</v>
          </cell>
          <cell r="C8037">
            <v>1923.19</v>
          </cell>
        </row>
        <row r="8038">
          <cell r="B8038">
            <v>41600</v>
          </cell>
          <cell r="C8038">
            <v>1932.42</v>
          </cell>
        </row>
        <row r="8039">
          <cell r="B8039">
            <v>41601</v>
          </cell>
          <cell r="C8039">
            <v>1929.13</v>
          </cell>
        </row>
        <row r="8040">
          <cell r="B8040">
            <v>41602</v>
          </cell>
          <cell r="C8040">
            <v>1929.13</v>
          </cell>
        </row>
        <row r="8041">
          <cell r="B8041">
            <v>41603</v>
          </cell>
          <cell r="C8041">
            <v>1929.13</v>
          </cell>
        </row>
        <row r="8042">
          <cell r="B8042">
            <v>41604</v>
          </cell>
          <cell r="C8042">
            <v>1926.99</v>
          </cell>
        </row>
        <row r="8043">
          <cell r="B8043">
            <v>41605</v>
          </cell>
          <cell r="C8043">
            <v>1926.74</v>
          </cell>
        </row>
        <row r="8044">
          <cell r="B8044">
            <v>41606</v>
          </cell>
          <cell r="C8044">
            <v>1928.25</v>
          </cell>
        </row>
        <row r="8045">
          <cell r="B8045">
            <v>41607</v>
          </cell>
          <cell r="C8045">
            <v>1928.25</v>
          </cell>
        </row>
        <row r="8046">
          <cell r="B8046">
            <v>41608</v>
          </cell>
          <cell r="C8046">
            <v>1931.88</v>
          </cell>
        </row>
        <row r="8047">
          <cell r="B8047">
            <v>41609</v>
          </cell>
          <cell r="C8047">
            <v>1931.88</v>
          </cell>
        </row>
        <row r="8048">
          <cell r="B8048">
            <v>41610</v>
          </cell>
          <cell r="C8048">
            <v>1931.88</v>
          </cell>
        </row>
        <row r="8049">
          <cell r="B8049">
            <v>41611</v>
          </cell>
          <cell r="C8049">
            <v>1934.16</v>
          </cell>
        </row>
        <row r="8050">
          <cell r="B8050">
            <v>41612</v>
          </cell>
          <cell r="C8050">
            <v>1941.01</v>
          </cell>
        </row>
        <row r="8051">
          <cell r="B8051">
            <v>41613</v>
          </cell>
          <cell r="C8051">
            <v>1948.48</v>
          </cell>
        </row>
        <row r="8052">
          <cell r="B8052">
            <v>41614</v>
          </cell>
          <cell r="C8052">
            <v>1940.26</v>
          </cell>
        </row>
        <row r="8053">
          <cell r="B8053">
            <v>41615</v>
          </cell>
          <cell r="C8053">
            <v>1936.33</v>
          </cell>
        </row>
        <row r="8054">
          <cell r="B8054">
            <v>41616</v>
          </cell>
          <cell r="C8054">
            <v>1936.33</v>
          </cell>
        </row>
        <row r="8055">
          <cell r="B8055">
            <v>41617</v>
          </cell>
          <cell r="C8055">
            <v>1936.33</v>
          </cell>
        </row>
        <row r="8056">
          <cell r="B8056">
            <v>41618</v>
          </cell>
          <cell r="C8056">
            <v>1932.71</v>
          </cell>
        </row>
        <row r="8057">
          <cell r="B8057">
            <v>41619</v>
          </cell>
          <cell r="C8057">
            <v>1933.52</v>
          </cell>
        </row>
        <row r="8058">
          <cell r="B8058">
            <v>41620</v>
          </cell>
          <cell r="C8058">
            <v>1935.61</v>
          </cell>
        </row>
        <row r="8059">
          <cell r="B8059">
            <v>41621</v>
          </cell>
          <cell r="C8059">
            <v>1935.89</v>
          </cell>
        </row>
        <row r="8060">
          <cell r="B8060">
            <v>41622</v>
          </cell>
          <cell r="C8060">
            <v>1930.87</v>
          </cell>
        </row>
        <row r="8061">
          <cell r="B8061">
            <v>41623</v>
          </cell>
          <cell r="C8061">
            <v>1930.87</v>
          </cell>
        </row>
        <row r="8062">
          <cell r="B8062">
            <v>41624</v>
          </cell>
          <cell r="C8062">
            <v>1930.87</v>
          </cell>
        </row>
        <row r="8063">
          <cell r="B8063">
            <v>41625</v>
          </cell>
          <cell r="C8063">
            <v>1934.95</v>
          </cell>
        </row>
        <row r="8064">
          <cell r="B8064">
            <v>41626</v>
          </cell>
          <cell r="C8064">
            <v>1936.14</v>
          </cell>
        </row>
        <row r="8065">
          <cell r="B8065">
            <v>41627</v>
          </cell>
          <cell r="C8065">
            <v>1945.6</v>
          </cell>
        </row>
        <row r="8066">
          <cell r="B8066">
            <v>41628</v>
          </cell>
          <cell r="C8066">
            <v>1943.46</v>
          </cell>
        </row>
        <row r="8067">
          <cell r="B8067">
            <v>41629</v>
          </cell>
          <cell r="C8067">
            <v>1935.93</v>
          </cell>
        </row>
        <row r="8068">
          <cell r="B8068">
            <v>41630</v>
          </cell>
          <cell r="C8068">
            <v>1935.93</v>
          </cell>
        </row>
        <row r="8069">
          <cell r="B8069">
            <v>41631</v>
          </cell>
          <cell r="C8069">
            <v>1935.93</v>
          </cell>
        </row>
        <row r="8070">
          <cell r="B8070">
            <v>41632</v>
          </cell>
          <cell r="C8070">
            <v>1925.45</v>
          </cell>
        </row>
        <row r="8071">
          <cell r="B8071">
            <v>41633</v>
          </cell>
          <cell r="C8071">
            <v>1922.76</v>
          </cell>
        </row>
        <row r="8072">
          <cell r="B8072">
            <v>41634</v>
          </cell>
          <cell r="C8072">
            <v>1922.76</v>
          </cell>
        </row>
        <row r="8073">
          <cell r="B8073">
            <v>41635</v>
          </cell>
          <cell r="C8073">
            <v>1921.22</v>
          </cell>
        </row>
        <row r="8074">
          <cell r="B8074">
            <v>41636</v>
          </cell>
          <cell r="C8074">
            <v>1922.56</v>
          </cell>
        </row>
        <row r="8075">
          <cell r="B8075">
            <v>41637</v>
          </cell>
          <cell r="C8075">
            <v>1922.56</v>
          </cell>
        </row>
        <row r="8076">
          <cell r="B8076">
            <v>41638</v>
          </cell>
          <cell r="C8076">
            <v>1922.56</v>
          </cell>
        </row>
        <row r="8077">
          <cell r="B8077">
            <v>41639</v>
          </cell>
          <cell r="C8077">
            <v>1926.83</v>
          </cell>
        </row>
        <row r="8078">
          <cell r="B8078">
            <v>41640</v>
          </cell>
          <cell r="C8078">
            <v>1926.83</v>
          </cell>
        </row>
        <row r="8079">
          <cell r="B8079">
            <v>41641</v>
          </cell>
          <cell r="C8079">
            <v>1926.83</v>
          </cell>
        </row>
        <row r="8080">
          <cell r="B8080">
            <v>41642</v>
          </cell>
          <cell r="C8080">
            <v>1938.89</v>
          </cell>
        </row>
        <row r="8081">
          <cell r="B8081">
            <v>41643</v>
          </cell>
          <cell r="C8081">
            <v>1936.92</v>
          </cell>
        </row>
        <row r="8082">
          <cell r="B8082">
            <v>41644</v>
          </cell>
          <cell r="C8082">
            <v>1936.92</v>
          </cell>
        </row>
        <row r="8083">
          <cell r="B8083">
            <v>41645</v>
          </cell>
          <cell r="C8083">
            <v>1936.92</v>
          </cell>
        </row>
        <row r="8084">
          <cell r="B8084">
            <v>41646</v>
          </cell>
          <cell r="C8084">
            <v>1936.92</v>
          </cell>
        </row>
        <row r="8085">
          <cell r="B8085">
            <v>41647</v>
          </cell>
          <cell r="C8085">
            <v>1930.45</v>
          </cell>
        </row>
        <row r="8086">
          <cell r="B8086">
            <v>41648</v>
          </cell>
          <cell r="C8086">
            <v>1933.24</v>
          </cell>
        </row>
        <row r="8087">
          <cell r="B8087">
            <v>41649</v>
          </cell>
          <cell r="C8087">
            <v>1934.88</v>
          </cell>
        </row>
        <row r="8088">
          <cell r="B8088">
            <v>41650</v>
          </cell>
          <cell r="C8088">
            <v>1926.55</v>
          </cell>
        </row>
        <row r="8089">
          <cell r="B8089">
            <v>41651</v>
          </cell>
          <cell r="C8089">
            <v>1926.55</v>
          </cell>
        </row>
        <row r="8090">
          <cell r="B8090">
            <v>41652</v>
          </cell>
          <cell r="C8090">
            <v>1926.55</v>
          </cell>
        </row>
        <row r="8091">
          <cell r="B8091">
            <v>41653</v>
          </cell>
          <cell r="C8091">
            <v>1924.79</v>
          </cell>
        </row>
        <row r="8092">
          <cell r="B8092">
            <v>41654</v>
          </cell>
          <cell r="C8092">
            <v>1932.59</v>
          </cell>
        </row>
        <row r="8093">
          <cell r="B8093">
            <v>41655</v>
          </cell>
          <cell r="C8093">
            <v>1941.45</v>
          </cell>
        </row>
        <row r="8094">
          <cell r="B8094">
            <v>41656</v>
          </cell>
          <cell r="C8094">
            <v>1947.15</v>
          </cell>
        </row>
        <row r="8095">
          <cell r="B8095">
            <v>41657</v>
          </cell>
          <cell r="C8095">
            <v>1957.86</v>
          </cell>
        </row>
        <row r="8096">
          <cell r="B8096">
            <v>41658</v>
          </cell>
          <cell r="C8096">
            <v>1957.86</v>
          </cell>
        </row>
        <row r="8097">
          <cell r="B8097">
            <v>41659</v>
          </cell>
          <cell r="C8097">
            <v>1957.86</v>
          </cell>
        </row>
        <row r="8098">
          <cell r="B8098">
            <v>41660</v>
          </cell>
          <cell r="C8098">
            <v>1957.86</v>
          </cell>
        </row>
        <row r="8099">
          <cell r="B8099">
            <v>41661</v>
          </cell>
          <cell r="C8099">
            <v>1981.98</v>
          </cell>
        </row>
        <row r="8100">
          <cell r="B8100">
            <v>41662</v>
          </cell>
          <cell r="C8100">
            <v>1983.48</v>
          </cell>
        </row>
        <row r="8101">
          <cell r="B8101">
            <v>41663</v>
          </cell>
          <cell r="C8101">
            <v>1993.23</v>
          </cell>
        </row>
        <row r="8102">
          <cell r="B8102">
            <v>41664</v>
          </cell>
          <cell r="C8102">
            <v>2000.48</v>
          </cell>
        </row>
        <row r="8103">
          <cell r="B8103">
            <v>41665</v>
          </cell>
          <cell r="C8103">
            <v>2000.48</v>
          </cell>
        </row>
        <row r="8104">
          <cell r="B8104">
            <v>41666</v>
          </cell>
          <cell r="C8104">
            <v>2000.48</v>
          </cell>
        </row>
        <row r="8105">
          <cell r="B8105">
            <v>41667</v>
          </cell>
          <cell r="C8105">
            <v>1997.91</v>
          </cell>
        </row>
        <row r="8106">
          <cell r="B8106">
            <v>41668</v>
          </cell>
          <cell r="C8106">
            <v>2000.56</v>
          </cell>
        </row>
        <row r="8107">
          <cell r="B8107">
            <v>41669</v>
          </cell>
          <cell r="C8107">
            <v>2013.17</v>
          </cell>
        </row>
        <row r="8108">
          <cell r="B8108">
            <v>41670</v>
          </cell>
          <cell r="C8108">
            <v>2008.26</v>
          </cell>
        </row>
        <row r="8109">
          <cell r="B8109">
            <v>41671</v>
          </cell>
          <cell r="C8109">
            <v>2021.1</v>
          </cell>
        </row>
        <row r="8110">
          <cell r="B8110">
            <v>41672</v>
          </cell>
          <cell r="C8110">
            <v>2021.1</v>
          </cell>
        </row>
        <row r="8111">
          <cell r="B8111">
            <v>41673</v>
          </cell>
          <cell r="C8111">
            <v>2021.1</v>
          </cell>
        </row>
        <row r="8112">
          <cell r="B8112">
            <v>41674</v>
          </cell>
          <cell r="C8112">
            <v>2039.85</v>
          </cell>
        </row>
        <row r="8113">
          <cell r="B8113">
            <v>41675</v>
          </cell>
          <cell r="C8113">
            <v>2041.34</v>
          </cell>
        </row>
        <row r="8114">
          <cell r="B8114">
            <v>41676</v>
          </cell>
          <cell r="C8114">
            <v>2048.75</v>
          </cell>
        </row>
        <row r="8115">
          <cell r="B8115">
            <v>41677</v>
          </cell>
          <cell r="C8115">
            <v>2049.52</v>
          </cell>
        </row>
        <row r="8116">
          <cell r="B8116">
            <v>41678</v>
          </cell>
          <cell r="C8116">
            <v>2046.06</v>
          </cell>
        </row>
        <row r="8117">
          <cell r="B8117">
            <v>41679</v>
          </cell>
          <cell r="C8117">
            <v>2046.06</v>
          </cell>
        </row>
        <row r="8118">
          <cell r="B8118">
            <v>41680</v>
          </cell>
          <cell r="C8118">
            <v>2046.06</v>
          </cell>
        </row>
        <row r="8119">
          <cell r="B8119">
            <v>41681</v>
          </cell>
          <cell r="C8119">
            <v>2048.5500000000002</v>
          </cell>
        </row>
        <row r="8120">
          <cell r="B8120">
            <v>41682</v>
          </cell>
          <cell r="C8120">
            <v>2041.61</v>
          </cell>
        </row>
        <row r="8121">
          <cell r="B8121">
            <v>41683</v>
          </cell>
          <cell r="C8121">
            <v>2031.75</v>
          </cell>
        </row>
        <row r="8122">
          <cell r="B8122">
            <v>41684</v>
          </cell>
          <cell r="C8122">
            <v>2032.99</v>
          </cell>
        </row>
        <row r="8123">
          <cell r="B8123">
            <v>41685</v>
          </cell>
          <cell r="C8123">
            <v>2022.68</v>
          </cell>
        </row>
        <row r="8124">
          <cell r="B8124">
            <v>41686</v>
          </cell>
          <cell r="C8124">
            <v>2022.68</v>
          </cell>
        </row>
        <row r="8125">
          <cell r="B8125">
            <v>41687</v>
          </cell>
          <cell r="C8125">
            <v>2022.68</v>
          </cell>
        </row>
        <row r="8126">
          <cell r="B8126">
            <v>41688</v>
          </cell>
          <cell r="C8126">
            <v>2022.68</v>
          </cell>
        </row>
        <row r="8127">
          <cell r="B8127">
            <v>41689</v>
          </cell>
          <cell r="C8127">
            <v>2028.54</v>
          </cell>
        </row>
        <row r="8128">
          <cell r="B8128">
            <v>41690</v>
          </cell>
          <cell r="C8128">
            <v>2042.22</v>
          </cell>
        </row>
        <row r="8129">
          <cell r="B8129">
            <v>41691</v>
          </cell>
          <cell r="C8129">
            <v>2052.46</v>
          </cell>
        </row>
        <row r="8130">
          <cell r="B8130">
            <v>41692</v>
          </cell>
          <cell r="C8130">
            <v>2043.96</v>
          </cell>
        </row>
        <row r="8131">
          <cell r="B8131">
            <v>41693</v>
          </cell>
          <cell r="C8131">
            <v>2043.96</v>
          </cell>
        </row>
        <row r="8132">
          <cell r="B8132">
            <v>41694</v>
          </cell>
          <cell r="C8132">
            <v>2043.96</v>
          </cell>
        </row>
        <row r="8133">
          <cell r="B8133">
            <v>41695</v>
          </cell>
          <cell r="C8133">
            <v>2042.67</v>
          </cell>
        </row>
        <row r="8134">
          <cell r="B8134">
            <v>41696</v>
          </cell>
          <cell r="C8134">
            <v>2045.45</v>
          </cell>
        </row>
        <row r="8135">
          <cell r="B8135">
            <v>41697</v>
          </cell>
          <cell r="C8135">
            <v>2053.11</v>
          </cell>
        </row>
        <row r="8136">
          <cell r="B8136">
            <v>41698</v>
          </cell>
          <cell r="C8136">
            <v>2054.9</v>
          </cell>
        </row>
        <row r="8137">
          <cell r="B8137">
            <v>41699</v>
          </cell>
          <cell r="C8137">
            <v>2046.75</v>
          </cell>
        </row>
        <row r="8138">
          <cell r="B8138">
            <v>41700</v>
          </cell>
          <cell r="C8138">
            <v>2046.75</v>
          </cell>
        </row>
        <row r="8139">
          <cell r="B8139">
            <v>41701</v>
          </cell>
          <cell r="C8139">
            <v>2046.75</v>
          </cell>
        </row>
        <row r="8140">
          <cell r="B8140">
            <v>41702</v>
          </cell>
          <cell r="C8140">
            <v>2052.5100000000002</v>
          </cell>
        </row>
        <row r="8141">
          <cell r="B8141">
            <v>41703</v>
          </cell>
          <cell r="C8141">
            <v>2047.75</v>
          </cell>
        </row>
        <row r="8142">
          <cell r="B8142">
            <v>41704</v>
          </cell>
          <cell r="C8142">
            <v>2045.14</v>
          </cell>
        </row>
        <row r="8143">
          <cell r="B8143">
            <v>41705</v>
          </cell>
          <cell r="C8143">
            <v>2030.02</v>
          </cell>
        </row>
        <row r="8144">
          <cell r="B8144">
            <v>41706</v>
          </cell>
          <cell r="C8144">
            <v>2036.2</v>
          </cell>
        </row>
        <row r="8145">
          <cell r="B8145">
            <v>41707</v>
          </cell>
          <cell r="C8145">
            <v>2036.2</v>
          </cell>
        </row>
        <row r="8146">
          <cell r="B8146">
            <v>41708</v>
          </cell>
          <cell r="C8146">
            <v>2036.2</v>
          </cell>
        </row>
        <row r="8147">
          <cell r="B8147">
            <v>41709</v>
          </cell>
          <cell r="C8147">
            <v>2042.78</v>
          </cell>
        </row>
        <row r="8148">
          <cell r="B8148">
            <v>41710</v>
          </cell>
          <cell r="C8148">
            <v>2043.59</v>
          </cell>
        </row>
        <row r="8149">
          <cell r="B8149">
            <v>41711</v>
          </cell>
          <cell r="C8149">
            <v>2047.59</v>
          </cell>
        </row>
        <row r="8150">
          <cell r="B8150">
            <v>41712</v>
          </cell>
          <cell r="C8150">
            <v>2044.48</v>
          </cell>
        </row>
        <row r="8151">
          <cell r="B8151">
            <v>41713</v>
          </cell>
          <cell r="C8151">
            <v>2044.58</v>
          </cell>
        </row>
        <row r="8152">
          <cell r="B8152">
            <v>41714</v>
          </cell>
          <cell r="C8152">
            <v>2044.58</v>
          </cell>
        </row>
        <row r="8153">
          <cell r="B8153">
            <v>41715</v>
          </cell>
          <cell r="C8153">
            <v>2044.58</v>
          </cell>
        </row>
        <row r="8154">
          <cell r="B8154">
            <v>41716</v>
          </cell>
          <cell r="C8154">
            <v>2035.16</v>
          </cell>
        </row>
        <row r="8155">
          <cell r="B8155">
            <v>41717</v>
          </cell>
          <cell r="C8155">
            <v>2034.86</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263"/>
  <sheetViews>
    <sheetView showGridLines="0" tabSelected="1" topLeftCell="A37" zoomScale="110" zoomScaleNormal="110" workbookViewId="0">
      <selection activeCell="F57" sqref="F57:G57"/>
    </sheetView>
  </sheetViews>
  <sheetFormatPr baseColWidth="10" defaultColWidth="11.5546875" defaultRowHeight="11.4" x14ac:dyDescent="0.2"/>
  <cols>
    <col min="1" max="2" width="4" style="1" customWidth="1"/>
    <col min="3" max="3" width="30.44140625" style="1" customWidth="1"/>
    <col min="4" max="5" width="15.6640625" style="1" customWidth="1"/>
    <col min="6" max="6" width="17.5546875" style="1" customWidth="1"/>
    <col min="7" max="7" width="21.6640625" style="1" bestFit="1" customWidth="1"/>
    <col min="8" max="8" width="4.33203125" style="1" customWidth="1"/>
    <col min="9" max="9" width="5" style="1" bestFit="1" customWidth="1"/>
    <col min="10" max="10" width="12" style="1" bestFit="1" customWidth="1"/>
    <col min="11" max="12" width="8.88671875" style="1" customWidth="1"/>
    <col min="13" max="13" width="10.44140625" style="1" customWidth="1"/>
    <col min="14" max="14" width="12.88671875" style="1" customWidth="1"/>
    <col min="15" max="21" width="20.6640625" style="1" customWidth="1"/>
    <col min="22" max="16384" width="11.5546875" style="1"/>
  </cols>
  <sheetData>
    <row r="1" spans="2:16" ht="15" customHeight="1" x14ac:dyDescent="0.2"/>
    <row r="2" spans="2:16" ht="19.95" customHeight="1" x14ac:dyDescent="0.3">
      <c r="B2" s="10"/>
      <c r="C2" s="140" t="s">
        <v>10</v>
      </c>
      <c r="D2" s="140"/>
      <c r="E2" s="140"/>
      <c r="F2" s="140"/>
      <c r="G2" s="140"/>
      <c r="H2" s="11"/>
    </row>
    <row r="3" spans="2:16" ht="19.95" customHeight="1" x14ac:dyDescent="0.25">
      <c r="B3" s="12"/>
      <c r="C3" s="13" t="s">
        <v>12</v>
      </c>
      <c r="D3" s="13"/>
      <c r="E3" s="5"/>
      <c r="F3" s="5"/>
      <c r="G3" s="5"/>
      <c r="H3" s="14"/>
    </row>
    <row r="4" spans="2:16" ht="53.25" customHeight="1" x14ac:dyDescent="0.2">
      <c r="B4" s="12"/>
      <c r="C4" s="141" t="s">
        <v>11</v>
      </c>
      <c r="D4" s="141"/>
      <c r="E4" s="142"/>
      <c r="F4" s="142"/>
      <c r="G4" s="142"/>
      <c r="H4" s="14"/>
    </row>
    <row r="5" spans="2:16" ht="19.95" customHeight="1" x14ac:dyDescent="0.25">
      <c r="B5" s="12"/>
      <c r="C5" s="13" t="s">
        <v>13</v>
      </c>
      <c r="D5" s="13"/>
      <c r="E5" s="5"/>
      <c r="F5" s="5"/>
      <c r="G5" s="5"/>
      <c r="H5" s="14"/>
    </row>
    <row r="6" spans="2:16" ht="65.25" customHeight="1" x14ac:dyDescent="0.2">
      <c r="B6" s="12"/>
      <c r="C6" s="137" t="s">
        <v>64</v>
      </c>
      <c r="D6" s="137"/>
      <c r="E6" s="138"/>
      <c r="F6" s="138"/>
      <c r="G6" s="138"/>
      <c r="H6" s="14"/>
    </row>
    <row r="7" spans="2:16" ht="19.95" customHeight="1" thickBot="1" x14ac:dyDescent="0.3">
      <c r="B7" s="12"/>
      <c r="C7" s="13" t="s">
        <v>14</v>
      </c>
      <c r="D7" s="13"/>
      <c r="E7" s="5"/>
      <c r="F7" s="5"/>
      <c r="G7" s="5"/>
      <c r="H7" s="14"/>
    </row>
    <row r="8" spans="2:16" ht="20.100000000000001" customHeight="1" x14ac:dyDescent="0.2">
      <c r="B8" s="12"/>
      <c r="C8" s="131" t="s">
        <v>65</v>
      </c>
      <c r="D8" s="132"/>
      <c r="E8" s="133"/>
      <c r="F8" s="133"/>
      <c r="G8" s="134"/>
      <c r="H8" s="14"/>
    </row>
    <row r="9" spans="2:16" ht="20.100000000000001" customHeight="1" x14ac:dyDescent="0.2">
      <c r="B9" s="12"/>
      <c r="C9" s="111" t="s">
        <v>53</v>
      </c>
      <c r="D9" s="112"/>
      <c r="E9" s="112"/>
      <c r="F9" s="112"/>
      <c r="G9" s="135"/>
      <c r="H9" s="14"/>
    </row>
    <row r="10" spans="2:16" ht="28.5" customHeight="1" x14ac:dyDescent="0.2">
      <c r="B10" s="12"/>
      <c r="C10" s="111" t="s">
        <v>54</v>
      </c>
      <c r="D10" s="112"/>
      <c r="E10" s="112"/>
      <c r="F10" s="112"/>
      <c r="G10" s="135"/>
      <c r="H10" s="14"/>
    </row>
    <row r="11" spans="2:16" ht="20.100000000000001" customHeight="1" x14ac:dyDescent="0.2">
      <c r="B11" s="12"/>
      <c r="C11" s="111" t="s">
        <v>5</v>
      </c>
      <c r="D11" s="112"/>
      <c r="E11" s="112"/>
      <c r="F11" s="112"/>
      <c r="G11" s="135"/>
      <c r="H11" s="14"/>
    </row>
    <row r="12" spans="2:16" ht="20.100000000000001" customHeight="1" thickBot="1" x14ac:dyDescent="0.25">
      <c r="B12" s="12"/>
      <c r="C12" s="129" t="s">
        <v>6</v>
      </c>
      <c r="D12" s="130"/>
      <c r="E12" s="130"/>
      <c r="F12" s="130"/>
      <c r="G12" s="136"/>
      <c r="H12" s="14"/>
    </row>
    <row r="13" spans="2:16" ht="20.100000000000001" customHeight="1" thickBot="1" x14ac:dyDescent="0.3">
      <c r="B13" s="12"/>
      <c r="C13" s="13" t="s">
        <v>25</v>
      </c>
      <c r="D13" s="13"/>
      <c r="E13" s="5"/>
      <c r="F13" s="5"/>
      <c r="G13" s="5"/>
      <c r="H13" s="14"/>
    </row>
    <row r="14" spans="2:16" ht="20.100000000000001" customHeight="1" x14ac:dyDescent="0.2">
      <c r="B14" s="12"/>
      <c r="C14" s="131" t="s">
        <v>52</v>
      </c>
      <c r="D14" s="132"/>
      <c r="E14" s="133"/>
      <c r="F14" s="133"/>
      <c r="G14" s="134"/>
      <c r="H14" s="14"/>
    </row>
    <row r="15" spans="2:16" ht="42.75" customHeight="1" x14ac:dyDescent="0.2">
      <c r="B15" s="12"/>
      <c r="C15" s="111" t="s">
        <v>67</v>
      </c>
      <c r="D15" s="112"/>
      <c r="E15" s="112"/>
      <c r="F15" s="112"/>
      <c r="G15" s="135"/>
      <c r="H15" s="14"/>
    </row>
    <row r="16" spans="2:16" ht="20.100000000000001" customHeight="1" thickBot="1" x14ac:dyDescent="0.3">
      <c r="B16" s="12"/>
      <c r="C16" s="129" t="s">
        <v>6</v>
      </c>
      <c r="D16" s="130"/>
      <c r="E16" s="130"/>
      <c r="F16" s="130"/>
      <c r="G16" s="136"/>
      <c r="H16" s="14"/>
      <c r="K16" s="6"/>
      <c r="L16" s="7"/>
      <c r="M16" s="8"/>
      <c r="N16" s="8"/>
      <c r="O16" s="26"/>
      <c r="P16" s="7"/>
    </row>
    <row r="17" spans="2:16" ht="20.100000000000001" customHeight="1" thickBot="1" x14ac:dyDescent="0.3">
      <c r="B17" s="12"/>
      <c r="C17" s="13" t="s">
        <v>21</v>
      </c>
      <c r="D17" s="13"/>
      <c r="E17" s="5"/>
      <c r="F17" s="5"/>
      <c r="G17" s="5"/>
      <c r="H17" s="14"/>
      <c r="K17" s="6"/>
      <c r="L17" s="7"/>
      <c r="M17" s="8"/>
      <c r="N17" s="8"/>
      <c r="O17" s="27"/>
      <c r="P17" s="7"/>
    </row>
    <row r="18" spans="2:16" ht="20.100000000000001" customHeight="1" x14ac:dyDescent="0.2">
      <c r="B18" s="12"/>
      <c r="C18" s="109" t="s">
        <v>19</v>
      </c>
      <c r="D18" s="110"/>
      <c r="E18" s="110"/>
      <c r="F18" s="100" t="s">
        <v>20</v>
      </c>
      <c r="G18" s="101"/>
      <c r="H18" s="14"/>
      <c r="K18" s="6"/>
      <c r="L18" s="7"/>
      <c r="M18" s="8"/>
      <c r="N18" s="8"/>
      <c r="O18" s="28"/>
      <c r="P18" s="7"/>
    </row>
    <row r="19" spans="2:16" ht="20.100000000000001" customHeight="1" x14ac:dyDescent="0.2">
      <c r="B19" s="12"/>
      <c r="C19" s="111" t="s">
        <v>55</v>
      </c>
      <c r="D19" s="112"/>
      <c r="E19" s="112"/>
      <c r="F19" s="102" t="s">
        <v>56</v>
      </c>
      <c r="G19" s="103"/>
      <c r="H19" s="14"/>
      <c r="K19" s="6"/>
      <c r="L19" s="7"/>
      <c r="M19" s="8"/>
      <c r="N19" s="8"/>
      <c r="O19" s="28"/>
      <c r="P19" s="7"/>
    </row>
    <row r="20" spans="2:16" ht="20.100000000000001" customHeight="1" x14ac:dyDescent="0.2">
      <c r="B20" s="12"/>
      <c r="C20" s="111" t="s">
        <v>15</v>
      </c>
      <c r="D20" s="112"/>
      <c r="E20" s="112"/>
      <c r="F20" s="102"/>
      <c r="G20" s="103"/>
      <c r="H20" s="14"/>
      <c r="K20" s="6"/>
      <c r="L20" s="7"/>
      <c r="M20" s="8"/>
      <c r="N20" s="8"/>
      <c r="O20" s="28"/>
      <c r="P20" s="7"/>
    </row>
    <row r="21" spans="2:16" ht="20.100000000000001" customHeight="1" x14ac:dyDescent="0.25">
      <c r="B21" s="12"/>
      <c r="C21" s="111" t="s">
        <v>5</v>
      </c>
      <c r="D21" s="112"/>
      <c r="E21" s="124"/>
      <c r="F21" s="125"/>
      <c r="G21" s="126"/>
      <c r="H21" s="14"/>
      <c r="K21" s="6"/>
      <c r="L21" s="7"/>
      <c r="M21" s="9"/>
      <c r="N21" s="9"/>
      <c r="O21" s="29"/>
      <c r="P21" s="7"/>
    </row>
    <row r="22" spans="2:16" ht="20.100000000000001" customHeight="1" thickBot="1" x14ac:dyDescent="0.25">
      <c r="B22" s="12"/>
      <c r="C22" s="129" t="s">
        <v>6</v>
      </c>
      <c r="D22" s="130"/>
      <c r="E22" s="130"/>
      <c r="F22" s="127"/>
      <c r="G22" s="128"/>
      <c r="H22" s="14"/>
      <c r="K22" s="6"/>
      <c r="L22" s="7"/>
      <c r="M22" s="8"/>
      <c r="N22" s="7"/>
      <c r="O22" s="30"/>
      <c r="P22" s="7"/>
    </row>
    <row r="23" spans="2:16" ht="20.100000000000001" customHeight="1" thickBot="1" x14ac:dyDescent="0.3">
      <c r="B23" s="12"/>
      <c r="C23" s="13" t="s">
        <v>36</v>
      </c>
      <c r="D23" s="13"/>
      <c r="E23" s="5"/>
      <c r="F23" s="5"/>
      <c r="G23" s="5"/>
      <c r="H23" s="14"/>
      <c r="K23" s="6"/>
      <c r="L23" s="7"/>
      <c r="M23" s="8"/>
      <c r="N23" s="7"/>
      <c r="O23" s="30"/>
      <c r="P23" s="7"/>
    </row>
    <row r="24" spans="2:16" ht="25.5" customHeight="1" x14ac:dyDescent="0.2">
      <c r="B24" s="12"/>
      <c r="C24" s="51" t="s">
        <v>22</v>
      </c>
      <c r="D24" s="96"/>
      <c r="E24" s="97" t="s">
        <v>32</v>
      </c>
      <c r="F24" s="98" t="s">
        <v>30</v>
      </c>
      <c r="G24" s="99" t="s">
        <v>31</v>
      </c>
      <c r="H24" s="14"/>
      <c r="K24" s="6"/>
      <c r="L24" s="7"/>
      <c r="M24" s="8"/>
      <c r="N24" s="7"/>
      <c r="O24" s="30"/>
      <c r="P24" s="7"/>
    </row>
    <row r="25" spans="2:16" ht="23.25" customHeight="1" x14ac:dyDescent="0.2">
      <c r="B25" s="12"/>
      <c r="C25" s="82" t="s">
        <v>57</v>
      </c>
      <c r="D25" s="84"/>
      <c r="E25" s="86">
        <v>2014</v>
      </c>
      <c r="F25" s="91">
        <v>61264080</v>
      </c>
      <c r="G25" s="88" t="str">
        <f t="shared" ref="G25:G27" si="0">IF(F25=0,"",IF(H25&lt;I25,"NORMAL","ATIPICO"))</f>
        <v>NORMAL</v>
      </c>
      <c r="H25" s="52"/>
      <c r="I25" s="54">
        <v>0.02</v>
      </c>
      <c r="J25" s="55"/>
      <c r="K25" s="6"/>
      <c r="L25" s="7"/>
      <c r="M25" s="8"/>
      <c r="N25" s="7"/>
      <c r="O25" s="30"/>
      <c r="P25" s="7"/>
    </row>
    <row r="26" spans="2:16" ht="20.100000000000001" customHeight="1" x14ac:dyDescent="0.2">
      <c r="B26" s="12"/>
      <c r="C26" s="82" t="s">
        <v>57</v>
      </c>
      <c r="D26" s="83"/>
      <c r="E26" s="86">
        <v>2015</v>
      </c>
      <c r="F26" s="90">
        <v>64422664</v>
      </c>
      <c r="G26" s="87" t="str">
        <f t="shared" si="0"/>
        <v>ATIPICO</v>
      </c>
      <c r="H26" s="53">
        <f>+(F26-F25)/F25</f>
        <v>5.1556866601114387E-2</v>
      </c>
      <c r="I26" s="54">
        <v>3.1699999999999999E-2</v>
      </c>
      <c r="J26" s="55"/>
      <c r="K26" s="6"/>
      <c r="L26" s="7"/>
      <c r="M26" s="8"/>
      <c r="N26" s="7"/>
      <c r="O26" s="30"/>
      <c r="P26" s="7"/>
    </row>
    <row r="27" spans="2:16" ht="16.5" customHeight="1" x14ac:dyDescent="0.2">
      <c r="B27" s="12"/>
      <c r="C27" s="81" t="s">
        <v>57</v>
      </c>
      <c r="D27" s="84"/>
      <c r="E27" s="85">
        <v>2016</v>
      </c>
      <c r="F27" s="91">
        <v>68900000</v>
      </c>
      <c r="G27" s="88" t="str">
        <f t="shared" si="0"/>
        <v>ATIPICO</v>
      </c>
      <c r="H27" s="53">
        <f t="shared" ref="H27:H29" si="1">+(F27-F26)/F26</f>
        <v>6.9499392325657314E-2</v>
      </c>
      <c r="I27" s="54">
        <v>3.73E-2</v>
      </c>
      <c r="J27" s="55"/>
      <c r="K27" s="6"/>
      <c r="L27" s="7"/>
      <c r="M27" s="8"/>
      <c r="N27" s="7"/>
      <c r="O27" s="30"/>
      <c r="P27" s="7"/>
    </row>
    <row r="28" spans="2:16" ht="18.75" customHeight="1" x14ac:dyDescent="0.2">
      <c r="B28" s="12"/>
      <c r="C28" s="82" t="s">
        <v>57</v>
      </c>
      <c r="D28" s="83"/>
      <c r="E28" s="85">
        <v>2017</v>
      </c>
      <c r="F28" s="90">
        <v>49999900</v>
      </c>
      <c r="G28" s="87" t="str">
        <f t="shared" ref="G28:G29" si="2">IF(F28=0,"",IF(H28&lt;I28,"NORMAL","ATIPICO"))</f>
        <v>NORMAL</v>
      </c>
      <c r="H28" s="53">
        <f t="shared" si="1"/>
        <v>-0.27431204644412194</v>
      </c>
      <c r="I28" s="54">
        <v>2.4400000000000002E-2</v>
      </c>
      <c r="J28" s="55"/>
      <c r="K28" s="6"/>
      <c r="L28" s="7"/>
      <c r="M28" s="8"/>
      <c r="N28" s="7"/>
      <c r="O28" s="30"/>
      <c r="P28" s="7"/>
    </row>
    <row r="29" spans="2:16" ht="19.5" customHeight="1" thickBot="1" x14ac:dyDescent="0.25">
      <c r="B29" s="12"/>
      <c r="C29" s="82" t="s">
        <v>57</v>
      </c>
      <c r="D29" s="83"/>
      <c r="E29" s="85">
        <v>2018</v>
      </c>
      <c r="F29" s="90">
        <v>53900000</v>
      </c>
      <c r="G29" s="89" t="str">
        <f t="shared" si="2"/>
        <v>ATIPICO</v>
      </c>
      <c r="H29" s="53">
        <f t="shared" si="1"/>
        <v>7.8002156004312012E-2</v>
      </c>
      <c r="I29" s="54">
        <v>1.9400000000000001E-2</v>
      </c>
      <c r="J29" s="55"/>
      <c r="K29" s="6"/>
      <c r="L29" s="7"/>
      <c r="M29" s="8"/>
      <c r="N29" s="7"/>
      <c r="O29" s="30"/>
      <c r="P29" s="7"/>
    </row>
    <row r="30" spans="2:16" ht="20.100000000000001" customHeight="1" x14ac:dyDescent="0.25">
      <c r="B30" s="12"/>
      <c r="C30" s="57" t="s">
        <v>0</v>
      </c>
      <c r="D30" s="57"/>
      <c r="E30" s="18"/>
      <c r="F30" s="92">
        <f>IF(F29&gt;0.1,(AVEDEV(F25:F29)),"")</f>
        <v>6197903.040000001</v>
      </c>
      <c r="G30" s="18"/>
      <c r="H30" s="14"/>
      <c r="J30" s="80"/>
      <c r="K30" s="6"/>
      <c r="L30" s="7"/>
      <c r="M30" s="8"/>
      <c r="N30" s="7"/>
      <c r="O30" s="30"/>
      <c r="P30" s="7"/>
    </row>
    <row r="31" spans="2:16" ht="20.100000000000001" customHeight="1" x14ac:dyDescent="0.25">
      <c r="B31" s="12"/>
      <c r="C31" s="2" t="s">
        <v>1</v>
      </c>
      <c r="D31" s="2"/>
      <c r="E31" s="2"/>
      <c r="F31" s="3" t="s">
        <v>2</v>
      </c>
      <c r="G31" s="5"/>
      <c r="H31" s="14"/>
      <c r="K31" s="79"/>
      <c r="L31" s="7"/>
      <c r="M31" s="8"/>
      <c r="N31" s="8"/>
      <c r="O31" s="28"/>
      <c r="P31" s="7"/>
    </row>
    <row r="32" spans="2:16" ht="20.100000000000001" customHeight="1" x14ac:dyDescent="0.2">
      <c r="B32" s="12"/>
      <c r="C32" s="5" t="s">
        <v>4</v>
      </c>
      <c r="D32" s="5"/>
      <c r="E32" s="4"/>
      <c r="F32" s="56">
        <f>IF(F30&gt;0.01,(LINEST(F26:F29,E26:E29)),"")</f>
        <v>-5046809.2</v>
      </c>
      <c r="G32" s="5"/>
      <c r="H32" s="14"/>
      <c r="K32" s="6"/>
      <c r="L32" s="7"/>
      <c r="M32" s="8"/>
      <c r="N32" s="8"/>
      <c r="O32" s="28"/>
      <c r="P32" s="7"/>
    </row>
    <row r="33" spans="2:16" ht="20.100000000000001" customHeight="1" x14ac:dyDescent="0.25">
      <c r="B33" s="58"/>
      <c r="C33" s="59" t="s">
        <v>3</v>
      </c>
      <c r="D33" s="59"/>
      <c r="E33" s="59"/>
      <c r="F33" s="60">
        <f>IF(F32="","",(F32+F29))</f>
        <v>48853190.799999997</v>
      </c>
      <c r="G33" s="61"/>
      <c r="H33" s="62"/>
      <c r="K33" s="6"/>
      <c r="L33" s="7"/>
      <c r="M33" s="8"/>
      <c r="N33" s="8"/>
      <c r="O33" s="28"/>
      <c r="P33" s="7"/>
    </row>
    <row r="34" spans="2:16" ht="20.100000000000001" customHeight="1" x14ac:dyDescent="0.2">
      <c r="B34" s="5"/>
      <c r="C34" s="5"/>
      <c r="D34" s="5"/>
      <c r="E34" s="5"/>
      <c r="F34" s="5"/>
      <c r="G34" s="5"/>
      <c r="H34" s="5"/>
      <c r="K34" s="6"/>
      <c r="L34" s="7"/>
      <c r="M34" s="8"/>
      <c r="N34" s="8"/>
      <c r="O34" s="28"/>
      <c r="P34" s="7"/>
    </row>
    <row r="35" spans="2:16" ht="20.100000000000001" customHeight="1" x14ac:dyDescent="0.2">
      <c r="B35" s="5"/>
      <c r="C35" s="5"/>
      <c r="D35" s="5"/>
      <c r="E35" s="5"/>
      <c r="F35" s="5"/>
      <c r="G35" s="5"/>
      <c r="H35" s="5"/>
      <c r="K35" s="6"/>
      <c r="L35" s="7"/>
      <c r="M35" s="8"/>
      <c r="N35" s="8"/>
      <c r="O35" s="28"/>
      <c r="P35" s="7"/>
    </row>
    <row r="36" spans="2:16" ht="20.100000000000001" customHeight="1" thickBot="1" x14ac:dyDescent="0.3">
      <c r="B36" s="47"/>
      <c r="C36" s="48" t="s">
        <v>37</v>
      </c>
      <c r="D36" s="48"/>
      <c r="E36" s="49"/>
      <c r="F36" s="49"/>
      <c r="G36" s="49"/>
      <c r="H36" s="50"/>
      <c r="K36" s="6"/>
      <c r="L36" s="7"/>
      <c r="M36" s="8"/>
      <c r="N36" s="8"/>
      <c r="O36" s="28"/>
      <c r="P36" s="7"/>
    </row>
    <row r="37" spans="2:16" ht="20.100000000000001" customHeight="1" x14ac:dyDescent="0.2">
      <c r="B37" s="12"/>
      <c r="C37" s="109" t="s">
        <v>22</v>
      </c>
      <c r="D37" s="110"/>
      <c r="E37" s="110"/>
      <c r="F37" s="24" t="s">
        <v>23</v>
      </c>
      <c r="G37" s="25" t="s">
        <v>24</v>
      </c>
      <c r="H37" s="14"/>
      <c r="K37" s="6"/>
      <c r="L37" s="7"/>
      <c r="M37" s="8"/>
      <c r="N37" s="8"/>
      <c r="O37" s="28"/>
      <c r="P37" s="7"/>
    </row>
    <row r="38" spans="2:16" ht="20.100000000000001" customHeight="1" x14ac:dyDescent="0.2">
      <c r="B38" s="12"/>
      <c r="C38" s="111" t="s">
        <v>58</v>
      </c>
      <c r="D38" s="112"/>
      <c r="E38" s="112"/>
      <c r="F38" s="19">
        <v>60480000</v>
      </c>
      <c r="G38" s="78"/>
      <c r="H38" s="14"/>
      <c r="K38" s="6"/>
      <c r="L38" s="7"/>
      <c r="M38" s="8"/>
      <c r="N38" s="8"/>
      <c r="O38" s="28"/>
      <c r="P38" s="7"/>
    </row>
    <row r="39" spans="2:16" ht="20.100000000000001" customHeight="1" x14ac:dyDescent="0.2">
      <c r="B39" s="12"/>
      <c r="C39" s="111" t="s">
        <v>66</v>
      </c>
      <c r="D39" s="112"/>
      <c r="E39" s="124"/>
      <c r="F39" s="20">
        <v>61280000</v>
      </c>
      <c r="G39" s="77"/>
      <c r="H39" s="14"/>
      <c r="K39" s="8"/>
      <c r="L39" s="8"/>
      <c r="M39" s="8"/>
      <c r="N39" s="8"/>
      <c r="O39" s="8"/>
      <c r="P39" s="7"/>
    </row>
    <row r="40" spans="2:16" ht="20.100000000000001" customHeight="1" x14ac:dyDescent="0.2">
      <c r="B40" s="12"/>
      <c r="C40" s="111" t="s">
        <v>29</v>
      </c>
      <c r="D40" s="112"/>
      <c r="E40" s="112"/>
      <c r="F40" s="20"/>
      <c r="G40" s="22"/>
      <c r="H40" s="14"/>
      <c r="K40" s="37"/>
      <c r="L40" s="8"/>
      <c r="M40" s="8"/>
      <c r="N40" s="8"/>
      <c r="O40" s="8"/>
      <c r="P40" s="7"/>
    </row>
    <row r="41" spans="2:16" ht="20.100000000000001" customHeight="1" thickBot="1" x14ac:dyDescent="0.3">
      <c r="B41" s="12"/>
      <c r="C41" s="129" t="s">
        <v>6</v>
      </c>
      <c r="D41" s="130"/>
      <c r="E41" s="130"/>
      <c r="F41" s="21"/>
      <c r="G41" s="23"/>
      <c r="H41" s="14"/>
      <c r="K41" s="123"/>
      <c r="L41" s="123"/>
      <c r="M41" s="123"/>
      <c r="N41" s="123"/>
      <c r="O41" s="123"/>
      <c r="P41" s="28"/>
    </row>
    <row r="42" spans="2:16" ht="20.100000000000001" customHeight="1" x14ac:dyDescent="0.25">
      <c r="B42" s="12"/>
      <c r="C42" s="46" t="s">
        <v>33</v>
      </c>
      <c r="D42" s="46"/>
      <c r="E42" s="18"/>
      <c r="F42" s="63">
        <v>73000000</v>
      </c>
      <c r="G42" s="18"/>
      <c r="H42" s="14"/>
      <c r="K42" s="38"/>
      <c r="L42" s="38"/>
      <c r="M42" s="40"/>
      <c r="N42" s="40"/>
      <c r="O42" s="39"/>
      <c r="P42" s="28"/>
    </row>
    <row r="43" spans="2:16" ht="20.100000000000001" customHeight="1" x14ac:dyDescent="0.25">
      <c r="B43" s="12"/>
      <c r="C43" s="64" t="s">
        <v>35</v>
      </c>
      <c r="D43" s="64"/>
      <c r="E43" s="64"/>
      <c r="F43" s="65">
        <f>IF(F33="","",(F42-F33))</f>
        <v>24146809.200000003</v>
      </c>
      <c r="G43" s="5"/>
      <c r="H43" s="14"/>
      <c r="K43" s="41"/>
      <c r="L43" s="8"/>
      <c r="M43" s="42"/>
      <c r="N43" s="8"/>
      <c r="O43" s="8"/>
      <c r="P43" s="31"/>
    </row>
    <row r="44" spans="2:16" ht="19.5" customHeight="1" x14ac:dyDescent="0.2">
      <c r="B44" s="12"/>
      <c r="C44" s="66" t="s">
        <v>34</v>
      </c>
      <c r="D44" s="66"/>
      <c r="E44" s="64"/>
      <c r="F44" s="67">
        <f>IF(F43&gt;0.01,((F42+F33)/2),F42)</f>
        <v>60926595.399999999</v>
      </c>
      <c r="G44" s="5"/>
      <c r="H44" s="14"/>
      <c r="K44" s="43"/>
      <c r="L44" s="8"/>
      <c r="M44" s="42"/>
      <c r="N44" s="8"/>
      <c r="O44" s="8"/>
      <c r="P44" s="33"/>
    </row>
    <row r="45" spans="2:16" ht="20.100000000000001" customHeight="1" x14ac:dyDescent="0.25">
      <c r="B45" s="12"/>
      <c r="C45" s="13" t="s">
        <v>59</v>
      </c>
      <c r="D45" s="13"/>
      <c r="E45" s="5"/>
      <c r="F45" s="5"/>
      <c r="G45" s="5"/>
      <c r="H45" s="14"/>
      <c r="K45" s="43"/>
      <c r="L45" s="8"/>
      <c r="M45" s="42"/>
      <c r="N45" s="8"/>
      <c r="O45" s="8"/>
      <c r="P45" s="33"/>
    </row>
    <row r="46" spans="2:16" ht="46.5" customHeight="1" x14ac:dyDescent="0.2">
      <c r="B46" s="12"/>
      <c r="C46" s="114" t="s">
        <v>7</v>
      </c>
      <c r="D46" s="114"/>
      <c r="E46" s="115"/>
      <c r="F46" s="115"/>
      <c r="G46" s="115"/>
      <c r="H46" s="14"/>
      <c r="K46" s="43"/>
      <c r="L46" s="8"/>
      <c r="M46" s="42"/>
      <c r="N46" s="8"/>
      <c r="O46" s="8"/>
      <c r="P46" s="33"/>
    </row>
    <row r="47" spans="2:16" ht="19.95" customHeight="1" x14ac:dyDescent="0.25">
      <c r="B47" s="12"/>
      <c r="C47" s="13" t="s">
        <v>17</v>
      </c>
      <c r="D47" s="13"/>
      <c r="E47" s="5"/>
      <c r="F47" s="5"/>
      <c r="G47" s="5"/>
      <c r="H47" s="14"/>
      <c r="K47" s="43"/>
      <c r="L47" s="8"/>
      <c r="M47" s="42"/>
      <c r="N47" s="8"/>
      <c r="O47" s="8"/>
      <c r="P47" s="34"/>
    </row>
    <row r="48" spans="2:16" ht="19.95" customHeight="1" thickBot="1" x14ac:dyDescent="0.3">
      <c r="B48" s="12"/>
      <c r="C48" s="2" t="s">
        <v>18</v>
      </c>
      <c r="D48" s="2"/>
      <c r="E48" s="5"/>
      <c r="F48" s="5"/>
      <c r="G48" s="5"/>
      <c r="H48" s="14"/>
      <c r="K48" s="43"/>
      <c r="L48" s="8"/>
      <c r="M48" s="42"/>
      <c r="N48" s="8"/>
      <c r="O48" s="8"/>
      <c r="P48" s="35"/>
    </row>
    <row r="49" spans="2:16" ht="19.95" customHeight="1" x14ac:dyDescent="0.25">
      <c r="B49" s="12"/>
      <c r="C49" s="116" t="s">
        <v>8</v>
      </c>
      <c r="D49" s="117"/>
      <c r="E49" s="118"/>
      <c r="F49" s="118" t="s">
        <v>9</v>
      </c>
      <c r="G49" s="119"/>
      <c r="H49" s="14"/>
      <c r="K49" s="43"/>
      <c r="L49" s="8"/>
      <c r="M49" s="42"/>
      <c r="N49" s="8"/>
      <c r="O49" s="8"/>
      <c r="P49" s="32"/>
    </row>
    <row r="50" spans="2:16" ht="19.95" customHeight="1" x14ac:dyDescent="0.2">
      <c r="B50" s="12"/>
      <c r="C50" s="120" t="s">
        <v>56</v>
      </c>
      <c r="D50" s="121"/>
      <c r="E50" s="122"/>
      <c r="F50" s="107">
        <f>60480000/828116</f>
        <v>73.033246550000243</v>
      </c>
      <c r="G50" s="108"/>
      <c r="H50" s="14"/>
      <c r="K50" s="43"/>
      <c r="L50" s="8"/>
      <c r="M50" s="42"/>
      <c r="N50" s="8"/>
      <c r="O50" s="8"/>
      <c r="P50" s="36"/>
    </row>
    <row r="51" spans="2:16" ht="19.95" customHeight="1" x14ac:dyDescent="0.25">
      <c r="B51" s="12"/>
      <c r="C51" s="104"/>
      <c r="D51" s="105"/>
      <c r="E51" s="106"/>
      <c r="F51" s="107"/>
      <c r="G51" s="108"/>
      <c r="H51" s="14"/>
      <c r="K51" s="43"/>
      <c r="L51" s="8"/>
      <c r="M51" s="42"/>
      <c r="N51" s="8"/>
      <c r="O51" s="8"/>
      <c r="P51" s="36"/>
    </row>
    <row r="52" spans="2:16" ht="19.95" customHeight="1" thickBot="1" x14ac:dyDescent="0.3">
      <c r="B52" s="12"/>
      <c r="C52" s="143"/>
      <c r="D52" s="144"/>
      <c r="E52" s="145"/>
      <c r="F52" s="146"/>
      <c r="G52" s="147"/>
      <c r="H52" s="14"/>
      <c r="K52" s="43"/>
      <c r="L52" s="8"/>
      <c r="M52" s="42"/>
      <c r="N52" s="8"/>
      <c r="O52" s="8"/>
      <c r="P52" s="28"/>
    </row>
    <row r="53" spans="2:16" ht="7.5" customHeight="1" x14ac:dyDescent="0.25">
      <c r="B53" s="12"/>
      <c r="C53" s="2"/>
      <c r="D53" s="2"/>
      <c r="E53" s="5"/>
      <c r="F53" s="5"/>
      <c r="G53" s="5"/>
      <c r="H53" s="14"/>
      <c r="K53" s="43"/>
      <c r="L53" s="8"/>
      <c r="M53" s="42"/>
      <c r="N53" s="8"/>
      <c r="O53" s="8"/>
      <c r="P53" s="28"/>
    </row>
    <row r="54" spans="2:16" ht="34.5" customHeight="1" x14ac:dyDescent="0.2">
      <c r="B54" s="12"/>
      <c r="C54" s="114" t="s">
        <v>16</v>
      </c>
      <c r="D54" s="114"/>
      <c r="E54" s="115"/>
      <c r="F54" s="115"/>
      <c r="G54" s="115"/>
      <c r="H54" s="14"/>
      <c r="K54" s="37"/>
      <c r="L54" s="8"/>
      <c r="M54" s="42"/>
      <c r="N54" s="8"/>
      <c r="O54" s="8"/>
      <c r="P54" s="28"/>
    </row>
    <row r="55" spans="2:16" ht="19.5" customHeight="1" thickBot="1" x14ac:dyDescent="0.3">
      <c r="B55" s="12"/>
      <c r="C55" s="2" t="s">
        <v>26</v>
      </c>
      <c r="D55" s="2"/>
      <c r="E55" s="5"/>
      <c r="F55" s="5"/>
      <c r="G55" s="5"/>
      <c r="H55" s="14"/>
      <c r="K55" s="37"/>
      <c r="L55" s="8"/>
      <c r="M55" s="42"/>
      <c r="N55" s="8"/>
      <c r="O55" s="8"/>
      <c r="P55" s="28"/>
    </row>
    <row r="56" spans="2:16" ht="19.5" customHeight="1" x14ac:dyDescent="0.25">
      <c r="B56" s="12"/>
      <c r="C56" s="116" t="s">
        <v>27</v>
      </c>
      <c r="D56" s="117"/>
      <c r="E56" s="118"/>
      <c r="F56" s="118" t="s">
        <v>9</v>
      </c>
      <c r="G56" s="119"/>
      <c r="H56" s="14"/>
      <c r="K56" s="37"/>
      <c r="L56" s="8"/>
      <c r="M56" s="42"/>
      <c r="N56" s="8"/>
      <c r="O56" s="8"/>
      <c r="P56" s="28"/>
    </row>
    <row r="57" spans="2:16" ht="19.5" customHeight="1" x14ac:dyDescent="0.2">
      <c r="B57" s="12"/>
      <c r="C57" s="120" t="s">
        <v>56</v>
      </c>
      <c r="D57" s="121"/>
      <c r="E57" s="122"/>
      <c r="F57" s="107">
        <f>60480000/828116</f>
        <v>73.033246550000243</v>
      </c>
      <c r="G57" s="108"/>
      <c r="H57" s="14"/>
      <c r="K57" s="37"/>
      <c r="L57" s="8"/>
      <c r="M57" s="42"/>
      <c r="N57" s="8"/>
      <c r="O57" s="8"/>
      <c r="P57" s="28"/>
    </row>
    <row r="58" spans="2:16" ht="19.5" customHeight="1" x14ac:dyDescent="0.25">
      <c r="B58" s="12"/>
      <c r="C58" s="104"/>
      <c r="D58" s="105"/>
      <c r="E58" s="106"/>
      <c r="F58" s="107"/>
      <c r="G58" s="108"/>
      <c r="H58" s="14"/>
      <c r="K58" s="37"/>
      <c r="L58" s="8"/>
      <c r="M58" s="42"/>
      <c r="N58" s="8"/>
      <c r="O58" s="8"/>
      <c r="P58" s="28"/>
    </row>
    <row r="59" spans="2:16" ht="19.5" customHeight="1" thickBot="1" x14ac:dyDescent="0.3">
      <c r="B59" s="12"/>
      <c r="C59" s="143"/>
      <c r="D59" s="144"/>
      <c r="E59" s="145"/>
      <c r="F59" s="146"/>
      <c r="G59" s="147"/>
      <c r="H59" s="14"/>
      <c r="K59" s="37"/>
      <c r="L59" s="8"/>
      <c r="M59" s="42"/>
      <c r="N59" s="8"/>
      <c r="O59" s="8"/>
      <c r="P59" s="28"/>
    </row>
    <row r="60" spans="2:16" ht="19.5" customHeight="1" x14ac:dyDescent="0.2">
      <c r="B60" s="12"/>
      <c r="C60" s="148" t="s">
        <v>28</v>
      </c>
      <c r="D60" s="148"/>
      <c r="E60" s="148"/>
      <c r="F60" s="148"/>
      <c r="G60" s="148"/>
      <c r="H60" s="14"/>
      <c r="K60" s="37"/>
      <c r="L60" s="8"/>
      <c r="M60" s="42"/>
      <c r="N60" s="8"/>
      <c r="O60" s="8"/>
      <c r="P60" s="28"/>
    </row>
    <row r="61" spans="2:16" ht="19.95" customHeight="1" x14ac:dyDescent="0.25">
      <c r="B61" s="12"/>
      <c r="C61" s="48" t="s">
        <v>38</v>
      </c>
      <c r="H61" s="14"/>
      <c r="K61" s="37"/>
      <c r="L61" s="8"/>
      <c r="M61" s="42"/>
      <c r="N61" s="8"/>
      <c r="O61" s="8"/>
      <c r="P61" s="28"/>
    </row>
    <row r="62" spans="2:16" ht="20.100000000000001" customHeight="1" x14ac:dyDescent="0.25">
      <c r="B62" s="12"/>
      <c r="C62" s="68" t="s">
        <v>42</v>
      </c>
      <c r="D62" s="113" t="s">
        <v>40</v>
      </c>
      <c r="E62" s="113"/>
      <c r="F62" s="113" t="s">
        <v>41</v>
      </c>
      <c r="G62" s="113"/>
      <c r="H62" s="14"/>
      <c r="K62" s="44"/>
      <c r="L62" s="44"/>
      <c r="M62" s="44"/>
      <c r="N62" s="44"/>
      <c r="O62" s="44"/>
      <c r="P62" s="5"/>
    </row>
    <row r="63" spans="2:16" ht="20.100000000000001" customHeight="1" x14ac:dyDescent="0.2">
      <c r="B63" s="12"/>
      <c r="C63" s="73" t="s">
        <v>39</v>
      </c>
      <c r="D63" s="64"/>
      <c r="E63" s="64"/>
      <c r="F63" s="64"/>
      <c r="G63" s="64"/>
      <c r="H63" s="74"/>
      <c r="K63" s="44"/>
      <c r="L63" s="44"/>
      <c r="M63" s="44"/>
      <c r="N63" s="44"/>
      <c r="O63" s="44"/>
      <c r="P63" s="5"/>
    </row>
    <row r="64" spans="2:16" ht="20.100000000000001" customHeight="1" x14ac:dyDescent="0.2">
      <c r="B64" s="12"/>
      <c r="C64" s="64" t="s">
        <v>43</v>
      </c>
      <c r="D64" s="69">
        <v>2</v>
      </c>
      <c r="E64" s="70" t="str">
        <f>IF(D64=0,"",IF(D64&gt;4.9,"CASI CIERTO",IF(D64=4,"PROBABLE",IF(D64=3,"POSIBLE",IF(D64=2,"IMPROBABLE","RARO")))))</f>
        <v>IMPROBABLE</v>
      </c>
      <c r="F64" s="71">
        <v>4</v>
      </c>
      <c r="G64" s="72" t="str">
        <f>IF(F64=0,"",IF(F64&gt;4.9,"CATASTRÓFICO",IF(F64=4,"MAYOR",IF(F64=3,"MODERADO",IF(F64=2,"MENOR","INSIGNIFICANTE")))))</f>
        <v>MAYOR</v>
      </c>
      <c r="H64" s="74"/>
      <c r="K64" s="44"/>
      <c r="L64" s="44"/>
      <c r="M64" s="44"/>
      <c r="N64" s="44"/>
      <c r="O64" s="44"/>
      <c r="P64" s="5"/>
    </row>
    <row r="65" spans="2:16" ht="20.100000000000001" customHeight="1" x14ac:dyDescent="0.2">
      <c r="B65" s="12"/>
      <c r="C65" s="64" t="s">
        <v>44</v>
      </c>
      <c r="D65" s="69">
        <v>2</v>
      </c>
      <c r="E65" s="70" t="str">
        <f t="shared" ref="E65:E70" si="3">IF(D65=0,"",IF(D65&gt;4.9,"CASI CIERTO",IF(D65=4,"PROBABLE",IF(D65=3,"POSIBLE",IF(D65=2,"IMPROBABLE","RARO")))))</f>
        <v>IMPROBABLE</v>
      </c>
      <c r="F65" s="71">
        <v>4</v>
      </c>
      <c r="G65" s="72" t="str">
        <f t="shared" ref="G65:G70" si="4">IF(F65=0,"",IF(F65&gt;4.9,"CATASTRÓFICO",IF(F65=4,"MAYOR",IF(F65=3,"MODERADO",IF(F65=2,"MENOR","INSIGNIFICANTE")))))</f>
        <v>MAYOR</v>
      </c>
      <c r="H65" s="74"/>
      <c r="K65" s="44"/>
      <c r="L65" s="44"/>
      <c r="M65" s="44"/>
      <c r="N65" s="44"/>
      <c r="O65" s="44"/>
      <c r="P65" s="5"/>
    </row>
    <row r="66" spans="2:16" ht="20.100000000000001" customHeight="1" x14ac:dyDescent="0.2">
      <c r="B66" s="12"/>
      <c r="C66" s="64" t="s">
        <v>45</v>
      </c>
      <c r="D66" s="69">
        <v>0</v>
      </c>
      <c r="E66" s="70" t="str">
        <f t="shared" si="3"/>
        <v/>
      </c>
      <c r="F66" s="71">
        <v>0</v>
      </c>
      <c r="G66" s="72" t="str">
        <f t="shared" si="4"/>
        <v/>
      </c>
      <c r="H66" s="74"/>
      <c r="K66" s="44"/>
      <c r="L66" s="44"/>
      <c r="M66" s="44"/>
      <c r="N66" s="44"/>
      <c r="O66" s="44"/>
      <c r="P66" s="5"/>
    </row>
    <row r="67" spans="2:16" ht="20.100000000000001" customHeight="1" x14ac:dyDescent="0.2">
      <c r="B67" s="12"/>
      <c r="C67" s="64" t="s">
        <v>46</v>
      </c>
      <c r="D67" s="69">
        <v>3</v>
      </c>
      <c r="E67" s="70" t="str">
        <f t="shared" si="3"/>
        <v>POSIBLE</v>
      </c>
      <c r="F67" s="71">
        <v>4</v>
      </c>
      <c r="G67" s="72" t="str">
        <f t="shared" si="4"/>
        <v>MAYOR</v>
      </c>
      <c r="H67" s="74"/>
      <c r="K67" s="44"/>
      <c r="L67" s="44"/>
      <c r="M67" s="44"/>
      <c r="N67" s="44"/>
      <c r="O67" s="44"/>
      <c r="P67" s="5"/>
    </row>
    <row r="68" spans="2:16" ht="20.100000000000001" customHeight="1" x14ac:dyDescent="0.2">
      <c r="B68" s="12"/>
      <c r="C68" s="64" t="s">
        <v>47</v>
      </c>
      <c r="D68" s="69">
        <v>0</v>
      </c>
      <c r="E68" s="70" t="str">
        <f t="shared" si="3"/>
        <v/>
      </c>
      <c r="F68" s="71">
        <v>0</v>
      </c>
      <c r="G68" s="72" t="str">
        <f t="shared" si="4"/>
        <v/>
      </c>
      <c r="H68" s="74"/>
      <c r="K68" s="44"/>
      <c r="L68" s="44"/>
      <c r="M68" s="44"/>
      <c r="N68" s="44"/>
      <c r="O68" s="44"/>
      <c r="P68" s="5"/>
    </row>
    <row r="69" spans="2:16" ht="20.100000000000001" customHeight="1" x14ac:dyDescent="0.2">
      <c r="B69" s="12"/>
      <c r="C69" s="73" t="s">
        <v>48</v>
      </c>
      <c r="D69" s="64"/>
      <c r="E69" s="64"/>
      <c r="F69" s="64"/>
      <c r="G69" s="64"/>
      <c r="H69" s="74"/>
      <c r="K69" s="44"/>
      <c r="L69" s="44"/>
      <c r="M69" s="44"/>
      <c r="N69" s="44"/>
      <c r="O69" s="44"/>
      <c r="P69" s="5"/>
    </row>
    <row r="70" spans="2:16" ht="20.100000000000001" customHeight="1" x14ac:dyDescent="0.2">
      <c r="B70" s="12"/>
      <c r="C70" s="64" t="s">
        <v>49</v>
      </c>
      <c r="D70" s="69">
        <v>1</v>
      </c>
      <c r="E70" s="70" t="str">
        <f t="shared" si="3"/>
        <v>RARO</v>
      </c>
      <c r="F70" s="71">
        <v>4</v>
      </c>
      <c r="G70" s="72" t="str">
        <f t="shared" si="4"/>
        <v>MAYOR</v>
      </c>
      <c r="H70" s="74"/>
      <c r="K70" s="44"/>
      <c r="L70" s="44"/>
      <c r="M70" s="44"/>
      <c r="N70" s="44"/>
      <c r="O70" s="44"/>
      <c r="P70" s="5"/>
    </row>
    <row r="71" spans="2:16" ht="9.75" customHeight="1" x14ac:dyDescent="0.2">
      <c r="B71" s="12"/>
      <c r="C71" s="64"/>
      <c r="D71" s="44"/>
      <c r="E71" s="75"/>
      <c r="F71" s="44"/>
      <c r="G71" s="76"/>
      <c r="H71" s="74"/>
      <c r="K71" s="44"/>
      <c r="L71" s="44"/>
      <c r="M71" s="44"/>
      <c r="N71" s="44"/>
      <c r="O71" s="44"/>
      <c r="P71" s="5"/>
    </row>
    <row r="72" spans="2:16" ht="33" customHeight="1" x14ac:dyDescent="0.2">
      <c r="B72" s="12"/>
      <c r="C72" s="114" t="s">
        <v>50</v>
      </c>
      <c r="D72" s="114"/>
      <c r="E72" s="115"/>
      <c r="F72" s="115"/>
      <c r="G72" s="115"/>
      <c r="H72" s="14"/>
      <c r="K72" s="44"/>
      <c r="L72" s="44"/>
      <c r="M72" s="44"/>
      <c r="N72" s="44"/>
      <c r="O72" s="44"/>
      <c r="P72" s="5"/>
    </row>
    <row r="73" spans="2:16" ht="20.100000000000001" customHeight="1" x14ac:dyDescent="0.2">
      <c r="B73" s="15"/>
      <c r="C73" s="16"/>
      <c r="D73" s="16"/>
      <c r="E73" s="16"/>
      <c r="F73" s="16"/>
      <c r="G73" s="16"/>
      <c r="H73" s="17"/>
      <c r="K73" s="44"/>
      <c r="L73" s="44"/>
      <c r="M73" s="44"/>
      <c r="N73" s="44"/>
      <c r="O73" s="44"/>
      <c r="P73" s="5"/>
    </row>
    <row r="74" spans="2:16" ht="20.100000000000001" customHeight="1" x14ac:dyDescent="0.2">
      <c r="E74" s="139" t="s">
        <v>51</v>
      </c>
      <c r="F74" s="139"/>
      <c r="G74" s="139"/>
      <c r="H74" s="139"/>
      <c r="K74" s="44"/>
      <c r="L74" s="44"/>
      <c r="M74" s="44"/>
      <c r="N74" s="44"/>
      <c r="O74" s="44"/>
      <c r="P74" s="5"/>
    </row>
    <row r="75" spans="2:16" ht="20.100000000000001" customHeight="1" x14ac:dyDescent="0.3">
      <c r="G75" s="94" t="s">
        <v>60</v>
      </c>
      <c r="H75" s="93"/>
      <c r="K75" s="44"/>
      <c r="L75" s="44"/>
      <c r="M75" s="44"/>
      <c r="N75" s="44"/>
      <c r="O75" s="44"/>
      <c r="P75" s="5"/>
    </row>
    <row r="76" spans="2:16" ht="14.4" x14ac:dyDescent="0.3">
      <c r="G76" s="94" t="s">
        <v>61</v>
      </c>
      <c r="H76" s="93"/>
      <c r="K76" s="44"/>
      <c r="L76" s="44"/>
      <c r="M76" s="44"/>
      <c r="N76" s="44"/>
      <c r="O76" s="44"/>
      <c r="P76" s="5"/>
    </row>
    <row r="77" spans="2:16" ht="14.4" x14ac:dyDescent="0.3">
      <c r="G77" s="94" t="s">
        <v>62</v>
      </c>
      <c r="H77" s="93"/>
      <c r="K77" s="44"/>
      <c r="L77" s="44"/>
      <c r="M77" s="44"/>
      <c r="N77" s="44"/>
      <c r="O77" s="44"/>
      <c r="P77" s="5"/>
    </row>
    <row r="78" spans="2:16" ht="14.4" x14ac:dyDescent="0.3">
      <c r="G78" s="95" t="s">
        <v>63</v>
      </c>
      <c r="H78" s="93"/>
      <c r="K78" s="44"/>
      <c r="L78" s="44"/>
      <c r="M78" s="44"/>
      <c r="N78" s="44"/>
      <c r="O78" s="44"/>
      <c r="P78" s="5"/>
    </row>
    <row r="79" spans="2:16" ht="20.100000000000001" customHeight="1" x14ac:dyDescent="0.2">
      <c r="K79" s="44"/>
      <c r="L79" s="44"/>
      <c r="M79" s="44"/>
      <c r="N79" s="44"/>
      <c r="O79" s="44"/>
      <c r="P79" s="5"/>
    </row>
    <row r="80" spans="2:16" ht="20.100000000000001" customHeight="1" x14ac:dyDescent="0.2">
      <c r="K80" s="45"/>
      <c r="L80" s="45"/>
      <c r="M80" s="45"/>
      <c r="N80" s="45"/>
      <c r="O80" s="45"/>
    </row>
    <row r="81" spans="11:15" ht="20.100000000000001" customHeight="1" x14ac:dyDescent="0.2">
      <c r="K81" s="45"/>
      <c r="L81" s="45"/>
      <c r="M81" s="45"/>
      <c r="N81" s="45"/>
      <c r="O81" s="45"/>
    </row>
    <row r="82" spans="11:15" ht="20.100000000000001" customHeight="1" x14ac:dyDescent="0.2">
      <c r="K82" s="45"/>
      <c r="L82" s="45"/>
      <c r="M82" s="45"/>
      <c r="N82" s="45"/>
      <c r="O82" s="45"/>
    </row>
    <row r="83" spans="11:15" ht="20.100000000000001" customHeight="1" x14ac:dyDescent="0.2">
      <c r="K83" s="45"/>
      <c r="L83" s="45"/>
      <c r="M83" s="45"/>
      <c r="N83" s="45"/>
      <c r="O83" s="45"/>
    </row>
    <row r="84" spans="11:15" ht="20.100000000000001" customHeight="1" x14ac:dyDescent="0.2"/>
    <row r="85" spans="11:15" ht="20.100000000000001" customHeight="1" x14ac:dyDescent="0.2"/>
    <row r="86" spans="11:15" ht="20.100000000000001" customHeight="1" x14ac:dyDescent="0.2"/>
    <row r="87" spans="11:15" ht="20.100000000000001" customHeight="1" x14ac:dyDescent="0.2"/>
    <row r="88" spans="11:15" ht="20.100000000000001" customHeight="1" x14ac:dyDescent="0.2"/>
    <row r="89" spans="11:15" ht="20.100000000000001" customHeight="1" x14ac:dyDescent="0.2"/>
    <row r="90" spans="11:15" ht="20.100000000000001" customHeight="1" x14ac:dyDescent="0.2"/>
    <row r="91" spans="11:15" ht="20.100000000000001" customHeight="1" x14ac:dyDescent="0.2"/>
    <row r="92" spans="11:15" ht="20.100000000000001" customHeight="1" x14ac:dyDescent="0.2"/>
    <row r="93" spans="11:15" ht="20.100000000000001" customHeight="1" x14ac:dyDescent="0.2"/>
    <row r="94" spans="11:15" ht="20.100000000000001" customHeight="1" x14ac:dyDescent="0.2"/>
    <row r="95" spans="11:15" ht="20.100000000000001" customHeight="1" x14ac:dyDescent="0.2"/>
    <row r="96" spans="11:15"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row r="120" ht="20.100000000000001" customHeight="1" x14ac:dyDescent="0.2"/>
    <row r="121" ht="20.100000000000001" customHeight="1" x14ac:dyDescent="0.2"/>
    <row r="122" ht="20.100000000000001" customHeight="1" x14ac:dyDescent="0.2"/>
    <row r="123" ht="20.100000000000001" customHeight="1" x14ac:dyDescent="0.2"/>
    <row r="124" ht="20.100000000000001" customHeight="1" x14ac:dyDescent="0.2"/>
    <row r="125" ht="20.100000000000001" customHeight="1" x14ac:dyDescent="0.2"/>
    <row r="126" ht="20.100000000000001" customHeight="1" x14ac:dyDescent="0.2"/>
    <row r="127" ht="20.100000000000001" customHeight="1" x14ac:dyDescent="0.2"/>
    <row r="128" ht="20.100000000000001" customHeight="1" x14ac:dyDescent="0.2"/>
    <row r="129" ht="20.100000000000001" customHeight="1" x14ac:dyDescent="0.2"/>
    <row r="130" ht="20.100000000000001" customHeight="1" x14ac:dyDescent="0.2"/>
    <row r="131" ht="20.100000000000001" customHeight="1" x14ac:dyDescent="0.2"/>
    <row r="132" ht="20.100000000000001" customHeight="1" x14ac:dyDescent="0.2"/>
    <row r="133" ht="20.100000000000001" customHeight="1" x14ac:dyDescent="0.2"/>
    <row r="134" ht="20.100000000000001" customHeight="1" x14ac:dyDescent="0.2"/>
    <row r="135" ht="20.100000000000001" customHeight="1" x14ac:dyDescent="0.2"/>
    <row r="136" ht="20.100000000000001" customHeight="1" x14ac:dyDescent="0.2"/>
    <row r="137" ht="20.100000000000001" customHeight="1" x14ac:dyDescent="0.2"/>
    <row r="138" ht="20.100000000000001" customHeight="1" x14ac:dyDescent="0.2"/>
    <row r="139" ht="20.100000000000001" customHeight="1" x14ac:dyDescent="0.2"/>
    <row r="140" ht="20.100000000000001" customHeight="1" x14ac:dyDescent="0.2"/>
    <row r="141" ht="20.100000000000001" customHeight="1" x14ac:dyDescent="0.2"/>
    <row r="142" ht="20.100000000000001" customHeight="1" x14ac:dyDescent="0.2"/>
    <row r="143" ht="20.100000000000001" customHeight="1" x14ac:dyDescent="0.2"/>
    <row r="144" ht="20.100000000000001" customHeight="1" x14ac:dyDescent="0.2"/>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row r="153" ht="20.100000000000001" customHeight="1" x14ac:dyDescent="0.2"/>
    <row r="154" ht="20.100000000000001" customHeight="1" x14ac:dyDescent="0.2"/>
    <row r="155" ht="20.100000000000001" customHeight="1" x14ac:dyDescent="0.2"/>
    <row r="156" ht="20.100000000000001" customHeight="1" x14ac:dyDescent="0.2"/>
    <row r="157" ht="20.100000000000001" customHeight="1" x14ac:dyDescent="0.2"/>
    <row r="158" ht="20.100000000000001" customHeight="1" x14ac:dyDescent="0.2"/>
    <row r="159" ht="20.100000000000001" customHeight="1" x14ac:dyDescent="0.2"/>
    <row r="160" ht="20.100000000000001" customHeight="1" x14ac:dyDescent="0.2"/>
    <row r="161" ht="20.100000000000001" customHeight="1" x14ac:dyDescent="0.2"/>
    <row r="162" ht="20.100000000000001" customHeight="1" x14ac:dyDescent="0.2"/>
    <row r="163" ht="20.100000000000001" customHeight="1" x14ac:dyDescent="0.2"/>
    <row r="164" ht="20.100000000000001" customHeight="1" x14ac:dyDescent="0.2"/>
    <row r="165" ht="20.100000000000001" customHeight="1" x14ac:dyDescent="0.2"/>
    <row r="166" ht="20.100000000000001" customHeight="1" x14ac:dyDescent="0.2"/>
    <row r="167" ht="20.100000000000001" customHeight="1" x14ac:dyDescent="0.2"/>
    <row r="168" ht="20.100000000000001" customHeight="1" x14ac:dyDescent="0.2"/>
    <row r="169" ht="20.100000000000001" customHeight="1" x14ac:dyDescent="0.2"/>
    <row r="170" ht="20.100000000000001" customHeight="1" x14ac:dyDescent="0.2"/>
    <row r="171" ht="20.100000000000001" customHeight="1" x14ac:dyDescent="0.2"/>
    <row r="172" ht="20.100000000000001" customHeight="1" x14ac:dyDescent="0.2"/>
    <row r="173" ht="20.100000000000001" customHeight="1" x14ac:dyDescent="0.2"/>
    <row r="174" ht="20.100000000000001" customHeight="1" x14ac:dyDescent="0.2"/>
    <row r="175" ht="20.100000000000001" customHeight="1" x14ac:dyDescent="0.2"/>
    <row r="176" ht="20.100000000000001" customHeight="1" x14ac:dyDescent="0.2"/>
    <row r="177" ht="20.100000000000001" customHeight="1" x14ac:dyDescent="0.2"/>
    <row r="178" ht="20.100000000000001" customHeight="1" x14ac:dyDescent="0.2"/>
    <row r="179" ht="20.100000000000001" customHeight="1" x14ac:dyDescent="0.2"/>
    <row r="180" ht="20.100000000000001" customHeight="1" x14ac:dyDescent="0.2"/>
    <row r="181" ht="20.100000000000001" customHeight="1" x14ac:dyDescent="0.2"/>
    <row r="182" ht="20.100000000000001" customHeight="1" x14ac:dyDescent="0.2"/>
    <row r="183" ht="20.100000000000001"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20.100000000000001" customHeight="1" x14ac:dyDescent="0.2"/>
    <row r="191" ht="20.100000000000001" customHeight="1" x14ac:dyDescent="0.2"/>
    <row r="192" ht="20.100000000000001" customHeight="1" x14ac:dyDescent="0.2"/>
    <row r="193" ht="20.100000000000001" customHeight="1" x14ac:dyDescent="0.2"/>
    <row r="194" ht="20.100000000000001" customHeight="1" x14ac:dyDescent="0.2"/>
    <row r="195" ht="20.100000000000001"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20.100000000000001" customHeight="1" x14ac:dyDescent="0.2"/>
    <row r="203" ht="20.100000000000001" customHeight="1" x14ac:dyDescent="0.2"/>
    <row r="204" ht="20.100000000000001" customHeight="1" x14ac:dyDescent="0.2"/>
    <row r="205" ht="20.100000000000001"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row r="213" ht="20.100000000000001" customHeight="1" x14ac:dyDescent="0.2"/>
    <row r="214" ht="20.100000000000001" customHeight="1" x14ac:dyDescent="0.2"/>
    <row r="215" ht="20.100000000000001" customHeight="1" x14ac:dyDescent="0.2"/>
    <row r="216" ht="20.100000000000001" customHeight="1" x14ac:dyDescent="0.2"/>
    <row r="217" ht="20.100000000000001" customHeight="1" x14ac:dyDescent="0.2"/>
    <row r="218" ht="20.100000000000001" customHeight="1" x14ac:dyDescent="0.2"/>
    <row r="219" ht="20.100000000000001" customHeight="1" x14ac:dyDescent="0.2"/>
    <row r="220" ht="20.100000000000001" customHeight="1" x14ac:dyDescent="0.2"/>
    <row r="221" ht="20.100000000000001" customHeight="1" x14ac:dyDescent="0.2"/>
    <row r="222" ht="20.100000000000001" customHeight="1" x14ac:dyDescent="0.2"/>
    <row r="223" ht="20.100000000000001" customHeight="1" x14ac:dyDescent="0.2"/>
    <row r="224" ht="20.100000000000001" customHeight="1" x14ac:dyDescent="0.2"/>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row r="240" ht="20.100000000000001" customHeight="1" x14ac:dyDescent="0.2"/>
    <row r="241" ht="20.100000000000001" customHeight="1" x14ac:dyDescent="0.2"/>
    <row r="242" ht="20.100000000000001" customHeight="1" x14ac:dyDescent="0.2"/>
    <row r="243" ht="20.100000000000001" customHeight="1" x14ac:dyDescent="0.2"/>
    <row r="244" ht="20.100000000000001" customHeight="1" x14ac:dyDescent="0.2"/>
    <row r="245" ht="20.100000000000001" customHeight="1" x14ac:dyDescent="0.2"/>
    <row r="246" ht="20.100000000000001" customHeight="1" x14ac:dyDescent="0.2"/>
    <row r="247" ht="20.100000000000001" customHeight="1" x14ac:dyDescent="0.2"/>
    <row r="248" ht="20.100000000000001" customHeight="1" x14ac:dyDescent="0.2"/>
    <row r="249" ht="20.100000000000001" customHeight="1" x14ac:dyDescent="0.2"/>
    <row r="250" ht="20.100000000000001" customHeight="1" x14ac:dyDescent="0.2"/>
    <row r="251" ht="20.100000000000001" customHeight="1" x14ac:dyDescent="0.2"/>
    <row r="252" ht="20.100000000000001" customHeight="1" x14ac:dyDescent="0.2"/>
    <row r="253" ht="20.100000000000001" customHeight="1" x14ac:dyDescent="0.2"/>
    <row r="254" ht="20.100000000000001" customHeight="1" x14ac:dyDescent="0.2"/>
    <row r="255" ht="20.100000000000001" customHeight="1" x14ac:dyDescent="0.2"/>
    <row r="256" ht="20.100000000000001" customHeight="1" x14ac:dyDescent="0.2"/>
    <row r="257" ht="20.100000000000001" customHeight="1" x14ac:dyDescent="0.2"/>
    <row r="258" ht="20.100000000000001" customHeight="1" x14ac:dyDescent="0.2"/>
    <row r="259" ht="20.100000000000001" customHeight="1" x14ac:dyDescent="0.2"/>
    <row r="260" ht="20.100000000000001" customHeight="1" x14ac:dyDescent="0.2"/>
    <row r="261" ht="20.100000000000001" customHeight="1" x14ac:dyDescent="0.2"/>
    <row r="262" ht="20.100000000000001" customHeight="1" x14ac:dyDescent="0.2"/>
    <row r="263" ht="20.100000000000001" customHeight="1" x14ac:dyDescent="0.2"/>
  </sheetData>
  <mergeCells count="50">
    <mergeCell ref="E74:H74"/>
    <mergeCell ref="C54:G54"/>
    <mergeCell ref="C2:G2"/>
    <mergeCell ref="C4:G4"/>
    <mergeCell ref="C59:E59"/>
    <mergeCell ref="F59:G59"/>
    <mergeCell ref="C60:G60"/>
    <mergeCell ref="C46:G46"/>
    <mergeCell ref="C49:E49"/>
    <mergeCell ref="F49:G49"/>
    <mergeCell ref="C50:E50"/>
    <mergeCell ref="F50:G50"/>
    <mergeCell ref="C51:E51"/>
    <mergeCell ref="F51:G51"/>
    <mergeCell ref="C52:E52"/>
    <mergeCell ref="F52:G52"/>
    <mergeCell ref="C14:G14"/>
    <mergeCell ref="C15:G15"/>
    <mergeCell ref="C16:G16"/>
    <mergeCell ref="C6:G6"/>
    <mergeCell ref="C8:G8"/>
    <mergeCell ref="C10:G10"/>
    <mergeCell ref="C11:G11"/>
    <mergeCell ref="C12:G12"/>
    <mergeCell ref="C9:G9"/>
    <mergeCell ref="K41:O41"/>
    <mergeCell ref="C39:E39"/>
    <mergeCell ref="C37:E37"/>
    <mergeCell ref="C38:E38"/>
    <mergeCell ref="F21:G21"/>
    <mergeCell ref="F22:G22"/>
    <mergeCell ref="C40:E40"/>
    <mergeCell ref="C41:E41"/>
    <mergeCell ref="C21:E21"/>
    <mergeCell ref="C22:E22"/>
    <mergeCell ref="D62:E62"/>
    <mergeCell ref="F62:G62"/>
    <mergeCell ref="C72:G72"/>
    <mergeCell ref="C56:E56"/>
    <mergeCell ref="F56:G56"/>
    <mergeCell ref="C57:E57"/>
    <mergeCell ref="F57:G57"/>
    <mergeCell ref="F18:G18"/>
    <mergeCell ref="F19:G19"/>
    <mergeCell ref="F20:G20"/>
    <mergeCell ref="C58:E58"/>
    <mergeCell ref="F58:G58"/>
    <mergeCell ref="C18:E18"/>
    <mergeCell ref="C19:E19"/>
    <mergeCell ref="C20:E20"/>
  </mergeCells>
  <conditionalFormatting sqref="G25:G29">
    <cfRule type="cellIs" dxfId="34" priority="73" operator="greaterThan">
      <formula>0.5</formula>
    </cfRule>
    <cfRule type="iconSet" priority="74">
      <iconSet iconSet="4Rating">
        <cfvo type="percent" val="0"/>
        <cfvo type="percent" val="25"/>
        <cfvo type="percent" val="50"/>
        <cfvo type="percent" val="75"/>
      </iconSet>
    </cfRule>
    <cfRule type="iconSet" priority="75">
      <iconSet iconSet="3Arrows">
        <cfvo type="percent" val="0"/>
        <cfvo type="percent" val="33"/>
        <cfvo type="percent" val="67"/>
      </iconSet>
    </cfRule>
    <cfRule type="colorScale" priority="76">
      <colorScale>
        <cfvo type="min"/>
        <cfvo type="percentile" val="50"/>
        <cfvo type="max"/>
        <color rgb="FFF8696B"/>
        <color rgb="FFFCFCFF"/>
        <color rgb="FF5A8AC6"/>
      </colorScale>
    </cfRule>
    <cfRule type="colorScale" priority="77">
      <colorScale>
        <cfvo type="min"/>
        <cfvo type="max"/>
        <color rgb="FFFF7128"/>
        <color rgb="FFFFEF9C"/>
      </colorScale>
    </cfRule>
  </conditionalFormatting>
  <conditionalFormatting sqref="G25:G29">
    <cfRule type="colorScale" priority="78">
      <colorScale>
        <cfvo type="min"/>
        <cfvo type="percentile" val="50"/>
        <cfvo type="max"/>
        <color rgb="FFF8696B"/>
        <color rgb="FFFFEB84"/>
        <color rgb="FF63BE7B"/>
      </colorScale>
    </cfRule>
  </conditionalFormatting>
  <conditionalFormatting sqref="G25:G29">
    <cfRule type="top10" dxfId="33" priority="79" percent="1" rank="50"/>
    <cfRule type="dataBar" priority="80">
      <dataBar>
        <cfvo type="percent" val="0.5"/>
        <cfvo type="max"/>
        <color rgb="FF638EC6"/>
      </dataBar>
      <extLst>
        <ext xmlns:x14="http://schemas.microsoft.com/office/spreadsheetml/2009/9/main" uri="{B025F937-C7B1-47D3-B67F-A62EFF666E3E}">
          <x14:id>{0B03612F-90F2-4D60-9FB4-C2DDC9A8AAA4}</x14:id>
        </ext>
      </extLst>
    </cfRule>
    <cfRule type="colorScale" priority="81">
      <colorScale>
        <cfvo type="min"/>
        <cfvo type="max"/>
        <color rgb="FFFF7128"/>
        <color rgb="FFFFEF9C"/>
      </colorScale>
    </cfRule>
    <cfRule type="top10" dxfId="32" priority="82" rank="50"/>
    <cfRule type="colorScale" priority="83">
      <colorScale>
        <cfvo type="percent" val="0"/>
        <cfvo type="percentile" val="50"/>
        <cfvo type="max"/>
        <color rgb="FFF8696B"/>
        <color rgb="FFFFEB84"/>
        <color rgb="FF63BE7B"/>
      </colorScale>
    </cfRule>
  </conditionalFormatting>
  <conditionalFormatting sqref="G25:G29">
    <cfRule type="cellIs" priority="84" operator="between">
      <formula>0.5</formula>
      <formula>1</formula>
    </cfRule>
    <cfRule type="colorScale" priority="85">
      <colorScale>
        <cfvo type="percent" val="50"/>
        <cfvo type="max"/>
        <color rgb="FFFF7128"/>
        <color rgb="FFFFEF9C"/>
      </colorScale>
    </cfRule>
  </conditionalFormatting>
  <conditionalFormatting sqref="D64:D68 D70">
    <cfRule type="cellIs" dxfId="31" priority="56" operator="equal">
      <formula>5</formula>
    </cfRule>
  </conditionalFormatting>
  <conditionalFormatting sqref="D64:D68 D70">
    <cfRule type="cellIs" dxfId="30" priority="55" operator="lessThan">
      <formula>5</formula>
    </cfRule>
  </conditionalFormatting>
  <conditionalFormatting sqref="E64:E68 E70:E71">
    <cfRule type="colorScale" priority="57">
      <colorScale>
        <cfvo type="min"/>
        <cfvo type="percentile" val="50"/>
        <cfvo type="max"/>
        <color rgb="FF63BE7B"/>
        <color rgb="FFFFEB84"/>
        <color rgb="FFF8696B"/>
      </colorScale>
    </cfRule>
    <cfRule type="cellIs" dxfId="29" priority="58" operator="equal">
      <formula>5</formula>
    </cfRule>
    <cfRule type="cellIs" dxfId="28" priority="59" operator="greaterThan">
      <formula>0.5</formula>
    </cfRule>
    <cfRule type="iconSet" priority="60">
      <iconSet iconSet="4Rating">
        <cfvo type="percent" val="0"/>
        <cfvo type="percent" val="25"/>
        <cfvo type="percent" val="50"/>
        <cfvo type="percent" val="75"/>
      </iconSet>
    </cfRule>
    <cfRule type="iconSet" priority="61">
      <iconSet iconSet="3Arrows">
        <cfvo type="percent" val="0"/>
        <cfvo type="percent" val="33"/>
        <cfvo type="percent" val="67"/>
      </iconSet>
    </cfRule>
    <cfRule type="colorScale" priority="62">
      <colorScale>
        <cfvo type="min"/>
        <cfvo type="max"/>
        <color rgb="FFFF7128"/>
        <color rgb="FFFFEF9C"/>
      </colorScale>
    </cfRule>
  </conditionalFormatting>
  <conditionalFormatting sqref="E64:E68 E70:E71">
    <cfRule type="colorScale" priority="63">
      <colorScale>
        <cfvo type="min"/>
        <cfvo type="percentile" val="50"/>
        <cfvo type="max"/>
        <color rgb="FFF8696B"/>
        <color rgb="FFFFEB84"/>
        <color rgb="FF63BE7B"/>
      </colorScale>
    </cfRule>
  </conditionalFormatting>
  <conditionalFormatting sqref="E64:E68 E70:E71">
    <cfRule type="top10" dxfId="27" priority="64" percent="1" rank="50"/>
    <cfRule type="dataBar" priority="65">
      <dataBar>
        <cfvo type="percent" val="0.5"/>
        <cfvo type="max"/>
        <color rgb="FF638EC6"/>
      </dataBar>
      <extLst>
        <ext xmlns:x14="http://schemas.microsoft.com/office/spreadsheetml/2009/9/main" uri="{B025F937-C7B1-47D3-B67F-A62EFF666E3E}">
          <x14:id>{0D82F3D2-5684-44FE-994F-688B92D77538}</x14:id>
        </ext>
      </extLst>
    </cfRule>
    <cfRule type="colorScale" priority="66">
      <colorScale>
        <cfvo type="min"/>
        <cfvo type="max"/>
        <color rgb="FFFF7128"/>
        <color rgb="FFFFEF9C"/>
      </colorScale>
    </cfRule>
    <cfRule type="top10" dxfId="26" priority="67" rank="50"/>
    <cfRule type="colorScale" priority="68">
      <colorScale>
        <cfvo type="percent" val="0"/>
        <cfvo type="percentile" val="50"/>
        <cfvo type="max"/>
        <color rgb="FFF8696B"/>
        <color rgb="FFFFEB84"/>
        <color rgb="FF63BE7B"/>
      </colorScale>
    </cfRule>
  </conditionalFormatting>
  <conditionalFormatting sqref="E64:E68 E70:E71">
    <cfRule type="cellIs" priority="69" operator="between">
      <formula>0.5</formula>
      <formula>1</formula>
    </cfRule>
    <cfRule type="colorScale" priority="70">
      <colorScale>
        <cfvo type="percent" val="50"/>
        <cfvo type="max"/>
        <color rgb="FFFF7128"/>
        <color rgb="FFFFEF9C"/>
      </colorScale>
    </cfRule>
  </conditionalFormatting>
  <conditionalFormatting sqref="D64:D68 D70">
    <cfRule type="top10" dxfId="25" priority="71" rank="4"/>
    <cfRule type="cellIs" dxfId="24" priority="72" operator="equal">
      <formula>5</formula>
    </cfRule>
  </conditionalFormatting>
  <conditionalFormatting sqref="F64">
    <cfRule type="cellIs" dxfId="23" priority="38" operator="equal">
      <formula>5</formula>
    </cfRule>
  </conditionalFormatting>
  <conditionalFormatting sqref="F64">
    <cfRule type="cellIs" dxfId="22" priority="37" operator="lessThan">
      <formula>5</formula>
    </cfRule>
  </conditionalFormatting>
  <conditionalFormatting sqref="F64">
    <cfRule type="top10" dxfId="21" priority="39" rank="4"/>
    <cfRule type="cellIs" dxfId="20" priority="40" operator="equal">
      <formula>5</formula>
    </cfRule>
  </conditionalFormatting>
  <conditionalFormatting sqref="G64">
    <cfRule type="colorScale" priority="41">
      <colorScale>
        <cfvo type="min"/>
        <cfvo type="percentile" val="50"/>
        <cfvo type="max"/>
        <color rgb="FF63BE7B"/>
        <color rgb="FFFFEB84"/>
        <color rgb="FFF8696B"/>
      </colorScale>
    </cfRule>
    <cfRule type="cellIs" dxfId="19" priority="42" operator="equal">
      <formula>5</formula>
    </cfRule>
    <cfRule type="cellIs" dxfId="18" priority="43" operator="greaterThan">
      <formula>0.5</formula>
    </cfRule>
    <cfRule type="iconSet" priority="44">
      <iconSet iconSet="4Rating">
        <cfvo type="percent" val="0"/>
        <cfvo type="percent" val="25"/>
        <cfvo type="percent" val="50"/>
        <cfvo type="percent" val="75"/>
      </iconSet>
    </cfRule>
    <cfRule type="iconSet" priority="45">
      <iconSet iconSet="3Arrows">
        <cfvo type="percent" val="0"/>
        <cfvo type="percent" val="33"/>
        <cfvo type="percent" val="67"/>
      </iconSet>
    </cfRule>
    <cfRule type="colorScale" priority="46">
      <colorScale>
        <cfvo type="min"/>
        <cfvo type="max"/>
        <color rgb="FFFF7128"/>
        <color rgb="FFFFEF9C"/>
      </colorScale>
    </cfRule>
  </conditionalFormatting>
  <conditionalFormatting sqref="G64">
    <cfRule type="colorScale" priority="47">
      <colorScale>
        <cfvo type="min"/>
        <cfvo type="percentile" val="50"/>
        <cfvo type="max"/>
        <color rgb="FFF8696B"/>
        <color rgb="FFFFEB84"/>
        <color rgb="FF63BE7B"/>
      </colorScale>
    </cfRule>
  </conditionalFormatting>
  <conditionalFormatting sqref="G64">
    <cfRule type="top10" dxfId="17" priority="48" percent="1" rank="50"/>
    <cfRule type="dataBar" priority="49">
      <dataBar>
        <cfvo type="percent" val="0.5"/>
        <cfvo type="max"/>
        <color rgb="FF638EC6"/>
      </dataBar>
      <extLst>
        <ext xmlns:x14="http://schemas.microsoft.com/office/spreadsheetml/2009/9/main" uri="{B025F937-C7B1-47D3-B67F-A62EFF666E3E}">
          <x14:id>{D4AF7CC6-D543-42CF-ADAD-2C37E75DAFA9}</x14:id>
        </ext>
      </extLst>
    </cfRule>
    <cfRule type="colorScale" priority="50">
      <colorScale>
        <cfvo type="min"/>
        <cfvo type="max"/>
        <color rgb="FFFF7128"/>
        <color rgb="FFFFEF9C"/>
      </colorScale>
    </cfRule>
    <cfRule type="top10" dxfId="16" priority="51" rank="50"/>
    <cfRule type="colorScale" priority="52">
      <colorScale>
        <cfvo type="percent" val="0"/>
        <cfvo type="percentile" val="50"/>
        <cfvo type="max"/>
        <color rgb="FFF8696B"/>
        <color rgb="FFFFEB84"/>
        <color rgb="FF63BE7B"/>
      </colorScale>
    </cfRule>
  </conditionalFormatting>
  <conditionalFormatting sqref="G64">
    <cfRule type="cellIs" priority="53" operator="between">
      <formula>0.5</formula>
      <formula>1</formula>
    </cfRule>
    <cfRule type="colorScale" priority="54">
      <colorScale>
        <cfvo type="percent" val="50"/>
        <cfvo type="max"/>
        <color rgb="FFFF7128"/>
        <color rgb="FFFFEF9C"/>
      </colorScale>
    </cfRule>
  </conditionalFormatting>
  <conditionalFormatting sqref="F65:F68">
    <cfRule type="cellIs" dxfId="15" priority="20" operator="equal">
      <formula>5</formula>
    </cfRule>
  </conditionalFormatting>
  <conditionalFormatting sqref="F65:F68">
    <cfRule type="cellIs" dxfId="14" priority="19" operator="lessThan">
      <formula>5</formula>
    </cfRule>
  </conditionalFormatting>
  <conditionalFormatting sqref="F65:F68">
    <cfRule type="top10" dxfId="13" priority="21" rank="4"/>
    <cfRule type="cellIs" dxfId="12" priority="22" operator="equal">
      <formula>5</formula>
    </cfRule>
  </conditionalFormatting>
  <conditionalFormatting sqref="G65:G68">
    <cfRule type="colorScale" priority="23">
      <colorScale>
        <cfvo type="min"/>
        <cfvo type="percentile" val="50"/>
        <cfvo type="max"/>
        <color rgb="FF63BE7B"/>
        <color rgb="FFFFEB84"/>
        <color rgb="FFF8696B"/>
      </colorScale>
    </cfRule>
    <cfRule type="cellIs" dxfId="11" priority="24" operator="equal">
      <formula>5</formula>
    </cfRule>
    <cfRule type="cellIs" dxfId="10" priority="25" operator="greaterThan">
      <formula>0.5</formula>
    </cfRule>
    <cfRule type="iconSet" priority="26">
      <iconSet iconSet="4Rating">
        <cfvo type="percent" val="0"/>
        <cfvo type="percent" val="25"/>
        <cfvo type="percent" val="50"/>
        <cfvo type="percent" val="75"/>
      </iconSet>
    </cfRule>
    <cfRule type="iconSet" priority="27">
      <iconSet iconSet="3Arrows">
        <cfvo type="percent" val="0"/>
        <cfvo type="percent" val="33"/>
        <cfvo type="percent" val="67"/>
      </iconSet>
    </cfRule>
    <cfRule type="colorScale" priority="28">
      <colorScale>
        <cfvo type="min"/>
        <cfvo type="max"/>
        <color rgb="FFFF7128"/>
        <color rgb="FFFFEF9C"/>
      </colorScale>
    </cfRule>
  </conditionalFormatting>
  <conditionalFormatting sqref="G65:G68">
    <cfRule type="colorScale" priority="29">
      <colorScale>
        <cfvo type="min"/>
        <cfvo type="percentile" val="50"/>
        <cfvo type="max"/>
        <color rgb="FFF8696B"/>
        <color rgb="FFFFEB84"/>
        <color rgb="FF63BE7B"/>
      </colorScale>
    </cfRule>
  </conditionalFormatting>
  <conditionalFormatting sqref="G65:G68">
    <cfRule type="top10" dxfId="9" priority="30" percent="1" rank="50"/>
    <cfRule type="dataBar" priority="31">
      <dataBar>
        <cfvo type="percent" val="0.5"/>
        <cfvo type="max"/>
        <color rgb="FF638EC6"/>
      </dataBar>
      <extLst>
        <ext xmlns:x14="http://schemas.microsoft.com/office/spreadsheetml/2009/9/main" uri="{B025F937-C7B1-47D3-B67F-A62EFF666E3E}">
          <x14:id>{63853BAA-20CB-4838-B899-93DBE63C6975}</x14:id>
        </ext>
      </extLst>
    </cfRule>
    <cfRule type="colorScale" priority="32">
      <colorScale>
        <cfvo type="min"/>
        <cfvo type="max"/>
        <color rgb="FFFF7128"/>
        <color rgb="FFFFEF9C"/>
      </colorScale>
    </cfRule>
    <cfRule type="top10" dxfId="8" priority="33" rank="50"/>
    <cfRule type="colorScale" priority="34">
      <colorScale>
        <cfvo type="percent" val="0"/>
        <cfvo type="percentile" val="50"/>
        <cfvo type="max"/>
        <color rgb="FFF8696B"/>
        <color rgb="FFFFEB84"/>
        <color rgb="FF63BE7B"/>
      </colorScale>
    </cfRule>
  </conditionalFormatting>
  <conditionalFormatting sqref="G65:G68">
    <cfRule type="cellIs" priority="35" operator="between">
      <formula>0.5</formula>
      <formula>1</formula>
    </cfRule>
    <cfRule type="colorScale" priority="36">
      <colorScale>
        <cfvo type="percent" val="50"/>
        <cfvo type="max"/>
        <color rgb="FFFF7128"/>
        <color rgb="FFFFEF9C"/>
      </colorScale>
    </cfRule>
  </conditionalFormatting>
  <conditionalFormatting sqref="F70">
    <cfRule type="cellIs" dxfId="7" priority="2" operator="equal">
      <formula>5</formula>
    </cfRule>
  </conditionalFormatting>
  <conditionalFormatting sqref="F70">
    <cfRule type="cellIs" dxfId="6" priority="1" operator="lessThan">
      <formula>5</formula>
    </cfRule>
  </conditionalFormatting>
  <conditionalFormatting sqref="F70">
    <cfRule type="top10" dxfId="5" priority="3" rank="4"/>
    <cfRule type="cellIs" dxfId="4" priority="4" operator="equal">
      <formula>5</formula>
    </cfRule>
  </conditionalFormatting>
  <conditionalFormatting sqref="G70:G71">
    <cfRule type="colorScale" priority="5">
      <colorScale>
        <cfvo type="min"/>
        <cfvo type="percentile" val="50"/>
        <cfvo type="max"/>
        <color rgb="FF63BE7B"/>
        <color rgb="FFFFEB84"/>
        <color rgb="FFF8696B"/>
      </colorScale>
    </cfRule>
    <cfRule type="cellIs" dxfId="3" priority="6" operator="equal">
      <formula>5</formula>
    </cfRule>
    <cfRule type="cellIs" dxfId="2" priority="7" operator="greaterThan">
      <formula>0.5</formula>
    </cfRule>
    <cfRule type="iconSet" priority="8">
      <iconSet iconSet="4Rating">
        <cfvo type="percent" val="0"/>
        <cfvo type="percent" val="25"/>
        <cfvo type="percent" val="50"/>
        <cfvo type="percent" val="75"/>
      </iconSet>
    </cfRule>
    <cfRule type="iconSet" priority="9">
      <iconSet iconSet="3Arrows">
        <cfvo type="percent" val="0"/>
        <cfvo type="percent" val="33"/>
        <cfvo type="percent" val="67"/>
      </iconSet>
    </cfRule>
    <cfRule type="colorScale" priority="10">
      <colorScale>
        <cfvo type="min"/>
        <cfvo type="max"/>
        <color rgb="FFFF7128"/>
        <color rgb="FFFFEF9C"/>
      </colorScale>
    </cfRule>
  </conditionalFormatting>
  <conditionalFormatting sqref="G70:G71">
    <cfRule type="colorScale" priority="11">
      <colorScale>
        <cfvo type="min"/>
        <cfvo type="percentile" val="50"/>
        <cfvo type="max"/>
        <color rgb="FFF8696B"/>
        <color rgb="FFFFEB84"/>
        <color rgb="FF63BE7B"/>
      </colorScale>
    </cfRule>
  </conditionalFormatting>
  <conditionalFormatting sqref="G70:G71">
    <cfRule type="top10" dxfId="1" priority="12" percent="1" rank="50"/>
    <cfRule type="dataBar" priority="13">
      <dataBar>
        <cfvo type="percent" val="0.5"/>
        <cfvo type="max"/>
        <color rgb="FF638EC6"/>
      </dataBar>
      <extLst>
        <ext xmlns:x14="http://schemas.microsoft.com/office/spreadsheetml/2009/9/main" uri="{B025F937-C7B1-47D3-B67F-A62EFF666E3E}">
          <x14:id>{9B5A08BF-329D-4D76-A1BD-6A83A606825A}</x14:id>
        </ext>
      </extLst>
    </cfRule>
    <cfRule type="colorScale" priority="14">
      <colorScale>
        <cfvo type="min"/>
        <cfvo type="max"/>
        <color rgb="FFFF7128"/>
        <color rgb="FFFFEF9C"/>
      </colorScale>
    </cfRule>
    <cfRule type="top10" dxfId="0" priority="15" rank="50"/>
    <cfRule type="colorScale" priority="16">
      <colorScale>
        <cfvo type="percent" val="0"/>
        <cfvo type="percentile" val="50"/>
        <cfvo type="max"/>
        <color rgb="FFF8696B"/>
        <color rgb="FFFFEB84"/>
        <color rgb="FF63BE7B"/>
      </colorScale>
    </cfRule>
  </conditionalFormatting>
  <conditionalFormatting sqref="G70:G71">
    <cfRule type="cellIs" priority="17" operator="between">
      <formula>0.5</formula>
      <formula>1</formula>
    </cfRule>
    <cfRule type="colorScale" priority="18">
      <colorScale>
        <cfvo type="percent" val="50"/>
        <cfvo type="max"/>
        <color rgb="FFFF7128"/>
        <color rgb="FFFFEF9C"/>
      </colorScale>
    </cfRule>
  </conditionalFormatting>
  <pageMargins left="0.70866141732283472" right="0.70866141732283472" top="0.94488188976377963" bottom="0.94488188976377963" header="0.31496062992125984" footer="0.31496062992125984"/>
  <pageSetup scale="80" orientation="portrait" r:id="rId1"/>
  <legacyDrawing r:id="rId2"/>
  <extLst>
    <ext xmlns:x14="http://schemas.microsoft.com/office/spreadsheetml/2009/9/main" uri="{78C0D931-6437-407d-A8EE-F0AAD7539E65}">
      <x14:conditionalFormattings>
        <x14:conditionalFormatting xmlns:xm="http://schemas.microsoft.com/office/excel/2006/main">
          <x14:cfRule type="dataBar" id="{0B03612F-90F2-4D60-9FB4-C2DDC9A8AAA4}">
            <x14:dataBar minLength="0" maxLength="100" gradient="0">
              <x14:cfvo type="percent">
                <xm:f>0.5</xm:f>
              </x14:cfvo>
              <x14:cfvo type="max"/>
              <x14:negativeFillColor rgb="FFFF0000"/>
              <x14:axisColor rgb="FF000000"/>
            </x14:dataBar>
          </x14:cfRule>
          <xm:sqref>G25:G29</xm:sqref>
        </x14:conditionalFormatting>
        <x14:conditionalFormatting xmlns:xm="http://schemas.microsoft.com/office/excel/2006/main">
          <x14:cfRule type="dataBar" id="{0D82F3D2-5684-44FE-994F-688B92D77538}">
            <x14:dataBar minLength="0" maxLength="100" gradient="0">
              <x14:cfvo type="percent">
                <xm:f>0.5</xm:f>
              </x14:cfvo>
              <x14:cfvo type="max"/>
              <x14:negativeFillColor rgb="FFFF0000"/>
              <x14:axisColor rgb="FF000000"/>
            </x14:dataBar>
          </x14:cfRule>
          <xm:sqref>E64:E68 E70:E71</xm:sqref>
        </x14:conditionalFormatting>
        <x14:conditionalFormatting xmlns:xm="http://schemas.microsoft.com/office/excel/2006/main">
          <x14:cfRule type="dataBar" id="{D4AF7CC6-D543-42CF-ADAD-2C37E75DAFA9}">
            <x14:dataBar minLength="0" maxLength="100" gradient="0">
              <x14:cfvo type="percent">
                <xm:f>0.5</xm:f>
              </x14:cfvo>
              <x14:cfvo type="max"/>
              <x14:negativeFillColor rgb="FFFF0000"/>
              <x14:axisColor rgb="FF000000"/>
            </x14:dataBar>
          </x14:cfRule>
          <xm:sqref>G64</xm:sqref>
        </x14:conditionalFormatting>
        <x14:conditionalFormatting xmlns:xm="http://schemas.microsoft.com/office/excel/2006/main">
          <x14:cfRule type="dataBar" id="{63853BAA-20CB-4838-B899-93DBE63C6975}">
            <x14:dataBar minLength="0" maxLength="100" gradient="0">
              <x14:cfvo type="percent">
                <xm:f>0.5</xm:f>
              </x14:cfvo>
              <x14:cfvo type="max"/>
              <x14:negativeFillColor rgb="FFFF0000"/>
              <x14:axisColor rgb="FF000000"/>
            </x14:dataBar>
          </x14:cfRule>
          <xm:sqref>G65:G68</xm:sqref>
        </x14:conditionalFormatting>
        <x14:conditionalFormatting xmlns:xm="http://schemas.microsoft.com/office/excel/2006/main">
          <x14:cfRule type="dataBar" id="{9B5A08BF-329D-4D76-A1BD-6A83A606825A}">
            <x14:dataBar minLength="0" maxLength="100" gradient="0">
              <x14:cfvo type="percent">
                <xm:f>0.5</xm:f>
              </x14:cfvo>
              <x14:cfvo type="max"/>
              <x14:negativeFillColor rgb="FFFF0000"/>
              <x14:axisColor rgb="FF000000"/>
            </x14:dataBar>
          </x14:cfRule>
          <xm:sqref>G70:G71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Sectorial Bienes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Viviana Ramirez Fernandez</cp:lastModifiedBy>
  <cp:lastPrinted>2017-01-17T16:07:58Z</cp:lastPrinted>
  <dcterms:created xsi:type="dcterms:W3CDTF">2011-10-26T13:45:21Z</dcterms:created>
  <dcterms:modified xsi:type="dcterms:W3CDTF">2019-06-30T15:54:01Z</dcterms:modified>
</cp:coreProperties>
</file>