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ancolombia-my.sharepoint.com/personal/bmendozab_dian_gov_co/Documents/Documentos/MONTERÍA 2023/CONTRATOS/CONTRATO DE MANTENIMIENTO DEL VEHICULO/ANEXOS/"/>
    </mc:Choice>
  </mc:AlternateContent>
  <xr:revisionPtr revIDLastSave="66" documentId="11_265C95406A79D9E85B4345EBF747457DEF4310DC" xr6:coauthVersionLast="47" xr6:coauthVersionMax="47" xr10:uidLastSave="{F044406E-1672-495F-9090-55EB703C8EF6}"/>
  <bookViews>
    <workbookView xWindow="-120" yWindow="-120" windowWidth="29040" windowHeight="15840" xr2:uid="{00000000-000D-0000-FFFF-FFFF00000000}"/>
  </bookViews>
  <sheets>
    <sheet name="PRECIOS DE REFERENCIA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57" i="1" l="1"/>
  <c r="AD158" i="1"/>
  <c r="AD159" i="1"/>
  <c r="AD156" i="1"/>
  <c r="AD152" i="1"/>
  <c r="AD151" i="1"/>
  <c r="AD150" i="1"/>
  <c r="AD14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68" i="1"/>
  <c r="AD60" i="1"/>
  <c r="AD61" i="1"/>
  <c r="AD62" i="1"/>
  <c r="Z17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C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17" i="1"/>
  <c r="AC148" i="1"/>
  <c r="AC156" i="1" s="1"/>
  <c r="AB148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V109" i="1"/>
  <c r="S109" i="1"/>
  <c r="O109" i="1"/>
  <c r="J109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AC64" i="1"/>
  <c r="AC150" i="1" s="1"/>
  <c r="AB64" i="1"/>
  <c r="AB150" i="1" s="1"/>
  <c r="AD64" i="1" l="1"/>
  <c r="AC157" i="1"/>
  <c r="AC158" i="1" s="1"/>
  <c r="AC151" i="1"/>
  <c r="AC152" i="1" s="1"/>
  <c r="AB151" i="1"/>
  <c r="AB156" i="1"/>
  <c r="AC159" i="1" l="1"/>
  <c r="AB157" i="1"/>
  <c r="AB152" i="1"/>
  <c r="AB158" i="1" l="1"/>
  <c r="AB159" i="1" l="1"/>
</calcChain>
</file>

<file path=xl/sharedStrings.xml><?xml version="1.0" encoding="utf-8"?>
<sst xmlns="http://schemas.openxmlformats.org/spreadsheetml/2006/main" count="172" uniqueCount="45">
  <si>
    <t>VALOR TOTAL PRECIOS DE REFERENCIA INCLUIDO IVA</t>
  </si>
  <si>
    <t>SUBTOTAL MANTENIMIENTOS PREVENTIVOS</t>
  </si>
  <si>
    <t>I.V.A.</t>
  </si>
  <si>
    <t>TOTAL MANTENIMIENTOS PREVENTIVOS (A)</t>
  </si>
  <si>
    <t>COTIZACION DE LISTA DE REPUESTOS</t>
  </si>
  <si>
    <t>SEDES EN LA CIUDAD DE MONTERIA.</t>
  </si>
  <si>
    <t>DESCRIPCIÓN</t>
  </si>
  <si>
    <t>VALOR CORRECTIVOS</t>
  </si>
  <si>
    <t>CORRECTIVOS</t>
  </si>
  <si>
    <t>Rubro destinado para mantenimientos correctivos</t>
  </si>
  <si>
    <t>SUBTOTAL MANTENIMIENTO CORRECTIVO</t>
  </si>
  <si>
    <t>I.V.A. (19%)</t>
  </si>
  <si>
    <t>TOTAL MANTENIMIENTO CORRECTIVO (B)</t>
  </si>
  <si>
    <t>TOTAL CONTRATO MANTENIMIENTO (A+B)</t>
  </si>
  <si>
    <t>ITEM</t>
  </si>
  <si>
    <t>Código UNSPSC</t>
  </si>
  <si>
    <t>DESCRIPCION</t>
  </si>
  <si>
    <t>CANTIDAD</t>
  </si>
  <si>
    <t>UNIDAD DE MEDIDA</t>
  </si>
  <si>
    <t>MANTENIMIENTO PREVENTIVO CAMIONETAS VOLSWAGEN AMAROK MODELO 2015</t>
  </si>
  <si>
    <t>UNIDAD</t>
  </si>
  <si>
    <t>EQUIPO</t>
  </si>
  <si>
    <t>JUEGO</t>
  </si>
  <si>
    <t>SISTEMA</t>
  </si>
  <si>
    <t>JUEGO DE LLANTAS</t>
  </si>
  <si>
    <r>
      <rPr>
        <b/>
        <sz val="10"/>
        <rFont val="Arial"/>
        <family val="2"/>
      </rPr>
      <t>UNIDAD DE
MEDIDA</t>
    </r>
  </si>
  <si>
    <t>LISTA DE REPUESTOS</t>
  </si>
  <si>
    <t>TOTAL</t>
  </si>
  <si>
    <t>PRECIOS DE REFERENCIA</t>
  </si>
  <si>
    <t>PRECIO UNITARIO ESTIMADO INCLUIDO IVA</t>
  </si>
  <si>
    <t xml:space="preserve">ANEXO No. 2
PRECIO DE REFERENCIA
</t>
  </si>
  <si>
    <t xml:space="preserve">U.A.E. DIRECCION DE IMPUESTOS Y ADUANAS NACIONALES </t>
  </si>
  <si>
    <t>DIRECCION SECCIONAL DE IMPUESTOS Y ADUANAS NACIONALES DE MONTERIA</t>
  </si>
  <si>
    <t>DIVISION DE GESTION ADMINISTRATIVA Y FINANCIERA</t>
  </si>
  <si>
    <t xml:space="preserve">PRECIO UNITARIO ESTIMADO </t>
  </si>
  <si>
    <t>COTIZACIÓN 1</t>
  </si>
  <si>
    <t>COTIZACIÓN 2</t>
  </si>
  <si>
    <t>IMC-12-01-2023</t>
  </si>
  <si>
    <t>Revisión Técnico Mecánica</t>
  </si>
  <si>
    <t>Cambio del modulo ABS (nuevo) (ver anexo concepto técnico 2022)</t>
  </si>
  <si>
    <t>Cambio liquido de frenos de todo el sistema y limpieza de conducto (ver anexo concepto técnico 2022)</t>
  </si>
  <si>
    <t>Lavado general de motor, interior, polichada, grafitado.</t>
  </si>
  <si>
    <t>Lavado general interior y exterior del vehículo, aspirada, siliconada y polichada.</t>
  </si>
  <si>
    <t>Lavado general de tapetes, cojinería y capota</t>
  </si>
  <si>
    <t>Servicio de Scanner automotriz en Concesionario autorizado para VOLKSWAGEN AMAROK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</si>
</sst>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&quot;$&quot;* #,##0_-;\-&quot;$&quot;* #,##0_-;_-&quot;$&quot;* &quot;-&quot;??_-;_-@_-"/>
    <numFmt numFmtId="167" formatCode="_(&quot;$&quot;\ * #,##0_);_(&quot;$&quot;\ * \(#,##0\);_(&quot;$&quot;\ * &quot;-&quot;??_);_(@_)"/>
  </numFmts>
  <fonts count="17">
    <font>
      <sz val="10"/>
      <color rgb="FF000000"/>
      <name val="Times New Roman"/>
      <charset val="204"/>
    </font>
    <font>
      <sz val="8.5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Times New Roman"/>
      <family val="1"/>
    </font>
    <font>
      <b/>
      <sz val="14"/>
      <color rgb="FF000000"/>
      <name val="Arial"/>
      <family val="2"/>
    </font>
    <font>
      <b/>
      <sz val="10"/>
      <color rgb="FF2D5544"/>
      <name val="Arial Narrow"/>
      <family val="2"/>
    </font>
    <font>
      <sz val="10"/>
      <color rgb="FFFF0000"/>
      <name val="Arial"/>
      <family val="2"/>
    </font>
    <font>
      <b/>
      <sz val="12"/>
      <color rgb="FF000000"/>
      <name val="Times New Roman"/>
      <family val="1"/>
    </font>
    <font>
      <sz val="10"/>
      <color rgb="FF000000"/>
      <name val="Albertus MT L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165" fontId="3" fillId="0" borderId="0" applyFont="0" applyFill="0" applyBorder="0" applyAlignment="0" applyProtection="0"/>
  </cellStyleXfs>
  <cellXfs count="136"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2" borderId="0" xfId="0" applyFont="1" applyFill="1" applyAlignment="1">
      <alignment horizontal="left" vertical="top" wrapText="1" indent="14"/>
    </xf>
    <xf numFmtId="0" fontId="0" fillId="2" borderId="0" xfId="0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wrapText="1"/>
    </xf>
    <xf numFmtId="1" fontId="5" fillId="2" borderId="0" xfId="0" applyNumberFormat="1" applyFont="1" applyFill="1" applyAlignment="1">
      <alignment horizontal="left" vertical="top" shrinkToFit="1"/>
    </xf>
    <xf numFmtId="0" fontId="5" fillId="2" borderId="6" xfId="0" applyFont="1" applyFill="1" applyBorder="1" applyAlignment="1">
      <alignment horizontal="left" wrapText="1"/>
    </xf>
    <xf numFmtId="0" fontId="9" fillId="0" borderId="0" xfId="0" applyFont="1"/>
    <xf numFmtId="0" fontId="10" fillId="0" borderId="0" xfId="0" applyFont="1"/>
    <xf numFmtId="0" fontId="8" fillId="2" borderId="10" xfId="0" applyFont="1" applyFill="1" applyBorder="1" applyAlignment="1">
      <alignment horizontal="left" vertical="center"/>
    </xf>
    <xf numFmtId="166" fontId="5" fillId="2" borderId="2" xfId="1" applyNumberFormat="1" applyFont="1" applyFill="1" applyBorder="1" applyAlignment="1">
      <alignment horizontal="left" wrapText="1"/>
    </xf>
    <xf numFmtId="0" fontId="4" fillId="2" borderId="11" xfId="0" applyFont="1" applyFill="1" applyBorder="1" applyAlignment="1">
      <alignment horizontal="center" vertical="justify"/>
    </xf>
    <xf numFmtId="0" fontId="4" fillId="2" borderId="12" xfId="0" applyFont="1" applyFill="1" applyBorder="1" applyAlignment="1">
      <alignment horizontal="center" vertical="justify"/>
    </xf>
    <xf numFmtId="166" fontId="5" fillId="2" borderId="11" xfId="1" applyNumberFormat="1" applyFont="1" applyFill="1" applyBorder="1" applyAlignment="1">
      <alignment horizontal="left" wrapText="1"/>
    </xf>
    <xf numFmtId="166" fontId="4" fillId="2" borderId="11" xfId="1" applyNumberFormat="1" applyFont="1" applyFill="1" applyBorder="1" applyAlignment="1">
      <alignment horizontal="left" wrapText="1"/>
    </xf>
    <xf numFmtId="0" fontId="11" fillId="2" borderId="11" xfId="0" applyFont="1" applyFill="1" applyBorder="1" applyAlignment="1">
      <alignment horizontal="center" vertical="justify"/>
    </xf>
    <xf numFmtId="166" fontId="4" fillId="2" borderId="2" xfId="1" applyNumberFormat="1" applyFont="1" applyFill="1" applyBorder="1" applyAlignment="1">
      <alignment horizontal="center" wrapText="1"/>
    </xf>
    <xf numFmtId="166" fontId="4" fillId="2" borderId="11" xfId="1" applyNumberFormat="1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166" fontId="14" fillId="2" borderId="11" xfId="1" applyNumberFormat="1" applyFont="1" applyFill="1" applyBorder="1" applyAlignment="1">
      <alignment horizontal="left" wrapTex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1" fontId="5" fillId="2" borderId="4" xfId="0" applyNumberFormat="1" applyFont="1" applyFill="1" applyBorder="1" applyAlignment="1">
      <alignment horizontal="center" vertical="top" shrinkToFit="1"/>
    </xf>
    <xf numFmtId="0" fontId="7" fillId="2" borderId="4" xfId="0" applyFont="1" applyFill="1" applyBorder="1" applyAlignment="1">
      <alignment horizontal="left" vertical="top" wrapText="1"/>
    </xf>
    <xf numFmtId="166" fontId="14" fillId="2" borderId="2" xfId="1" applyNumberFormat="1" applyFont="1" applyFill="1" applyBorder="1" applyAlignment="1">
      <alignment horizontal="left" wrapText="1"/>
    </xf>
    <xf numFmtId="167" fontId="14" fillId="2" borderId="7" xfId="1" applyNumberFormat="1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left" wrapText="1"/>
    </xf>
    <xf numFmtId="166" fontId="4" fillId="2" borderId="3" xfId="1" applyNumberFormat="1" applyFont="1" applyFill="1" applyBorder="1" applyAlignment="1">
      <alignment horizontal="left" wrapText="1"/>
    </xf>
    <xf numFmtId="0" fontId="7" fillId="0" borderId="16" xfId="0" applyFont="1" applyBorder="1" applyAlignment="1">
      <alignment horizontal="center" vertical="top" wrapText="1"/>
    </xf>
    <xf numFmtId="165" fontId="5" fillId="2" borderId="11" xfId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justify" wrapText="1"/>
    </xf>
    <xf numFmtId="0" fontId="13" fillId="0" borderId="0" xfId="0" applyFont="1" applyAlignment="1">
      <alignment horizontal="center" vertical="center"/>
    </xf>
    <xf numFmtId="165" fontId="4" fillId="2" borderId="11" xfId="0" applyNumberFormat="1" applyFont="1" applyFill="1" applyBorder="1" applyAlignment="1">
      <alignment horizontal="left" wrapText="1"/>
    </xf>
    <xf numFmtId="164" fontId="5" fillId="2" borderId="11" xfId="1" applyNumberFormat="1" applyFont="1" applyFill="1" applyBorder="1" applyAlignment="1">
      <alignment horizontal="left" wrapText="1"/>
    </xf>
    <xf numFmtId="164" fontId="4" fillId="2" borderId="2" xfId="1" applyNumberFormat="1" applyFont="1" applyFill="1" applyBorder="1" applyAlignment="1">
      <alignment horizontal="left" wrapText="1"/>
    </xf>
    <xf numFmtId="166" fontId="4" fillId="4" borderId="11" xfId="1" applyNumberFormat="1" applyFont="1" applyFill="1" applyBorder="1" applyAlignment="1">
      <alignment horizontal="left" wrapText="1"/>
    </xf>
    <xf numFmtId="166" fontId="4" fillId="4" borderId="2" xfId="1" applyNumberFormat="1" applyFont="1" applyFill="1" applyBorder="1" applyAlignment="1">
      <alignment horizontal="left" wrapTex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4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44" fontId="0" fillId="2" borderId="0" xfId="0" applyNumberFormat="1" applyFill="1" applyAlignment="1">
      <alignment horizontal="left" vertical="top"/>
    </xf>
    <xf numFmtId="0" fontId="15" fillId="2" borderId="11" xfId="0" applyFont="1" applyFill="1" applyBorder="1" applyAlignment="1">
      <alignment horizontal="center" vertical="center"/>
    </xf>
    <xf numFmtId="166" fontId="5" fillId="2" borderId="11" xfId="1" applyNumberFormat="1" applyFont="1" applyFill="1" applyBorder="1" applyAlignment="1">
      <alignment horizontal="left" vertical="center" wrapText="1"/>
    </xf>
    <xf numFmtId="166" fontId="5" fillId="4" borderId="11" xfId="1" applyNumberFormat="1" applyFont="1" applyFill="1" applyBorder="1" applyAlignment="1">
      <alignment horizontal="left" vertical="center" wrapText="1"/>
    </xf>
    <xf numFmtId="166" fontId="16" fillId="2" borderId="11" xfId="1" applyNumberFormat="1" applyFont="1" applyFill="1" applyBorder="1" applyAlignment="1">
      <alignment horizontal="left" vertical="center" wrapText="1"/>
    </xf>
    <xf numFmtId="166" fontId="16" fillId="4" borderId="11" xfId="1" applyNumberFormat="1" applyFont="1" applyFill="1" applyBorder="1" applyAlignment="1">
      <alignment horizontal="left" vertical="center" wrapText="1"/>
    </xf>
    <xf numFmtId="166" fontId="5" fillId="4" borderId="11" xfId="1" applyNumberFormat="1" applyFont="1" applyFill="1" applyBorder="1" applyAlignment="1">
      <alignment horizontal="left" wrapText="1"/>
    </xf>
    <xf numFmtId="1" fontId="5" fillId="2" borderId="2" xfId="0" applyNumberFormat="1" applyFont="1" applyFill="1" applyBorder="1" applyAlignment="1">
      <alignment horizontal="center" vertical="center" shrinkToFit="1"/>
    </xf>
    <xf numFmtId="1" fontId="5" fillId="2" borderId="4" xfId="0" applyNumberFormat="1" applyFont="1" applyFill="1" applyBorder="1" applyAlignment="1">
      <alignment horizontal="center" vertical="center" shrinkToFit="1"/>
    </xf>
    <xf numFmtId="1" fontId="5" fillId="2" borderId="3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top" shrinkToFit="1"/>
    </xf>
    <xf numFmtId="1" fontId="5" fillId="4" borderId="3" xfId="0" applyNumberFormat="1" applyFont="1" applyFill="1" applyBorder="1" applyAlignment="1">
      <alignment horizontal="center" vertical="top" shrinkToFit="1"/>
    </xf>
    <xf numFmtId="1" fontId="5" fillId="4" borderId="4" xfId="0" applyNumberFormat="1" applyFont="1" applyFill="1" applyBorder="1" applyAlignment="1">
      <alignment horizontal="center" vertical="top" shrinkToFit="1"/>
    </xf>
    <xf numFmtId="0" fontId="7" fillId="4" borderId="2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left" vertical="top" wrapTex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4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0" fontId="7" fillId="2" borderId="2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4" borderId="12" xfId="0" applyFont="1" applyFill="1" applyBorder="1" applyAlignment="1">
      <alignment horizontal="center" vertical="top" wrapText="1"/>
    </xf>
    <xf numFmtId="0" fontId="6" fillId="4" borderId="15" xfId="0" applyFont="1" applyFill="1" applyBorder="1" applyAlignment="1">
      <alignment horizontal="center" vertical="top" wrapText="1"/>
    </xf>
    <xf numFmtId="0" fontId="6" fillId="4" borderId="16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 indent="14"/>
    </xf>
    <xf numFmtId="0" fontId="6" fillId="2" borderId="11" xfId="0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top" shrinkToFit="1"/>
    </xf>
    <xf numFmtId="1" fontId="5" fillId="2" borderId="6" xfId="0" applyNumberFormat="1" applyFont="1" applyFill="1" applyBorder="1" applyAlignment="1">
      <alignment horizontal="center" vertical="top" shrinkToFit="1"/>
    </xf>
    <xf numFmtId="1" fontId="5" fillId="2" borderId="7" xfId="0" applyNumberFormat="1" applyFont="1" applyFill="1" applyBorder="1" applyAlignment="1">
      <alignment horizontal="center" vertical="top" shrinkToFi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shrinkToFit="1"/>
    </xf>
    <xf numFmtId="1" fontId="5" fillId="3" borderId="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590550</xdr:rowOff>
    </xdr:from>
    <xdr:to>
      <xdr:col>15</xdr:col>
      <xdr:colOff>133350</xdr:colOff>
      <xdr:row>3</xdr:row>
      <xdr:rowOff>85725</xdr:rowOff>
    </xdr:to>
    <xdr:pic>
      <xdr:nvPicPr>
        <xdr:cNvPr id="2" name="Imagen 1" descr=":::logoDIAN:lema gobierno 2019:MinhaciendaBN_2019.jpg">
          <a:extLst>
            <a:ext uri="{FF2B5EF4-FFF2-40B4-BE49-F238E27FC236}">
              <a16:creationId xmlns:a16="http://schemas.microsoft.com/office/drawing/2014/main" id="{31FC3F51-3F1B-499F-B836-E4C330E73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133350" y="590550"/>
          <a:ext cx="28575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590550</xdr:rowOff>
    </xdr:from>
    <xdr:to>
      <xdr:col>15</xdr:col>
      <xdr:colOff>133350</xdr:colOff>
      <xdr:row>3</xdr:row>
      <xdr:rowOff>85725</xdr:rowOff>
    </xdr:to>
    <xdr:pic>
      <xdr:nvPicPr>
        <xdr:cNvPr id="3" name="Imagen 2" descr=":::logoDIAN:lema gobierno 2019:MinhaciendaBN_2019.jpg">
          <a:extLst>
            <a:ext uri="{FF2B5EF4-FFF2-40B4-BE49-F238E27FC236}">
              <a16:creationId xmlns:a16="http://schemas.microsoft.com/office/drawing/2014/main" id="{0F3D96F2-1F29-41F3-B73E-A8A58F100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133350" y="590550"/>
          <a:ext cx="31337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YOSE/Desktop/2022%20-%20CONTRATACION/1.%20Mantenimiento%20de%20veh&#237;culos/COTIZACION%20DORISA%20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 DORISA"/>
    </sheetNames>
    <sheetDataSet>
      <sheetData sheetId="0" refreshError="1">
        <row r="12">
          <cell r="B12">
            <v>78181500</v>
          </cell>
        </row>
        <row r="16">
          <cell r="C16" t="str">
            <v>Cambiar filtro(s) de Combustible.</v>
          </cell>
        </row>
        <row r="17">
          <cell r="C17" t="str">
            <v>Verificar estado y/o operación de Instrumentos y testigos tablero de instrumentos.</v>
          </cell>
        </row>
        <row r="18">
          <cell r="C18" t="str">
            <v>Revisión general de luces del vehículo</v>
          </cell>
        </row>
        <row r="19">
          <cell r="C19" t="str">
            <v>Verificar estado y Funcionamiento de asientos.</v>
          </cell>
        </row>
        <row r="20">
          <cell r="C20" t="str">
            <v>Revisión, mantenimiento y reparación del sistema de aire acondicionado (incluye todo lo necesario como mano de obra, repuestos e insumos para poner en correcto funcionamiento el sistema de aire acondicionado,   reparación del compresor, cambio correa de accesorios, reparación de grietas o daños existentes, que provoquen fugas o daños, evacuar el gas refrigerante existente en el sistema, probar el sistema al vacío, recargar el sistema de aire acondicionado utilizando el gas refrigerante adecuado y la capacidad del sistema de acuerdo con las especificaciones del fabricante del vehículo, reemplazar los filtros existentes por nuevos totalmente garantizados).</v>
          </cell>
        </row>
        <row r="21">
          <cell r="C21" t="str">
            <v>Verificar funcionamiento de cinturones de seguridad y anclajes</v>
          </cell>
        </row>
        <row r="22">
          <cell r="C22" t="str">
            <v>Verificar estado de correas y mangueras compartimiento motor.</v>
          </cell>
        </row>
        <row r="23">
          <cell r="C23" t="str">
            <v>Verificar Funcionamiento freno de parqueo, tensión y funcionalidad.</v>
          </cell>
        </row>
        <row r="24">
          <cell r="C24" t="str">
            <v>Adaptar intervalos de servicio con el VAS 50XX.</v>
          </cell>
        </row>
        <row r="25">
          <cell r="C25" t="str">
            <v>Verificar Nivel de Líquido de frenos (completar únicamente cuando se sustituyan pastillas o bandas) (Cambiar cada 2 años)</v>
          </cell>
        </row>
        <row r="26">
          <cell r="C26" t="str">
            <v>Inspeccionar líquido refrigerante</v>
          </cell>
        </row>
        <row r="27">
          <cell r="C27" t="str">
            <v xml:space="preserve">Inspeccionar liquido hidráulico de la Dirección </v>
          </cell>
        </row>
        <row r="28">
          <cell r="C28" t="str">
            <v>Inspeccionar Nivel del aceite de motor.</v>
          </cell>
        </row>
        <row r="29">
          <cell r="C29" t="str">
            <v>Inspeccionar tuberías de líquido de frenos.</v>
          </cell>
        </row>
        <row r="30">
          <cell r="C30" t="str">
            <v>Inspeccionar tuberías de conducción de combustible.</v>
          </cell>
        </row>
        <row r="31">
          <cell r="C31" t="str">
            <v>Inspeccionar cárter de aceite motor y estado general del motor.</v>
          </cell>
        </row>
        <row r="32">
          <cell r="C32" t="str">
            <v>Inspeccionar y Revisar estado y nivel de aceite: diferencial delantero, trasero, transferencia, caja de velocidades</v>
          </cell>
        </row>
        <row r="33">
          <cell r="C33" t="str">
            <v>Inspeccionar carcasa de caja de velocidades.</v>
          </cell>
        </row>
        <row r="34">
          <cell r="C34" t="str">
            <v>Inspeccionar Verificar estado de amortiguadores y guardapolvo de ejes</v>
          </cell>
        </row>
        <row r="35">
          <cell r="C35" t="str">
            <v>Torquear suspensión (Ver especificaciones ELSAPRO)</v>
          </cell>
        </row>
        <row r="36">
          <cell r="C36" t="str">
            <v>Inspección y Verificación estado pastillas de frenos delanteras y cambiar si es necesario</v>
          </cell>
        </row>
        <row r="37">
          <cell r="C37" t="str">
            <v>Revisión y mantenimiento de bandas y cambiar si es necesario. (lados derecho e izquierdo).</v>
          </cell>
        </row>
        <row r="38">
          <cell r="C38" t="str">
            <v>Efectuar alineación, balanceo y rotación de 4/5 llantas previa autorización por parte del cliente.</v>
          </cell>
        </row>
        <row r="39">
          <cell r="C39" t="str">
            <v>Revisar presiones de inflado en las 4/5 llantas, incluyendo repuesto.</v>
          </cell>
        </row>
        <row r="40">
          <cell r="C40" t="str">
            <v>Conectar VAS 50xx para detectar averías de control electrónico.</v>
          </cell>
        </row>
        <row r="41">
          <cell r="C41" t="str">
            <v>Inspeccionar, revisar y Despinchar llantas incluye el suministro de válvula sellomatic llanta rin 16</v>
          </cell>
        </row>
        <row r="42">
          <cell r="C42" t="str">
            <v>D/M Tambor de freno trasero (Campana) para verificar estado de bandas y verificar fugas por cilindros de rueda.</v>
          </cell>
        </row>
        <row r="43">
          <cell r="C43" t="str">
            <v>Verificar alineación y balanceo de ruedas en prueba de ruta, autorizada por Cliente</v>
          </cell>
        </row>
        <row r="44">
          <cell r="C44" t="str">
            <v>Verificar juego libre del pedal de embrague y revisar fugas.</v>
          </cell>
        </row>
        <row r="45">
          <cell r="C45" t="str">
            <v>Lubricar tensores de puerta y grafitar cilindros de puerta.</v>
          </cell>
        </row>
        <row r="46">
          <cell r="C46" t="str">
            <v>Verificar y/o ajustar cierre de puertas.</v>
          </cell>
        </row>
        <row r="47">
          <cell r="C47" t="str">
            <v>Verificar barrido de plumillas limpiavidrios.</v>
          </cell>
        </row>
        <row r="48">
          <cell r="C48" t="str">
            <v>Revisar y tensionar correas.</v>
          </cell>
        </row>
        <row r="49">
          <cell r="C49" t="str">
            <v>Torquear suspensión delantera y trasera</v>
          </cell>
        </row>
        <row r="50">
          <cell r="C50" t="str">
            <v>Cambio de líquido refrigerante</v>
          </cell>
        </row>
        <row r="51">
          <cell r="C51" t="str">
            <v>Lavado general de motor, interior, polichada, grafitado.</v>
          </cell>
        </row>
        <row r="52">
          <cell r="C52" t="str">
            <v>Lavado general interior y exterior del vehículo, aspirada, siliconada y polichada.</v>
          </cell>
        </row>
        <row r="53">
          <cell r="C53" t="str">
            <v>Lavado general de tapetes, cojinería y capota</v>
          </cell>
        </row>
        <row r="54">
          <cell r="C54" t="str">
            <v>Servicio de Scanner automotriz en Concesionario autorizado para VOLKSWAGEN AMAROK</v>
          </cell>
        </row>
        <row r="59">
          <cell r="C59" t="str">
            <v>ANTIRUIDOS PASTILLAS DELANTERAS</v>
          </cell>
        </row>
        <row r="60">
          <cell r="C60" t="str">
            <v>ABRAZADERA BARRA ESTABILIZADORA</v>
          </cell>
        </row>
        <row r="61">
          <cell r="C61" t="str">
            <v>ABRAZADERA METALICA</v>
          </cell>
        </row>
        <row r="62">
          <cell r="C62" t="str">
            <v>BANDAS TRASERAS- JUEGO</v>
          </cell>
        </row>
        <row r="63">
          <cell r="C63" t="str">
            <v>BOCINES RUEDAS DELANTERO</v>
          </cell>
        </row>
        <row r="64">
          <cell r="C64" t="str">
            <v>BOMBA DE FRENO</v>
          </cell>
        </row>
        <row r="65">
          <cell r="C65" t="str">
            <v>BUJES CENTRALES BARRA ESTABILIZADORA DELANTERA</v>
          </cell>
        </row>
        <row r="66">
          <cell r="C66" t="str">
            <v xml:space="preserve">BUJES TIJERA SUPERIOR </v>
          </cell>
        </row>
        <row r="67">
          <cell r="C67" t="str">
            <v>CAMPANA FRENOS</v>
          </cell>
        </row>
        <row r="68">
          <cell r="C68" t="str">
            <v>CAMPANAS TRASERAS</v>
          </cell>
        </row>
        <row r="69">
          <cell r="C69" t="str">
            <v>CAUCHOS ESTABILIZADORA DELANTERO</v>
          </cell>
        </row>
        <row r="70">
          <cell r="C70" t="str">
            <v>CILINDRO DE FRENO</v>
          </cell>
        </row>
        <row r="71">
          <cell r="C71" t="str">
            <v>CILINDROS RUEDAS TRASEROS</v>
          </cell>
        </row>
        <row r="72">
          <cell r="C72" t="str">
            <v>CILINDROS Y / O MAESTROS</v>
          </cell>
        </row>
        <row r="73">
          <cell r="C73" t="str">
            <v xml:space="preserve">DISCOS DE FRENOS DELANTEROS </v>
          </cell>
        </row>
        <row r="74">
          <cell r="C74" t="str">
            <v>CAMPANA DE FRENO TRASERO</v>
          </cell>
        </row>
        <row r="75">
          <cell r="C75" t="str">
            <v>ESPIRALES DELANTEROS</v>
          </cell>
        </row>
        <row r="76">
          <cell r="C76" t="str">
            <v>GUAYAS FRENO DE EMERGENCIA</v>
          </cell>
        </row>
        <row r="77">
          <cell r="C77" t="str">
            <v>JUEGO DE TRINQUETES BANDAS</v>
          </cell>
        </row>
        <row r="78">
          <cell r="C78" t="str">
            <v>JUEGO BANDAS FRENO</v>
          </cell>
        </row>
        <row r="79">
          <cell r="C79" t="str">
            <v>JUEGO PASADORES MORDAZAS</v>
          </cell>
        </row>
        <row r="80">
          <cell r="C80" t="str">
            <v>JUEGO ZAPATAS FRENO</v>
          </cell>
        </row>
        <row r="81">
          <cell r="C81" t="str">
            <v>KIT BOCIN RODAMIENTO DELANTERO Y TRASERO</v>
          </cell>
        </row>
        <row r="82">
          <cell r="C82" t="str">
            <v>KIT CALIPER</v>
          </cell>
        </row>
        <row r="83">
          <cell r="C83" t="str">
            <v>KIT REPARACION CILINDROS FRENOS (CAUCHOS, EMBOLO, PINES CILINDROS)</v>
          </cell>
        </row>
        <row r="84">
          <cell r="C84" t="str">
            <v>LIGAS</v>
          </cell>
        </row>
        <row r="85">
          <cell r="C85" t="str">
            <v>MANGUERA O TUBOS SISTEMA DE FRENOS</v>
          </cell>
        </row>
        <row r="86">
          <cell r="C86" t="str">
            <v>MODULOS CENTRALES SISTEMAS ABS</v>
          </cell>
        </row>
        <row r="87">
          <cell r="C87" t="str">
            <v>MUÑECOS BARRA ESTABILIZADORA</v>
          </cell>
        </row>
        <row r="88">
          <cell r="C88" t="str">
            <v>MUÑECOS VARILLAS ESTABILIZADORA</v>
          </cell>
        </row>
        <row r="89">
          <cell r="C89" t="str">
            <v>PASADORES MORDAZA</v>
          </cell>
        </row>
        <row r="90">
          <cell r="C90" t="str">
            <v xml:space="preserve">PASTILLAS FRENOS DELANTERAS </v>
          </cell>
        </row>
        <row r="91">
          <cell r="C91" t="str">
            <v xml:space="preserve">TRASERAS ZAPATAS </v>
          </cell>
        </row>
        <row r="92">
          <cell r="C92" t="str">
            <v>PEGADO Y REMACHADO DE BANDAS</v>
          </cell>
        </row>
        <row r="93">
          <cell r="C93" t="str">
            <v>PERA FRENO</v>
          </cell>
        </row>
        <row r="94">
          <cell r="C94" t="str">
            <v>PISTONES CALIPER</v>
          </cell>
        </row>
        <row r="95">
          <cell r="C95" t="str">
            <v>RECTIFICAR DISCOS FRENOS Y CAMPANAS</v>
          </cell>
        </row>
        <row r="96">
          <cell r="C96" t="str">
            <v>RODAMIENTO DELANTERO RUEDAS INTERNO Y EXTERNO</v>
          </cell>
        </row>
        <row r="97">
          <cell r="C97" t="str">
            <v>RODAMIENTO TRASERO RUEDAS</v>
          </cell>
        </row>
        <row r="98">
          <cell r="C98" t="str">
            <v>ROTULAS DELANTERAS (ROTULA TIJERA LH INFERIOR DELANTERA)</v>
          </cell>
        </row>
        <row r="99">
          <cell r="C99" t="str">
            <v>SENSOR FRENOS DELANTEROS</v>
          </cell>
        </row>
        <row r="100">
          <cell r="C100" t="str">
            <v>SENSORES ABS DELANTEROS</v>
          </cell>
          <cell r="F100">
            <v>823824</v>
          </cell>
        </row>
        <row r="101">
          <cell r="C101" t="str">
            <v>SOPORTE SEGURO MORDAZA DELANTERO Y TRASERO</v>
          </cell>
        </row>
        <row r="102">
          <cell r="C102" t="str">
            <v>TEMPLETES BARRA ESTABILIZADORA DELANTERA</v>
          </cell>
        </row>
        <row r="103">
          <cell r="C103" t="str">
            <v>TENSORES BARRA ESTABILIZADORA DELANTERA</v>
          </cell>
        </row>
        <row r="104">
          <cell r="C104" t="str">
            <v>TERMINAL DE DIRECCION (LH)</v>
          </cell>
        </row>
        <row r="105">
          <cell r="C105" t="str">
            <v>TIJERA INFERIOR COMPLETA CON BUJES Y PASADOR (LH)</v>
          </cell>
        </row>
        <row r="106">
          <cell r="C106" t="str">
            <v>TORNILLO SEGURO MORDAZA</v>
          </cell>
        </row>
        <row r="107">
          <cell r="C107" t="str">
            <v>ADITIVO RADIADOR ANTIFREE REFRIGERANTE 11/2 L</v>
          </cell>
        </row>
        <row r="108">
          <cell r="C108" t="str">
            <v>LAVA INYECTORES 210</v>
          </cell>
        </row>
        <row r="109">
          <cell r="C109" t="str">
            <v>LIBRA DE GRASA</v>
          </cell>
        </row>
        <row r="110">
          <cell r="C110" t="str">
            <v>LIMPIADOR ADMISION</v>
          </cell>
        </row>
        <row r="111">
          <cell r="C111" t="str">
            <v>LIMPIADOR CUERPO ACELERACION (SPRAY)</v>
          </cell>
        </row>
        <row r="112">
          <cell r="C112" t="str">
            <v>LIMPIADOR DE INYECTORES SPRAY</v>
          </cell>
        </row>
        <row r="113">
          <cell r="C113" t="str">
            <v>LIQUIDO ACCIDO PARA BATERIA</v>
          </cell>
        </row>
        <row r="114">
          <cell r="C114" t="str">
            <v>LIQUIDO AGUA PARA BATERIA</v>
          </cell>
        </row>
        <row r="115">
          <cell r="C115" t="str">
            <v>LIQUIDO DE FRENOS</v>
          </cell>
        </row>
        <row r="116">
          <cell r="C116" t="str">
            <v>LIQUIDO DESENGRASANTE</v>
          </cell>
        </row>
        <row r="117">
          <cell r="C117" t="str">
            <v>LIQUIDO LAVADOR CUERPO MARIPOSA</v>
          </cell>
        </row>
        <row r="118">
          <cell r="C118" t="str">
            <v>LIQUIDO LAVADOR DE FRENOS TUBERIAS SPRAY</v>
          </cell>
        </row>
        <row r="119">
          <cell r="C119" t="str">
            <v>LIQUIDO LUBRICANTE PENETRANTE</v>
          </cell>
        </row>
        <row r="120">
          <cell r="C120" t="str">
            <v>LIQUIDO MOTOR AFLOJATODO</v>
          </cell>
        </row>
        <row r="121">
          <cell r="C121" t="str">
            <v>LIQUIDO TRABA ROSCAS</v>
          </cell>
        </row>
        <row r="122">
          <cell r="C122" t="str">
            <v>LUBRICANTE Z,4</v>
          </cell>
        </row>
        <row r="123">
          <cell r="C123" t="str">
            <v>SILICONA ULTRA-GREY</v>
          </cell>
        </row>
        <row r="124">
          <cell r="C124" t="str">
            <v>TUBO DE SIKAFLEX</v>
          </cell>
        </row>
        <row r="125">
          <cell r="C125" t="str">
            <v>LIQUIDO PARA DIRECCION HIDRAULICA (LITRO)</v>
          </cell>
        </row>
        <row r="126">
          <cell r="C126" t="str">
            <v>REFRIGERANTE PARA RADIADOR</v>
          </cell>
        </row>
        <row r="127">
          <cell r="C127" t="str">
            <v>FILTRO DE AIRE ORIGINAL</v>
          </cell>
        </row>
        <row r="128">
          <cell r="C128" t="str">
            <v>FILTRO DE ACEITE ORIGINAL</v>
          </cell>
        </row>
        <row r="129">
          <cell r="C129" t="str">
            <v xml:space="preserve">1/4 DE ACEITE MOTOR 5W-40  </v>
          </cell>
        </row>
        <row r="130">
          <cell r="C130" t="str">
            <v xml:space="preserve">PINTA DE VALVULINA SAE 50 </v>
          </cell>
        </row>
        <row r="131">
          <cell r="C131" t="str">
            <v>1/4 DE HIDRAULICO ATF</v>
          </cell>
        </row>
        <row r="132">
          <cell r="C132" t="str">
            <v>FILTRO DE COMBUSTIBLE</v>
          </cell>
        </row>
        <row r="133">
          <cell r="C133" t="str">
            <v>Batería; ORIGINAL que cumpla con las normas TL 825 06 y VW 7 5073. 5GM  915 105G 12V  72Ah  380A DIN 640 A EN/ SAE/GS</v>
          </cell>
        </row>
        <row r="134">
          <cell r="C134" t="str">
            <v>Llantas 245/70 R16 50/50 aptas para todo terreno (destapado y pavimento) para vehículo CAMIONETA VOLKSWAGEN AMAROK ANDINA, MODELO 2015 Garantía general de mínimo dos (2) años, las cuales deberán entregarse debidamente instaladas, con alineación y balanceo de las cuatro (4) llantas, incluyendo el suministro de la válvula SELLOMATIC para la instalación.</v>
          </cell>
        </row>
        <row r="135">
          <cell r="C135" t="str">
            <v>PLUMILLAS LIMPIA PARABRISAS</v>
          </cell>
        </row>
        <row r="136">
          <cell r="C136" t="str">
            <v>AMORTIGUADORES DELANTEROS</v>
          </cell>
        </row>
        <row r="137">
          <cell r="C137" t="str">
            <v>AMORTIGUADORES TRASEROS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6"/>
  <sheetViews>
    <sheetView tabSelected="1" zoomScaleNormal="100" workbookViewId="0">
      <selection activeCell="AD153" sqref="AD153"/>
    </sheetView>
  </sheetViews>
  <sheetFormatPr baseColWidth="10" defaultColWidth="9.33203125" defaultRowHeight="12.75"/>
  <cols>
    <col min="1" max="1" width="5.33203125" style="1" customWidth="1"/>
    <col min="2" max="2" width="1.1640625" style="1" customWidth="1"/>
    <col min="3" max="3" width="3.1640625" style="1" customWidth="1"/>
    <col min="4" max="4" width="2.1640625" style="1" customWidth="1"/>
    <col min="5" max="5" width="7.33203125" style="1" customWidth="1"/>
    <col min="6" max="6" width="1.1640625" style="1" customWidth="1"/>
    <col min="7" max="7" width="7.5" style="1" customWidth="1"/>
    <col min="8" max="8" width="6.83203125" style="1" customWidth="1"/>
    <col min="9" max="9" width="2.1640625" style="1" customWidth="1"/>
    <col min="10" max="10" width="4" style="1" customWidth="1"/>
    <col min="11" max="11" width="1.1640625" style="1" customWidth="1"/>
    <col min="12" max="12" width="2.1640625" style="1" customWidth="1"/>
    <col min="13" max="13" width="6.1640625" style="1" customWidth="1"/>
    <col min="14" max="14" width="3.33203125" style="1" customWidth="1"/>
    <col min="15" max="15" width="1.1640625" style="1" customWidth="1"/>
    <col min="16" max="17" width="3.33203125" style="1" customWidth="1"/>
    <col min="18" max="18" width="1.1640625" style="1" customWidth="1"/>
    <col min="19" max="19" width="6.33203125" style="1" customWidth="1"/>
    <col min="20" max="20" width="2.1640625" style="1" customWidth="1"/>
    <col min="21" max="21" width="3.33203125" style="1" customWidth="1"/>
    <col min="22" max="22" width="12.6640625" style="1" customWidth="1"/>
    <col min="23" max="23" width="1.1640625" style="1" customWidth="1"/>
    <col min="24" max="24" width="4.83203125" style="1" customWidth="1"/>
    <col min="25" max="25" width="8.5" style="1" customWidth="1"/>
    <col min="26" max="26" width="4.6640625" style="5" customWidth="1"/>
    <col min="27" max="27" width="34" style="5" customWidth="1"/>
    <col min="28" max="28" width="32.1640625" style="1" customWidth="1"/>
    <col min="29" max="29" width="26.1640625" style="1" customWidth="1"/>
    <col min="30" max="30" width="20.6640625" style="1" customWidth="1"/>
    <col min="31" max="31" width="14.5" style="1" bestFit="1" customWidth="1"/>
    <col min="32" max="16384" width="9.33203125" style="1"/>
  </cols>
  <sheetData>
    <row r="1" spans="1:30" ht="51.75" customHeight="1"/>
    <row r="2" spans="1:30">
      <c r="Z2" s="26" t="s">
        <v>37</v>
      </c>
    </row>
    <row r="6" spans="1:30">
      <c r="A6" s="129" t="s">
        <v>31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</row>
    <row r="7" spans="1:30">
      <c r="A7" s="129" t="s">
        <v>32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</row>
    <row r="8" spans="1:30">
      <c r="A8" s="129" t="s">
        <v>33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</row>
    <row r="9" spans="1:30">
      <c r="A9" s="41"/>
    </row>
    <row r="11" spans="1:30" ht="12.75" customHeight="1">
      <c r="A11" s="130" t="s">
        <v>30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</row>
    <row r="12" spans="1:30" ht="21.75" customHeight="1">
      <c r="A12" s="131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</row>
    <row r="13" spans="1:30" ht="21.7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</row>
    <row r="14" spans="1:30" ht="42.7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51" t="s">
        <v>35</v>
      </c>
      <c r="AC14" s="51" t="s">
        <v>36</v>
      </c>
      <c r="AD14" s="23" t="s">
        <v>28</v>
      </c>
    </row>
    <row r="15" spans="1:30" s="6" customFormat="1" ht="60.75" customHeight="1">
      <c r="A15" s="77" t="s">
        <v>14</v>
      </c>
      <c r="B15" s="78"/>
      <c r="C15" s="77" t="s">
        <v>15</v>
      </c>
      <c r="D15" s="124"/>
      <c r="E15" s="78"/>
      <c r="F15" s="77" t="s">
        <v>16</v>
      </c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78"/>
      <c r="W15" s="77" t="s">
        <v>17</v>
      </c>
      <c r="X15" s="124"/>
      <c r="Y15" s="78"/>
      <c r="Z15" s="125" t="s">
        <v>25</v>
      </c>
      <c r="AA15" s="126"/>
      <c r="AB15" s="20" t="s">
        <v>29</v>
      </c>
      <c r="AC15" s="20" t="s">
        <v>29</v>
      </c>
      <c r="AD15" s="19" t="s">
        <v>34</v>
      </c>
    </row>
    <row r="16" spans="1:30" ht="23.25" customHeight="1">
      <c r="A16" s="127"/>
      <c r="B16" s="128"/>
      <c r="C16" s="132" t="s">
        <v>19</v>
      </c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2"/>
      <c r="AD16" s="133"/>
    </row>
    <row r="17" spans="1:30" ht="12" customHeight="1">
      <c r="A17" s="68">
        <v>1</v>
      </c>
      <c r="B17" s="70"/>
      <c r="C17" s="68" t="e">
        <f>'[1]COTIZACION DORISA'!B16</f>
        <v>#REF!</v>
      </c>
      <c r="D17" s="69"/>
      <c r="E17" s="70"/>
      <c r="F17" s="71" t="str">
        <f>'[1]COTIZACION DORISA'!C16</f>
        <v>Cambiar filtro(s) de Combustible.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3"/>
      <c r="W17" s="68">
        <v>1</v>
      </c>
      <c r="X17" s="69"/>
      <c r="Y17" s="70"/>
      <c r="Z17" s="103" t="e">
        <f>'[1]COTIZACION DORISA'!E16</f>
        <v>#REF!</v>
      </c>
      <c r="AA17" s="104"/>
      <c r="AB17" s="52">
        <v>44149.282305660003</v>
      </c>
      <c r="AC17" s="54">
        <v>46873.293023919221</v>
      </c>
      <c r="AD17" s="21">
        <f>SUM(AB17+AC17)/2</f>
        <v>45511.287664789612</v>
      </c>
    </row>
    <row r="18" spans="1:30" ht="12" customHeight="1">
      <c r="A18" s="68">
        <v>2</v>
      </c>
      <c r="B18" s="70"/>
      <c r="C18" s="68">
        <v>78181500</v>
      </c>
      <c r="D18" s="69"/>
      <c r="E18" s="70"/>
      <c r="F18" s="71" t="str">
        <f>'[1]COTIZACION DORISA'!C17</f>
        <v>Verificar estado y/o operación de Instrumentos y testigos tablero de instrumentos.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68">
        <v>1</v>
      </c>
      <c r="X18" s="69"/>
      <c r="Y18" s="70"/>
      <c r="Z18" s="103" t="s">
        <v>20</v>
      </c>
      <c r="AA18" s="104"/>
      <c r="AB18" s="52">
        <v>21958.46507029</v>
      </c>
      <c r="AC18" s="54">
        <v>23313.302365126892</v>
      </c>
      <c r="AD18" s="21">
        <f t="shared" ref="AD18:AD62" si="0">SUM(AB18+AC18)/2</f>
        <v>22635.883717708446</v>
      </c>
    </row>
    <row r="19" spans="1:30" ht="12" customHeight="1">
      <c r="A19" s="68">
        <v>3</v>
      </c>
      <c r="B19" s="70"/>
      <c r="C19" s="68">
        <v>78181500</v>
      </c>
      <c r="D19" s="69"/>
      <c r="E19" s="70"/>
      <c r="F19" s="71" t="str">
        <f>'[1]COTIZACION DORISA'!C18</f>
        <v>Revisión general de luces del vehículo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3"/>
      <c r="W19" s="68">
        <v>1</v>
      </c>
      <c r="X19" s="69"/>
      <c r="Y19" s="70"/>
      <c r="Z19" s="103" t="s">
        <v>20</v>
      </c>
      <c r="AA19" s="104"/>
      <c r="AB19" s="52">
        <v>21958.46507029</v>
      </c>
      <c r="AC19" s="54">
        <v>23313.302365126892</v>
      </c>
      <c r="AD19" s="21">
        <f t="shared" si="0"/>
        <v>22635.883717708446</v>
      </c>
    </row>
    <row r="20" spans="1:30" ht="12" customHeight="1">
      <c r="A20" s="68">
        <v>4</v>
      </c>
      <c r="B20" s="70"/>
      <c r="C20" s="68">
        <v>78181500</v>
      </c>
      <c r="D20" s="69"/>
      <c r="E20" s="70"/>
      <c r="F20" s="71" t="str">
        <f>'[1]COTIZACION DORISA'!C19</f>
        <v>Verificar estado y Funcionamiento de asientos.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3"/>
      <c r="W20" s="68">
        <v>1</v>
      </c>
      <c r="X20" s="69"/>
      <c r="Y20" s="70"/>
      <c r="Z20" s="103" t="s">
        <v>20</v>
      </c>
      <c r="AA20" s="104"/>
      <c r="AB20" s="52">
        <v>21958.46507029</v>
      </c>
      <c r="AC20" s="54">
        <v>23313.302365126892</v>
      </c>
      <c r="AD20" s="21">
        <f t="shared" si="0"/>
        <v>22635.883717708446</v>
      </c>
    </row>
    <row r="21" spans="1:30" ht="12" customHeight="1">
      <c r="A21" s="68">
        <v>5</v>
      </c>
      <c r="B21" s="70"/>
      <c r="C21" s="68">
        <v>78181500</v>
      </c>
      <c r="D21" s="69"/>
      <c r="E21" s="70"/>
      <c r="F21" s="71" t="str">
        <f>'[1]COTIZACION DORISA'!C20</f>
        <v>Revisión, mantenimiento y reparación del sistema de aire acondicionado (incluye todo lo necesario como mano de obra, repuestos e insumos para poner en correcto funcionamiento el sistema de aire acondicionado,   reparación del compresor, cambio correa de accesorios, reparación de grietas o daños existentes, que provoquen fugas o daños, evacuar el gas refrigerante existente en el sistema, probar el sistema al vacío, recargar el sistema de aire acondicionado utilizando el gas refrigerante adecuado y la capacidad del sistema de acuerdo con las especificaciones del fabricante del vehículo, reemplazar los filtros existentes por nuevos totalmente garantizados).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3"/>
      <c r="W21" s="68">
        <v>1</v>
      </c>
      <c r="X21" s="69"/>
      <c r="Y21" s="70"/>
      <c r="Z21" s="103" t="s">
        <v>20</v>
      </c>
      <c r="AA21" s="104"/>
      <c r="AB21" s="52">
        <v>21958.46507029</v>
      </c>
      <c r="AC21" s="54">
        <v>23313.302365126892</v>
      </c>
      <c r="AD21" s="21">
        <f t="shared" si="0"/>
        <v>22635.883717708446</v>
      </c>
    </row>
    <row r="22" spans="1:30" ht="24.75" customHeight="1">
      <c r="A22" s="57">
        <v>6</v>
      </c>
      <c r="B22" s="59"/>
      <c r="C22" s="68">
        <v>78181500</v>
      </c>
      <c r="D22" s="69"/>
      <c r="E22" s="70"/>
      <c r="F22" s="105" t="str">
        <f>'[1]COTIZACION DORISA'!C21</f>
        <v>Verificar funcionamiento de cinturones de seguridad y anclajes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7"/>
      <c r="W22" s="57">
        <v>1</v>
      </c>
      <c r="X22" s="58"/>
      <c r="Y22" s="59"/>
      <c r="Z22" s="103" t="s">
        <v>21</v>
      </c>
      <c r="AA22" s="104"/>
      <c r="AB22" s="52">
        <v>132446.66144674999</v>
      </c>
      <c r="AC22" s="54">
        <v>140618.62045801445</v>
      </c>
      <c r="AD22" s="21">
        <f t="shared" si="0"/>
        <v>136532.64095238224</v>
      </c>
    </row>
    <row r="23" spans="1:30" ht="12" customHeight="1">
      <c r="A23" s="68">
        <v>7</v>
      </c>
      <c r="B23" s="70"/>
      <c r="C23" s="68">
        <v>78181500</v>
      </c>
      <c r="D23" s="69"/>
      <c r="E23" s="70"/>
      <c r="F23" s="71" t="str">
        <f>'[1]COTIZACION DORISA'!C22</f>
        <v>Verificar estado de correas y mangueras compartimiento motor.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3"/>
      <c r="W23" s="68">
        <v>1</v>
      </c>
      <c r="X23" s="69"/>
      <c r="Y23" s="70"/>
      <c r="Z23" s="103" t="s">
        <v>21</v>
      </c>
      <c r="AA23" s="104"/>
      <c r="AB23" s="52">
        <v>132446.66144674999</v>
      </c>
      <c r="AC23" s="54">
        <v>140618.62045801445</v>
      </c>
      <c r="AD23" s="21">
        <f t="shared" si="0"/>
        <v>136532.64095238224</v>
      </c>
    </row>
    <row r="24" spans="1:30" ht="12" customHeight="1">
      <c r="A24" s="68">
        <v>8</v>
      </c>
      <c r="B24" s="70"/>
      <c r="C24" s="68">
        <v>78181500</v>
      </c>
      <c r="D24" s="69"/>
      <c r="E24" s="70"/>
      <c r="F24" s="71" t="str">
        <f>'[1]COTIZACION DORISA'!C23</f>
        <v>Verificar Funcionamiento freno de parqueo, tensión y funcionalidad.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3"/>
      <c r="W24" s="68">
        <v>1</v>
      </c>
      <c r="X24" s="69"/>
      <c r="Y24" s="70"/>
      <c r="Z24" s="103" t="s">
        <v>22</v>
      </c>
      <c r="AA24" s="104"/>
      <c r="AB24" s="52">
        <v>176594.75828217997</v>
      </c>
      <c r="AC24" s="54">
        <v>187490.65486819047</v>
      </c>
      <c r="AD24" s="21">
        <f t="shared" si="0"/>
        <v>182042.70657518524</v>
      </c>
    </row>
    <row r="25" spans="1:30" ht="156" customHeight="1">
      <c r="A25" s="57">
        <v>9</v>
      </c>
      <c r="B25" s="59"/>
      <c r="C25" s="57">
        <v>78181500</v>
      </c>
      <c r="D25" s="58"/>
      <c r="E25" s="59"/>
      <c r="F25" s="121" t="str">
        <f>'[1]COTIZACION DORISA'!C24</f>
        <v>Adaptar intervalos de servicio con el VAS 50XX.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3"/>
      <c r="W25" s="57">
        <v>1</v>
      </c>
      <c r="X25" s="58"/>
      <c r="Y25" s="59"/>
      <c r="Z25" s="103" t="s">
        <v>23</v>
      </c>
      <c r="AA25" s="104"/>
      <c r="AB25" s="52">
        <v>4504786.8739999998</v>
      </c>
      <c r="AC25" s="54">
        <v>4782732.2241257997</v>
      </c>
      <c r="AD25" s="21">
        <f t="shared" si="0"/>
        <v>4643759.5490629002</v>
      </c>
    </row>
    <row r="26" spans="1:30" ht="20.85" customHeight="1">
      <c r="A26" s="68">
        <v>10</v>
      </c>
      <c r="B26" s="70"/>
      <c r="C26" s="68">
        <v>78181500</v>
      </c>
      <c r="D26" s="69"/>
      <c r="E26" s="70"/>
      <c r="F26" s="71" t="str">
        <f>'[1]COTIZACION DORISA'!C25</f>
        <v>Verificar Nivel de Líquido de frenos (completar únicamente cuando se sustituyan pastillas o bandas) (Cambiar cada 2 años)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3"/>
      <c r="W26" s="68">
        <v>1</v>
      </c>
      <c r="X26" s="69"/>
      <c r="Y26" s="70"/>
      <c r="Z26" s="103" t="s">
        <v>21</v>
      </c>
      <c r="AA26" s="104"/>
      <c r="AB26" s="52">
        <v>44149.282305660003</v>
      </c>
      <c r="AC26" s="54">
        <v>46873.293023919221</v>
      </c>
      <c r="AD26" s="21">
        <f t="shared" si="0"/>
        <v>45511.287664789612</v>
      </c>
    </row>
    <row r="27" spans="1:30" ht="24.75" customHeight="1">
      <c r="A27" s="68">
        <v>11</v>
      </c>
      <c r="B27" s="70"/>
      <c r="C27" s="68">
        <v>78181500</v>
      </c>
      <c r="D27" s="69"/>
      <c r="E27" s="70"/>
      <c r="F27" s="105" t="str">
        <f>'[1]COTIZACION DORISA'!C26</f>
        <v>Inspeccionar líquido refrigerante</v>
      </c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7"/>
      <c r="W27" s="57">
        <v>1</v>
      </c>
      <c r="X27" s="58"/>
      <c r="Y27" s="59"/>
      <c r="Z27" s="103" t="s">
        <v>21</v>
      </c>
      <c r="AA27" s="104"/>
      <c r="AB27" s="52">
        <v>88297.379141089987</v>
      </c>
      <c r="AC27" s="54">
        <v>93745.327434095234</v>
      </c>
      <c r="AD27" s="21">
        <f t="shared" si="0"/>
        <v>91021.353287592618</v>
      </c>
    </row>
    <row r="28" spans="1:30" ht="24" customHeight="1">
      <c r="A28" s="68">
        <v>12</v>
      </c>
      <c r="B28" s="70"/>
      <c r="C28" s="68">
        <v>78181500</v>
      </c>
      <c r="D28" s="69"/>
      <c r="E28" s="70"/>
      <c r="F28" s="105" t="str">
        <f>'[1]COTIZACION DORISA'!C27</f>
        <v xml:space="preserve">Inspeccionar liquido hidráulico de la Dirección </v>
      </c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7"/>
      <c r="W28" s="68">
        <v>1</v>
      </c>
      <c r="X28" s="69"/>
      <c r="Y28" s="70"/>
      <c r="Z28" s="103" t="s">
        <v>21</v>
      </c>
      <c r="AA28" s="104"/>
      <c r="AB28" s="52">
        <v>88297.379141089987</v>
      </c>
      <c r="AC28" s="54">
        <v>93745.327434095234</v>
      </c>
      <c r="AD28" s="21">
        <f t="shared" si="0"/>
        <v>91021.353287592618</v>
      </c>
    </row>
    <row r="29" spans="1:30" ht="24" customHeight="1">
      <c r="A29" s="68">
        <v>13</v>
      </c>
      <c r="B29" s="70"/>
      <c r="C29" s="47"/>
      <c r="D29" s="48"/>
      <c r="E29" s="49"/>
      <c r="F29" s="105" t="str">
        <f>'[1]COTIZACION DORISA'!C28</f>
        <v>Inspeccionar Nivel del aceite de motor.</v>
      </c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7"/>
      <c r="W29" s="28"/>
      <c r="X29" s="30"/>
      <c r="Y29" s="29"/>
      <c r="Z29" s="103" t="s">
        <v>21</v>
      </c>
      <c r="AA29" s="104"/>
      <c r="AB29" s="52">
        <v>132446.66144674999</v>
      </c>
      <c r="AC29" s="54">
        <v>140618.62045801445</v>
      </c>
      <c r="AD29" s="21">
        <f t="shared" si="0"/>
        <v>136532.64095238224</v>
      </c>
    </row>
    <row r="30" spans="1:30" ht="12" customHeight="1">
      <c r="A30" s="68">
        <v>14</v>
      </c>
      <c r="B30" s="70"/>
      <c r="C30" s="68">
        <v>78181500</v>
      </c>
      <c r="D30" s="69"/>
      <c r="E30" s="70"/>
      <c r="F30" s="71" t="str">
        <f>'[1]COTIZACION DORISA'!C29</f>
        <v>Inspeccionar tuberías de líquido de frenos.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3"/>
      <c r="W30" s="68">
        <v>1</v>
      </c>
      <c r="X30" s="69"/>
      <c r="Y30" s="70"/>
      <c r="Z30" s="103" t="s">
        <v>21</v>
      </c>
      <c r="AA30" s="104"/>
      <c r="AB30" s="52">
        <v>88297.379141089987</v>
      </c>
      <c r="AC30" s="54">
        <v>93745.327434095234</v>
      </c>
      <c r="AD30" s="21">
        <f t="shared" si="0"/>
        <v>91021.353287592618</v>
      </c>
    </row>
    <row r="31" spans="1:30" ht="39.75" customHeight="1">
      <c r="A31" s="68">
        <v>15</v>
      </c>
      <c r="B31" s="70"/>
      <c r="C31" s="57">
        <v>78181500</v>
      </c>
      <c r="D31" s="58"/>
      <c r="E31" s="59"/>
      <c r="F31" s="105" t="str">
        <f>'[1]COTIZACION DORISA'!C30</f>
        <v>Inspeccionar tuberías de conducción de combustible.</v>
      </c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7"/>
      <c r="W31" s="57">
        <v>1</v>
      </c>
      <c r="X31" s="58"/>
      <c r="Y31" s="59"/>
      <c r="Z31" s="103" t="s">
        <v>20</v>
      </c>
      <c r="AA31" s="104"/>
      <c r="AB31" s="52">
        <v>44149.282305660003</v>
      </c>
      <c r="AC31" s="54">
        <v>46873.293023919221</v>
      </c>
      <c r="AD31" s="21">
        <f t="shared" si="0"/>
        <v>45511.287664789612</v>
      </c>
    </row>
    <row r="32" spans="1:30" ht="12" customHeight="1">
      <c r="A32" s="68">
        <v>16</v>
      </c>
      <c r="B32" s="70"/>
      <c r="C32" s="68">
        <v>78181500</v>
      </c>
      <c r="D32" s="69"/>
      <c r="E32" s="70"/>
      <c r="F32" s="71" t="str">
        <f>'[1]COTIZACION DORISA'!C31</f>
        <v>Inspeccionar cárter de aceite motor y estado general del motor.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3"/>
      <c r="W32" s="68">
        <v>1</v>
      </c>
      <c r="X32" s="69"/>
      <c r="Y32" s="70"/>
      <c r="Z32" s="103" t="s">
        <v>20</v>
      </c>
      <c r="AA32" s="104"/>
      <c r="AB32" s="52">
        <v>21958.46507029</v>
      </c>
      <c r="AC32" s="54">
        <v>23313.302365126892</v>
      </c>
      <c r="AD32" s="21">
        <f t="shared" si="0"/>
        <v>22635.883717708446</v>
      </c>
    </row>
    <row r="33" spans="1:30" ht="12" customHeight="1">
      <c r="A33" s="68">
        <v>17</v>
      </c>
      <c r="B33" s="70"/>
      <c r="C33" s="68">
        <v>78181500</v>
      </c>
      <c r="D33" s="69"/>
      <c r="E33" s="70"/>
      <c r="F33" s="71" t="str">
        <f>'[1]COTIZACION DORISA'!C32</f>
        <v>Inspeccionar y Revisar estado y nivel de aceite: diferencial delantero, trasero, transferencia, caja de velocidades</v>
      </c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3"/>
      <c r="W33" s="68">
        <v>1</v>
      </c>
      <c r="X33" s="69"/>
      <c r="Y33" s="70"/>
      <c r="Z33" s="103" t="s">
        <v>20</v>
      </c>
      <c r="AA33" s="104"/>
      <c r="AB33" s="52">
        <v>21958.46507029</v>
      </c>
      <c r="AC33" s="54">
        <v>23313.302365126892</v>
      </c>
      <c r="AD33" s="21">
        <f t="shared" si="0"/>
        <v>22635.883717708446</v>
      </c>
    </row>
    <row r="34" spans="1:30" ht="12" customHeight="1">
      <c r="A34" s="68">
        <v>18</v>
      </c>
      <c r="B34" s="70"/>
      <c r="C34" s="68">
        <v>78181500</v>
      </c>
      <c r="D34" s="69"/>
      <c r="E34" s="70"/>
      <c r="F34" s="71" t="str">
        <f>'[1]COTIZACION DORISA'!C33</f>
        <v>Inspeccionar carcasa de caja de velocidades.</v>
      </c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3"/>
      <c r="W34" s="68">
        <v>1</v>
      </c>
      <c r="X34" s="69"/>
      <c r="Y34" s="70"/>
      <c r="Z34" s="103" t="s">
        <v>20</v>
      </c>
      <c r="AA34" s="104"/>
      <c r="AB34" s="52">
        <v>88297.379141089987</v>
      </c>
      <c r="AC34" s="54">
        <v>93745.327434095234</v>
      </c>
      <c r="AD34" s="21">
        <f t="shared" si="0"/>
        <v>91021.353287592618</v>
      </c>
    </row>
    <row r="35" spans="1:30" ht="12" customHeight="1">
      <c r="A35" s="68">
        <v>19</v>
      </c>
      <c r="B35" s="70"/>
      <c r="C35" s="68">
        <v>78181500</v>
      </c>
      <c r="D35" s="69"/>
      <c r="E35" s="70"/>
      <c r="F35" s="71" t="str">
        <f>'[1]COTIZACION DORISA'!C34</f>
        <v>Inspeccionar Verificar estado de amortiguadores y guardapolvo de ejes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3"/>
      <c r="W35" s="68">
        <v>1</v>
      </c>
      <c r="X35" s="69"/>
      <c r="Y35" s="70"/>
      <c r="Z35" s="103" t="s">
        <v>21</v>
      </c>
      <c r="AA35" s="104"/>
      <c r="AB35" s="52">
        <v>88297.379141089987</v>
      </c>
      <c r="AC35" s="54">
        <v>93745.327434095234</v>
      </c>
      <c r="AD35" s="21">
        <f t="shared" si="0"/>
        <v>91021.353287592618</v>
      </c>
    </row>
    <row r="36" spans="1:30" ht="12" customHeight="1">
      <c r="A36" s="68">
        <v>20</v>
      </c>
      <c r="B36" s="70"/>
      <c r="C36" s="68">
        <v>78181500</v>
      </c>
      <c r="D36" s="69"/>
      <c r="E36" s="70"/>
      <c r="F36" s="71" t="str">
        <f>'[1]COTIZACION DORISA'!C35</f>
        <v>Torquear suspensión (Ver especificaciones ELSAPRO)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3"/>
      <c r="W36" s="68">
        <v>1</v>
      </c>
      <c r="X36" s="69"/>
      <c r="Y36" s="70"/>
      <c r="Z36" s="103" t="s">
        <v>21</v>
      </c>
      <c r="AA36" s="104"/>
      <c r="AB36" s="52">
        <v>132446.66144674999</v>
      </c>
      <c r="AC36" s="54">
        <v>140618.62045801445</v>
      </c>
      <c r="AD36" s="21">
        <f t="shared" si="0"/>
        <v>136532.64095238224</v>
      </c>
    </row>
    <row r="37" spans="1:30" ht="24" customHeight="1">
      <c r="A37" s="68">
        <v>21</v>
      </c>
      <c r="B37" s="70"/>
      <c r="C37" s="68">
        <v>78181500</v>
      </c>
      <c r="D37" s="69"/>
      <c r="E37" s="70"/>
      <c r="F37" s="105" t="str">
        <f>'[1]COTIZACION DORISA'!C36</f>
        <v>Inspección y Verificación estado pastillas de frenos delanteras y cambiar si es necesario</v>
      </c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7"/>
      <c r="W37" s="68">
        <v>1</v>
      </c>
      <c r="X37" s="69"/>
      <c r="Y37" s="70"/>
      <c r="Z37" s="103" t="s">
        <v>21</v>
      </c>
      <c r="AA37" s="104"/>
      <c r="AB37" s="52">
        <v>88297.379141089987</v>
      </c>
      <c r="AC37" s="54">
        <v>93745.327434095234</v>
      </c>
      <c r="AD37" s="21">
        <f t="shared" si="0"/>
        <v>91021.353287592618</v>
      </c>
    </row>
    <row r="38" spans="1:30" ht="12.75" customHeight="1">
      <c r="A38" s="68">
        <v>22</v>
      </c>
      <c r="B38" s="70"/>
      <c r="C38" s="57">
        <v>78181500</v>
      </c>
      <c r="D38" s="58"/>
      <c r="E38" s="59"/>
      <c r="F38" s="105" t="str">
        <f>'[1]COTIZACION DORISA'!C37</f>
        <v>Revisión y mantenimiento de bandas y cambiar si es necesario. (lados derecho e izquierdo).</v>
      </c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7"/>
      <c r="W38" s="57">
        <v>1</v>
      </c>
      <c r="X38" s="58"/>
      <c r="Y38" s="59"/>
      <c r="Z38" s="103" t="s">
        <v>21</v>
      </c>
      <c r="AA38" s="104"/>
      <c r="AB38" s="52">
        <v>88297.379141089987</v>
      </c>
      <c r="AC38" s="54">
        <v>93745.327434095234</v>
      </c>
      <c r="AD38" s="21">
        <f t="shared" si="0"/>
        <v>91021.353287592618</v>
      </c>
    </row>
    <row r="39" spans="1:30" ht="12.75" customHeight="1">
      <c r="A39" s="68">
        <v>23</v>
      </c>
      <c r="B39" s="70"/>
      <c r="C39" s="68">
        <v>78181500</v>
      </c>
      <c r="D39" s="69"/>
      <c r="E39" s="70"/>
      <c r="F39" s="71" t="str">
        <f>'[1]COTIZACION DORISA'!C38</f>
        <v>Efectuar alineación, balanceo y rotación de 4/5 llantas previa autorización por parte del cliente.</v>
      </c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3"/>
      <c r="W39" s="68">
        <v>1</v>
      </c>
      <c r="X39" s="69"/>
      <c r="Y39" s="70"/>
      <c r="Z39" s="103" t="s">
        <v>21</v>
      </c>
      <c r="AA39" s="104"/>
      <c r="AB39" s="52">
        <v>88297.379141089987</v>
      </c>
      <c r="AC39" s="54">
        <v>93745.327434095234</v>
      </c>
      <c r="AD39" s="21">
        <f t="shared" si="0"/>
        <v>91021.353287592618</v>
      </c>
    </row>
    <row r="40" spans="1:30" ht="25.5" customHeight="1">
      <c r="A40" s="68">
        <v>24</v>
      </c>
      <c r="B40" s="70"/>
      <c r="C40" s="68">
        <v>78181500</v>
      </c>
      <c r="D40" s="69"/>
      <c r="E40" s="70"/>
      <c r="F40" s="71" t="str">
        <f>'[1]COTIZACION DORISA'!C39</f>
        <v>Revisar presiones de inflado en las 4/5 llantas, incluyendo repuesto.</v>
      </c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3"/>
      <c r="W40" s="68">
        <v>1</v>
      </c>
      <c r="X40" s="69"/>
      <c r="Y40" s="70"/>
      <c r="Z40" s="103" t="s">
        <v>21</v>
      </c>
      <c r="AA40" s="104"/>
      <c r="AB40" s="52">
        <v>176594.75828217997</v>
      </c>
      <c r="AC40" s="54">
        <v>187490.65486819047</v>
      </c>
      <c r="AD40" s="21">
        <f t="shared" si="0"/>
        <v>182042.70657518524</v>
      </c>
    </row>
    <row r="41" spans="1:30" ht="12.75" customHeight="1">
      <c r="A41" s="68">
        <v>25</v>
      </c>
      <c r="B41" s="70"/>
      <c r="C41" s="68">
        <v>78181500</v>
      </c>
      <c r="D41" s="69"/>
      <c r="E41" s="70"/>
      <c r="F41" s="71" t="str">
        <f>'[1]COTIZACION DORISA'!C40</f>
        <v>Conectar VAS 50xx para detectar averías de control electrónico.</v>
      </c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3"/>
      <c r="W41" s="68">
        <v>1</v>
      </c>
      <c r="X41" s="69"/>
      <c r="Y41" s="70"/>
      <c r="Z41" s="103" t="s">
        <v>21</v>
      </c>
      <c r="AA41" s="104"/>
      <c r="AB41" s="52">
        <v>88297.379141089987</v>
      </c>
      <c r="AC41" s="54">
        <v>93745.327434095234</v>
      </c>
      <c r="AD41" s="21">
        <f t="shared" si="0"/>
        <v>91021.353287592618</v>
      </c>
    </row>
    <row r="42" spans="1:30" ht="33" customHeight="1">
      <c r="A42" s="68">
        <v>26</v>
      </c>
      <c r="B42" s="70"/>
      <c r="C42" s="68">
        <v>78181500</v>
      </c>
      <c r="D42" s="69"/>
      <c r="E42" s="70"/>
      <c r="F42" s="71" t="str">
        <f>'[1]COTIZACION DORISA'!C41</f>
        <v>Inspeccionar, revisar y Despinchar llantas incluye el suministro de válvula sellomatic llanta rin 16</v>
      </c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3"/>
      <c r="W42" s="68">
        <v>1</v>
      </c>
      <c r="X42" s="69"/>
      <c r="Y42" s="70"/>
      <c r="Z42" s="103" t="s">
        <v>22</v>
      </c>
      <c r="AA42" s="104"/>
      <c r="AB42" s="52">
        <v>88297.379141089987</v>
      </c>
      <c r="AC42" s="54">
        <v>93745.327434095234</v>
      </c>
      <c r="AD42" s="21">
        <f t="shared" si="0"/>
        <v>91021.353287592618</v>
      </c>
    </row>
    <row r="43" spans="1:30" ht="24" customHeight="1">
      <c r="A43" s="68">
        <v>27</v>
      </c>
      <c r="B43" s="70"/>
      <c r="C43" s="68">
        <v>78181500</v>
      </c>
      <c r="D43" s="69"/>
      <c r="E43" s="70"/>
      <c r="F43" s="105" t="str">
        <f>'[1]COTIZACION DORISA'!C42</f>
        <v>D/M Tambor de freno trasero (Campana) para verificar estado de bandas y verificar fugas por cilindros de rueda.</v>
      </c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7"/>
      <c r="W43" s="68">
        <v>1</v>
      </c>
      <c r="X43" s="69"/>
      <c r="Y43" s="70"/>
      <c r="Z43" s="103" t="s">
        <v>22</v>
      </c>
      <c r="AA43" s="104"/>
      <c r="AB43" s="52">
        <v>142256.4276</v>
      </c>
      <c r="AC43" s="54">
        <v>151033.64918291999</v>
      </c>
      <c r="AD43" s="21">
        <f t="shared" si="0"/>
        <v>146645.03839146</v>
      </c>
    </row>
    <row r="44" spans="1:30" ht="24" customHeight="1">
      <c r="A44" s="68">
        <v>28</v>
      </c>
      <c r="B44" s="70"/>
      <c r="C44" s="68">
        <v>78181501</v>
      </c>
      <c r="D44" s="69"/>
      <c r="E44" s="70"/>
      <c r="F44" s="118" t="str">
        <f>'[1]COTIZACION DORISA'!C43</f>
        <v>Verificar alineación y balanceo de ruedas en prueba de ruta, autorizada por Cliente</v>
      </c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20"/>
      <c r="W44" s="68">
        <v>1</v>
      </c>
      <c r="X44" s="69"/>
      <c r="Y44" s="70"/>
      <c r="Z44" s="103" t="s">
        <v>20</v>
      </c>
      <c r="AA44" s="104"/>
      <c r="AB44" s="52">
        <v>44149.282305660003</v>
      </c>
      <c r="AC44" s="54">
        <v>46873.293023919221</v>
      </c>
      <c r="AD44" s="21">
        <f t="shared" si="0"/>
        <v>45511.287664789612</v>
      </c>
    </row>
    <row r="45" spans="1:30" ht="29.25" customHeight="1">
      <c r="A45" s="68">
        <v>29</v>
      </c>
      <c r="B45" s="70"/>
      <c r="C45" s="68">
        <v>78181500</v>
      </c>
      <c r="D45" s="69"/>
      <c r="E45" s="70"/>
      <c r="F45" s="105" t="str">
        <f>'[1]COTIZACION DORISA'!C44</f>
        <v>Verificar juego libre del pedal de embrague y revisar fugas.</v>
      </c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7"/>
      <c r="W45" s="68">
        <v>1</v>
      </c>
      <c r="X45" s="69"/>
      <c r="Y45" s="70"/>
      <c r="Z45" s="103" t="s">
        <v>22</v>
      </c>
      <c r="AA45" s="104"/>
      <c r="AB45" s="52">
        <v>339044.48578000005</v>
      </c>
      <c r="AC45" s="54">
        <v>359963.53055262606</v>
      </c>
      <c r="AD45" s="21">
        <f t="shared" si="0"/>
        <v>349504.00816631305</v>
      </c>
    </row>
    <row r="46" spans="1:30" ht="24" customHeight="1">
      <c r="A46" s="68">
        <v>30</v>
      </c>
      <c r="B46" s="70"/>
      <c r="C46" s="68">
        <v>78181500</v>
      </c>
      <c r="D46" s="69"/>
      <c r="E46" s="70"/>
      <c r="F46" s="71" t="str">
        <f>'[1]COTIZACION DORISA'!C45</f>
        <v>Lubricar tensores de puerta y grafitar cilindros de puerta.</v>
      </c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3"/>
      <c r="W46" s="68">
        <v>1</v>
      </c>
      <c r="X46" s="69"/>
      <c r="Y46" s="70"/>
      <c r="Z46" s="103" t="s">
        <v>22</v>
      </c>
      <c r="AA46" s="104"/>
      <c r="AB46" s="52">
        <v>88297.379141089987</v>
      </c>
      <c r="AC46" s="54">
        <v>93745.327434095234</v>
      </c>
      <c r="AD46" s="21">
        <f t="shared" si="0"/>
        <v>91021.353287592618</v>
      </c>
    </row>
    <row r="47" spans="1:30" ht="27" customHeight="1">
      <c r="A47" s="68">
        <v>31</v>
      </c>
      <c r="B47" s="70"/>
      <c r="C47" s="68">
        <v>78181500</v>
      </c>
      <c r="D47" s="69"/>
      <c r="E47" s="70"/>
      <c r="F47" s="71" t="str">
        <f>'[1]COTIZACION DORISA'!C46</f>
        <v>Verificar y/o ajustar cierre de puertas.</v>
      </c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3"/>
      <c r="W47" s="68">
        <v>1</v>
      </c>
      <c r="X47" s="69"/>
      <c r="Y47" s="70"/>
      <c r="Z47" s="103" t="s">
        <v>20</v>
      </c>
      <c r="AA47" s="104"/>
      <c r="AB47" s="52">
        <v>88297.379141089987</v>
      </c>
      <c r="AC47" s="54">
        <v>93745.327434095234</v>
      </c>
      <c r="AD47" s="21">
        <f t="shared" si="0"/>
        <v>91021.353287592618</v>
      </c>
    </row>
    <row r="48" spans="1:30" ht="24" customHeight="1">
      <c r="A48" s="68">
        <v>32</v>
      </c>
      <c r="B48" s="70"/>
      <c r="C48" s="68">
        <v>78181500</v>
      </c>
      <c r="D48" s="69"/>
      <c r="E48" s="70"/>
      <c r="F48" s="71" t="str">
        <f>'[1]COTIZACION DORISA'!C47</f>
        <v>Verificar barrido de plumillas limpiavidrios.</v>
      </c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3"/>
      <c r="W48" s="68">
        <v>1</v>
      </c>
      <c r="X48" s="69"/>
      <c r="Y48" s="70"/>
      <c r="Z48" s="103" t="s">
        <v>20</v>
      </c>
      <c r="AA48" s="104"/>
      <c r="AB48" s="52">
        <v>44149.282305660003</v>
      </c>
      <c r="AC48" s="54">
        <v>46873.293023919221</v>
      </c>
      <c r="AD48" s="21">
        <f t="shared" si="0"/>
        <v>45511.287664789612</v>
      </c>
    </row>
    <row r="49" spans="1:30" ht="30.95" customHeight="1">
      <c r="A49" s="68">
        <v>33</v>
      </c>
      <c r="B49" s="70"/>
      <c r="C49" s="57">
        <v>78181500</v>
      </c>
      <c r="D49" s="58"/>
      <c r="E49" s="59"/>
      <c r="F49" s="71" t="str">
        <f>'[1]COTIZACION DORISA'!C48</f>
        <v>Revisar y tensionar correas.</v>
      </c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3"/>
      <c r="W49" s="57">
        <v>1</v>
      </c>
      <c r="X49" s="58"/>
      <c r="Y49" s="59"/>
      <c r="Z49" s="103" t="s">
        <v>22</v>
      </c>
      <c r="AA49" s="104"/>
      <c r="AB49" s="52">
        <v>44149.282305660003</v>
      </c>
      <c r="AC49" s="54">
        <v>46873.293023919221</v>
      </c>
      <c r="AD49" s="21">
        <f t="shared" si="0"/>
        <v>45511.287664789612</v>
      </c>
    </row>
    <row r="50" spans="1:30" ht="24" customHeight="1">
      <c r="A50" s="68">
        <v>34</v>
      </c>
      <c r="B50" s="70"/>
      <c r="C50" s="68">
        <v>78181500</v>
      </c>
      <c r="D50" s="69"/>
      <c r="E50" s="70"/>
      <c r="F50" s="71" t="str">
        <f>'[1]COTIZACION DORISA'!C49</f>
        <v>Torquear suspensión delantera y trasera</v>
      </c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3"/>
      <c r="W50" s="68">
        <v>1</v>
      </c>
      <c r="X50" s="69"/>
      <c r="Y50" s="70"/>
      <c r="Z50" s="103" t="s">
        <v>24</v>
      </c>
      <c r="AA50" s="104"/>
      <c r="AB50" s="52">
        <v>176594.75828217997</v>
      </c>
      <c r="AC50" s="54">
        <v>187490.65486819047</v>
      </c>
      <c r="AD50" s="21">
        <f t="shared" si="0"/>
        <v>182042.70657518524</v>
      </c>
    </row>
    <row r="51" spans="1:30" ht="24" customHeight="1">
      <c r="A51" s="68">
        <v>35</v>
      </c>
      <c r="B51" s="70"/>
      <c r="C51" s="68">
        <v>78181500</v>
      </c>
      <c r="D51" s="69"/>
      <c r="E51" s="70"/>
      <c r="F51" s="105" t="str">
        <f>'[1]COTIZACION DORISA'!C50</f>
        <v>Cambio de líquido refrigerante</v>
      </c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7"/>
      <c r="W51" s="68">
        <v>1</v>
      </c>
      <c r="X51" s="69"/>
      <c r="Y51" s="70"/>
      <c r="Z51" s="103" t="s">
        <v>20</v>
      </c>
      <c r="AA51" s="104"/>
      <c r="AB51" s="52">
        <v>132446.66144674999</v>
      </c>
      <c r="AC51" s="54">
        <v>140618.62045801445</v>
      </c>
      <c r="AD51" s="21">
        <f t="shared" si="0"/>
        <v>136532.64095238224</v>
      </c>
    </row>
    <row r="52" spans="1:30" ht="24" customHeight="1">
      <c r="A52" s="68">
        <v>36</v>
      </c>
      <c r="B52" s="70"/>
      <c r="C52" s="68">
        <v>78181500</v>
      </c>
      <c r="D52" s="69"/>
      <c r="E52" s="70"/>
      <c r="F52" s="105" t="str">
        <f>'[1]COTIZACION DORISA'!C51</f>
        <v>Lavado general de motor, interior, polichada, grafitado.</v>
      </c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7"/>
      <c r="W52" s="68">
        <v>1</v>
      </c>
      <c r="X52" s="69"/>
      <c r="Y52" s="70"/>
      <c r="Z52" s="103" t="s">
        <v>20</v>
      </c>
      <c r="AA52" s="104"/>
      <c r="AB52" s="52">
        <v>21958.46507029</v>
      </c>
      <c r="AC52" s="54">
        <v>23313.302365126892</v>
      </c>
      <c r="AD52" s="21">
        <f t="shared" si="0"/>
        <v>22635.883717708446</v>
      </c>
    </row>
    <row r="53" spans="1:30" ht="12" customHeight="1">
      <c r="A53" s="68">
        <v>37</v>
      </c>
      <c r="B53" s="70"/>
      <c r="C53" s="68">
        <v>78181500</v>
      </c>
      <c r="D53" s="69"/>
      <c r="E53" s="70"/>
      <c r="F53" s="71" t="str">
        <f>'[1]COTIZACION DORISA'!C52</f>
        <v>Lavado general interior y exterior del vehículo, aspirada, siliconada y polichada.</v>
      </c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3"/>
      <c r="W53" s="68">
        <v>1</v>
      </c>
      <c r="X53" s="69"/>
      <c r="Y53" s="70"/>
      <c r="Z53" s="103" t="s">
        <v>20</v>
      </c>
      <c r="AA53" s="104"/>
      <c r="AB53" s="52">
        <v>44149.282305660003</v>
      </c>
      <c r="AC53" s="54">
        <v>46873.293023919221</v>
      </c>
      <c r="AD53" s="21">
        <f t="shared" si="0"/>
        <v>45511.287664789612</v>
      </c>
    </row>
    <row r="54" spans="1:30" ht="12" customHeight="1">
      <c r="A54" s="68">
        <v>38</v>
      </c>
      <c r="B54" s="70"/>
      <c r="C54" s="68">
        <v>78181500</v>
      </c>
      <c r="D54" s="69"/>
      <c r="E54" s="70"/>
      <c r="F54" s="71" t="str">
        <f>'[1]COTIZACION DORISA'!C53</f>
        <v>Lavado general de tapetes, cojinería y capota</v>
      </c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3"/>
      <c r="W54" s="68">
        <v>1</v>
      </c>
      <c r="X54" s="69"/>
      <c r="Y54" s="70"/>
      <c r="Z54" s="103" t="s">
        <v>20</v>
      </c>
      <c r="AA54" s="104"/>
      <c r="AB54" s="52">
        <v>176594.75828217997</v>
      </c>
      <c r="AC54" s="54">
        <v>187490.65486819047</v>
      </c>
      <c r="AD54" s="21">
        <f t="shared" si="0"/>
        <v>182042.70657518524</v>
      </c>
    </row>
    <row r="55" spans="1:30" ht="12" customHeight="1">
      <c r="A55" s="68">
        <v>39</v>
      </c>
      <c r="B55" s="70"/>
      <c r="C55" s="68">
        <v>78181500</v>
      </c>
      <c r="D55" s="69"/>
      <c r="E55" s="70"/>
      <c r="F55" s="71" t="str">
        <f>'[1]COTIZACION DORISA'!C54</f>
        <v>Servicio de Scanner automotriz en Concesionario autorizado para VOLKSWAGEN AMAROK</v>
      </c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3"/>
      <c r="W55" s="68">
        <v>1</v>
      </c>
      <c r="X55" s="69"/>
      <c r="Y55" s="70"/>
      <c r="Z55" s="103" t="s">
        <v>22</v>
      </c>
      <c r="AA55" s="104"/>
      <c r="AB55" s="52">
        <v>88297.379141089987</v>
      </c>
      <c r="AC55" s="54">
        <v>93745.327434095234</v>
      </c>
      <c r="AD55" s="21">
        <f t="shared" si="0"/>
        <v>91021.353287592618</v>
      </c>
    </row>
    <row r="56" spans="1:30" ht="12" customHeight="1">
      <c r="A56" s="68">
        <v>40</v>
      </c>
      <c r="B56" s="70"/>
      <c r="C56" s="68">
        <v>78181500</v>
      </c>
      <c r="D56" s="69"/>
      <c r="E56" s="70"/>
      <c r="F56" s="71" t="s">
        <v>41</v>
      </c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3"/>
      <c r="W56" s="68">
        <v>1</v>
      </c>
      <c r="X56" s="69"/>
      <c r="Y56" s="70"/>
      <c r="Z56" s="103" t="s">
        <v>22</v>
      </c>
      <c r="AA56" s="104"/>
      <c r="AB56" s="52">
        <v>94837.618400000007</v>
      </c>
      <c r="AC56" s="54">
        <v>100689.09945528001</v>
      </c>
      <c r="AD56" s="21">
        <f t="shared" si="0"/>
        <v>97763.358927640016</v>
      </c>
    </row>
    <row r="57" spans="1:30" ht="12" customHeight="1">
      <c r="A57" s="68">
        <v>41</v>
      </c>
      <c r="B57" s="70"/>
      <c r="C57" s="68">
        <v>78181500</v>
      </c>
      <c r="D57" s="69"/>
      <c r="E57" s="70"/>
      <c r="F57" s="71" t="s">
        <v>42</v>
      </c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3"/>
      <c r="W57" s="68">
        <v>1</v>
      </c>
      <c r="X57" s="69"/>
      <c r="Y57" s="70"/>
      <c r="Z57" s="103" t="s">
        <v>20</v>
      </c>
      <c r="AA57" s="104"/>
      <c r="AB57" s="52">
        <v>237094.046</v>
      </c>
      <c r="AC57" s="54">
        <v>251722.74863819999</v>
      </c>
      <c r="AD57" s="21">
        <f t="shared" si="0"/>
        <v>244408.39731909998</v>
      </c>
    </row>
    <row r="58" spans="1:30" ht="12" customHeight="1">
      <c r="A58" s="68">
        <v>42</v>
      </c>
      <c r="B58" s="70"/>
      <c r="C58" s="68">
        <v>78181500</v>
      </c>
      <c r="D58" s="69"/>
      <c r="E58" s="70"/>
      <c r="F58" s="71" t="s">
        <v>43</v>
      </c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3"/>
      <c r="W58" s="68">
        <v>1</v>
      </c>
      <c r="X58" s="69"/>
      <c r="Y58" s="70"/>
      <c r="Z58" s="103" t="s">
        <v>20</v>
      </c>
      <c r="AA58" s="104"/>
      <c r="AB58" s="52">
        <v>450478.6874</v>
      </c>
      <c r="AC58" s="54">
        <v>478273.22241257998</v>
      </c>
      <c r="AD58" s="21">
        <f t="shared" si="0"/>
        <v>464375.95490628999</v>
      </c>
    </row>
    <row r="59" spans="1:30" ht="24" customHeight="1">
      <c r="A59" s="68">
        <v>43</v>
      </c>
      <c r="B59" s="70"/>
      <c r="C59" s="68">
        <v>78181500</v>
      </c>
      <c r="D59" s="69"/>
      <c r="E59" s="70"/>
      <c r="F59" s="105" t="s">
        <v>44</v>
      </c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7"/>
      <c r="W59" s="68">
        <v>1</v>
      </c>
      <c r="X59" s="69"/>
      <c r="Y59" s="70"/>
      <c r="Z59" s="103" t="s">
        <v>20</v>
      </c>
      <c r="AA59" s="104"/>
      <c r="AB59" s="52">
        <v>339044.48578000005</v>
      </c>
      <c r="AC59" s="54">
        <v>359963.53055262606</v>
      </c>
      <c r="AD59" s="21">
        <f t="shared" si="0"/>
        <v>349504.00816631305</v>
      </c>
    </row>
    <row r="60" spans="1:30" ht="24" customHeight="1">
      <c r="A60" s="62">
        <v>44</v>
      </c>
      <c r="B60" s="63"/>
      <c r="C60" s="62">
        <v>78181500</v>
      </c>
      <c r="D60" s="64"/>
      <c r="E60" s="63"/>
      <c r="F60" s="65" t="s">
        <v>38</v>
      </c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7"/>
      <c r="W60" s="57">
        <v>1</v>
      </c>
      <c r="X60" s="58"/>
      <c r="Y60" s="59"/>
      <c r="Z60" s="60" t="s">
        <v>20</v>
      </c>
      <c r="AA60" s="61"/>
      <c r="AB60" s="53">
        <v>256342</v>
      </c>
      <c r="AC60" s="55">
        <v>272158.3014</v>
      </c>
      <c r="AD60" s="56">
        <f t="shared" si="0"/>
        <v>264250.1507</v>
      </c>
    </row>
    <row r="61" spans="1:30" ht="24" customHeight="1">
      <c r="A61" s="62">
        <v>45</v>
      </c>
      <c r="B61" s="63"/>
      <c r="C61" s="62">
        <v>78181500</v>
      </c>
      <c r="D61" s="64"/>
      <c r="E61" s="63"/>
      <c r="F61" s="65" t="s">
        <v>39</v>
      </c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7"/>
      <c r="W61" s="57">
        <v>1</v>
      </c>
      <c r="X61" s="58"/>
      <c r="Y61" s="59"/>
      <c r="Z61" s="60" t="s">
        <v>20</v>
      </c>
      <c r="AA61" s="61"/>
      <c r="AB61" s="53">
        <v>296932</v>
      </c>
      <c r="AC61" s="55">
        <v>315252.70439999999</v>
      </c>
      <c r="AD61" s="56">
        <f t="shared" si="0"/>
        <v>306092.35219999996</v>
      </c>
    </row>
    <row r="62" spans="1:30" ht="24" customHeight="1">
      <c r="A62" s="62">
        <v>46</v>
      </c>
      <c r="B62" s="63"/>
      <c r="C62" s="62">
        <v>78181500</v>
      </c>
      <c r="D62" s="64"/>
      <c r="E62" s="63"/>
      <c r="F62" s="65" t="s">
        <v>40</v>
      </c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7"/>
      <c r="W62" s="57">
        <v>1</v>
      </c>
      <c r="X62" s="58"/>
      <c r="Y62" s="59"/>
      <c r="Z62" s="60" t="s">
        <v>22</v>
      </c>
      <c r="AA62" s="61"/>
      <c r="AB62" s="53">
        <v>88297</v>
      </c>
      <c r="AC62" s="55">
        <v>93744.924899999998</v>
      </c>
      <c r="AD62" s="56">
        <f t="shared" si="0"/>
        <v>91020.962449999992</v>
      </c>
    </row>
    <row r="63" spans="1:30" ht="24" customHeight="1">
      <c r="A63" s="68"/>
      <c r="B63" s="70"/>
      <c r="C63" s="110"/>
      <c r="D63" s="111"/>
      <c r="E63" s="112"/>
      <c r="F63" s="113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5"/>
      <c r="W63" s="110">
        <v>1</v>
      </c>
      <c r="X63" s="111"/>
      <c r="Y63" s="112"/>
      <c r="Z63" s="116"/>
      <c r="AA63" s="117"/>
      <c r="AB63" s="33"/>
      <c r="AC63" s="32"/>
      <c r="AD63" s="21"/>
    </row>
    <row r="64" spans="1:30" ht="12" customHeight="1">
      <c r="A64" s="108" t="s">
        <v>0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42">
        <f>SUM(AB17:AB63)</f>
        <v>9728346.1257882938</v>
      </c>
      <c r="AC64" s="36">
        <f>SUM(AC17:AC63)</f>
        <v>10328585.081749432</v>
      </c>
      <c r="AD64" s="22">
        <f>SUM(AB64+AC64)/2</f>
        <v>10028465.603768863</v>
      </c>
    </row>
    <row r="65" spans="1:30" ht="12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4"/>
      <c r="AA65" s="4"/>
      <c r="AB65" s="3"/>
      <c r="AC65" s="18"/>
      <c r="AD65" s="21"/>
    </row>
    <row r="66" spans="1:30" s="6" customFormat="1" ht="58.5" customHeight="1">
      <c r="A66" s="34" t="s">
        <v>14</v>
      </c>
      <c r="B66" s="109" t="s">
        <v>15</v>
      </c>
      <c r="C66" s="109"/>
      <c r="D66" s="109"/>
      <c r="E66" s="109"/>
      <c r="F66" s="109"/>
      <c r="G66" s="109" t="s">
        <v>16</v>
      </c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 t="s">
        <v>17</v>
      </c>
      <c r="Y66" s="109"/>
      <c r="Z66" s="109" t="s">
        <v>18</v>
      </c>
      <c r="AA66" s="109"/>
      <c r="AB66" s="35"/>
      <c r="AC66" s="24" t="s">
        <v>29</v>
      </c>
      <c r="AD66" s="25" t="s">
        <v>29</v>
      </c>
    </row>
    <row r="67" spans="1:30" ht="24.75" customHeight="1">
      <c r="A67" s="9">
        <v>0</v>
      </c>
      <c r="B67" s="134" t="s">
        <v>26</v>
      </c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4"/>
      <c r="AD67" s="135"/>
    </row>
    <row r="68" spans="1:30" ht="12" customHeight="1">
      <c r="A68" s="10">
        <v>1</v>
      </c>
      <c r="B68" s="68">
        <v>78181500</v>
      </c>
      <c r="C68" s="69"/>
      <c r="D68" s="69"/>
      <c r="E68" s="69"/>
      <c r="F68" s="70"/>
      <c r="G68" s="71" t="str">
        <f>'[1]COTIZACION DORISA'!C59</f>
        <v>ANTIRUIDOS PASTILLAS DELANTERAS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3"/>
      <c r="X68" s="68">
        <v>1</v>
      </c>
      <c r="Y68" s="70"/>
      <c r="Z68" s="103" t="s">
        <v>20</v>
      </c>
      <c r="AA68" s="104"/>
      <c r="AB68" s="52">
        <v>185611.44485155999</v>
      </c>
      <c r="AC68" s="54">
        <v>197063.67099890125</v>
      </c>
      <c r="AD68" s="21">
        <f>SUM(AB68+AC68)/2</f>
        <v>191337.55792523062</v>
      </c>
    </row>
    <row r="69" spans="1:30" ht="12" customHeight="1">
      <c r="A69" s="10">
        <v>2</v>
      </c>
      <c r="B69" s="68">
        <v>78181500</v>
      </c>
      <c r="C69" s="69"/>
      <c r="D69" s="69"/>
      <c r="E69" s="69"/>
      <c r="F69" s="70"/>
      <c r="G69" s="71" t="str">
        <f>'[1]COTIZACION DORISA'!C60</f>
        <v>ABRAZADERA BARRA ESTABILIZADORA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3"/>
      <c r="X69" s="68">
        <v>1</v>
      </c>
      <c r="Y69" s="70"/>
      <c r="Z69" s="103" t="s">
        <v>20</v>
      </c>
      <c r="AA69" s="104"/>
      <c r="AB69" s="52">
        <v>79796.372121759996</v>
      </c>
      <c r="AC69" s="54">
        <v>84719.808281672595</v>
      </c>
      <c r="AD69" s="21">
        <f t="shared" ref="AD69:AD132" si="1">SUM(AB69+AC69)/2</f>
        <v>82258.090201716288</v>
      </c>
    </row>
    <row r="70" spans="1:30" ht="12" customHeight="1">
      <c r="A70" s="10">
        <v>3</v>
      </c>
      <c r="B70" s="68">
        <v>78181500</v>
      </c>
      <c r="C70" s="69"/>
      <c r="D70" s="69"/>
      <c r="E70" s="69"/>
      <c r="F70" s="70"/>
      <c r="G70" s="71" t="str">
        <f>'[1]COTIZACION DORISA'!C61</f>
        <v>ABRAZADERA METALICA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3"/>
      <c r="X70" s="68">
        <v>1</v>
      </c>
      <c r="Y70" s="70"/>
      <c r="Z70" s="103" t="s">
        <v>20</v>
      </c>
      <c r="AA70" s="104"/>
      <c r="AB70" s="52">
        <v>14225.642760000002</v>
      </c>
      <c r="AC70" s="54">
        <v>15103.364918292002</v>
      </c>
      <c r="AD70" s="21">
        <f t="shared" si="1"/>
        <v>14664.503839146002</v>
      </c>
    </row>
    <row r="71" spans="1:30" ht="12" customHeight="1">
      <c r="A71" s="10">
        <v>4</v>
      </c>
      <c r="B71" s="68">
        <v>78181500</v>
      </c>
      <c r="C71" s="69"/>
      <c r="D71" s="69"/>
      <c r="E71" s="69"/>
      <c r="F71" s="70"/>
      <c r="G71" s="74" t="str">
        <f>'[1]COTIZACION DORISA'!C62</f>
        <v>BANDAS TRASERAS- JUEGO</v>
      </c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6"/>
      <c r="X71" s="68">
        <v>1</v>
      </c>
      <c r="Y71" s="70"/>
      <c r="Z71" s="103" t="s">
        <v>20</v>
      </c>
      <c r="AA71" s="104"/>
      <c r="AB71" s="52">
        <v>1385745.9415966601</v>
      </c>
      <c r="AC71" s="54">
        <v>1471246.466193174</v>
      </c>
      <c r="AD71" s="21">
        <f t="shared" si="1"/>
        <v>1428496.2038949169</v>
      </c>
    </row>
    <row r="72" spans="1:30" ht="12" customHeight="1">
      <c r="A72" s="10">
        <v>5</v>
      </c>
      <c r="B72" s="68">
        <v>78181500</v>
      </c>
      <c r="C72" s="69"/>
      <c r="D72" s="69"/>
      <c r="E72" s="69"/>
      <c r="F72" s="70"/>
      <c r="G72" s="74" t="str">
        <f>'[1]COTIZACION DORISA'!C63</f>
        <v>BOCINES RUEDAS DELANTERO</v>
      </c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6"/>
      <c r="X72" s="68">
        <v>1</v>
      </c>
      <c r="Y72" s="70"/>
      <c r="Z72" s="103" t="s">
        <v>20</v>
      </c>
      <c r="AA72" s="104"/>
      <c r="AB72" s="52">
        <v>1359665.5965366596</v>
      </c>
      <c r="AC72" s="54">
        <v>1443556.9638429715</v>
      </c>
      <c r="AD72" s="21">
        <f t="shared" si="1"/>
        <v>1401611.2801898154</v>
      </c>
    </row>
    <row r="73" spans="1:30" ht="12" customHeight="1">
      <c r="A73" s="10">
        <v>6</v>
      </c>
      <c r="B73" s="68">
        <v>78181500</v>
      </c>
      <c r="C73" s="69"/>
      <c r="D73" s="69"/>
      <c r="E73" s="69"/>
      <c r="F73" s="70"/>
      <c r="G73" s="74" t="str">
        <f>'[1]COTIZACION DORISA'!C64</f>
        <v>BOMBA DE FRENO</v>
      </c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6"/>
      <c r="X73" s="68">
        <v>1</v>
      </c>
      <c r="Y73" s="70"/>
      <c r="Z73" s="103" t="s">
        <v>20</v>
      </c>
      <c r="AA73" s="104"/>
      <c r="AB73" s="52">
        <v>2754641.6093440996</v>
      </c>
      <c r="AC73" s="54">
        <v>2924602.9966406305</v>
      </c>
      <c r="AD73" s="21">
        <f t="shared" si="1"/>
        <v>2839622.3029923653</v>
      </c>
    </row>
    <row r="74" spans="1:30" ht="12" customHeight="1">
      <c r="A74" s="10">
        <v>7</v>
      </c>
      <c r="B74" s="68">
        <v>78181500</v>
      </c>
      <c r="C74" s="69"/>
      <c r="D74" s="69"/>
      <c r="E74" s="69"/>
      <c r="F74" s="70"/>
      <c r="G74" s="74" t="str">
        <f>'[1]COTIZACION DORISA'!C65</f>
        <v>BUJES CENTRALES BARRA ESTABILIZADORA DELANTERA</v>
      </c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6"/>
      <c r="X74" s="68">
        <v>1</v>
      </c>
      <c r="Y74" s="70"/>
      <c r="Z74" s="103" t="s">
        <v>20</v>
      </c>
      <c r="AA74" s="104"/>
      <c r="AB74" s="52">
        <v>272515.8964724</v>
      </c>
      <c r="AC74" s="54">
        <v>289330.12728474708</v>
      </c>
      <c r="AD74" s="21">
        <f t="shared" si="1"/>
        <v>280923.01187857357</v>
      </c>
    </row>
    <row r="75" spans="1:30" ht="12" customHeight="1">
      <c r="A75" s="10">
        <v>8</v>
      </c>
      <c r="B75" s="68">
        <v>78181500</v>
      </c>
      <c r="C75" s="69"/>
      <c r="D75" s="69"/>
      <c r="E75" s="69"/>
      <c r="F75" s="70"/>
      <c r="G75" s="74" t="str">
        <f>'[1]COTIZACION DORISA'!C66</f>
        <v xml:space="preserve">BUJES TIJERA SUPERIOR </v>
      </c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6"/>
      <c r="X75" s="68">
        <v>1</v>
      </c>
      <c r="Y75" s="70"/>
      <c r="Z75" s="103" t="s">
        <v>20</v>
      </c>
      <c r="AA75" s="104"/>
      <c r="AB75" s="52">
        <v>802191.10805777984</v>
      </c>
      <c r="AC75" s="54">
        <v>851686.29942494491</v>
      </c>
      <c r="AD75" s="21">
        <f t="shared" si="1"/>
        <v>826938.70374136232</v>
      </c>
    </row>
    <row r="76" spans="1:30" ht="12" customHeight="1">
      <c r="A76" s="10">
        <v>9</v>
      </c>
      <c r="B76" s="68">
        <v>78181500</v>
      </c>
      <c r="C76" s="69"/>
      <c r="D76" s="69"/>
      <c r="E76" s="69"/>
      <c r="F76" s="70"/>
      <c r="G76" s="74" t="str">
        <f>'[1]COTIZACION DORISA'!C67</f>
        <v>CAMPANA FRENOS</v>
      </c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6"/>
      <c r="X76" s="68">
        <v>1</v>
      </c>
      <c r="Y76" s="70"/>
      <c r="Z76" s="103" t="s">
        <v>20</v>
      </c>
      <c r="AA76" s="104"/>
      <c r="AB76" s="52">
        <v>1964497.24976358</v>
      </c>
      <c r="AC76" s="54">
        <v>2085706.7300739929</v>
      </c>
      <c r="AD76" s="21">
        <f t="shared" si="1"/>
        <v>2025101.9899187866</v>
      </c>
    </row>
    <row r="77" spans="1:30" ht="30" customHeight="1">
      <c r="A77" s="10">
        <v>10</v>
      </c>
      <c r="B77" s="68">
        <v>78181500</v>
      </c>
      <c r="C77" s="69"/>
      <c r="D77" s="69"/>
      <c r="E77" s="69"/>
      <c r="F77" s="70"/>
      <c r="G77" s="74" t="str">
        <f>'[1]COTIZACION DORISA'!C68</f>
        <v>CAMPANAS TRASERAS</v>
      </c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6"/>
      <c r="X77" s="68">
        <v>1</v>
      </c>
      <c r="Y77" s="70"/>
      <c r="Z77" s="103" t="s">
        <v>20</v>
      </c>
      <c r="AA77" s="104"/>
      <c r="AB77" s="52">
        <v>3928995.6849973891</v>
      </c>
      <c r="AC77" s="54">
        <v>4171414.7187617281</v>
      </c>
      <c r="AD77" s="21">
        <f t="shared" si="1"/>
        <v>4050205.2018795586</v>
      </c>
    </row>
    <row r="78" spans="1:30" ht="12" customHeight="1">
      <c r="A78" s="10">
        <v>11</v>
      </c>
      <c r="B78" s="68">
        <v>78181500</v>
      </c>
      <c r="C78" s="69"/>
      <c r="D78" s="69"/>
      <c r="E78" s="69"/>
      <c r="F78" s="70"/>
      <c r="G78" s="71" t="str">
        <f>'[1]COTIZACION DORISA'!C69</f>
        <v>CAUCHOS ESTABILIZADORA DELANTERO</v>
      </c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3"/>
      <c r="X78" s="68">
        <v>1</v>
      </c>
      <c r="Y78" s="70"/>
      <c r="Z78" s="103" t="s">
        <v>20</v>
      </c>
      <c r="AA78" s="104"/>
      <c r="AB78" s="52">
        <v>272515.8964724</v>
      </c>
      <c r="AC78" s="54">
        <v>289330.12728474708</v>
      </c>
      <c r="AD78" s="21">
        <f t="shared" si="1"/>
        <v>280923.01187857357</v>
      </c>
    </row>
    <row r="79" spans="1:30" ht="12" customHeight="1">
      <c r="A79" s="10">
        <v>12</v>
      </c>
      <c r="B79" s="68">
        <v>78181500</v>
      </c>
      <c r="C79" s="69"/>
      <c r="D79" s="69"/>
      <c r="E79" s="69"/>
      <c r="F79" s="70"/>
      <c r="G79" s="71" t="str">
        <f>'[1]COTIZACION DORISA'!C70</f>
        <v>CILINDRO DE FRENO</v>
      </c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3"/>
      <c r="X79" s="68">
        <v>1</v>
      </c>
      <c r="Y79" s="70"/>
      <c r="Z79" s="103" t="s">
        <v>20</v>
      </c>
      <c r="AA79" s="104"/>
      <c r="AB79" s="52">
        <v>583304.69932035008</v>
      </c>
      <c r="AC79" s="54">
        <v>619294.59926841571</v>
      </c>
      <c r="AD79" s="21">
        <f t="shared" si="1"/>
        <v>601299.64929438289</v>
      </c>
    </row>
    <row r="80" spans="1:30" ht="12" customHeight="1">
      <c r="A80" s="10">
        <v>13</v>
      </c>
      <c r="B80" s="68">
        <v>78181500</v>
      </c>
      <c r="C80" s="69"/>
      <c r="D80" s="69"/>
      <c r="E80" s="69"/>
      <c r="F80" s="70"/>
      <c r="G80" s="71" t="str">
        <f>'[1]COTIZACION DORISA'!C71</f>
        <v>CILINDROS RUEDAS TRASEROS</v>
      </c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3"/>
      <c r="X80" s="68">
        <v>1</v>
      </c>
      <c r="Y80" s="70"/>
      <c r="Z80" s="103" t="s">
        <v>20</v>
      </c>
      <c r="AA80" s="104"/>
      <c r="AB80" s="52">
        <v>1166609.3986407002</v>
      </c>
      <c r="AC80" s="54">
        <v>1238589.1985368314</v>
      </c>
      <c r="AD80" s="21">
        <f t="shared" si="1"/>
        <v>1202599.2985887658</v>
      </c>
    </row>
    <row r="81" spans="1:30" ht="12" customHeight="1">
      <c r="A81" s="10">
        <v>14</v>
      </c>
      <c r="B81" s="68">
        <v>78181500</v>
      </c>
      <c r="C81" s="69"/>
      <c r="D81" s="69"/>
      <c r="E81" s="69"/>
      <c r="F81" s="70"/>
      <c r="G81" s="71" t="str">
        <f>'[1]COTIZACION DORISA'!C72</f>
        <v>CILINDROS Y / O MAESTROS</v>
      </c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3"/>
      <c r="X81" s="68">
        <v>1</v>
      </c>
      <c r="Y81" s="70"/>
      <c r="Z81" s="103" t="s">
        <v>20</v>
      </c>
      <c r="AA81" s="104"/>
      <c r="AB81" s="52">
        <v>2754641.6093440996</v>
      </c>
      <c r="AC81" s="54">
        <v>2924602.9966406305</v>
      </c>
      <c r="AD81" s="21">
        <f t="shared" si="1"/>
        <v>2839622.3029923653</v>
      </c>
    </row>
    <row r="82" spans="1:30" ht="12" customHeight="1">
      <c r="A82" s="10">
        <v>15</v>
      </c>
      <c r="B82" s="68">
        <v>78181500</v>
      </c>
      <c r="C82" s="69"/>
      <c r="D82" s="69"/>
      <c r="E82" s="69"/>
      <c r="F82" s="70"/>
      <c r="G82" s="71" t="str">
        <f>'[1]COTIZACION DORISA'!C73</f>
        <v xml:space="preserve">DISCOS DE FRENOS DELANTEROS </v>
      </c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3"/>
      <c r="X82" s="68">
        <v>1</v>
      </c>
      <c r="Y82" s="70"/>
      <c r="Z82" s="103" t="s">
        <v>20</v>
      </c>
      <c r="AA82" s="104"/>
      <c r="AB82" s="52">
        <v>2169393.9243167802</v>
      </c>
      <c r="AC82" s="54">
        <v>2303245.5294471253</v>
      </c>
      <c r="AD82" s="21">
        <f t="shared" si="1"/>
        <v>2236319.726881953</v>
      </c>
    </row>
    <row r="83" spans="1:30" ht="12" customHeight="1">
      <c r="A83" s="10">
        <v>16</v>
      </c>
      <c r="B83" s="68">
        <v>78181500</v>
      </c>
      <c r="C83" s="69"/>
      <c r="D83" s="69"/>
      <c r="E83" s="69"/>
      <c r="F83" s="70"/>
      <c r="G83" s="71" t="str">
        <f>'[1]COTIZACION DORISA'!C74</f>
        <v>CAMPANA DE FRENO TRASERO</v>
      </c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3"/>
      <c r="X83" s="68">
        <v>1</v>
      </c>
      <c r="Y83" s="70"/>
      <c r="Z83" s="103" t="s">
        <v>20</v>
      </c>
      <c r="AA83" s="104"/>
      <c r="AB83" s="52">
        <v>1964497.24976358</v>
      </c>
      <c r="AC83" s="54">
        <v>2085706.7300739929</v>
      </c>
      <c r="AD83" s="21">
        <f t="shared" si="1"/>
        <v>2025101.9899187866</v>
      </c>
    </row>
    <row r="84" spans="1:30" ht="12" customHeight="1">
      <c r="A84" s="10">
        <v>17</v>
      </c>
      <c r="B84" s="68">
        <v>78181500</v>
      </c>
      <c r="C84" s="69"/>
      <c r="D84" s="69"/>
      <c r="E84" s="69"/>
      <c r="F84" s="70"/>
      <c r="G84" s="71" t="str">
        <f>'[1]COTIZACION DORISA'!C75</f>
        <v>ESPIRALES DELANTEROS</v>
      </c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3"/>
      <c r="X84" s="68">
        <v>1</v>
      </c>
      <c r="Y84" s="70"/>
      <c r="Z84" s="103" t="s">
        <v>20</v>
      </c>
      <c r="AA84" s="104"/>
      <c r="AB84" s="52">
        <v>2163186.8021925003</v>
      </c>
      <c r="AC84" s="54">
        <v>2296655.4278877778</v>
      </c>
      <c r="AD84" s="21">
        <f t="shared" si="1"/>
        <v>2229921.1150401393</v>
      </c>
    </row>
    <row r="85" spans="1:30" ht="12" customHeight="1">
      <c r="A85" s="10">
        <v>18</v>
      </c>
      <c r="B85" s="68">
        <v>78181500</v>
      </c>
      <c r="C85" s="69"/>
      <c r="D85" s="69"/>
      <c r="E85" s="69"/>
      <c r="F85" s="70"/>
      <c r="G85" s="71" t="str">
        <f>'[1]COTIZACION DORISA'!C76</f>
        <v>GUAYAS FRENO DE EMERGENCIA</v>
      </c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3"/>
      <c r="X85" s="68">
        <v>1</v>
      </c>
      <c r="Y85" s="70"/>
      <c r="Z85" s="103" t="s">
        <v>20</v>
      </c>
      <c r="AA85" s="104"/>
      <c r="AB85" s="52">
        <v>758641.67368850007</v>
      </c>
      <c r="AC85" s="54">
        <v>805449.86495508056</v>
      </c>
      <c r="AD85" s="21">
        <f t="shared" si="1"/>
        <v>782045.76932179031</v>
      </c>
    </row>
    <row r="86" spans="1:30" ht="12" customHeight="1">
      <c r="A86" s="10">
        <v>19</v>
      </c>
      <c r="B86" s="68">
        <v>78181500</v>
      </c>
      <c r="C86" s="69"/>
      <c r="D86" s="69"/>
      <c r="E86" s="69"/>
      <c r="F86" s="70"/>
      <c r="G86" s="71" t="str">
        <f>'[1]COTIZACION DORISA'!C77</f>
        <v>JUEGO DE TRINQUETES BANDAS</v>
      </c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3"/>
      <c r="X86" s="68">
        <v>1</v>
      </c>
      <c r="Y86" s="70"/>
      <c r="Z86" s="103" t="s">
        <v>20</v>
      </c>
      <c r="AA86" s="104"/>
      <c r="AB86" s="52">
        <v>1441084.87740329</v>
      </c>
      <c r="AC86" s="54">
        <v>1529999.8143390729</v>
      </c>
      <c r="AD86" s="21">
        <f t="shared" si="1"/>
        <v>1485542.3458711815</v>
      </c>
    </row>
    <row r="87" spans="1:30" ht="12" customHeight="1">
      <c r="A87" s="10">
        <v>20</v>
      </c>
      <c r="B87" s="68">
        <v>78181500</v>
      </c>
      <c r="C87" s="69"/>
      <c r="D87" s="69"/>
      <c r="E87" s="69"/>
      <c r="F87" s="70"/>
      <c r="G87" s="71" t="str">
        <f>'[1]COTIZACION DORISA'!C78</f>
        <v>JUEGO BANDAS FRENO</v>
      </c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3"/>
      <c r="X87" s="68">
        <v>1</v>
      </c>
      <c r="Y87" s="70"/>
      <c r="Z87" s="103" t="s">
        <v>20</v>
      </c>
      <c r="AA87" s="104"/>
      <c r="AB87" s="52">
        <v>1385745.9415966601</v>
      </c>
      <c r="AC87" s="54">
        <v>1471246.466193174</v>
      </c>
      <c r="AD87" s="21">
        <f t="shared" si="1"/>
        <v>1428496.2038949169</v>
      </c>
    </row>
    <row r="88" spans="1:30" ht="12" customHeight="1">
      <c r="A88" s="10">
        <v>21</v>
      </c>
      <c r="B88" s="68">
        <v>78181500</v>
      </c>
      <c r="C88" s="69"/>
      <c r="D88" s="69"/>
      <c r="E88" s="69"/>
      <c r="F88" s="70"/>
      <c r="G88" s="71" t="str">
        <f>'[1]COTIZACION DORISA'!C79</f>
        <v>JUEGO PASADORES MORDAZAS</v>
      </c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3"/>
      <c r="X88" s="68">
        <v>1</v>
      </c>
      <c r="Y88" s="70"/>
      <c r="Z88" s="103" t="s">
        <v>20</v>
      </c>
      <c r="AA88" s="104"/>
      <c r="AB88" s="52">
        <v>1838069.2206745401</v>
      </c>
      <c r="AC88" s="54">
        <v>1951478.0915901593</v>
      </c>
      <c r="AD88" s="21">
        <f t="shared" si="1"/>
        <v>1894773.6561323497</v>
      </c>
    </row>
    <row r="89" spans="1:30" ht="12" customHeight="1">
      <c r="A89" s="10">
        <v>22</v>
      </c>
      <c r="B89" s="68">
        <v>78181500</v>
      </c>
      <c r="C89" s="69"/>
      <c r="D89" s="69"/>
      <c r="E89" s="69"/>
      <c r="F89" s="70"/>
      <c r="G89" s="71" t="str">
        <f>'[1]COTIZACION DORISA'!C80</f>
        <v>JUEGO ZAPATAS FRENO</v>
      </c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3"/>
      <c r="X89" s="68">
        <v>1</v>
      </c>
      <c r="Y89" s="70"/>
      <c r="Z89" s="103" t="s">
        <v>20</v>
      </c>
      <c r="AA89" s="104"/>
      <c r="AB89" s="52">
        <v>1385745.9415966601</v>
      </c>
      <c r="AC89" s="54">
        <v>1471246.466193174</v>
      </c>
      <c r="AD89" s="21">
        <f t="shared" si="1"/>
        <v>1428496.2038949169</v>
      </c>
    </row>
    <row r="90" spans="1:30" ht="12" customHeight="1">
      <c r="A90" s="10">
        <v>23</v>
      </c>
      <c r="B90" s="68">
        <v>78181500</v>
      </c>
      <c r="C90" s="69"/>
      <c r="D90" s="69"/>
      <c r="E90" s="69"/>
      <c r="F90" s="70"/>
      <c r="G90" s="71" t="str">
        <f>'[1]COTIZACION DORISA'!C81</f>
        <v>KIT BOCIN RODAMIENTO DELANTERO Y TRASERO</v>
      </c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3"/>
      <c r="X90" s="68">
        <v>1</v>
      </c>
      <c r="Y90" s="70"/>
      <c r="Z90" s="103" t="s">
        <v>20</v>
      </c>
      <c r="AA90" s="104"/>
      <c r="AB90" s="52">
        <v>2388931.1562104798</v>
      </c>
      <c r="AC90" s="54">
        <v>2536328.2085486664</v>
      </c>
      <c r="AD90" s="21">
        <f t="shared" si="1"/>
        <v>2462629.6823795731</v>
      </c>
    </row>
    <row r="91" spans="1:30" ht="12" customHeight="1">
      <c r="A91" s="10">
        <v>24</v>
      </c>
      <c r="B91" s="68">
        <v>78181500</v>
      </c>
      <c r="C91" s="69"/>
      <c r="D91" s="69"/>
      <c r="E91" s="69"/>
      <c r="F91" s="70"/>
      <c r="G91" s="71" t="str">
        <f>'[1]COTIZACION DORISA'!C82</f>
        <v>KIT CALIPER</v>
      </c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3"/>
      <c r="X91" s="68">
        <v>1</v>
      </c>
      <c r="Y91" s="70"/>
      <c r="Z91" s="103" t="s">
        <v>20</v>
      </c>
      <c r="AA91" s="104"/>
      <c r="AB91" s="52">
        <v>380332.04295043997</v>
      </c>
      <c r="AC91" s="54">
        <v>403798.5300004821</v>
      </c>
      <c r="AD91" s="21">
        <f t="shared" si="1"/>
        <v>392065.28647546103</v>
      </c>
    </row>
    <row r="92" spans="1:30" ht="12" customHeight="1">
      <c r="A92" s="10">
        <v>25</v>
      </c>
      <c r="B92" s="68">
        <v>78181500</v>
      </c>
      <c r="C92" s="69"/>
      <c r="D92" s="69"/>
      <c r="E92" s="69"/>
      <c r="F92" s="70"/>
      <c r="G92" s="71" t="str">
        <f>'[1]COTIZACION DORISA'!C83</f>
        <v>KIT REPARACION CILINDROS FRENOS (CAUCHOS, EMBOLO, PINES CILINDROS)</v>
      </c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3"/>
      <c r="X92" s="68">
        <v>1</v>
      </c>
      <c r="Y92" s="70"/>
      <c r="Z92" s="103" t="s">
        <v>20</v>
      </c>
      <c r="AA92" s="104"/>
      <c r="AB92" s="52">
        <v>583304.69932035008</v>
      </c>
      <c r="AC92" s="54">
        <v>619294.59926841571</v>
      </c>
      <c r="AD92" s="21">
        <f t="shared" si="1"/>
        <v>601299.64929438289</v>
      </c>
    </row>
    <row r="93" spans="1:30" ht="12" customHeight="1">
      <c r="A93" s="10">
        <v>26</v>
      </c>
      <c r="B93" s="68">
        <v>78181500</v>
      </c>
      <c r="C93" s="69"/>
      <c r="D93" s="69"/>
      <c r="E93" s="69"/>
      <c r="F93" s="70"/>
      <c r="G93" s="71" t="str">
        <f>'[1]COTIZACION DORISA'!C84</f>
        <v>LIGAS</v>
      </c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68">
        <v>1</v>
      </c>
      <c r="Y93" s="70"/>
      <c r="Z93" s="103" t="s">
        <v>20</v>
      </c>
      <c r="AA93" s="104"/>
      <c r="AB93" s="52">
        <v>380332.04295043997</v>
      </c>
      <c r="AC93" s="54">
        <v>403798.5300004821</v>
      </c>
      <c r="AD93" s="21">
        <f t="shared" si="1"/>
        <v>392065.28647546103</v>
      </c>
    </row>
    <row r="94" spans="1:30" ht="12" customHeight="1">
      <c r="A94" s="10">
        <v>27</v>
      </c>
      <c r="B94" s="68">
        <v>78181500</v>
      </c>
      <c r="C94" s="69"/>
      <c r="D94" s="69"/>
      <c r="E94" s="69"/>
      <c r="F94" s="70"/>
      <c r="G94" s="71" t="str">
        <f>'[1]COTIZACION DORISA'!C85</f>
        <v>MANGUERA O TUBOS SISTEMA DE FRENOS</v>
      </c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68">
        <v>1</v>
      </c>
      <c r="Y94" s="70"/>
      <c r="Z94" s="103" t="s">
        <v>20</v>
      </c>
      <c r="AA94" s="104"/>
      <c r="AB94" s="52">
        <v>3503266.0595890996</v>
      </c>
      <c r="AC94" s="54">
        <v>3719417.5754657472</v>
      </c>
      <c r="AD94" s="21">
        <f t="shared" si="1"/>
        <v>3611341.8175274236</v>
      </c>
    </row>
    <row r="95" spans="1:30" ht="24.75" customHeight="1">
      <c r="A95" s="11">
        <v>28</v>
      </c>
      <c r="B95" s="68">
        <v>78181500</v>
      </c>
      <c r="C95" s="69"/>
      <c r="D95" s="69"/>
      <c r="E95" s="69"/>
      <c r="F95" s="70"/>
      <c r="G95" s="105" t="str">
        <f>'[1]COTIZACION DORISA'!C86</f>
        <v>MODULOS CENTRALES SISTEMAS ABS</v>
      </c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7"/>
      <c r="X95" s="68">
        <v>1</v>
      </c>
      <c r="Y95" s="70"/>
      <c r="Z95" s="103" t="s">
        <v>20</v>
      </c>
      <c r="AA95" s="104"/>
      <c r="AB95" s="52">
        <v>27208902.049727928</v>
      </c>
      <c r="AC95" s="54">
        <v>28887691.306196142</v>
      </c>
      <c r="AD95" s="21">
        <f t="shared" si="1"/>
        <v>28048296.677962035</v>
      </c>
    </row>
    <row r="96" spans="1:30" ht="12" customHeight="1">
      <c r="A96" s="10">
        <v>29</v>
      </c>
      <c r="B96" s="68">
        <v>78181500</v>
      </c>
      <c r="C96" s="69"/>
      <c r="D96" s="69"/>
      <c r="E96" s="69"/>
      <c r="F96" s="70"/>
      <c r="G96" s="71" t="str">
        <f>'[1]COTIZACION DORISA'!C87</f>
        <v>MUÑECOS BARRA ESTABILIZADORA</v>
      </c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3"/>
      <c r="X96" s="68">
        <v>1</v>
      </c>
      <c r="Y96" s="70"/>
      <c r="Z96" s="103" t="s">
        <v>20</v>
      </c>
      <c r="AA96" s="104"/>
      <c r="AB96" s="52">
        <v>766757.40288307995</v>
      </c>
      <c r="AC96" s="54">
        <v>814066.33464096603</v>
      </c>
      <c r="AD96" s="21">
        <f t="shared" si="1"/>
        <v>790411.86876202305</v>
      </c>
    </row>
    <row r="97" spans="1:30" ht="12" customHeight="1">
      <c r="A97" s="10">
        <v>30</v>
      </c>
      <c r="B97" s="68">
        <v>78181500</v>
      </c>
      <c r="C97" s="69"/>
      <c r="D97" s="69"/>
      <c r="E97" s="69"/>
      <c r="F97" s="70"/>
      <c r="G97" s="71" t="str">
        <f>'[1]COTIZACION DORISA'!C88</f>
        <v>MUÑECOS VARILLAS ESTABILIZADORA</v>
      </c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3"/>
      <c r="X97" s="68">
        <v>1</v>
      </c>
      <c r="Y97" s="70"/>
      <c r="Z97" s="103" t="s">
        <v>20</v>
      </c>
      <c r="AA97" s="104"/>
      <c r="AB97" s="52">
        <v>766757.40288307995</v>
      </c>
      <c r="AC97" s="54">
        <v>814066.33464096603</v>
      </c>
      <c r="AD97" s="21">
        <f t="shared" si="1"/>
        <v>790411.86876202305</v>
      </c>
    </row>
    <row r="98" spans="1:30" ht="12" customHeight="1">
      <c r="A98" s="10">
        <v>31</v>
      </c>
      <c r="B98" s="68">
        <v>78181500</v>
      </c>
      <c r="C98" s="69"/>
      <c r="D98" s="69"/>
      <c r="E98" s="69"/>
      <c r="F98" s="70"/>
      <c r="G98" s="71" t="str">
        <f>'[1]COTIZACION DORISA'!C89</f>
        <v>PASADORES MORDAZA</v>
      </c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3"/>
      <c r="X98" s="68">
        <v>1</v>
      </c>
      <c r="Y98" s="70"/>
      <c r="Z98" s="103" t="s">
        <v>20</v>
      </c>
      <c r="AA98" s="104"/>
      <c r="AB98" s="52">
        <v>1838069.2206745401</v>
      </c>
      <c r="AC98" s="54">
        <v>1951478.0915901593</v>
      </c>
      <c r="AD98" s="21">
        <f t="shared" si="1"/>
        <v>1894773.6561323497</v>
      </c>
    </row>
    <row r="99" spans="1:30" ht="12" customHeight="1">
      <c r="A99" s="10">
        <v>32</v>
      </c>
      <c r="B99" s="68">
        <v>78181500</v>
      </c>
      <c r="C99" s="69"/>
      <c r="D99" s="69"/>
      <c r="E99" s="69"/>
      <c r="F99" s="70"/>
      <c r="G99" s="71" t="str">
        <f>'[1]COTIZACION DORISA'!C90</f>
        <v xml:space="preserve">PASTILLAS FRENOS DELANTERAS </v>
      </c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3"/>
      <c r="X99" s="68">
        <v>1</v>
      </c>
      <c r="Y99" s="70"/>
      <c r="Z99" s="103" t="s">
        <v>20</v>
      </c>
      <c r="AA99" s="104"/>
      <c r="AB99" s="52">
        <v>1048536.5637327001</v>
      </c>
      <c r="AC99" s="54">
        <v>1113231.2697150076</v>
      </c>
      <c r="AD99" s="21">
        <f t="shared" si="1"/>
        <v>1080883.9167238539</v>
      </c>
    </row>
    <row r="100" spans="1:30" ht="12" customHeight="1">
      <c r="A100" s="10">
        <v>33</v>
      </c>
      <c r="B100" s="68">
        <v>78181500</v>
      </c>
      <c r="C100" s="69"/>
      <c r="D100" s="69"/>
      <c r="E100" s="69"/>
      <c r="F100" s="70"/>
      <c r="G100" s="71" t="str">
        <f>'[1]COTIZACION DORISA'!C91</f>
        <v xml:space="preserve">TRASERAS ZAPATAS </v>
      </c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3"/>
      <c r="X100" s="68">
        <v>1</v>
      </c>
      <c r="Y100" s="70"/>
      <c r="Z100" s="103" t="s">
        <v>20</v>
      </c>
      <c r="AA100" s="104"/>
      <c r="AB100" s="52">
        <v>1385745.9415966601</v>
      </c>
      <c r="AC100" s="54">
        <v>1471246.466193174</v>
      </c>
      <c r="AD100" s="21">
        <f t="shared" si="1"/>
        <v>1428496.2038949169</v>
      </c>
    </row>
    <row r="101" spans="1:30" ht="12" customHeight="1">
      <c r="A101" s="10">
        <v>34</v>
      </c>
      <c r="B101" s="68">
        <v>78181500</v>
      </c>
      <c r="C101" s="69"/>
      <c r="D101" s="69"/>
      <c r="E101" s="69"/>
      <c r="F101" s="70"/>
      <c r="G101" s="71" t="str">
        <f>'[1]COTIZACION DORISA'!C92</f>
        <v>PEGADO Y REMACHADO DE BANDAS</v>
      </c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3"/>
      <c r="X101" s="68">
        <v>1</v>
      </c>
      <c r="Y101" s="70"/>
      <c r="Z101" s="103" t="s">
        <v>20</v>
      </c>
      <c r="AA101" s="104"/>
      <c r="AB101" s="52">
        <v>248948.74830000001</v>
      </c>
      <c r="AC101" s="54">
        <v>264308.88607011002</v>
      </c>
      <c r="AD101" s="21">
        <f t="shared" si="1"/>
        <v>256628.817185055</v>
      </c>
    </row>
    <row r="102" spans="1:30" ht="12" customHeight="1">
      <c r="A102" s="10">
        <v>35</v>
      </c>
      <c r="B102" s="68">
        <v>78181500</v>
      </c>
      <c r="C102" s="69"/>
      <c r="D102" s="69"/>
      <c r="E102" s="69"/>
      <c r="F102" s="70"/>
      <c r="G102" s="71" t="str">
        <f>'[1]COTIZACION DORISA'!C93</f>
        <v>PERA FRENO</v>
      </c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3"/>
      <c r="X102" s="68">
        <v>1</v>
      </c>
      <c r="Y102" s="70"/>
      <c r="Z102" s="103" t="s">
        <v>20</v>
      </c>
      <c r="AA102" s="104"/>
      <c r="AB102" s="52">
        <v>198406.22504394996</v>
      </c>
      <c r="AC102" s="54">
        <v>210647.88912916166</v>
      </c>
      <c r="AD102" s="21">
        <f t="shared" si="1"/>
        <v>204527.05708655581</v>
      </c>
    </row>
    <row r="103" spans="1:30" ht="12" customHeight="1">
      <c r="A103" s="10">
        <v>36</v>
      </c>
      <c r="B103" s="68">
        <v>78181500</v>
      </c>
      <c r="C103" s="69"/>
      <c r="D103" s="69"/>
      <c r="E103" s="69"/>
      <c r="F103" s="70"/>
      <c r="G103" s="71" t="str">
        <f>'[1]COTIZACION DORISA'!C94</f>
        <v>PISTONES CALIPER</v>
      </c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3"/>
      <c r="X103" s="68">
        <v>1</v>
      </c>
      <c r="Y103" s="70"/>
      <c r="Z103" s="103" t="s">
        <v>20</v>
      </c>
      <c r="AA103" s="104"/>
      <c r="AB103" s="52">
        <v>3336382.6734310803</v>
      </c>
      <c r="AC103" s="54">
        <v>3542237.4843817782</v>
      </c>
      <c r="AD103" s="21">
        <f t="shared" si="1"/>
        <v>3439310.078906429</v>
      </c>
    </row>
    <row r="104" spans="1:30" ht="12" customHeight="1">
      <c r="A104" s="10">
        <v>37</v>
      </c>
      <c r="B104" s="68">
        <v>78181500</v>
      </c>
      <c r="C104" s="69"/>
      <c r="D104" s="69"/>
      <c r="E104" s="69"/>
      <c r="F104" s="70"/>
      <c r="G104" s="71" t="str">
        <f>'[1]COTIZACION DORISA'!C95</f>
        <v>RECTIFICAR DISCOS FRENOS Y CAMPANAS</v>
      </c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3"/>
      <c r="X104" s="68">
        <v>1</v>
      </c>
      <c r="Y104" s="70"/>
      <c r="Z104" s="103" t="s">
        <v>20</v>
      </c>
      <c r="AA104" s="104"/>
      <c r="AB104" s="52">
        <v>189675.23680000001</v>
      </c>
      <c r="AC104" s="54">
        <v>201378.19891056002</v>
      </c>
      <c r="AD104" s="21">
        <f t="shared" si="1"/>
        <v>195526.71785528003</v>
      </c>
    </row>
    <row r="105" spans="1:30" ht="12" customHeight="1">
      <c r="A105" s="10">
        <v>38</v>
      </c>
      <c r="B105" s="68">
        <v>78181500</v>
      </c>
      <c r="C105" s="69"/>
      <c r="D105" s="69"/>
      <c r="E105" s="69"/>
      <c r="F105" s="70"/>
      <c r="G105" s="71" t="str">
        <f>'[1]COTIZACION DORISA'!C96</f>
        <v>RODAMIENTO DELANTERO RUEDAS INTERNO Y EXTERNO</v>
      </c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3"/>
      <c r="X105" s="68">
        <v>1</v>
      </c>
      <c r="Y105" s="70"/>
      <c r="Z105" s="103" t="s">
        <v>20</v>
      </c>
      <c r="AA105" s="104"/>
      <c r="AB105" s="52">
        <v>2388931.1562104798</v>
      </c>
      <c r="AC105" s="54">
        <v>2536328.2085486664</v>
      </c>
      <c r="AD105" s="21">
        <f t="shared" si="1"/>
        <v>2462629.6823795731</v>
      </c>
    </row>
    <row r="106" spans="1:30" ht="12" customHeight="1">
      <c r="A106" s="10">
        <v>39</v>
      </c>
      <c r="B106" s="68">
        <v>78181500</v>
      </c>
      <c r="C106" s="69"/>
      <c r="D106" s="69"/>
      <c r="E106" s="69"/>
      <c r="F106" s="70"/>
      <c r="G106" s="71" t="str">
        <f>'[1]COTIZACION DORISA'!C97</f>
        <v>RODAMIENTO TRASERO RUEDAS</v>
      </c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3"/>
      <c r="X106" s="68">
        <v>1</v>
      </c>
      <c r="Y106" s="70"/>
      <c r="Z106" s="103" t="s">
        <v>20</v>
      </c>
      <c r="AA106" s="104"/>
      <c r="AB106" s="52">
        <v>21564599.699193884</v>
      </c>
      <c r="AC106" s="54">
        <v>22895135.500634145</v>
      </c>
      <c r="AD106" s="21">
        <f t="shared" si="1"/>
        <v>22229867.599914014</v>
      </c>
    </row>
    <row r="107" spans="1:30" ht="12" customHeight="1">
      <c r="A107" s="10">
        <v>40</v>
      </c>
      <c r="B107" s="68">
        <v>78181500</v>
      </c>
      <c r="C107" s="69"/>
      <c r="D107" s="69"/>
      <c r="E107" s="69"/>
      <c r="F107" s="70"/>
      <c r="G107" s="71" t="str">
        <f>'[1]COTIZACION DORISA'!C98</f>
        <v>ROTULAS DELANTERAS (ROTULA TIJERA LH INFERIOR DELANTERA)</v>
      </c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3"/>
      <c r="X107" s="68">
        <v>1</v>
      </c>
      <c r="Y107" s="70"/>
      <c r="Z107" s="103" t="s">
        <v>20</v>
      </c>
      <c r="AA107" s="104"/>
      <c r="AB107" s="52">
        <v>406222.71277364</v>
      </c>
      <c r="AC107" s="54">
        <v>431286.6541517736</v>
      </c>
      <c r="AD107" s="21">
        <f t="shared" si="1"/>
        <v>418754.6834627068</v>
      </c>
    </row>
    <row r="108" spans="1:30" ht="12" customHeight="1">
      <c r="A108" s="10">
        <v>41</v>
      </c>
      <c r="B108" s="68">
        <v>78181500</v>
      </c>
      <c r="C108" s="69"/>
      <c r="D108" s="69"/>
      <c r="E108" s="69"/>
      <c r="F108" s="70"/>
      <c r="G108" s="74" t="str">
        <f>'[1]COTIZACION DORISA'!C99</f>
        <v>SENSOR FRENOS DELANTEROS</v>
      </c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6"/>
      <c r="X108" s="68">
        <v>1</v>
      </c>
      <c r="Y108" s="70"/>
      <c r="Z108" s="103" t="s">
        <v>20</v>
      </c>
      <c r="AA108" s="104"/>
      <c r="AB108" s="52">
        <v>976618.82675951999</v>
      </c>
      <c r="AC108" s="54">
        <v>1036876.2083705823</v>
      </c>
      <c r="AD108" s="21">
        <f t="shared" si="1"/>
        <v>1006747.5175650511</v>
      </c>
    </row>
    <row r="109" spans="1:30" ht="24.75" customHeight="1">
      <c r="A109" s="11">
        <v>42</v>
      </c>
      <c r="B109" s="68">
        <v>78181500</v>
      </c>
      <c r="C109" s="69"/>
      <c r="D109" s="69"/>
      <c r="E109" s="69"/>
      <c r="F109" s="70"/>
      <c r="G109" s="71" t="str">
        <f>'[1]COTIZACION DORISA'!C100</f>
        <v>SENSORES ABS DELANTEROS</v>
      </c>
      <c r="H109" s="72"/>
      <c r="I109" s="72"/>
      <c r="J109" s="72">
        <f>'[1]COTIZACION DORISA'!F100</f>
        <v>823824</v>
      </c>
      <c r="K109" s="72"/>
      <c r="L109" s="72"/>
      <c r="M109" s="72"/>
      <c r="N109" s="72"/>
      <c r="O109" s="72" t="e">
        <f>'[1]COTIZACION DORISA'!K100</f>
        <v>#REF!</v>
      </c>
      <c r="P109" s="72"/>
      <c r="Q109" s="72"/>
      <c r="R109" s="72"/>
      <c r="S109" s="72" t="e">
        <f>'[1]COTIZACION DORISA'!O100</f>
        <v>#REF!</v>
      </c>
      <c r="T109" s="72"/>
      <c r="U109" s="72"/>
      <c r="V109" s="72" t="e">
        <f>'[1]COTIZACION DORISA'!R100</f>
        <v>#REF!</v>
      </c>
      <c r="W109" s="73"/>
      <c r="X109" s="68">
        <v>1</v>
      </c>
      <c r="Y109" s="70"/>
      <c r="Z109" s="103" t="s">
        <v>20</v>
      </c>
      <c r="AA109" s="104"/>
      <c r="AB109" s="52">
        <v>976618.82675951999</v>
      </c>
      <c r="AC109" s="54">
        <v>1036876.2083705823</v>
      </c>
      <c r="AD109" s="21">
        <f t="shared" si="1"/>
        <v>1006747.5175650511</v>
      </c>
    </row>
    <row r="110" spans="1:30" ht="12.6" customHeight="1">
      <c r="A110" s="10">
        <v>43</v>
      </c>
      <c r="B110" s="68">
        <v>78181500</v>
      </c>
      <c r="C110" s="69"/>
      <c r="D110" s="69"/>
      <c r="E110" s="69"/>
      <c r="F110" s="70"/>
      <c r="G110" s="71" t="str">
        <f>'[1]COTIZACION DORISA'!C101</f>
        <v>SOPORTE SEGURO MORDAZA DELANTERO Y TRASERO</v>
      </c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3"/>
      <c r="X110" s="68">
        <v>1</v>
      </c>
      <c r="Y110" s="70"/>
      <c r="Z110" s="103" t="s">
        <v>20</v>
      </c>
      <c r="AA110" s="104"/>
      <c r="AB110" s="52">
        <v>1213705.7599381399</v>
      </c>
      <c r="AC110" s="54">
        <v>1288591.4053263231</v>
      </c>
      <c r="AD110" s="21">
        <f t="shared" si="1"/>
        <v>1251148.5826322315</v>
      </c>
    </row>
    <row r="111" spans="1:30" ht="24.75" customHeight="1">
      <c r="A111" s="11">
        <v>44</v>
      </c>
      <c r="B111" s="68">
        <v>78181500</v>
      </c>
      <c r="C111" s="69"/>
      <c r="D111" s="69"/>
      <c r="E111" s="69"/>
      <c r="F111" s="70"/>
      <c r="G111" s="105" t="str">
        <f>'[1]COTIZACION DORISA'!C102</f>
        <v>TEMPLETES BARRA ESTABILIZADORA DELANTERA</v>
      </c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7"/>
      <c r="X111" s="68">
        <v>1</v>
      </c>
      <c r="Y111" s="70"/>
      <c r="Z111" s="103" t="s">
        <v>20</v>
      </c>
      <c r="AA111" s="104"/>
      <c r="AB111" s="52">
        <v>383378.70144153998</v>
      </c>
      <c r="AC111" s="54">
        <v>407033.16732048301</v>
      </c>
      <c r="AD111" s="21">
        <f t="shared" si="1"/>
        <v>395205.93438101152</v>
      </c>
    </row>
    <row r="112" spans="1:30" ht="12" customHeight="1">
      <c r="A112" s="10">
        <v>45</v>
      </c>
      <c r="B112" s="68">
        <v>78181500</v>
      </c>
      <c r="C112" s="69"/>
      <c r="D112" s="69"/>
      <c r="E112" s="69"/>
      <c r="F112" s="70"/>
      <c r="G112" s="71" t="str">
        <f>'[1]COTIZACION DORISA'!C103</f>
        <v>TENSORES BARRA ESTABILIZADORA DELANTERA</v>
      </c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3"/>
      <c r="X112" s="68">
        <v>1</v>
      </c>
      <c r="Y112" s="70"/>
      <c r="Z112" s="103" t="s">
        <v>20</v>
      </c>
      <c r="AA112" s="104"/>
      <c r="AB112" s="52">
        <v>766757.40288307995</v>
      </c>
      <c r="AC112" s="54">
        <v>814066.33464096603</v>
      </c>
      <c r="AD112" s="21">
        <f t="shared" si="1"/>
        <v>790411.86876202305</v>
      </c>
    </row>
    <row r="113" spans="1:30" ht="12" customHeight="1">
      <c r="A113" s="10">
        <v>46</v>
      </c>
      <c r="B113" s="68">
        <v>78181500</v>
      </c>
      <c r="C113" s="69"/>
      <c r="D113" s="69"/>
      <c r="E113" s="69"/>
      <c r="F113" s="70"/>
      <c r="G113" s="71" t="str">
        <f>'[1]COTIZACION DORISA'!C104</f>
        <v>TERMINAL DE DIRECCION (LH)</v>
      </c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3"/>
      <c r="X113" s="68">
        <v>1</v>
      </c>
      <c r="Y113" s="70"/>
      <c r="Z113" s="103" t="s">
        <v>20</v>
      </c>
      <c r="AA113" s="104"/>
      <c r="AB113" s="52">
        <v>479046.14900254004</v>
      </c>
      <c r="AC113" s="54">
        <v>508603.29639599676</v>
      </c>
      <c r="AD113" s="21">
        <f t="shared" si="1"/>
        <v>493824.72269926837</v>
      </c>
    </row>
    <row r="114" spans="1:30" ht="12" customHeight="1">
      <c r="A114" s="10">
        <v>47</v>
      </c>
      <c r="B114" s="68">
        <v>78181500</v>
      </c>
      <c r="C114" s="69"/>
      <c r="D114" s="69"/>
      <c r="E114" s="69"/>
      <c r="F114" s="70"/>
      <c r="G114" s="74" t="str">
        <f>'[1]COTIZACION DORISA'!C105</f>
        <v>TIJERA INFERIOR COMPLETA CON BUJES Y PASADOR (LH)</v>
      </c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6"/>
      <c r="X114" s="68">
        <v>1</v>
      </c>
      <c r="Y114" s="70"/>
      <c r="Z114" s="103" t="s">
        <v>20</v>
      </c>
      <c r="AA114" s="104"/>
      <c r="AB114" s="52">
        <v>2508907.85630786</v>
      </c>
      <c r="AC114" s="54">
        <v>2663707.4710420552</v>
      </c>
      <c r="AD114" s="21">
        <f t="shared" si="1"/>
        <v>2586307.6636749576</v>
      </c>
    </row>
    <row r="115" spans="1:30" ht="12" customHeight="1">
      <c r="A115" s="10">
        <v>48</v>
      </c>
      <c r="B115" s="68">
        <v>78181500</v>
      </c>
      <c r="C115" s="69"/>
      <c r="D115" s="69"/>
      <c r="E115" s="69"/>
      <c r="F115" s="70"/>
      <c r="G115" s="74" t="str">
        <f>'[1]COTIZACION DORISA'!C106</f>
        <v>TORNILLO SEGURO MORDAZA</v>
      </c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6"/>
      <c r="X115" s="68">
        <v>1</v>
      </c>
      <c r="Y115" s="70"/>
      <c r="Z115" s="103" t="s">
        <v>20</v>
      </c>
      <c r="AA115" s="104"/>
      <c r="AB115" s="52">
        <v>19035.095483110003</v>
      </c>
      <c r="AC115" s="54">
        <v>20209.56087441789</v>
      </c>
      <c r="AD115" s="21">
        <f t="shared" si="1"/>
        <v>19622.328178763946</v>
      </c>
    </row>
    <row r="116" spans="1:30" ht="12" customHeight="1">
      <c r="A116" s="10">
        <v>49</v>
      </c>
      <c r="B116" s="68">
        <v>78181500</v>
      </c>
      <c r="C116" s="69"/>
      <c r="D116" s="69"/>
      <c r="E116" s="69"/>
      <c r="F116" s="70"/>
      <c r="G116" s="71" t="str">
        <f>'[1]COTIZACION DORISA'!C107</f>
        <v>ADITIVO RADIADOR ANTIFREE REFRIGERANTE 11/2 L</v>
      </c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3"/>
      <c r="X116" s="68">
        <v>1</v>
      </c>
      <c r="Y116" s="70"/>
      <c r="Z116" s="103" t="s">
        <v>20</v>
      </c>
      <c r="AA116" s="104"/>
      <c r="AB116" s="52">
        <v>82259.779259700008</v>
      </c>
      <c r="AC116" s="54">
        <v>87335.207640023495</v>
      </c>
      <c r="AD116" s="21">
        <f t="shared" si="1"/>
        <v>84797.493449861751</v>
      </c>
    </row>
    <row r="117" spans="1:30" ht="12" customHeight="1">
      <c r="A117" s="10">
        <v>50</v>
      </c>
      <c r="B117" s="68">
        <v>78181500</v>
      </c>
      <c r="C117" s="69"/>
      <c r="D117" s="69"/>
      <c r="E117" s="69"/>
      <c r="F117" s="70"/>
      <c r="G117" s="71" t="str">
        <f>'[1]COTIZACION DORISA'!C108</f>
        <v>LAVA INYECTORES 210</v>
      </c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3"/>
      <c r="X117" s="68">
        <v>1</v>
      </c>
      <c r="Y117" s="70"/>
      <c r="Z117" s="103" t="s">
        <v>20</v>
      </c>
      <c r="AA117" s="104"/>
      <c r="AB117" s="52">
        <v>57504.789916839996</v>
      </c>
      <c r="AC117" s="54">
        <v>61052.835454709028</v>
      </c>
      <c r="AD117" s="21">
        <f t="shared" si="1"/>
        <v>59278.812685774508</v>
      </c>
    </row>
    <row r="118" spans="1:30" ht="12" customHeight="1">
      <c r="A118" s="10">
        <v>51</v>
      </c>
      <c r="B118" s="68">
        <v>78181500</v>
      </c>
      <c r="C118" s="69"/>
      <c r="D118" s="69"/>
      <c r="E118" s="69"/>
      <c r="F118" s="70"/>
      <c r="G118" s="71" t="str">
        <f>'[1]COTIZACION DORISA'!C109</f>
        <v>LIBRA DE GRASA</v>
      </c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3"/>
      <c r="X118" s="68">
        <v>1</v>
      </c>
      <c r="Y118" s="70"/>
      <c r="Z118" s="103" t="s">
        <v>20</v>
      </c>
      <c r="AA118" s="104"/>
      <c r="AB118" s="52">
        <v>73925.92354280001</v>
      </c>
      <c r="AC118" s="54">
        <v>78487.153025390769</v>
      </c>
      <c r="AD118" s="21">
        <f t="shared" si="1"/>
        <v>76206.538284095383</v>
      </c>
    </row>
    <row r="119" spans="1:30" ht="12" customHeight="1">
      <c r="A119" s="10">
        <v>52</v>
      </c>
      <c r="B119" s="68">
        <v>78181500</v>
      </c>
      <c r="C119" s="69"/>
      <c r="D119" s="69"/>
      <c r="E119" s="69"/>
      <c r="F119" s="70"/>
      <c r="G119" s="71" t="str">
        <f>'[1]COTIZACION DORISA'!C110</f>
        <v>LIMPIADOR ADMISION</v>
      </c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3"/>
      <c r="X119" s="68">
        <v>1</v>
      </c>
      <c r="Y119" s="70"/>
      <c r="Z119" s="103" t="s">
        <v>20</v>
      </c>
      <c r="AA119" s="104"/>
      <c r="AB119" s="52">
        <v>43055.093283370006</v>
      </c>
      <c r="AC119" s="54">
        <v>45711.592538953933</v>
      </c>
      <c r="AD119" s="21">
        <f t="shared" si="1"/>
        <v>44383.34291116197</v>
      </c>
    </row>
    <row r="120" spans="1:30" ht="12" customHeight="1">
      <c r="A120" s="10">
        <v>53</v>
      </c>
      <c r="B120" s="68">
        <v>78181500</v>
      </c>
      <c r="C120" s="69"/>
      <c r="D120" s="69"/>
      <c r="E120" s="69"/>
      <c r="F120" s="70"/>
      <c r="G120" s="71" t="str">
        <f>'[1]COTIZACION DORISA'!C111</f>
        <v>LIMPIADOR CUERPO ACELERACION (SPRAY)</v>
      </c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3"/>
      <c r="X120" s="68">
        <v>1</v>
      </c>
      <c r="Y120" s="70"/>
      <c r="Z120" s="103" t="s">
        <v>20</v>
      </c>
      <c r="AA120" s="104"/>
      <c r="AB120" s="52">
        <v>43055.093283370006</v>
      </c>
      <c r="AC120" s="54">
        <v>45711.592538953933</v>
      </c>
      <c r="AD120" s="21">
        <f t="shared" si="1"/>
        <v>44383.34291116197</v>
      </c>
    </row>
    <row r="121" spans="1:30" ht="12" customHeight="1">
      <c r="A121" s="10">
        <v>54</v>
      </c>
      <c r="B121" s="68">
        <v>78181500</v>
      </c>
      <c r="C121" s="69"/>
      <c r="D121" s="69"/>
      <c r="E121" s="69"/>
      <c r="F121" s="70"/>
      <c r="G121" s="71" t="str">
        <f>'[1]COTIZACION DORISA'!C112</f>
        <v>LIMPIADOR DE INYECTORES SPRAY</v>
      </c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3"/>
      <c r="X121" s="68">
        <v>1</v>
      </c>
      <c r="Y121" s="70"/>
      <c r="Z121" s="103" t="s">
        <v>20</v>
      </c>
      <c r="AA121" s="104"/>
      <c r="AB121" s="52">
        <v>57504.789916839996</v>
      </c>
      <c r="AC121" s="54">
        <v>61052.835454709028</v>
      </c>
      <c r="AD121" s="21">
        <f t="shared" si="1"/>
        <v>59278.812685774508</v>
      </c>
    </row>
    <row r="122" spans="1:30" ht="12" customHeight="1">
      <c r="A122" s="10">
        <v>55</v>
      </c>
      <c r="B122" s="68">
        <v>78181500</v>
      </c>
      <c r="C122" s="69"/>
      <c r="D122" s="69"/>
      <c r="E122" s="69"/>
      <c r="F122" s="70"/>
      <c r="G122" s="71" t="str">
        <f>'[1]COTIZACION DORISA'!C113</f>
        <v>LIQUIDO ACCIDO PARA BATERIA</v>
      </c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3"/>
      <c r="X122" s="68">
        <v>1</v>
      </c>
      <c r="Y122" s="70"/>
      <c r="Z122" s="103" t="s">
        <v>20</v>
      </c>
      <c r="AA122" s="104"/>
      <c r="AB122" s="52">
        <v>8144.1804800999998</v>
      </c>
      <c r="AC122" s="54">
        <v>8646.6764157221696</v>
      </c>
      <c r="AD122" s="21">
        <f t="shared" si="1"/>
        <v>8395.4284479110847</v>
      </c>
    </row>
    <row r="123" spans="1:30" ht="12" customHeight="1">
      <c r="A123" s="10">
        <v>56</v>
      </c>
      <c r="B123" s="68">
        <v>78181500</v>
      </c>
      <c r="C123" s="69"/>
      <c r="D123" s="69"/>
      <c r="E123" s="69"/>
      <c r="F123" s="70"/>
      <c r="G123" s="71" t="str">
        <f>'[1]COTIZACION DORISA'!C114</f>
        <v>LIQUIDO AGUA PARA BATERIA</v>
      </c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3"/>
      <c r="X123" s="68">
        <v>1</v>
      </c>
      <c r="Y123" s="70"/>
      <c r="Z123" s="103" t="s">
        <v>20</v>
      </c>
      <c r="AA123" s="104"/>
      <c r="AB123" s="52">
        <v>8144.1804800999998</v>
      </c>
      <c r="AC123" s="54">
        <v>8646.6764157221696</v>
      </c>
      <c r="AD123" s="21">
        <f t="shared" si="1"/>
        <v>8395.4284479110847</v>
      </c>
    </row>
    <row r="124" spans="1:30" ht="12" customHeight="1">
      <c r="A124" s="10">
        <v>57</v>
      </c>
      <c r="B124" s="68">
        <v>78181500</v>
      </c>
      <c r="C124" s="69"/>
      <c r="D124" s="69"/>
      <c r="E124" s="69"/>
      <c r="F124" s="70"/>
      <c r="G124" s="71" t="str">
        <f>'[1]COTIZACION DORISA'!C115</f>
        <v>LIQUIDO DE FRENOS</v>
      </c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3"/>
      <c r="X124" s="68">
        <v>1</v>
      </c>
      <c r="Y124" s="70"/>
      <c r="Z124" s="103" t="s">
        <v>20</v>
      </c>
      <c r="AA124" s="104"/>
      <c r="AB124" s="52">
        <v>68716.96735218</v>
      </c>
      <c r="AC124" s="54">
        <v>72956.804237809498</v>
      </c>
      <c r="AD124" s="21">
        <f t="shared" si="1"/>
        <v>70836.885794994741</v>
      </c>
    </row>
    <row r="125" spans="1:30" ht="12" customHeight="1">
      <c r="A125" s="10">
        <v>58</v>
      </c>
      <c r="B125" s="68">
        <v>78181500</v>
      </c>
      <c r="C125" s="69"/>
      <c r="D125" s="69"/>
      <c r="E125" s="69"/>
      <c r="F125" s="70"/>
      <c r="G125" s="71" t="str">
        <f>'[1]COTIZACION DORISA'!C116</f>
        <v>LIQUIDO DESENGRASANTE</v>
      </c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3"/>
      <c r="X125" s="68">
        <v>1</v>
      </c>
      <c r="Y125" s="70"/>
      <c r="Z125" s="103" t="s">
        <v>20</v>
      </c>
      <c r="AA125" s="104"/>
      <c r="AB125" s="52">
        <v>15062.584742380001</v>
      </c>
      <c r="AC125" s="54">
        <v>15991.946220984846</v>
      </c>
      <c r="AD125" s="21">
        <f t="shared" si="1"/>
        <v>15527.265481682423</v>
      </c>
    </row>
    <row r="126" spans="1:30" ht="12" customHeight="1">
      <c r="A126" s="10">
        <v>59</v>
      </c>
      <c r="B126" s="68">
        <v>78181500</v>
      </c>
      <c r="C126" s="69"/>
      <c r="D126" s="69"/>
      <c r="E126" s="69"/>
      <c r="F126" s="70"/>
      <c r="G126" s="71" t="str">
        <f>'[1]COTIZACION DORISA'!C117</f>
        <v>LIQUIDO LAVADOR CUERPO MARIPOSA</v>
      </c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3"/>
      <c r="X126" s="68">
        <v>1</v>
      </c>
      <c r="Y126" s="70"/>
      <c r="Z126" s="103" t="s">
        <v>20</v>
      </c>
      <c r="AA126" s="104"/>
      <c r="AB126" s="52">
        <v>43055.093283370006</v>
      </c>
      <c r="AC126" s="54">
        <v>45711.592538953933</v>
      </c>
      <c r="AD126" s="21">
        <f t="shared" si="1"/>
        <v>44383.34291116197</v>
      </c>
    </row>
    <row r="127" spans="1:30" ht="12" customHeight="1">
      <c r="A127" s="10">
        <v>60</v>
      </c>
      <c r="B127" s="68">
        <v>78181500</v>
      </c>
      <c r="C127" s="69"/>
      <c r="D127" s="69"/>
      <c r="E127" s="69"/>
      <c r="F127" s="70"/>
      <c r="G127" s="71" t="str">
        <f>'[1]COTIZACION DORISA'!C118</f>
        <v>LIQUIDO LAVADOR DE FRENOS TUBERIAS SPRAY</v>
      </c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3"/>
      <c r="X127" s="68">
        <v>1</v>
      </c>
      <c r="Y127" s="70"/>
      <c r="Z127" s="103" t="s">
        <v>20</v>
      </c>
      <c r="AA127" s="104"/>
      <c r="AB127" s="52">
        <v>30167.846413040003</v>
      </c>
      <c r="AC127" s="54">
        <v>32029.20253672457</v>
      </c>
      <c r="AD127" s="21">
        <f t="shared" si="1"/>
        <v>31098.524474882288</v>
      </c>
    </row>
    <row r="128" spans="1:30" ht="12" customHeight="1">
      <c r="A128" s="10">
        <v>61</v>
      </c>
      <c r="B128" s="68">
        <v>78181500</v>
      </c>
      <c r="C128" s="69"/>
      <c r="D128" s="69"/>
      <c r="E128" s="69"/>
      <c r="F128" s="70"/>
      <c r="G128" s="71" t="str">
        <f>'[1]COTIZACION DORISA'!C119</f>
        <v>LIQUIDO LUBRICANTE PENETRANTE</v>
      </c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3"/>
      <c r="X128" s="68">
        <v>1</v>
      </c>
      <c r="Y128" s="70"/>
      <c r="Z128" s="103" t="s">
        <v>20</v>
      </c>
      <c r="AA128" s="104"/>
      <c r="AB128" s="52">
        <v>38179.254227379999</v>
      </c>
      <c r="AC128" s="54">
        <v>40534.914213209348</v>
      </c>
      <c r="AD128" s="21">
        <f t="shared" si="1"/>
        <v>39357.084220294673</v>
      </c>
    </row>
    <row r="129" spans="1:30" ht="12" customHeight="1">
      <c r="A129" s="10">
        <v>62</v>
      </c>
      <c r="B129" s="68">
        <v>78181500</v>
      </c>
      <c r="C129" s="69"/>
      <c r="D129" s="69"/>
      <c r="E129" s="69"/>
      <c r="F129" s="70"/>
      <c r="G129" s="71" t="str">
        <f>'[1]COTIZACION DORISA'!C120</f>
        <v>LIQUIDO MOTOR AFLOJATODO</v>
      </c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3"/>
      <c r="X129" s="68">
        <v>1</v>
      </c>
      <c r="Y129" s="70"/>
      <c r="Z129" s="103" t="s">
        <v>20</v>
      </c>
      <c r="AA129" s="104"/>
      <c r="AB129" s="52">
        <v>38179.254227379999</v>
      </c>
      <c r="AC129" s="54">
        <v>40534.914213209348</v>
      </c>
      <c r="AD129" s="21">
        <f t="shared" si="1"/>
        <v>39357.084220294673</v>
      </c>
    </row>
    <row r="130" spans="1:30" ht="12" customHeight="1">
      <c r="A130" s="10">
        <v>63</v>
      </c>
      <c r="B130" s="68">
        <v>78181500</v>
      </c>
      <c r="C130" s="69"/>
      <c r="D130" s="69"/>
      <c r="E130" s="69"/>
      <c r="F130" s="70"/>
      <c r="G130" s="71" t="str">
        <f>'[1]COTIZACION DORISA'!C121</f>
        <v>LIQUIDO TRABA ROSCAS</v>
      </c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3"/>
      <c r="X130" s="68">
        <v>1</v>
      </c>
      <c r="Y130" s="70"/>
      <c r="Z130" s="103" t="s">
        <v>20</v>
      </c>
      <c r="AA130" s="104"/>
      <c r="AB130" s="52">
        <v>48745.350387370003</v>
      </c>
      <c r="AC130" s="54">
        <v>51752.93850627073</v>
      </c>
      <c r="AD130" s="21">
        <f t="shared" si="1"/>
        <v>50249.14444682037</v>
      </c>
    </row>
    <row r="131" spans="1:30" ht="12" customHeight="1">
      <c r="A131" s="10">
        <v>64</v>
      </c>
      <c r="B131" s="68">
        <v>78181500</v>
      </c>
      <c r="C131" s="69"/>
      <c r="D131" s="69"/>
      <c r="E131" s="69"/>
      <c r="F131" s="70"/>
      <c r="G131" s="71" t="str">
        <f>'[1]COTIZACION DORISA'!C122</f>
        <v>LUBRICANTE Z,4</v>
      </c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3"/>
      <c r="X131" s="68">
        <v>1</v>
      </c>
      <c r="Y131" s="70"/>
      <c r="Z131" s="103" t="s">
        <v>20</v>
      </c>
      <c r="AA131" s="104"/>
      <c r="AB131" s="52">
        <v>38179.254227379999</v>
      </c>
      <c r="AC131" s="54">
        <v>40534.914213209348</v>
      </c>
      <c r="AD131" s="21">
        <f t="shared" si="1"/>
        <v>39357.084220294673</v>
      </c>
    </row>
    <row r="132" spans="1:30" ht="12.6" customHeight="1">
      <c r="A132" s="10">
        <v>65</v>
      </c>
      <c r="B132" s="68">
        <v>78181500</v>
      </c>
      <c r="C132" s="69"/>
      <c r="D132" s="69"/>
      <c r="E132" s="69"/>
      <c r="F132" s="70"/>
      <c r="G132" s="71" t="str">
        <f>'[1]COTIZACION DORISA'!C123</f>
        <v>SILICONA ULTRA-GREY</v>
      </c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3"/>
      <c r="X132" s="68">
        <v>1</v>
      </c>
      <c r="Y132" s="70"/>
      <c r="Z132" s="103" t="s">
        <v>20</v>
      </c>
      <c r="AA132" s="104"/>
      <c r="AB132" s="52">
        <v>53505.013360820005</v>
      </c>
      <c r="AC132" s="54">
        <v>56806.272685182601</v>
      </c>
      <c r="AD132" s="21">
        <f t="shared" si="1"/>
        <v>55155.643023001307</v>
      </c>
    </row>
    <row r="133" spans="1:30" ht="12.6" customHeight="1">
      <c r="A133" s="10">
        <v>66</v>
      </c>
      <c r="B133" s="68">
        <v>78181500</v>
      </c>
      <c r="C133" s="69"/>
      <c r="D133" s="69"/>
      <c r="E133" s="69"/>
      <c r="F133" s="70"/>
      <c r="G133" s="71" t="str">
        <f>'[1]COTIZACION DORISA'!C124</f>
        <v>TUBO DE SIKAFLEX</v>
      </c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3"/>
      <c r="X133" s="68">
        <v>1</v>
      </c>
      <c r="Y133" s="70"/>
      <c r="Z133" s="103" t="s">
        <v>20</v>
      </c>
      <c r="AA133" s="104"/>
      <c r="AB133" s="52">
        <v>85115.577043769998</v>
      </c>
      <c r="AC133" s="54">
        <v>90367.208147370606</v>
      </c>
      <c r="AD133" s="21">
        <f t="shared" ref="AD133:AD146" si="2">SUM(AB133+AC133)/2</f>
        <v>87741.392595570302</v>
      </c>
    </row>
    <row r="134" spans="1:30" ht="12.75" customHeight="1">
      <c r="A134" s="10">
        <v>67</v>
      </c>
      <c r="B134" s="68">
        <v>78181500</v>
      </c>
      <c r="C134" s="69"/>
      <c r="D134" s="69"/>
      <c r="E134" s="69"/>
      <c r="F134" s="70"/>
      <c r="G134" s="71" t="str">
        <f>'[1]COTIZACION DORISA'!C125</f>
        <v>LIQUIDO PARA DIRECCION HIDRAULICA (LITRO)</v>
      </c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3"/>
      <c r="X134" s="68">
        <v>1</v>
      </c>
      <c r="Y134" s="70"/>
      <c r="Z134" s="103" t="s">
        <v>20</v>
      </c>
      <c r="AA134" s="104"/>
      <c r="AB134" s="52">
        <v>262721.54143213999</v>
      </c>
      <c r="AC134" s="54">
        <v>278931.46053850302</v>
      </c>
      <c r="AD134" s="21">
        <f t="shared" si="2"/>
        <v>270826.50098532147</v>
      </c>
    </row>
    <row r="135" spans="1:30" ht="12.6" customHeight="1">
      <c r="A135" s="10">
        <v>68</v>
      </c>
      <c r="B135" s="68">
        <v>78181500</v>
      </c>
      <c r="C135" s="69"/>
      <c r="D135" s="69"/>
      <c r="E135" s="69"/>
      <c r="F135" s="70"/>
      <c r="G135" s="71" t="str">
        <f>'[1]COTIZACION DORISA'!C126</f>
        <v>REFRIGERANTE PARA RADIADOR</v>
      </c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3"/>
      <c r="X135" s="68">
        <v>1</v>
      </c>
      <c r="Y135" s="70"/>
      <c r="Z135" s="103" t="s">
        <v>20</v>
      </c>
      <c r="AA135" s="104"/>
      <c r="AB135" s="52">
        <v>82259.779259700008</v>
      </c>
      <c r="AC135" s="54">
        <v>87335.207640023495</v>
      </c>
      <c r="AD135" s="21">
        <f t="shared" si="2"/>
        <v>84797.493449861751</v>
      </c>
    </row>
    <row r="136" spans="1:30" ht="12.6" customHeight="1">
      <c r="A136" s="10">
        <v>69</v>
      </c>
      <c r="B136" s="68">
        <v>78181500</v>
      </c>
      <c r="C136" s="69"/>
      <c r="D136" s="69"/>
      <c r="E136" s="69"/>
      <c r="F136" s="70"/>
      <c r="G136" s="71" t="str">
        <f>'[1]COTIZACION DORISA'!C127</f>
        <v>FILTRO DE AIRE ORIGINAL</v>
      </c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3"/>
      <c r="X136" s="68">
        <v>1</v>
      </c>
      <c r="Y136" s="70"/>
      <c r="Z136" s="103" t="s">
        <v>20</v>
      </c>
      <c r="AA136" s="104"/>
      <c r="AB136" s="52">
        <v>299031.30910681002</v>
      </c>
      <c r="AC136" s="54">
        <v>317481.54087870021</v>
      </c>
      <c r="AD136" s="21">
        <f t="shared" si="2"/>
        <v>308256.42499275511</v>
      </c>
    </row>
    <row r="137" spans="1:30" ht="12.6" customHeight="1">
      <c r="A137" s="10">
        <v>70</v>
      </c>
      <c r="B137" s="68">
        <v>78181500</v>
      </c>
      <c r="C137" s="69"/>
      <c r="D137" s="69"/>
      <c r="E137" s="69"/>
      <c r="F137" s="70"/>
      <c r="G137" s="71" t="str">
        <f>'[1]COTIZACION DORISA'!C128</f>
        <v>FILTRO DE ACEITE ORIGINAL</v>
      </c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3"/>
      <c r="X137" s="68">
        <v>1</v>
      </c>
      <c r="Y137" s="70"/>
      <c r="Z137" s="103" t="s">
        <v>20</v>
      </c>
      <c r="AA137" s="104"/>
      <c r="AB137" s="52">
        <v>119932.83769886999</v>
      </c>
      <c r="AC137" s="54">
        <v>127332.69378489026</v>
      </c>
      <c r="AD137" s="21">
        <f t="shared" si="2"/>
        <v>123632.76574188012</v>
      </c>
    </row>
    <row r="138" spans="1:30" ht="12.6" customHeight="1">
      <c r="A138" s="10">
        <v>71</v>
      </c>
      <c r="B138" s="68">
        <v>78181500</v>
      </c>
      <c r="C138" s="69"/>
      <c r="D138" s="69"/>
      <c r="E138" s="69"/>
      <c r="F138" s="70"/>
      <c r="G138" s="74" t="str">
        <f>'[1]COTIZACION DORISA'!C129</f>
        <v xml:space="preserve">1/4 DE ACEITE MOTOR 5W-40  </v>
      </c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6"/>
      <c r="X138" s="68">
        <v>1</v>
      </c>
      <c r="Y138" s="70"/>
      <c r="Z138" s="103" t="s">
        <v>20</v>
      </c>
      <c r="AA138" s="104"/>
      <c r="AB138" s="52">
        <v>52045.699507690006</v>
      </c>
      <c r="AC138" s="54">
        <v>55256.919167314481</v>
      </c>
      <c r="AD138" s="21">
        <f t="shared" si="2"/>
        <v>53651.309337502244</v>
      </c>
    </row>
    <row r="139" spans="1:30" ht="12.6" customHeight="1">
      <c r="A139" s="10">
        <v>72</v>
      </c>
      <c r="B139" s="68">
        <v>78181500</v>
      </c>
      <c r="C139" s="69"/>
      <c r="D139" s="69"/>
      <c r="E139" s="69"/>
      <c r="F139" s="70"/>
      <c r="G139" s="71" t="str">
        <f>'[1]COTIZACION DORISA'!C130</f>
        <v xml:space="preserve">PINTA DE VALVULINA SAE 50 </v>
      </c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3"/>
      <c r="X139" s="68">
        <v>1</v>
      </c>
      <c r="Y139" s="70"/>
      <c r="Z139" s="103" t="s">
        <v>20</v>
      </c>
      <c r="AA139" s="104"/>
      <c r="AB139" s="52">
        <v>34267.202468379997</v>
      </c>
      <c r="AC139" s="54">
        <v>36381.488860679041</v>
      </c>
      <c r="AD139" s="21">
        <f t="shared" si="2"/>
        <v>35324.345664529523</v>
      </c>
    </row>
    <row r="140" spans="1:30" ht="12.6" customHeight="1">
      <c r="A140" s="10">
        <v>73</v>
      </c>
      <c r="B140" s="68">
        <v>78181500</v>
      </c>
      <c r="C140" s="69"/>
      <c r="D140" s="69"/>
      <c r="E140" s="69"/>
      <c r="F140" s="70"/>
      <c r="G140" s="71" t="str">
        <f>'[1]COTIZACION DORISA'!C131</f>
        <v>1/4 DE HIDRAULICO ATF</v>
      </c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3"/>
      <c r="X140" s="68">
        <v>1</v>
      </c>
      <c r="Y140" s="70"/>
      <c r="Z140" s="103" t="s">
        <v>20</v>
      </c>
      <c r="AA140" s="104"/>
      <c r="AB140" s="52">
        <v>262721.54143213999</v>
      </c>
      <c r="AC140" s="54">
        <v>278931.46053850302</v>
      </c>
      <c r="AD140" s="21">
        <f t="shared" si="2"/>
        <v>270826.50098532147</v>
      </c>
    </row>
    <row r="141" spans="1:30" ht="12.6" customHeight="1">
      <c r="A141" s="10">
        <v>74</v>
      </c>
      <c r="B141" s="68">
        <v>78181500</v>
      </c>
      <c r="C141" s="69"/>
      <c r="D141" s="69"/>
      <c r="E141" s="69"/>
      <c r="F141" s="70"/>
      <c r="G141" s="71" t="str">
        <f>'[1]COTIZACION DORISA'!C132</f>
        <v>FILTRO DE COMBUSTIBLE</v>
      </c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3"/>
      <c r="X141" s="68">
        <v>1</v>
      </c>
      <c r="Y141" s="70"/>
      <c r="Z141" s="103" t="s">
        <v>20</v>
      </c>
      <c r="AA141" s="104"/>
      <c r="AB141" s="52">
        <v>572582.12109000003</v>
      </c>
      <c r="AC141" s="54">
        <v>607910.43796125299</v>
      </c>
      <c r="AD141" s="21">
        <f t="shared" si="2"/>
        <v>590246.27952562645</v>
      </c>
    </row>
    <row r="142" spans="1:30" ht="12.6" customHeight="1">
      <c r="A142" s="10">
        <v>75</v>
      </c>
      <c r="B142" s="68">
        <v>78181500</v>
      </c>
      <c r="C142" s="69"/>
      <c r="D142" s="69"/>
      <c r="E142" s="69"/>
      <c r="F142" s="70"/>
      <c r="G142" s="71" t="str">
        <f>'[1]COTIZACION DORISA'!C133</f>
        <v>Batería; ORIGINAL que cumpla con las normas TL 825 06 y VW 7 5073. 5GM  915 105G 12V  72Ah  380A DIN 640 A EN/ SAE/GS</v>
      </c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3"/>
      <c r="X142" s="68">
        <v>1</v>
      </c>
      <c r="Y142" s="70"/>
      <c r="Z142" s="103" t="s">
        <v>20</v>
      </c>
      <c r="AA142" s="104"/>
      <c r="AB142" s="52">
        <v>877247.97019999998</v>
      </c>
      <c r="AC142" s="54">
        <v>931374.16996134003</v>
      </c>
      <c r="AD142" s="21">
        <f t="shared" si="2"/>
        <v>904311.07008067006</v>
      </c>
    </row>
    <row r="143" spans="1:30" ht="12.75" customHeight="1">
      <c r="A143" s="10">
        <v>76</v>
      </c>
      <c r="B143" s="68">
        <v>78181500</v>
      </c>
      <c r="C143" s="69"/>
      <c r="D143" s="69"/>
      <c r="E143" s="69"/>
      <c r="F143" s="70"/>
      <c r="G143" s="71" t="str">
        <f>'[1]COTIZACION DORISA'!C134</f>
        <v>Llantas 245/70 R16 50/50 aptas para todo terreno (destapado y pavimento) para vehículo CAMIONETA VOLKSWAGEN AMAROK ANDINA, MODELO 2015 Garantía general de mínimo dos (2) años, las cuales deberán entregarse debidamente instaladas, con alineación y balanceo de las cuatro (4) llantas, incluyendo el suministro de la válvula SELLOMATIC para la instalación.</v>
      </c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3"/>
      <c r="X143" s="68">
        <v>1</v>
      </c>
      <c r="Y143" s="70"/>
      <c r="Z143" s="103" t="s">
        <v>20</v>
      </c>
      <c r="AA143" s="104"/>
      <c r="AB143" s="52">
        <v>3939951.7807999998</v>
      </c>
      <c r="AC143" s="54">
        <v>4183046.8056753599</v>
      </c>
      <c r="AD143" s="21">
        <f t="shared" si="2"/>
        <v>4061499.2932376796</v>
      </c>
    </row>
    <row r="144" spans="1:30" ht="12.6" customHeight="1">
      <c r="A144" s="10">
        <v>77</v>
      </c>
      <c r="B144" s="68">
        <v>78181500</v>
      </c>
      <c r="C144" s="69"/>
      <c r="D144" s="69"/>
      <c r="E144" s="69"/>
      <c r="F144" s="70"/>
      <c r="G144" s="71" t="str">
        <f>'[1]COTIZACION DORISA'!C135</f>
        <v>PLUMILLAS LIMPIA PARABRISAS</v>
      </c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3"/>
      <c r="X144" s="68">
        <v>1</v>
      </c>
      <c r="Y144" s="70"/>
      <c r="Z144" s="103" t="s">
        <v>20</v>
      </c>
      <c r="AA144" s="104"/>
      <c r="AB144" s="52">
        <v>376296.70228752005</v>
      </c>
      <c r="AC144" s="54">
        <v>399514.20881866006</v>
      </c>
      <c r="AD144" s="21">
        <f t="shared" si="2"/>
        <v>387905.45555309008</v>
      </c>
    </row>
    <row r="145" spans="1:31" ht="12.6" customHeight="1">
      <c r="A145" s="10">
        <v>78</v>
      </c>
      <c r="B145" s="68">
        <v>78181500</v>
      </c>
      <c r="C145" s="69"/>
      <c r="D145" s="69"/>
      <c r="E145" s="69"/>
      <c r="F145" s="70"/>
      <c r="G145" s="71" t="str">
        <f>'[1]COTIZACION DORISA'!C136</f>
        <v>AMORTIGUADORES DELANTEROS</v>
      </c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3"/>
      <c r="X145" s="68">
        <v>1</v>
      </c>
      <c r="Y145" s="70"/>
      <c r="Z145" s="103" t="s">
        <v>20</v>
      </c>
      <c r="AA145" s="104"/>
      <c r="AB145" s="52">
        <v>3212017.3625422399</v>
      </c>
      <c r="AC145" s="54">
        <v>3410198.8338110959</v>
      </c>
      <c r="AD145" s="21">
        <f t="shared" si="2"/>
        <v>3311108.0981766679</v>
      </c>
    </row>
    <row r="146" spans="1:31" ht="12.6" customHeight="1">
      <c r="A146" s="10">
        <v>79</v>
      </c>
      <c r="B146" s="68">
        <v>78181500</v>
      </c>
      <c r="C146" s="69"/>
      <c r="D146" s="69"/>
      <c r="E146" s="69"/>
      <c r="F146" s="70"/>
      <c r="G146" s="71" t="str">
        <f>'[1]COTIZACION DORISA'!C137</f>
        <v>AMORTIGUADORES TRASEROS</v>
      </c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3"/>
      <c r="X146" s="68">
        <v>1</v>
      </c>
      <c r="Y146" s="70"/>
      <c r="Z146" s="103" t="s">
        <v>20</v>
      </c>
      <c r="AA146" s="104"/>
      <c r="AB146" s="52">
        <v>1576032.5504000001</v>
      </c>
      <c r="AC146" s="54">
        <v>1673273.75875968</v>
      </c>
      <c r="AD146" s="21">
        <f t="shared" si="2"/>
        <v>1624653.1545798401</v>
      </c>
    </row>
    <row r="147" spans="1:31" ht="12.6" customHeight="1">
      <c r="A147" s="10"/>
      <c r="B147" s="68"/>
      <c r="C147" s="69"/>
      <c r="D147" s="69"/>
      <c r="E147" s="69"/>
      <c r="F147" s="70"/>
      <c r="G147" s="74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6"/>
      <c r="X147" s="68">
        <v>1</v>
      </c>
      <c r="Y147" s="70"/>
      <c r="Z147" s="103"/>
      <c r="AA147" s="104"/>
      <c r="AB147" s="27"/>
      <c r="AC147" s="18"/>
      <c r="AD147" s="21"/>
    </row>
    <row r="148" spans="1:31" ht="12.75" customHeight="1">
      <c r="A148" s="10"/>
      <c r="B148" s="68"/>
      <c r="C148" s="69"/>
      <c r="D148" s="69"/>
      <c r="E148" s="69"/>
      <c r="F148" s="70"/>
      <c r="G148" s="71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3"/>
      <c r="X148" s="68"/>
      <c r="Y148" s="70"/>
      <c r="Z148" s="77" t="s">
        <v>27</v>
      </c>
      <c r="AA148" s="78"/>
      <c r="AB148" s="37">
        <f>SUM(AB68:AB147)</f>
        <v>119039101.85801278</v>
      </c>
      <c r="AC148" s="36">
        <f>SUM(AC68:AC147)</f>
        <v>126383814.44265217</v>
      </c>
      <c r="AD148" s="22">
        <f>SUM(AB148+AC148)/2</f>
        <v>122711458.15033248</v>
      </c>
    </row>
    <row r="149" spans="1:31" ht="12" customHeight="1">
      <c r="A149" s="28"/>
      <c r="B149" s="30"/>
      <c r="C149" s="30"/>
      <c r="D149" s="30"/>
      <c r="E149" s="30"/>
      <c r="F149" s="30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0"/>
      <c r="Y149" s="30"/>
      <c r="Z149" s="12"/>
      <c r="AA149" s="12"/>
      <c r="AB149" s="14"/>
      <c r="AC149" s="18"/>
      <c r="AD149" s="21"/>
    </row>
    <row r="150" spans="1:31" ht="17.45" customHeight="1">
      <c r="A150" s="85" t="s">
        <v>1</v>
      </c>
      <c r="B150" s="8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  <c r="AA150" s="87"/>
      <c r="AB150" s="39">
        <f>SUM(AB64)</f>
        <v>9728346.1257882938</v>
      </c>
      <c r="AC150" s="18">
        <f>+AC64</f>
        <v>10328585.081749432</v>
      </c>
      <c r="AD150" s="21">
        <f>SUM(AB150+AC150)/2</f>
        <v>10028465.603768863</v>
      </c>
    </row>
    <row r="151" spans="1:31" ht="15.95" customHeight="1">
      <c r="A151" s="88" t="s">
        <v>2</v>
      </c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43">
        <f>+AB150*0.19</f>
        <v>1848385.7638997759</v>
      </c>
      <c r="AC151" s="18">
        <f>+AC150*0.19</f>
        <v>1962431.165532392</v>
      </c>
      <c r="AD151" s="21">
        <f>SUM(AB151+AC151)/2</f>
        <v>1905408.4647160838</v>
      </c>
      <c r="AE151" s="50"/>
    </row>
    <row r="152" spans="1:31" ht="16.7" customHeight="1">
      <c r="A152" s="89" t="s">
        <v>3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1"/>
      <c r="AB152" s="44">
        <f>+AB150+AB151</f>
        <v>11576731.889688069</v>
      </c>
      <c r="AC152" s="36">
        <f>+AC150+AC151</f>
        <v>12291016.247281823</v>
      </c>
      <c r="AD152" s="22">
        <f>SUM(AB152+AC152)/2</f>
        <v>11933874.068484947</v>
      </c>
    </row>
    <row r="153" spans="1:31" ht="14.85" customHeight="1">
      <c r="A153" s="92" t="s">
        <v>4</v>
      </c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4"/>
      <c r="AC153" s="18"/>
      <c r="AD153" s="21"/>
    </row>
    <row r="154" spans="1:31" ht="40.35" customHeight="1">
      <c r="A154" s="95" t="s">
        <v>5</v>
      </c>
      <c r="B154" s="96"/>
      <c r="C154" s="96"/>
      <c r="D154" s="96"/>
      <c r="E154" s="96"/>
      <c r="F154" s="96"/>
      <c r="G154" s="96"/>
      <c r="H154" s="97" t="s">
        <v>6</v>
      </c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8"/>
      <c r="AB154" s="40"/>
      <c r="AC154" s="24" t="s">
        <v>7</v>
      </c>
      <c r="AD154" s="25" t="s">
        <v>7</v>
      </c>
    </row>
    <row r="155" spans="1:31" ht="14.45" customHeight="1">
      <c r="A155" s="74" t="s">
        <v>8</v>
      </c>
      <c r="B155" s="75"/>
      <c r="C155" s="76"/>
      <c r="D155" s="74" t="s">
        <v>9</v>
      </c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38"/>
      <c r="AC155" s="18"/>
      <c r="AD155" s="21"/>
    </row>
    <row r="156" spans="1:31" ht="15.2" customHeight="1">
      <c r="A156" s="95" t="s">
        <v>10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9"/>
      <c r="AB156" s="21">
        <f>+AB148</f>
        <v>119039101.85801278</v>
      </c>
      <c r="AC156" s="18">
        <f>+AC148</f>
        <v>126383814.44265217</v>
      </c>
      <c r="AD156" s="21">
        <f>SUM(AB156+AC156)/2</f>
        <v>122711458.15033248</v>
      </c>
    </row>
    <row r="157" spans="1:31" ht="13.7" customHeight="1">
      <c r="A157" s="100" t="s">
        <v>11</v>
      </c>
      <c r="B157" s="101"/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2"/>
      <c r="AB157" s="21">
        <f>+AB156*0.19</f>
        <v>22617429.35302243</v>
      </c>
      <c r="AC157" s="18">
        <f>+AC156*0.19</f>
        <v>24012924.744103912</v>
      </c>
      <c r="AD157" s="21">
        <f>SUM(AB157+AC157)/2</f>
        <v>23315177.048563171</v>
      </c>
    </row>
    <row r="158" spans="1:31" ht="16.7" customHeight="1">
      <c r="A158" s="79" t="s">
        <v>12</v>
      </c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1"/>
      <c r="AB158" s="22">
        <f>+AB156+AB157</f>
        <v>141656531.21103522</v>
      </c>
      <c r="AC158" s="36">
        <f>+AC156+AC157</f>
        <v>150396739.18675607</v>
      </c>
      <c r="AD158" s="22">
        <f>SUM(AB158+AC158)/2</f>
        <v>146026635.19889563</v>
      </c>
    </row>
    <row r="159" spans="1:31" ht="17.100000000000001" customHeight="1">
      <c r="A159" s="82" t="s">
        <v>13</v>
      </c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4"/>
      <c r="AB159" s="45">
        <f>+AB152+AB158</f>
        <v>153233263.1007233</v>
      </c>
      <c r="AC159" s="46">
        <f>+AC152+AC158</f>
        <v>162687755.43403789</v>
      </c>
      <c r="AD159" s="45">
        <f>SUM(AB159+AC159)/2</f>
        <v>157960509.2673806</v>
      </c>
    </row>
    <row r="160" spans="1:31" ht="16.5" customHeight="1">
      <c r="A160" s="13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8"/>
      <c r="AA160" s="8"/>
      <c r="AB160" s="7"/>
    </row>
    <row r="161" spans="1:1" ht="16.5" customHeight="1">
      <c r="A161" s="15"/>
    </row>
    <row r="162" spans="1:1" ht="14.25">
      <c r="A162" s="15"/>
    </row>
    <row r="163" spans="1:1" ht="14.25">
      <c r="A163" s="15"/>
    </row>
    <row r="164" spans="1:1" ht="15">
      <c r="A164" s="16"/>
    </row>
    <row r="165" spans="1:1" ht="15">
      <c r="A165" s="16"/>
    </row>
    <row r="166" spans="1:1" ht="15">
      <c r="A166" s="16"/>
    </row>
  </sheetData>
  <mergeCells count="593">
    <mergeCell ref="Z20:AA20"/>
    <mergeCell ref="X147:Y147"/>
    <mergeCell ref="X138:Y138"/>
    <mergeCell ref="X127:Y127"/>
    <mergeCell ref="X115:Y115"/>
    <mergeCell ref="X108:Y108"/>
    <mergeCell ref="Z138:AA138"/>
    <mergeCell ref="Z147:AA147"/>
    <mergeCell ref="X119:Y119"/>
    <mergeCell ref="Z44:AA44"/>
    <mergeCell ref="X68:Y68"/>
    <mergeCell ref="Z68:AA68"/>
    <mergeCell ref="X88:Y88"/>
    <mergeCell ref="Z88:AA88"/>
    <mergeCell ref="X92:Y92"/>
    <mergeCell ref="Z92:AA92"/>
    <mergeCell ref="X96:Y96"/>
    <mergeCell ref="Z96:AA96"/>
    <mergeCell ref="X98:Y98"/>
    <mergeCell ref="Z98:AA98"/>
    <mergeCell ref="A6:AD6"/>
    <mergeCell ref="A7:AD7"/>
    <mergeCell ref="A8:AD8"/>
    <mergeCell ref="A11:AD12"/>
    <mergeCell ref="A13:AD13"/>
    <mergeCell ref="C16:AB16"/>
    <mergeCell ref="AC16:AD16"/>
    <mergeCell ref="B67:AB67"/>
    <mergeCell ref="AC67:AD67"/>
    <mergeCell ref="W47:Y47"/>
    <mergeCell ref="Z47:AA47"/>
    <mergeCell ref="W50:Y50"/>
    <mergeCell ref="Z50:AA50"/>
    <mergeCell ref="W44:Y44"/>
    <mergeCell ref="A19:B19"/>
    <mergeCell ref="C19:E19"/>
    <mergeCell ref="F19:V19"/>
    <mergeCell ref="W19:Y19"/>
    <mergeCell ref="Z19:AA19"/>
    <mergeCell ref="A18:B18"/>
    <mergeCell ref="C18:E18"/>
    <mergeCell ref="F18:V18"/>
    <mergeCell ref="W18:Y18"/>
    <mergeCell ref="Z18:AA18"/>
    <mergeCell ref="X110:Y110"/>
    <mergeCell ref="A15:B15"/>
    <mergeCell ref="C15:E15"/>
    <mergeCell ref="F15:V15"/>
    <mergeCell ref="W15:Y15"/>
    <mergeCell ref="Z15:AA15"/>
    <mergeCell ref="A16:B16"/>
    <mergeCell ref="A17:B17"/>
    <mergeCell ref="C17:E17"/>
    <mergeCell ref="F17:V17"/>
    <mergeCell ref="W17:Y17"/>
    <mergeCell ref="Z17:AA17"/>
    <mergeCell ref="A21:B21"/>
    <mergeCell ref="C21:E21"/>
    <mergeCell ref="F21:V21"/>
    <mergeCell ref="W21:Y21"/>
    <mergeCell ref="Z21:AA21"/>
    <mergeCell ref="A22:B22"/>
    <mergeCell ref="C22:E22"/>
    <mergeCell ref="F22:V22"/>
    <mergeCell ref="A20:B20"/>
    <mergeCell ref="C20:E20"/>
    <mergeCell ref="F20:V20"/>
    <mergeCell ref="W20:Y20"/>
    <mergeCell ref="W22:Y22"/>
    <mergeCell ref="Z22:AA22"/>
    <mergeCell ref="A23:B23"/>
    <mergeCell ref="C23:E23"/>
    <mergeCell ref="F23:V23"/>
    <mergeCell ref="W23:Y23"/>
    <mergeCell ref="Z23:AA23"/>
    <mergeCell ref="A24:B24"/>
    <mergeCell ref="C24:E24"/>
    <mergeCell ref="F24:V24"/>
    <mergeCell ref="W24:Y24"/>
    <mergeCell ref="Z24:AA24"/>
    <mergeCell ref="A25:B25"/>
    <mergeCell ref="C25:E25"/>
    <mergeCell ref="F25:V25"/>
    <mergeCell ref="W25:Y25"/>
    <mergeCell ref="Z25:AA25"/>
    <mergeCell ref="A26:B26"/>
    <mergeCell ref="C26:E26"/>
    <mergeCell ref="F26:V26"/>
    <mergeCell ref="W26:Y26"/>
    <mergeCell ref="Z26:AA26"/>
    <mergeCell ref="A27:B27"/>
    <mergeCell ref="C27:E27"/>
    <mergeCell ref="F27:V27"/>
    <mergeCell ref="W27:Y27"/>
    <mergeCell ref="Z27:AA27"/>
    <mergeCell ref="A28:B28"/>
    <mergeCell ref="C28:E28"/>
    <mergeCell ref="F28:V28"/>
    <mergeCell ref="W28:Y28"/>
    <mergeCell ref="Z28:AA28"/>
    <mergeCell ref="A31:B31"/>
    <mergeCell ref="C31:E31"/>
    <mergeCell ref="F31:V31"/>
    <mergeCell ref="W31:Y31"/>
    <mergeCell ref="Z31:AA31"/>
    <mergeCell ref="F29:V29"/>
    <mergeCell ref="A29:B29"/>
    <mergeCell ref="A30:B30"/>
    <mergeCell ref="C30:E30"/>
    <mergeCell ref="F30:V30"/>
    <mergeCell ref="W30:Y30"/>
    <mergeCell ref="Z29:AA29"/>
    <mergeCell ref="Z30:AA30"/>
    <mergeCell ref="A32:B32"/>
    <mergeCell ref="C32:E32"/>
    <mergeCell ref="F32:V32"/>
    <mergeCell ref="W32:Y32"/>
    <mergeCell ref="Z32:AA32"/>
    <mergeCell ref="A34:B34"/>
    <mergeCell ref="C34:E34"/>
    <mergeCell ref="F34:V34"/>
    <mergeCell ref="W34:Y34"/>
    <mergeCell ref="Z34:AA34"/>
    <mergeCell ref="A33:B33"/>
    <mergeCell ref="C33:E33"/>
    <mergeCell ref="F33:V33"/>
    <mergeCell ref="W33:Y33"/>
    <mergeCell ref="Z33:AA33"/>
    <mergeCell ref="A35:B35"/>
    <mergeCell ref="C35:E35"/>
    <mergeCell ref="F35:V35"/>
    <mergeCell ref="W35:Y35"/>
    <mergeCell ref="Z35:AA35"/>
    <mergeCell ref="A37:B37"/>
    <mergeCell ref="C37:E37"/>
    <mergeCell ref="F37:V37"/>
    <mergeCell ref="W37:Y37"/>
    <mergeCell ref="Z37:AA37"/>
    <mergeCell ref="A36:B36"/>
    <mergeCell ref="C36:E36"/>
    <mergeCell ref="F36:V36"/>
    <mergeCell ref="W36:Y36"/>
    <mergeCell ref="Z36:AA36"/>
    <mergeCell ref="W45:Y45"/>
    <mergeCell ref="Z45:AA45"/>
    <mergeCell ref="C44:E44"/>
    <mergeCell ref="A38:B38"/>
    <mergeCell ref="C38:E38"/>
    <mergeCell ref="F38:V38"/>
    <mergeCell ref="W38:Y38"/>
    <mergeCell ref="Z38:AA38"/>
    <mergeCell ref="A40:B40"/>
    <mergeCell ref="C40:E40"/>
    <mergeCell ref="F40:V40"/>
    <mergeCell ref="W40:Y40"/>
    <mergeCell ref="Z40:AA40"/>
    <mergeCell ref="A44:B44"/>
    <mergeCell ref="A39:B39"/>
    <mergeCell ref="C39:E39"/>
    <mergeCell ref="F39:V39"/>
    <mergeCell ref="W39:Y39"/>
    <mergeCell ref="A42:B42"/>
    <mergeCell ref="C42:E42"/>
    <mergeCell ref="Z39:AA39"/>
    <mergeCell ref="F44:V44"/>
    <mergeCell ref="F49:V49"/>
    <mergeCell ref="W49:Y49"/>
    <mergeCell ref="Z49:AA49"/>
    <mergeCell ref="A41:B41"/>
    <mergeCell ref="C41:E41"/>
    <mergeCell ref="F41:V41"/>
    <mergeCell ref="W41:Y41"/>
    <mergeCell ref="Z41:AA41"/>
    <mergeCell ref="F42:V42"/>
    <mergeCell ref="W42:Y42"/>
    <mergeCell ref="Z42:AA42"/>
    <mergeCell ref="A46:B46"/>
    <mergeCell ref="C46:E46"/>
    <mergeCell ref="W46:Y46"/>
    <mergeCell ref="Z46:AA46"/>
    <mergeCell ref="F46:V46"/>
    <mergeCell ref="A43:B43"/>
    <mergeCell ref="C43:E43"/>
    <mergeCell ref="F43:V43"/>
    <mergeCell ref="W43:Y43"/>
    <mergeCell ref="Z43:AA43"/>
    <mergeCell ref="A45:B45"/>
    <mergeCell ref="C45:E45"/>
    <mergeCell ref="F45:V45"/>
    <mergeCell ref="Z55:AA55"/>
    <mergeCell ref="A47:B47"/>
    <mergeCell ref="C47:E47"/>
    <mergeCell ref="F47:V47"/>
    <mergeCell ref="A51:B51"/>
    <mergeCell ref="C51:E51"/>
    <mergeCell ref="F51:V51"/>
    <mergeCell ref="W51:Y51"/>
    <mergeCell ref="Z51:AA51"/>
    <mergeCell ref="A52:B52"/>
    <mergeCell ref="C52:E52"/>
    <mergeCell ref="F52:V52"/>
    <mergeCell ref="W52:Y52"/>
    <mergeCell ref="Z52:AA52"/>
    <mergeCell ref="A50:B50"/>
    <mergeCell ref="C50:E50"/>
    <mergeCell ref="F50:V50"/>
    <mergeCell ref="A48:B48"/>
    <mergeCell ref="C48:E48"/>
    <mergeCell ref="F48:V48"/>
    <mergeCell ref="W48:Y48"/>
    <mergeCell ref="Z48:AA48"/>
    <mergeCell ref="A49:B49"/>
    <mergeCell ref="C49:E49"/>
    <mergeCell ref="A59:B59"/>
    <mergeCell ref="C59:E59"/>
    <mergeCell ref="F59:V59"/>
    <mergeCell ref="W59:Y59"/>
    <mergeCell ref="Z59:AA59"/>
    <mergeCell ref="A53:B53"/>
    <mergeCell ref="C53:E53"/>
    <mergeCell ref="F53:V53"/>
    <mergeCell ref="W53:Y53"/>
    <mergeCell ref="Z53:AA53"/>
    <mergeCell ref="A57:B57"/>
    <mergeCell ref="C57:E57"/>
    <mergeCell ref="F57:V57"/>
    <mergeCell ref="W57:Y57"/>
    <mergeCell ref="Z57:AA57"/>
    <mergeCell ref="A54:B54"/>
    <mergeCell ref="C54:E54"/>
    <mergeCell ref="F54:V54"/>
    <mergeCell ref="W54:Y54"/>
    <mergeCell ref="Z54:AA54"/>
    <mergeCell ref="A55:B55"/>
    <mergeCell ref="C55:E55"/>
    <mergeCell ref="F55:V55"/>
    <mergeCell ref="W55:Y55"/>
    <mergeCell ref="A58:B58"/>
    <mergeCell ref="C58:E58"/>
    <mergeCell ref="F58:V58"/>
    <mergeCell ref="W58:Y58"/>
    <mergeCell ref="Z58:AA58"/>
    <mergeCell ref="A56:B56"/>
    <mergeCell ref="C56:E56"/>
    <mergeCell ref="F56:V56"/>
    <mergeCell ref="W56:Y56"/>
    <mergeCell ref="Z56:AA56"/>
    <mergeCell ref="A64:AA64"/>
    <mergeCell ref="B66:F66"/>
    <mergeCell ref="G66:W66"/>
    <mergeCell ref="X66:Y66"/>
    <mergeCell ref="Z66:AA66"/>
    <mergeCell ref="A63:B63"/>
    <mergeCell ref="C63:E63"/>
    <mergeCell ref="F63:V63"/>
    <mergeCell ref="W63:Y63"/>
    <mergeCell ref="Z63:AA63"/>
    <mergeCell ref="B68:F68"/>
    <mergeCell ref="G68:W68"/>
    <mergeCell ref="B69:F69"/>
    <mergeCell ref="G69:W69"/>
    <mergeCell ref="X69:Y69"/>
    <mergeCell ref="Z69:AA69"/>
    <mergeCell ref="B70:F70"/>
    <mergeCell ref="G70:W70"/>
    <mergeCell ref="X70:Y70"/>
    <mergeCell ref="Z70:AA70"/>
    <mergeCell ref="B73:F73"/>
    <mergeCell ref="G73:W73"/>
    <mergeCell ref="X73:Y73"/>
    <mergeCell ref="Z73:AA73"/>
    <mergeCell ref="G71:W71"/>
    <mergeCell ref="B74:F74"/>
    <mergeCell ref="G74:W74"/>
    <mergeCell ref="X74:Y74"/>
    <mergeCell ref="Z74:AA74"/>
    <mergeCell ref="B71:F71"/>
    <mergeCell ref="B72:F72"/>
    <mergeCell ref="G72:W72"/>
    <mergeCell ref="Z72:AA72"/>
    <mergeCell ref="X71:Y71"/>
    <mergeCell ref="X72:Y72"/>
    <mergeCell ref="Z71:AA71"/>
    <mergeCell ref="B75:F75"/>
    <mergeCell ref="G75:W75"/>
    <mergeCell ref="X75:Y75"/>
    <mergeCell ref="Z75:AA75"/>
    <mergeCell ref="B77:F77"/>
    <mergeCell ref="G77:W77"/>
    <mergeCell ref="X77:Y77"/>
    <mergeCell ref="Z77:AA77"/>
    <mergeCell ref="B76:F76"/>
    <mergeCell ref="G76:W76"/>
    <mergeCell ref="Z76:AA76"/>
    <mergeCell ref="X76:Y76"/>
    <mergeCell ref="B78:F78"/>
    <mergeCell ref="G78:W78"/>
    <mergeCell ref="X78:Y78"/>
    <mergeCell ref="Z78:AA78"/>
    <mergeCell ref="B79:F79"/>
    <mergeCell ref="G79:W79"/>
    <mergeCell ref="X79:Y79"/>
    <mergeCell ref="Z79:AA79"/>
    <mergeCell ref="B80:F80"/>
    <mergeCell ref="G80:W80"/>
    <mergeCell ref="X80:Y80"/>
    <mergeCell ref="Z80:AA80"/>
    <mergeCell ref="B81:F81"/>
    <mergeCell ref="G81:W81"/>
    <mergeCell ref="X81:Y81"/>
    <mergeCell ref="Z81:AA81"/>
    <mergeCell ref="X84:Y84"/>
    <mergeCell ref="Z84:AA84"/>
    <mergeCell ref="B85:F85"/>
    <mergeCell ref="G85:W85"/>
    <mergeCell ref="X85:Y85"/>
    <mergeCell ref="Z85:AA85"/>
    <mergeCell ref="B84:F84"/>
    <mergeCell ref="B82:F82"/>
    <mergeCell ref="G82:W82"/>
    <mergeCell ref="X82:Y82"/>
    <mergeCell ref="Z82:AA82"/>
    <mergeCell ref="B83:F83"/>
    <mergeCell ref="G83:W83"/>
    <mergeCell ref="X83:Y83"/>
    <mergeCell ref="Z83:AA83"/>
    <mergeCell ref="G84:W84"/>
    <mergeCell ref="B89:F89"/>
    <mergeCell ref="G89:W89"/>
    <mergeCell ref="X89:Y89"/>
    <mergeCell ref="Z89:AA89"/>
    <mergeCell ref="B86:F86"/>
    <mergeCell ref="G86:W86"/>
    <mergeCell ref="X86:Y86"/>
    <mergeCell ref="Z86:AA86"/>
    <mergeCell ref="B87:F87"/>
    <mergeCell ref="G87:W87"/>
    <mergeCell ref="X87:Y87"/>
    <mergeCell ref="Z87:AA87"/>
    <mergeCell ref="B88:F88"/>
    <mergeCell ref="G88:W88"/>
    <mergeCell ref="X93:Y93"/>
    <mergeCell ref="Z93:AA93"/>
    <mergeCell ref="B90:F90"/>
    <mergeCell ref="G90:W90"/>
    <mergeCell ref="X90:Y90"/>
    <mergeCell ref="Z90:AA90"/>
    <mergeCell ref="B91:F91"/>
    <mergeCell ref="G91:W91"/>
    <mergeCell ref="X91:Y91"/>
    <mergeCell ref="Z91:AA91"/>
    <mergeCell ref="G92:W92"/>
    <mergeCell ref="X97:Y97"/>
    <mergeCell ref="Z97:AA97"/>
    <mergeCell ref="B94:F94"/>
    <mergeCell ref="G94:W94"/>
    <mergeCell ref="X94:Y94"/>
    <mergeCell ref="Z94:AA94"/>
    <mergeCell ref="B95:F95"/>
    <mergeCell ref="G95:W95"/>
    <mergeCell ref="X95:Y95"/>
    <mergeCell ref="Z95:AA95"/>
    <mergeCell ref="X102:Y102"/>
    <mergeCell ref="Z102:AA102"/>
    <mergeCell ref="B99:F99"/>
    <mergeCell ref="G99:W99"/>
    <mergeCell ref="X99:Y99"/>
    <mergeCell ref="Z99:AA99"/>
    <mergeCell ref="B100:F100"/>
    <mergeCell ref="G100:W100"/>
    <mergeCell ref="X100:Y100"/>
    <mergeCell ref="Z100:AA100"/>
    <mergeCell ref="B101:F101"/>
    <mergeCell ref="G101:W101"/>
    <mergeCell ref="X101:Y101"/>
    <mergeCell ref="Z101:AA101"/>
    <mergeCell ref="X106:Y106"/>
    <mergeCell ref="Z106:AA106"/>
    <mergeCell ref="B103:F103"/>
    <mergeCell ref="G103:W103"/>
    <mergeCell ref="X103:Y103"/>
    <mergeCell ref="Z103:AA103"/>
    <mergeCell ref="B104:F104"/>
    <mergeCell ref="G104:W104"/>
    <mergeCell ref="X104:Y104"/>
    <mergeCell ref="Z104:AA104"/>
    <mergeCell ref="B105:F105"/>
    <mergeCell ref="G105:W105"/>
    <mergeCell ref="X105:Y105"/>
    <mergeCell ref="Z105:AA105"/>
    <mergeCell ref="Z110:AA110"/>
    <mergeCell ref="B111:F111"/>
    <mergeCell ref="G111:W111"/>
    <mergeCell ref="X111:Y111"/>
    <mergeCell ref="Z111:AA111"/>
    <mergeCell ref="G112:W112"/>
    <mergeCell ref="B112:F112"/>
    <mergeCell ref="X107:Y107"/>
    <mergeCell ref="Z107:AA107"/>
    <mergeCell ref="B109:F109"/>
    <mergeCell ref="G109:I109"/>
    <mergeCell ref="J109:N109"/>
    <mergeCell ref="O109:R109"/>
    <mergeCell ref="S109:U109"/>
    <mergeCell ref="V109:W109"/>
    <mergeCell ref="X109:Y109"/>
    <mergeCell ref="Z109:AA109"/>
    <mergeCell ref="G108:W108"/>
    <mergeCell ref="B107:F107"/>
    <mergeCell ref="G107:W107"/>
    <mergeCell ref="B108:F108"/>
    <mergeCell ref="B110:F110"/>
    <mergeCell ref="G110:W110"/>
    <mergeCell ref="Z108:AA108"/>
    <mergeCell ref="X114:Y114"/>
    <mergeCell ref="Z114:AA114"/>
    <mergeCell ref="B116:F116"/>
    <mergeCell ref="G116:W116"/>
    <mergeCell ref="X116:Y116"/>
    <mergeCell ref="Z116:AA116"/>
    <mergeCell ref="G115:W115"/>
    <mergeCell ref="B115:F115"/>
    <mergeCell ref="X112:Y112"/>
    <mergeCell ref="Z112:AA112"/>
    <mergeCell ref="B113:F113"/>
    <mergeCell ref="G113:W113"/>
    <mergeCell ref="X113:Y113"/>
    <mergeCell ref="Z113:AA113"/>
    <mergeCell ref="B114:F114"/>
    <mergeCell ref="G114:W114"/>
    <mergeCell ref="Z115:AA115"/>
    <mergeCell ref="X120:Y120"/>
    <mergeCell ref="Z120:AA120"/>
    <mergeCell ref="B117:F117"/>
    <mergeCell ref="G117:W117"/>
    <mergeCell ref="X117:Y117"/>
    <mergeCell ref="Z117:AA117"/>
    <mergeCell ref="B118:F118"/>
    <mergeCell ref="G118:W118"/>
    <mergeCell ref="X118:Y118"/>
    <mergeCell ref="Z118:AA118"/>
    <mergeCell ref="Z119:AA119"/>
    <mergeCell ref="B120:F120"/>
    <mergeCell ref="G120:W120"/>
    <mergeCell ref="B119:F119"/>
    <mergeCell ref="G119:W119"/>
    <mergeCell ref="X124:Y124"/>
    <mergeCell ref="Z124:AA124"/>
    <mergeCell ref="B121:F121"/>
    <mergeCell ref="G121:W121"/>
    <mergeCell ref="X121:Y121"/>
    <mergeCell ref="Z121:AA121"/>
    <mergeCell ref="B122:F122"/>
    <mergeCell ref="G122:W122"/>
    <mergeCell ref="X122:Y122"/>
    <mergeCell ref="Z122:AA122"/>
    <mergeCell ref="X123:Y123"/>
    <mergeCell ref="Z123:AA123"/>
    <mergeCell ref="B124:F124"/>
    <mergeCell ref="G124:W124"/>
    <mergeCell ref="B123:F123"/>
    <mergeCell ref="G123:W123"/>
    <mergeCell ref="X129:Y129"/>
    <mergeCell ref="Z129:AA129"/>
    <mergeCell ref="B125:F125"/>
    <mergeCell ref="G125:W125"/>
    <mergeCell ref="X125:Y125"/>
    <mergeCell ref="Z125:AA125"/>
    <mergeCell ref="B126:F126"/>
    <mergeCell ref="G126:W126"/>
    <mergeCell ref="X126:Y126"/>
    <mergeCell ref="Z126:AA126"/>
    <mergeCell ref="B127:F127"/>
    <mergeCell ref="X128:Y128"/>
    <mergeCell ref="Z128:AA128"/>
    <mergeCell ref="G127:W127"/>
    <mergeCell ref="Z127:AA127"/>
    <mergeCell ref="B129:F129"/>
    <mergeCell ref="G129:W129"/>
    <mergeCell ref="B128:F128"/>
    <mergeCell ref="G128:W128"/>
    <mergeCell ref="X133:Y133"/>
    <mergeCell ref="Z133:AA133"/>
    <mergeCell ref="B130:F130"/>
    <mergeCell ref="G130:W130"/>
    <mergeCell ref="X130:Y130"/>
    <mergeCell ref="Z130:AA130"/>
    <mergeCell ref="B131:F131"/>
    <mergeCell ref="G131:W131"/>
    <mergeCell ref="X131:Y131"/>
    <mergeCell ref="Z131:AA131"/>
    <mergeCell ref="X132:Y132"/>
    <mergeCell ref="Z132:AA132"/>
    <mergeCell ref="X136:Y136"/>
    <mergeCell ref="Z136:AA136"/>
    <mergeCell ref="B137:F137"/>
    <mergeCell ref="G137:W137"/>
    <mergeCell ref="X137:Y137"/>
    <mergeCell ref="Z137:AA137"/>
    <mergeCell ref="B134:F134"/>
    <mergeCell ref="G134:W134"/>
    <mergeCell ref="X134:Y134"/>
    <mergeCell ref="Z134:AA134"/>
    <mergeCell ref="B135:F135"/>
    <mergeCell ref="G135:W135"/>
    <mergeCell ref="X135:Y135"/>
    <mergeCell ref="Z135:AA135"/>
    <mergeCell ref="X141:Y141"/>
    <mergeCell ref="Z141:AA141"/>
    <mergeCell ref="B142:F142"/>
    <mergeCell ref="G142:W142"/>
    <mergeCell ref="X142:Y142"/>
    <mergeCell ref="Z142:AA142"/>
    <mergeCell ref="B139:F139"/>
    <mergeCell ref="G139:W139"/>
    <mergeCell ref="X139:Y139"/>
    <mergeCell ref="Z139:AA139"/>
    <mergeCell ref="B140:F140"/>
    <mergeCell ref="G140:W140"/>
    <mergeCell ref="X140:Y140"/>
    <mergeCell ref="Z140:AA140"/>
    <mergeCell ref="X146:Y146"/>
    <mergeCell ref="Z146:AA146"/>
    <mergeCell ref="B143:F143"/>
    <mergeCell ref="G143:W143"/>
    <mergeCell ref="X143:Y143"/>
    <mergeCell ref="Z143:AA143"/>
    <mergeCell ref="B144:F144"/>
    <mergeCell ref="G144:W144"/>
    <mergeCell ref="X144:Y144"/>
    <mergeCell ref="Z144:AA144"/>
    <mergeCell ref="B146:F146"/>
    <mergeCell ref="G146:W146"/>
    <mergeCell ref="X145:Y145"/>
    <mergeCell ref="Z145:AA145"/>
    <mergeCell ref="B148:F148"/>
    <mergeCell ref="G148:W148"/>
    <mergeCell ref="X148:Y148"/>
    <mergeCell ref="Z148:AA148"/>
    <mergeCell ref="A158:AA158"/>
    <mergeCell ref="A159:AA159"/>
    <mergeCell ref="A150:AA150"/>
    <mergeCell ref="A151:AA151"/>
    <mergeCell ref="A152:AA152"/>
    <mergeCell ref="A153:AB153"/>
    <mergeCell ref="A154:G154"/>
    <mergeCell ref="H154:AA154"/>
    <mergeCell ref="A155:C155"/>
    <mergeCell ref="D155:AA155"/>
    <mergeCell ref="A156:AA156"/>
    <mergeCell ref="A157:AA157"/>
    <mergeCell ref="G147:W147"/>
    <mergeCell ref="B147:F147"/>
    <mergeCell ref="B145:F145"/>
    <mergeCell ref="G145:W145"/>
    <mergeCell ref="B141:F141"/>
    <mergeCell ref="G141:W141"/>
    <mergeCell ref="B136:F136"/>
    <mergeCell ref="G136:W136"/>
    <mergeCell ref="B132:F132"/>
    <mergeCell ref="G132:W132"/>
    <mergeCell ref="B138:F138"/>
    <mergeCell ref="B133:F133"/>
    <mergeCell ref="G133:W133"/>
    <mergeCell ref="G138:W138"/>
    <mergeCell ref="B98:F98"/>
    <mergeCell ref="G98:W98"/>
    <mergeCell ref="B96:F96"/>
    <mergeCell ref="G96:W96"/>
    <mergeCell ref="B92:F92"/>
    <mergeCell ref="B106:F106"/>
    <mergeCell ref="G106:W106"/>
    <mergeCell ref="B102:F102"/>
    <mergeCell ref="G102:W102"/>
    <mergeCell ref="B97:F97"/>
    <mergeCell ref="G97:W97"/>
    <mergeCell ref="B93:F93"/>
    <mergeCell ref="G93:W93"/>
    <mergeCell ref="W61:Y61"/>
    <mergeCell ref="W60:Y60"/>
    <mergeCell ref="W62:Y62"/>
    <mergeCell ref="Z60:AA60"/>
    <mergeCell ref="Z61:AA61"/>
    <mergeCell ref="Z62:AA62"/>
    <mergeCell ref="A60:B60"/>
    <mergeCell ref="C60:E60"/>
    <mergeCell ref="F60:V60"/>
    <mergeCell ref="A61:B61"/>
    <mergeCell ref="C61:E61"/>
    <mergeCell ref="F61:V61"/>
    <mergeCell ref="A62:B62"/>
    <mergeCell ref="C62:E62"/>
    <mergeCell ref="F62:V62"/>
  </mergeCells>
  <pageMargins left="0.51181102362204722" right="0.51181102362204722" top="0.94488188976377963" bottom="0.94488188976377963" header="0.31496062992125984" footer="0.31496062992125984"/>
  <pageSetup scale="80" orientation="landscape" horizontalDpi="4294967294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DE REFERENCIA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SOLICITUD DE COTIZACION</dc:title>
  <dc:creator>User</dc:creator>
  <cp:lastModifiedBy>Billyban Mendoza Bucheli</cp:lastModifiedBy>
  <cp:lastPrinted>2020-01-31T14:17:28Z</cp:lastPrinted>
  <dcterms:created xsi:type="dcterms:W3CDTF">2019-02-22T00:54:49Z</dcterms:created>
  <dcterms:modified xsi:type="dcterms:W3CDTF">2023-02-15T19:48:15Z</dcterms:modified>
</cp:coreProperties>
</file>