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uario\Desktop\DRA MILENA\RALFIN REALES\SECOP\"/>
    </mc:Choice>
  </mc:AlternateContent>
  <xr:revisionPtr revIDLastSave="0" documentId="13_ncr:1_{CC41169A-F5F4-43BF-8E61-C3F5606B0F93}" xr6:coauthVersionLast="47" xr6:coauthVersionMax="47" xr10:uidLastSave="{00000000-0000-0000-0000-000000000000}"/>
  <bookViews>
    <workbookView xWindow="-120" yWindow="-120" windowWidth="21840" windowHeight="13140" tabRatio="850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</externalReferences>
  <definedNames>
    <definedName name="_xlnm.Print_Area" localSheetId="1">'Anexo No. 1'!$A$1:$AG$33</definedName>
    <definedName name="_xlnm.Print_Area" localSheetId="0">'Formulario para pagos'!$A$1:$AG$153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36" i="1" l="1"/>
  <c r="V23" i="3" l="1"/>
  <c r="V22" i="3"/>
  <c r="V21" i="3"/>
  <c r="V20" i="3"/>
  <c r="V19" i="3"/>
  <c r="V18" i="3"/>
  <c r="V17" i="3"/>
  <c r="V16" i="3"/>
  <c r="D33" i="3" l="1"/>
  <c r="H33" i="3"/>
  <c r="B33" i="3"/>
  <c r="Y144" i="1" l="1"/>
  <c r="Y143" i="1"/>
  <c r="Y142" i="1"/>
  <c r="Y141" i="1"/>
  <c r="Y140" i="1"/>
  <c r="Y139" i="1"/>
  <c r="Y137" i="1"/>
  <c r="Z110" i="1" l="1"/>
  <c r="Y84" i="1" l="1"/>
  <c r="W130" i="1" l="1"/>
  <c r="W129" i="1"/>
  <c r="C129" i="1"/>
  <c r="W97" i="1"/>
  <c r="C97" i="1"/>
  <c r="Y75" i="1"/>
  <c r="Y78" i="1" s="1"/>
  <c r="Y81" i="1" s="1"/>
  <c r="B130" i="1"/>
  <c r="Y147" i="1"/>
  <c r="Y146" i="1"/>
  <c r="Y145" i="1"/>
  <c r="Y148" i="1" l="1"/>
  <c r="Y149" i="1" s="1"/>
</calcChain>
</file>

<file path=xl/sharedStrings.xml><?xml version="1.0" encoding="utf-8"?>
<sst xmlns="http://schemas.openxmlformats.org/spreadsheetml/2006/main" count="357" uniqueCount="212">
  <si>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</si>
  <si>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</si>
  <si>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</si>
  <si>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</si>
  <si>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</si>
  <si>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</si>
  <si>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</si>
  <si>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</si>
  <si>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</si>
  <si>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</si>
  <si>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</si>
  <si>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</si>
  <si>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</si>
  <si>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</si>
  <si>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</si>
  <si>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</si>
  <si>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</si>
  <si>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</si>
  <si>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</si>
  <si>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</si>
  <si>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</si>
  <si>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</si>
  <si>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</si>
  <si>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</si>
  <si>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</si>
  <si>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</si>
  <si>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</si>
  <si>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</si>
  <si>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</si>
  <si>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</si>
  <si>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</si>
  <si>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</si>
  <si>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</si>
  <si>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</si>
  <si>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</si>
  <si>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</si>
  <si>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</si>
  <si>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</si>
  <si>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</si>
  <si>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</si>
  <si>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</si>
  <si>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</si>
  <si>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</si>
  <si>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</si>
  <si>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</si>
  <si>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</si>
  <si>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</si>
  <si>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</si>
  <si>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</si>
  <si>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</si>
  <si>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</si>
  <si>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</si>
  <si>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</si>
  <si>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</si>
  <si>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</si>
  <si>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</si>
  <si>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</si>
  <si>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</si>
  <si>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</si>
  <si>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</si>
  <si>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</si>
  <si>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</si>
  <si>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</si>
  <si>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</si>
  <si>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</si>
  <si>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</si>
  <si>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</si>
  <si>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</si>
  <si>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</si>
  <si>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</si>
  <si>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</si>
  <si>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</si>
  <si>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</si>
  <si>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</si>
  <si>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</si>
  <si>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</si>
  <si>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</si>
  <si>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</si>
  <si>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</si>
  <si>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</si>
  <si>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</si>
  <si>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</si>
  <si>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</si>
  <si>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</si>
  <si>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</si>
  <si>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</si>
  <si>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</si>
  <si>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</si>
  <si>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</si>
  <si>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</si>
  <si>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</si>
  <si>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</si>
  <si>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</si>
  <si>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</si>
  <si>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</si>
  <si>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</si>
  <si>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</si>
  <si>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</si>
  <si>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</si>
  <si>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</si>
  <si>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</si>
  <si>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</si>
  <si>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</si>
  <si>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</si>
  <si>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</si>
  <si>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</si>
  <si>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</si>
  <si>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</si>
  <si>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</si>
  <si>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</si>
  <si>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</si>
  <si>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</si>
  <si>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</si>
  <si>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</si>
  <si>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</si>
  <si>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</si>
  <si>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</si>
  <si>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</si>
  <si>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</si>
  <si>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</si>
  <si>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</si>
  <si>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</si>
  <si>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</si>
  <si>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</si>
  <si>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</si>
  <si>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</si>
  <si>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</si>
  <si>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</si>
  <si>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</si>
  <si>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</si>
  <si>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</si>
  <si>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</si>
  <si>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</si>
  <si>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</si>
  <si>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</si>
  <si>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</si>
  <si>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</si>
  <si>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</si>
  <si>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</si>
  <si>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</si>
  <si>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</si>
  <si>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</si>
  <si>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</si>
  <si>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</si>
  <si>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</si>
  <si>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</si>
  <si>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</si>
  <si>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</si>
  <si>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</si>
  <si>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</si>
  <si>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</si>
  <si>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</si>
  <si>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</si>
  <si>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</si>
  <si>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</si>
  <si>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</si>
  <si>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</si>
  <si>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</si>
  <si>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</si>
  <si>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</si>
  <si>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</si>
  <si>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</si>
  <si>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</si>
  <si>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</si>
  <si>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</si>
  <si>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</si>
  <si>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</si>
  <si>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ANEXO No. 1 - 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</si>
  <si>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</si>
  <si>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</si>
  <si>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</si>
  <si>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</si>
  <si>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</si>
  <si>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</si>
  <si>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</si>
  <si>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</si>
  <si>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</si>
  <si>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</si>
  <si>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</si>
  <si>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</si>
  <si>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</si>
  <si>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</si>
  <si>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</si>
  <si>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</si>
  <si>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</si>
  <si>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</si>
  <si>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>Prestación de servicios profesionales de abogado para la representación judicial y extrajudicial de los usuarios del servicio de defensoría pública; y la promoción, defensa, ejercicio y divulgación de los derechos humanos.</t>
  </si>
  <si>
    <t>PROFESIONAL ADMINISTRATIVO DE  GESTIÓN</t>
  </si>
  <si>
    <t>La defensa cumplirá con la prestación de servicios profesionales ante los
juzgados penales municipales, dando cumplimiento a las directrices
impartidas, aplicando la normatividad vigente en cada caso particular y
garantizando la eficacia de una defensa optima y de calidad, para de esta
manera obtener del juez el mayor beneficio para los usuarios
representados.</t>
  </si>
  <si>
    <t>VALLEDUPAR</t>
  </si>
  <si>
    <t>Rendir los informes requeridos por el Supervisor, Defensor del Pueblo Regional o Dirección Nacional de Defensoría Pública, de manera oportuna, con información veraz y completa</t>
  </si>
  <si>
    <t>Asistir a las barras de defensores públicos y presentar al final de ellas las evaluaciones que establezca el coordinador académico, participar de los programas de capacitación, campañas, brigadas y demás actividades programadas por la DEFENSORÍA</t>
  </si>
  <si>
    <t xml:space="preserve">
OBJETO: Prestación de
servicios profesionales
de abogado para la
representación judicial,
extrajudicial y las demás
que disponga la ley en
favor de los usuarios del
servicio de defensoría
pública; así como la
promoción, defensa,
ejercicio y divulgación
de los derechos
humanos</t>
  </si>
  <si>
    <t>MILENA RODRIGUIEZ  TAMAYO</t>
  </si>
  <si>
    <t>milrodriguez@defensoria.gov.co</t>
  </si>
  <si>
    <t>Se presento de manera  oportuna  el informe  de  gestion ante  el supervisor. El dia  24 de  Febrero  de  2023.</t>
  </si>
  <si>
    <t>Versión: 2</t>
  </si>
  <si>
    <t>Vigente desde:
31/01/2023</t>
  </si>
  <si>
    <t>Asiste a la Barra Académica: "Bases del razonamiento probatorio en el proceso penal acusatorio y oral" 24 de febrero de  2023</t>
  </si>
  <si>
    <t xml:space="preserve">
PROGRAMA: El
CONTRATISTA se obliga a
prestar sus servicios
profesionales, en el
programa .PENAL GENERAL, Asistir oportunamente a las audiencias y diligencias a las cuales sea citado en calidad de defensor público teniendo estas prelación sobre las demás que tenga como profesional independiente.</t>
  </si>
  <si>
    <t xml:space="preserve">Personas jurídicas: acreditar certificación juramentada suscrita por Representante Legal o Revisor Fiscal, según corresponda. </t>
  </si>
  <si>
    <t>RALFIN REALES OLIVEROS</t>
  </si>
  <si>
    <t>Dirección Calle 9 No 3- 21 Barrio Palmira</t>
  </si>
  <si>
    <t>4240-22-03942-8</t>
  </si>
  <si>
    <t>BANCO AGRARIO DE COLOMBIA</t>
  </si>
  <si>
    <t>Se porgramaron 10  audiencias , 1  realizadas,  fracasaron 9 ,  3 por  acusas  atribuibles   defesnor de  confianza , 3 victima, 2 por  fiscalia, 2 por el defensor  publico por estretegia defensa. , 1por  abagado de  confianza.</t>
  </si>
  <si>
    <t>rareales@defensoria.edu.co</t>
  </si>
  <si>
    <t>300 6665745</t>
  </si>
  <si>
    <t xml:space="preserve">	47-46-101011106</t>
  </si>
  <si>
    <t>$  5,468,250.00</t>
  </si>
  <si>
    <t>$  10,936,500.00</t>
  </si>
  <si>
    <t>CD-DP-374-2023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</si>
</sst>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77111117893"/>
      </left>
      <right/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/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9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22" fillId="3" borderId="12" xfId="0" applyFont="1" applyFill="1" applyBorder="1" applyAlignment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18" fillId="0" borderId="0" xfId="0" applyFont="1" applyAlignment="1">
      <alignment vertical="top" wrapText="1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5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5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wrapText="1"/>
      <protection locked="0"/>
    </xf>
    <xf numFmtId="0" fontId="7" fillId="0" borderId="20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0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center" vertical="center" textRotation="90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166" fontId="20" fillId="0" borderId="0" xfId="0" applyNumberFormat="1" applyFont="1" applyAlignment="1" applyProtection="1">
      <alignment horizontal="center" vertical="center"/>
      <protection locked="0" hidden="1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4" borderId="21" xfId="0" applyFont="1" applyFill="1" applyBorder="1" applyAlignment="1" applyProtection="1">
      <alignment horizontal="justify" vertical="center"/>
      <protection locked="0"/>
    </xf>
    <xf numFmtId="0" fontId="7" fillId="4" borderId="14" xfId="0" applyFont="1" applyFill="1" applyBorder="1" applyAlignment="1" applyProtection="1">
      <alignment horizontal="justify" vertical="center"/>
      <protection locked="0"/>
    </xf>
    <xf numFmtId="0" fontId="7" fillId="4" borderId="15" xfId="0" applyFont="1" applyFill="1" applyBorder="1" applyAlignment="1" applyProtection="1">
      <alignment horizontal="justify" vertical="center"/>
      <protection locked="0"/>
    </xf>
    <xf numFmtId="0" fontId="7" fillId="4" borderId="16" xfId="0" applyFont="1" applyFill="1" applyBorder="1" applyAlignment="1" applyProtection="1">
      <alignment horizontal="justify" vertical="center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 applyProtection="1">
      <alignment horizontal="center" wrapText="1"/>
      <protection locked="0"/>
    </xf>
    <xf numFmtId="165" fontId="6" fillId="0" borderId="19" xfId="0" applyNumberFormat="1" applyFont="1" applyBorder="1" applyAlignment="1" applyProtection="1">
      <alignment horizontal="center" wrapText="1"/>
      <protection locked="0" hidden="1"/>
    </xf>
    <xf numFmtId="165" fontId="7" fillId="0" borderId="19" xfId="0" applyNumberFormat="1" applyFont="1" applyBorder="1" applyAlignment="1" applyProtection="1">
      <alignment horizontal="left" wrapText="1"/>
      <protection locked="0"/>
    </xf>
    <xf numFmtId="165" fontId="7" fillId="0" borderId="21" xfId="0" applyNumberFormat="1" applyFont="1" applyBorder="1" applyAlignment="1" applyProtection="1">
      <alignment horizontal="left" wrapText="1"/>
      <protection locked="0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6" fillId="4" borderId="20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6" fillId="4" borderId="21" xfId="0" applyFont="1" applyFill="1" applyBorder="1" applyAlignment="1" applyProtection="1">
      <alignment horizontal="center" vertical="center" wrapText="1"/>
      <protection locked="0"/>
    </xf>
    <xf numFmtId="0" fontId="6" fillId="4" borderId="14" xfId="0" applyFont="1" applyFill="1" applyBorder="1" applyAlignment="1" applyProtection="1">
      <alignment horizontal="center" vertical="center" wrapText="1"/>
      <protection locked="0"/>
    </xf>
    <xf numFmtId="0" fontId="6" fillId="4" borderId="15" xfId="0" applyFont="1" applyFill="1" applyBorder="1" applyAlignment="1" applyProtection="1">
      <alignment horizontal="center" vertical="center" wrapText="1"/>
      <protection locked="0"/>
    </xf>
    <xf numFmtId="0" fontId="6" fillId="4" borderId="16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center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15" fillId="3" borderId="8" xfId="0" applyFont="1" applyFill="1" applyBorder="1" applyAlignment="1" applyProtection="1">
      <alignment horizontal="center" vertical="center"/>
      <protection locked="0"/>
    </xf>
    <xf numFmtId="0" fontId="7" fillId="4" borderId="26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5" fillId="3" borderId="26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165" fontId="7" fillId="0" borderId="19" xfId="0" applyNumberFormat="1" applyFont="1" applyBorder="1" applyAlignment="1" applyProtection="1">
      <alignment horizontal="center" wrapText="1"/>
      <protection locked="0"/>
    </xf>
    <xf numFmtId="165" fontId="7" fillId="0" borderId="21" xfId="0" applyNumberFormat="1" applyFont="1" applyBorder="1" applyAlignment="1" applyProtection="1">
      <alignment horizontal="center" wrapText="1"/>
      <protection locked="0"/>
    </xf>
    <xf numFmtId="0" fontId="9" fillId="3" borderId="14" xfId="0" applyFont="1" applyFill="1" applyBorder="1" applyAlignment="1" applyProtection="1">
      <alignment horizontal="center" vertical="center" wrapText="1"/>
      <protection locked="0"/>
    </xf>
    <xf numFmtId="0" fontId="9" fillId="3" borderId="15" xfId="0" applyFont="1" applyFill="1" applyBorder="1" applyAlignment="1" applyProtection="1">
      <alignment horizontal="center" vertical="center" wrapText="1"/>
      <protection locked="0"/>
    </xf>
    <xf numFmtId="0" fontId="9" fillId="3" borderId="16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 applyProtection="1">
      <alignment horizontal="left" vertical="center" wrapText="1"/>
      <protection locked="0"/>
    </xf>
    <xf numFmtId="0" fontId="7" fillId="0" borderId="29" xfId="0" applyFont="1" applyBorder="1" applyAlignment="1" applyProtection="1">
      <alignment horizontal="left" vertical="center" wrapText="1"/>
      <protection locked="0"/>
    </xf>
    <xf numFmtId="0" fontId="7" fillId="0" borderId="30" xfId="0" applyFont="1" applyBorder="1" applyAlignment="1" applyProtection="1">
      <alignment horizontal="left" vertical="center" wrapText="1"/>
      <protection locked="0"/>
    </xf>
    <xf numFmtId="0" fontId="17" fillId="0" borderId="9" xfId="0" applyFont="1" applyBorder="1" applyAlignment="1" applyProtection="1">
      <alignment horizontal="center" vertical="center"/>
      <protection locked="0"/>
    </xf>
    <xf numFmtId="0" fontId="17" fillId="0" borderId="10" xfId="0" applyFont="1" applyBorder="1" applyAlignment="1" applyProtection="1">
      <alignment horizontal="center" vertical="center"/>
      <protection locked="0"/>
    </xf>
    <xf numFmtId="0" fontId="17" fillId="0" borderId="11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0" fontId="7" fillId="0" borderId="6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 vertical="top" wrapText="1"/>
    </xf>
    <xf numFmtId="0" fontId="7" fillId="0" borderId="17" xfId="0" applyFont="1" applyBorder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18" xfId="0" applyFont="1" applyBorder="1" applyAlignment="1" applyProtection="1">
      <alignment horizontal="justify" vertical="center"/>
      <protection locked="0"/>
    </xf>
    <xf numFmtId="0" fontId="7" fillId="0" borderId="14" xfId="0" applyFont="1" applyBorder="1" applyAlignment="1" applyProtection="1">
      <alignment horizontal="justify" vertical="center" wrapText="1"/>
      <protection locked="0"/>
    </xf>
    <xf numFmtId="0" fontId="7" fillId="0" borderId="15" xfId="0" applyFont="1" applyBorder="1" applyAlignment="1" applyProtection="1">
      <alignment horizontal="justify" vertical="center" wrapText="1"/>
      <protection locked="0"/>
    </xf>
    <xf numFmtId="0" fontId="7" fillId="0" borderId="16" xfId="0" applyFont="1" applyBorder="1" applyAlignment="1" applyProtection="1">
      <alignment horizontal="justify" vertical="center" wrapText="1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19" xfId="0" applyFont="1" applyFill="1" applyBorder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4" xfId="0" applyFont="1" applyFill="1" applyBorder="1" applyAlignment="1" applyProtection="1">
      <alignment horizontal="center" vertical="center" textRotation="90"/>
      <protection locked="0"/>
    </xf>
    <xf numFmtId="0" fontId="1" fillId="4" borderId="15" xfId="0" applyFont="1" applyFill="1" applyBorder="1" applyAlignment="1" applyProtection="1">
      <alignment horizontal="center" vertical="center" textRotation="90"/>
      <protection locked="0"/>
    </xf>
    <xf numFmtId="0" fontId="17" fillId="6" borderId="2" xfId="0" applyFont="1" applyFill="1" applyBorder="1" applyAlignment="1" applyProtection="1">
      <alignment horizontal="center" vertical="center"/>
      <protection locked="0"/>
    </xf>
    <xf numFmtId="166" fontId="17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7" fillId="7" borderId="6" xfId="0" applyFont="1" applyFill="1" applyBorder="1" applyAlignment="1" applyProtection="1">
      <alignment horizontal="center" vertical="center"/>
      <protection locked="0"/>
    </xf>
    <xf numFmtId="0" fontId="7" fillId="7" borderId="7" xfId="0" applyFont="1" applyFill="1" applyBorder="1" applyAlignment="1" applyProtection="1">
      <alignment horizontal="center" vertical="center"/>
      <protection locked="0"/>
    </xf>
    <xf numFmtId="0" fontId="7" fillId="7" borderId="8" xfId="0" applyFont="1" applyFill="1" applyBorder="1" applyAlignment="1" applyProtection="1">
      <alignment horizontal="center" vertical="center"/>
      <protection locked="0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5" fillId="3" borderId="2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5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 checked="Checked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1</xdr:row>
      <xdr:rowOff>76200</xdr:rowOff>
    </xdr:from>
    <xdr:to>
      <xdr:col>5</xdr:col>
      <xdr:colOff>28400</xdr:colOff>
      <xdr:row>6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113</xdr:row>
          <xdr:rowOff>9525</xdr:rowOff>
        </xdr:from>
        <xdr:to>
          <xdr:col>32</xdr:col>
          <xdr:colOff>9525</xdr:colOff>
          <xdr:row>115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113</xdr:row>
          <xdr:rowOff>9525</xdr:rowOff>
        </xdr:from>
        <xdr:to>
          <xdr:col>29</xdr:col>
          <xdr:colOff>28575</xdr:colOff>
          <xdr:row>115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115</xdr:row>
          <xdr:rowOff>57150</xdr:rowOff>
        </xdr:from>
        <xdr:to>
          <xdr:col>32</xdr:col>
          <xdr:colOff>19050</xdr:colOff>
          <xdr:row>115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115</xdr:row>
          <xdr:rowOff>57150</xdr:rowOff>
        </xdr:from>
        <xdr:to>
          <xdr:col>29</xdr:col>
          <xdr:colOff>19050</xdr:colOff>
          <xdr:row>115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314325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314325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32</xdr:col>
          <xdr:colOff>19050</xdr:colOff>
          <xdr:row>116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116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323850</xdr:rowOff>
        </xdr:from>
        <xdr:to>
          <xdr:col>32</xdr:col>
          <xdr:colOff>19050</xdr:colOff>
          <xdr:row>119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323850</xdr:rowOff>
        </xdr:from>
        <xdr:to>
          <xdr:col>29</xdr:col>
          <xdr:colOff>19050</xdr:colOff>
          <xdr:row>119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20</xdr:col>
      <xdr:colOff>7938</xdr:colOff>
      <xdr:row>30</xdr:row>
      <xdr:rowOff>341313</xdr:rowOff>
    </xdr:from>
    <xdr:to>
      <xdr:col>28</xdr:col>
      <xdr:colOff>39580</xdr:colOff>
      <xdr:row>30</xdr:row>
      <xdr:rowOff>792456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9563" y="22240876"/>
          <a:ext cx="1682642" cy="451143"/>
        </a:xfrm>
        <a:prstGeom prst="rect">
          <a:avLst/>
        </a:prstGeom>
      </xdr:spPr>
    </xdr:pic>
    <xdr:clientData/>
  </xdr:twoCellAnchor>
  <xdr:twoCellAnchor editAs="oneCell">
    <xdr:from>
      <xdr:col>4</xdr:col>
      <xdr:colOff>147718</xdr:colOff>
      <xdr:row>30</xdr:row>
      <xdr:rowOff>142875</xdr:rowOff>
    </xdr:from>
    <xdr:to>
      <xdr:col>10</xdr:col>
      <xdr:colOff>198438</xdr:colOff>
      <xdr:row>30</xdr:row>
      <xdr:rowOff>817563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57343" y="15128875"/>
          <a:ext cx="1288970" cy="67468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uario/Desktop/REGIONAL%20GUAJIRA/DRA%20ESTHER%20ABRIL/SECOP%20ABRIL/FI%20-P09-%20F12%20V3%20Formato%20para%20pago%20Contratistas%20no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Interv V2"/>
      <sheetName val="Interv V,3"/>
      <sheetName val="Interventoria V2"/>
      <sheetName val="Interventoria V3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1">
          <cell r="B61" t="str">
            <v>Desarrolló las actuaciones teniendo en cuenta los lineamientos y parámetros de prestación del servicio establecidos por la Dirección Nacional de Defensoría Pública.</v>
          </cell>
        </row>
        <row r="62">
          <cell r="B62" t="str">
            <v>Asistió a los turnos, como a las audiencias programadas para la prestación del servicio.</v>
          </cell>
        </row>
        <row r="63">
          <cell r="B63" t="str">
            <v>Diligenció los formatos diseñados por la Dirección Nacional de Defensoría Pública, suministrando información oportuna, veraz y confiable.</v>
          </cell>
        </row>
        <row r="64">
          <cell r="B64" t="str">
            <v>Presentó el Informe Mensual de Ejecución y Estadísticas consolidadas al Supervisor del contrato, en los formatos establecidos por la Dirección, suministrando información oportuna, veraz y confiable; dentro de los últimos tres (3) días hábiles de cada mes.</v>
          </cell>
        </row>
        <row r="65">
          <cell r="B65" t="str">
            <v>Anexó las Solicitudes del Servicio, Acta de Derechos y Obligaciones del Usuario, Visitas y/o Comunicaciones a los Usuarios, Estrategia Jurídica y/o Diagnósticos Jurídico-Administrativo, según el caso.</v>
          </cell>
        </row>
        <row r="66">
          <cell r="B66" t="str">
            <v>Comunicó al usuario del servicio las decisiones y gestion defensorial adelantada, dentro los términos definidos en la obligación contractual.</v>
          </cell>
        </row>
        <row r="67">
          <cell r="B67" t="str">
            <v>Visitó o comunicó al usuario, antes de las audiencias del proceso o cuando se produjo alguna decisión judicial con el objeto de informarle al respecto, de acuerdo a lo definido en las obligaciones contractuales.</v>
          </cell>
        </row>
        <row r="68">
          <cell r="B68" t="str">
            <v>Asistió a las actividades de capacitación programadas por la Defensoría del Pueblo.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35" dataDxfId="34">
  <autoFilter ref="AB4:AB7" xr:uid="{EE372EC2-AC17-49BB-B672-BA7B78881EED}"/>
  <tableColumns count="1">
    <tableColumn id="1" xr3:uid="{940A44F4-EED2-4A51-94B3-83A1F915C657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32" dataDxfId="31">
  <autoFilter ref="AC4:AC35" xr:uid="{6B29BDED-D5F7-47EA-960E-86D29A2563DD}"/>
  <tableColumns count="1">
    <tableColumn id="1" xr3:uid="{A4BBA5FC-660C-44CC-A234-F8BAD5C2FF37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29" dataDxfId="28">
  <autoFilter ref="AD4:AD16" xr:uid="{D664093F-5762-499F-B776-F2D8A9C5171E}"/>
  <tableColumns count="1">
    <tableColumn id="1" xr3:uid="{FA44BE04-0F77-4946-915E-AE9C3B488524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26" dataDxfId="25">
  <autoFilter ref="AE4:AE11" xr:uid="{86510B95-6CD9-4377-A3E7-9C1D9B03C941}"/>
  <tableColumns count="1">
    <tableColumn id="1" xr3:uid="{FE762A6A-EB22-40A4-BB9F-BFE15B949F45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23" dataDxfId="22">
  <autoFilter ref="AF4:AF10" xr:uid="{47D087A1-3F46-4BC1-8D8D-FFB97D7CBB9E}"/>
  <tableColumns count="1">
    <tableColumn id="1" xr3:uid="{F50367A3-A205-48AE-9A83-F7A7429EC22B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20" dataDxfId="19">
  <autoFilter ref="AG4:AG8" xr:uid="{771D0401-AB16-49B0-B64A-DFDB7AA72D8B}"/>
  <tableColumns count="1">
    <tableColumn id="1" xr3:uid="{7E161F20-60D5-43D8-9982-BE2C4E9AE89B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17" dataDxfId="16">
  <autoFilter ref="AH4:AH6" xr:uid="{C9287A35-C0AC-4AA5-AAFC-EEF48F3CE1EE}"/>
  <tableColumns count="1">
    <tableColumn id="1" xr3:uid="{319E685E-B58F-4D89-97F7-03E9A1EA90A8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14" dataDxfId="13">
  <autoFilter ref="AI4:AI7" xr:uid="{AE2EA396-8F5A-46B8-85AB-CDAACEA21EEC}"/>
  <tableColumns count="1">
    <tableColumn id="1" xr3:uid="{965AC39E-0436-4A42-B61A-F4165B69D77A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11" dataDxfId="10">
  <autoFilter ref="AJ4:AJ5" xr:uid="{A4F923B2-07A0-4951-BAEF-A882CBA73225}"/>
  <tableColumns count="1">
    <tableColumn id="1" xr3:uid="{BA43CC4D-27D5-4604-8BCB-4B998D81BA3C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8" dataDxfId="7">
  <autoFilter ref="AK4:AK6" xr:uid="{3C597312-8B0B-4D67-8BBD-271EE0325045}"/>
  <tableColumns count="1">
    <tableColumn id="1" xr3:uid="{C10F81BE-0015-4A2F-817D-15CA1C7A8635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" dataDxfId="4">
  <autoFilter ref="AL4:AL23" xr:uid="{CD2491CF-7A86-4C3B-92F4-F4489638CE68}"/>
  <tableColumns count="1">
    <tableColumn id="1" xr3:uid="{271C5817-5903-450C-8423-CC47BC1A7C5A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2" dataDxfId="1">
  <autoFilter ref="AM4:AM9" xr:uid="{31ECA974-0305-446F-95AC-A72ED86E5ED7}"/>
  <tableColumns count="1">
    <tableColumn id="1" xr3:uid="{D6A950BE-FAF4-4A4D-B4F0-04956C542A21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rareales@defensoria.edu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1:BI153"/>
  <sheetViews>
    <sheetView showGridLines="0" tabSelected="1" topLeftCell="A28" zoomScale="130" zoomScaleNormal="130" zoomScaleSheetLayoutView="55" workbookViewId="0">
      <selection activeCell="Y136" sqref="Y136:AF136"/>
    </sheetView>
  </sheetViews>
  <sheetFormatPr baseColWidth="10" defaultRowHeight="16.5" x14ac:dyDescent="0.3"/>
  <cols>
    <col min="1" max="2" width="2.85546875" style="3" customWidth="1"/>
    <col min="3" max="3" width="3.28515625" style="3" customWidth="1"/>
    <col min="4" max="4" width="4.28515625" style="3" customWidth="1"/>
    <col min="5" max="10" width="2.85546875" style="3" customWidth="1"/>
    <col min="11" max="11" width="3" style="3" customWidth="1"/>
    <col min="12" max="20" width="2.85546875" style="3" customWidth="1"/>
    <col min="21" max="23" width="3.28515625" style="3" customWidth="1"/>
    <col min="24" max="24" width="2.85546875" style="3" customWidth="1"/>
    <col min="25" max="25" width="3.28515625" style="3" customWidth="1"/>
    <col min="26" max="26" width="3.85546875" style="3" customWidth="1"/>
    <col min="27" max="27" width="3.42578125" style="3" customWidth="1"/>
    <col min="28" max="31" width="2.85546875" style="3" customWidth="1"/>
    <col min="32" max="32" width="4.28515625" style="3" customWidth="1"/>
    <col min="33" max="65" width="2.85546875" style="3" customWidth="1"/>
    <col min="66" max="16384" width="11.42578125" style="3"/>
  </cols>
  <sheetData>
    <row r="1" spans="1:33" x14ac:dyDescent="0.3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</row>
    <row r="2" spans="1:33" ht="11.25" customHeight="1" x14ac:dyDescent="0.3">
      <c r="B2" s="115"/>
      <c r="C2" s="115"/>
      <c r="D2" s="115"/>
      <c r="E2" s="115"/>
      <c r="F2" s="115"/>
      <c r="G2" s="148" t="s">
        <v>0</v>
      </c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6" t="s">
        <v>157</v>
      </c>
      <c r="AB2" s="146"/>
      <c r="AC2" s="146"/>
      <c r="AD2" s="146"/>
      <c r="AE2" s="146"/>
      <c r="AF2" s="146"/>
    </row>
    <row r="3" spans="1:33" ht="11.25" customHeight="1" x14ac:dyDescent="0.3">
      <c r="B3" s="115"/>
      <c r="C3" s="115"/>
      <c r="D3" s="115"/>
      <c r="E3" s="115"/>
      <c r="F3" s="115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8"/>
      <c r="X3" s="148"/>
      <c r="Y3" s="148"/>
      <c r="Z3" s="148"/>
      <c r="AA3" s="146"/>
      <c r="AB3" s="146"/>
      <c r="AC3" s="146"/>
      <c r="AD3" s="146"/>
      <c r="AE3" s="146"/>
      <c r="AF3" s="146"/>
    </row>
    <row r="4" spans="1:33" ht="11.25" customHeight="1" x14ac:dyDescent="0.3">
      <c r="B4" s="115"/>
      <c r="C4" s="115"/>
      <c r="D4" s="115"/>
      <c r="E4" s="115"/>
      <c r="F4" s="115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  <c r="X4" s="148"/>
      <c r="Y4" s="148"/>
      <c r="Z4" s="148"/>
      <c r="AA4" s="147" t="s">
        <v>196</v>
      </c>
      <c r="AB4" s="147"/>
      <c r="AC4" s="147"/>
      <c r="AD4" s="147"/>
      <c r="AE4" s="147"/>
      <c r="AF4" s="147"/>
    </row>
    <row r="5" spans="1:33" ht="11.25" customHeight="1" x14ac:dyDescent="0.3">
      <c r="B5" s="115"/>
      <c r="C5" s="115"/>
      <c r="D5" s="115"/>
      <c r="E5" s="115"/>
      <c r="F5" s="115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148"/>
      <c r="V5" s="148"/>
      <c r="W5" s="148"/>
      <c r="X5" s="148"/>
      <c r="Y5" s="148"/>
      <c r="Z5" s="148"/>
      <c r="AA5" s="147"/>
      <c r="AB5" s="147"/>
      <c r="AC5" s="147"/>
      <c r="AD5" s="147"/>
      <c r="AE5" s="147"/>
      <c r="AF5" s="147"/>
    </row>
    <row r="6" spans="1:33" ht="15" customHeight="1" x14ac:dyDescent="0.3">
      <c r="B6" s="115"/>
      <c r="C6" s="115"/>
      <c r="D6" s="115"/>
      <c r="E6" s="115"/>
      <c r="F6" s="115"/>
      <c r="G6" s="149" t="s">
        <v>166</v>
      </c>
      <c r="H6" s="149"/>
      <c r="I6" s="149"/>
      <c r="J6" s="149"/>
      <c r="K6" s="149"/>
      <c r="L6" s="149"/>
      <c r="M6" s="149"/>
      <c r="N6" s="149"/>
      <c r="O6" s="149"/>
      <c r="P6" s="149"/>
      <c r="Q6" s="149"/>
      <c r="R6" s="149"/>
      <c r="S6" s="149"/>
      <c r="T6" s="149"/>
      <c r="U6" s="149"/>
      <c r="V6" s="149"/>
      <c r="W6" s="149"/>
      <c r="X6" s="149"/>
      <c r="Y6" s="149"/>
      <c r="Z6" s="149"/>
      <c r="AA6" s="146" t="s">
        <v>197</v>
      </c>
      <c r="AB6" s="146"/>
      <c r="AC6" s="146"/>
      <c r="AD6" s="146"/>
      <c r="AE6" s="146"/>
      <c r="AF6" s="146"/>
    </row>
    <row r="7" spans="1:33" ht="15" customHeight="1" x14ac:dyDescent="0.3">
      <c r="B7" s="115"/>
      <c r="C7" s="115"/>
      <c r="D7" s="115"/>
      <c r="E7" s="115"/>
      <c r="F7" s="115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49"/>
      <c r="AA7" s="146"/>
      <c r="AB7" s="146"/>
      <c r="AC7" s="146"/>
      <c r="AD7" s="146"/>
      <c r="AE7" s="146"/>
      <c r="AF7" s="146"/>
    </row>
    <row r="8" spans="1:33" ht="15" customHeight="1" x14ac:dyDescent="0.3">
      <c r="A8" s="20"/>
      <c r="B8" s="21"/>
      <c r="C8" s="21"/>
      <c r="D8" s="21"/>
      <c r="E8" s="21"/>
      <c r="F8" s="21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3"/>
      <c r="AA8" s="23"/>
      <c r="AB8" s="23"/>
      <c r="AC8" s="23"/>
      <c r="AD8" s="23"/>
      <c r="AE8" s="23"/>
      <c r="AF8" s="23"/>
      <c r="AG8" s="4"/>
    </row>
    <row r="9" spans="1:33" ht="10.5" customHeight="1" x14ac:dyDescent="0.3">
      <c r="A9" s="20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62" t="s">
        <v>7</v>
      </c>
      <c r="Y9" s="62"/>
      <c r="Z9" s="62" t="s">
        <v>8</v>
      </c>
      <c r="AA9" s="62"/>
      <c r="AB9" s="62"/>
      <c r="AC9" s="62"/>
      <c r="AD9" s="62" t="s">
        <v>22</v>
      </c>
      <c r="AE9" s="62"/>
      <c r="AF9" s="62"/>
      <c r="AG9" s="4"/>
    </row>
    <row r="10" spans="1:33" ht="15" customHeight="1" x14ac:dyDescent="0.3">
      <c r="A10" s="20"/>
      <c r="B10" s="49" t="s">
        <v>5</v>
      </c>
      <c r="C10" s="49"/>
      <c r="D10" s="49"/>
      <c r="E10" s="49"/>
      <c r="F10" s="49"/>
      <c r="G10" s="49"/>
      <c r="H10" s="61" t="s">
        <v>1</v>
      </c>
      <c r="I10" s="61"/>
      <c r="J10" s="61"/>
      <c r="K10" s="61"/>
      <c r="L10" s="24"/>
      <c r="M10" s="49" t="s">
        <v>6</v>
      </c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61">
        <v>1</v>
      </c>
      <c r="Y10" s="61"/>
      <c r="Z10" s="61" t="s">
        <v>12</v>
      </c>
      <c r="AA10" s="61"/>
      <c r="AB10" s="61"/>
      <c r="AC10" s="61"/>
      <c r="AD10" s="61">
        <v>2023</v>
      </c>
      <c r="AE10" s="61"/>
      <c r="AF10" s="61"/>
      <c r="AG10" s="4"/>
    </row>
    <row r="11" spans="1:33" ht="3.6" customHeight="1" x14ac:dyDescent="0.3">
      <c r="A11" s="20"/>
      <c r="B11" s="21"/>
      <c r="C11" s="21"/>
      <c r="D11" s="21"/>
      <c r="E11" s="21"/>
      <c r="F11" s="21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3"/>
      <c r="AA11" s="23"/>
      <c r="AB11" s="23"/>
      <c r="AC11" s="23"/>
      <c r="AD11" s="23"/>
      <c r="AE11" s="23"/>
      <c r="AF11" s="23"/>
      <c r="AG11" s="4"/>
    </row>
    <row r="12" spans="1:33" ht="10.5" customHeight="1" x14ac:dyDescent="0.3">
      <c r="A12" s="20"/>
      <c r="B12" s="153" t="s">
        <v>164</v>
      </c>
      <c r="C12" s="153"/>
      <c r="D12" s="153"/>
      <c r="E12" s="153"/>
      <c r="F12" s="153"/>
      <c r="G12" s="153"/>
      <c r="H12" s="153"/>
      <c r="I12" s="153"/>
      <c r="J12" s="153"/>
      <c r="K12" s="153"/>
      <c r="L12" s="24"/>
      <c r="M12" s="24"/>
      <c r="N12" s="62" t="s">
        <v>7</v>
      </c>
      <c r="O12" s="62"/>
      <c r="P12" s="62" t="s">
        <v>8</v>
      </c>
      <c r="Q12" s="62"/>
      <c r="R12" s="62"/>
      <c r="S12" s="62"/>
      <c r="T12" s="62" t="s">
        <v>22</v>
      </c>
      <c r="U12" s="62"/>
      <c r="V12" s="62"/>
      <c r="W12" s="24"/>
      <c r="X12" s="62" t="s">
        <v>7</v>
      </c>
      <c r="Y12" s="62"/>
      <c r="Z12" s="62" t="s">
        <v>8</v>
      </c>
      <c r="AA12" s="62"/>
      <c r="AB12" s="62"/>
      <c r="AC12" s="62"/>
      <c r="AD12" s="62" t="s">
        <v>22</v>
      </c>
      <c r="AE12" s="62"/>
      <c r="AF12" s="62"/>
      <c r="AG12" s="4"/>
    </row>
    <row r="13" spans="1:33" ht="15" customHeight="1" x14ac:dyDescent="0.3">
      <c r="A13" s="20"/>
      <c r="B13" s="153"/>
      <c r="C13" s="153"/>
      <c r="D13" s="153"/>
      <c r="E13" s="153"/>
      <c r="F13" s="153"/>
      <c r="G13" s="153"/>
      <c r="H13" s="153"/>
      <c r="I13" s="153"/>
      <c r="J13" s="153"/>
      <c r="K13" s="153"/>
      <c r="L13" s="154" t="s">
        <v>23</v>
      </c>
      <c r="M13" s="155"/>
      <c r="N13" s="61">
        <v>2</v>
      </c>
      <c r="O13" s="61"/>
      <c r="P13" s="61" t="s">
        <v>11</v>
      </c>
      <c r="Q13" s="61"/>
      <c r="R13" s="61"/>
      <c r="S13" s="61"/>
      <c r="T13" s="61">
        <v>2023</v>
      </c>
      <c r="U13" s="61"/>
      <c r="V13" s="61"/>
      <c r="W13" s="21" t="s">
        <v>24</v>
      </c>
      <c r="X13" s="61">
        <v>28</v>
      </c>
      <c r="Y13" s="61"/>
      <c r="Z13" s="61" t="s">
        <v>11</v>
      </c>
      <c r="AA13" s="61"/>
      <c r="AB13" s="61"/>
      <c r="AC13" s="61"/>
      <c r="AD13" s="61">
        <v>2023</v>
      </c>
      <c r="AE13" s="61"/>
      <c r="AF13" s="61"/>
      <c r="AG13" s="4"/>
    </row>
    <row r="14" spans="1:33" ht="3.6" customHeight="1" x14ac:dyDescent="0.3">
      <c r="A14" s="20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4"/>
    </row>
    <row r="15" spans="1:33" ht="15" customHeight="1" x14ac:dyDescent="0.3">
      <c r="A15" s="20"/>
      <c r="B15" s="150" t="s">
        <v>94</v>
      </c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  <c r="AA15" s="151"/>
      <c r="AB15" s="151"/>
      <c r="AC15" s="151"/>
      <c r="AD15" s="151"/>
      <c r="AE15" s="151"/>
      <c r="AF15" s="152"/>
      <c r="AG15" s="4"/>
    </row>
    <row r="16" spans="1:33" ht="3.6" customHeight="1" thickBot="1" x14ac:dyDescent="0.35">
      <c r="A16" s="20"/>
      <c r="B16" s="21"/>
      <c r="C16" s="21"/>
      <c r="D16" s="21"/>
      <c r="E16" s="21"/>
      <c r="F16" s="21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3"/>
      <c r="AA16" s="23"/>
      <c r="AB16" s="23"/>
      <c r="AC16" s="23"/>
      <c r="AD16" s="23"/>
      <c r="AE16" s="23"/>
      <c r="AF16" s="23"/>
      <c r="AG16" s="4"/>
    </row>
    <row r="17" spans="1:33" ht="20.25" customHeight="1" thickBot="1" x14ac:dyDescent="0.35">
      <c r="A17" s="20"/>
      <c r="B17" s="114" t="s">
        <v>39</v>
      </c>
      <c r="C17" s="114"/>
      <c r="D17" s="114"/>
      <c r="E17" s="114"/>
      <c r="F17" s="114"/>
      <c r="G17" s="114"/>
      <c r="H17" s="114"/>
      <c r="I17" s="24"/>
      <c r="J17" s="24"/>
      <c r="K17" s="143" t="s">
        <v>211</v>
      </c>
      <c r="L17" s="144"/>
      <c r="M17" s="144"/>
      <c r="N17" s="144"/>
      <c r="O17" s="144"/>
      <c r="P17" s="144"/>
      <c r="Q17" s="144"/>
      <c r="R17" s="144"/>
      <c r="S17" s="144"/>
      <c r="T17" s="144"/>
      <c r="U17" s="144"/>
      <c r="V17" s="144"/>
      <c r="W17" s="145"/>
      <c r="X17" s="22"/>
      <c r="Y17" s="22"/>
      <c r="Z17" s="23"/>
      <c r="AA17" s="23"/>
      <c r="AB17" s="23"/>
      <c r="AC17" s="23"/>
      <c r="AD17" s="23"/>
      <c r="AE17" s="23"/>
      <c r="AF17" s="23"/>
      <c r="AG17" s="4"/>
    </row>
    <row r="18" spans="1:33" ht="3.6" customHeight="1" x14ac:dyDescent="0.3">
      <c r="A18" s="20"/>
      <c r="B18" s="25"/>
      <c r="C18" s="25"/>
      <c r="D18" s="25"/>
      <c r="E18" s="25"/>
      <c r="F18" s="25"/>
      <c r="G18" s="25"/>
      <c r="H18" s="26"/>
      <c r="I18" s="26"/>
      <c r="J18" s="26"/>
      <c r="K18" s="21"/>
      <c r="L18" s="21"/>
      <c r="M18" s="25"/>
      <c r="N18" s="25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3"/>
      <c r="AA18" s="23"/>
      <c r="AB18" s="23"/>
      <c r="AC18" s="23"/>
      <c r="AD18" s="23"/>
      <c r="AE18" s="23"/>
      <c r="AF18" s="23"/>
      <c r="AG18" s="4"/>
    </row>
    <row r="19" spans="1:33" ht="29.25" customHeight="1" x14ac:dyDescent="0.3">
      <c r="A19" s="20"/>
      <c r="B19" s="107" t="s">
        <v>162</v>
      </c>
      <c r="C19" s="108"/>
      <c r="D19" s="108"/>
      <c r="E19" s="108"/>
      <c r="F19" s="108"/>
      <c r="G19" s="108"/>
      <c r="H19" s="108"/>
      <c r="I19" s="108"/>
      <c r="J19" s="108"/>
      <c r="K19" s="109"/>
      <c r="L19" s="128" t="s">
        <v>201</v>
      </c>
      <c r="M19" s="129"/>
      <c r="N19" s="129"/>
      <c r="O19" s="129"/>
      <c r="P19" s="129"/>
      <c r="Q19" s="129"/>
      <c r="R19" s="129"/>
      <c r="S19" s="129"/>
      <c r="T19" s="129"/>
      <c r="U19" s="129"/>
      <c r="V19" s="129"/>
      <c r="W19" s="130"/>
      <c r="X19" s="94" t="s">
        <v>27</v>
      </c>
      <c r="Y19" s="95"/>
      <c r="Z19" s="95"/>
      <c r="AA19" s="96"/>
      <c r="AB19" s="116">
        <v>7617861</v>
      </c>
      <c r="AC19" s="117"/>
      <c r="AD19" s="117"/>
      <c r="AE19" s="117"/>
      <c r="AF19" s="118"/>
      <c r="AG19" s="4"/>
    </row>
    <row r="20" spans="1:33" ht="3.6" customHeight="1" x14ac:dyDescent="0.3">
      <c r="A20" s="20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4"/>
    </row>
    <row r="21" spans="1:33" ht="15" customHeight="1" x14ac:dyDescent="0.3">
      <c r="A21" s="20"/>
      <c r="B21" s="48" t="s">
        <v>104</v>
      </c>
      <c r="C21" s="48"/>
      <c r="D21" s="48"/>
      <c r="E21" s="61" t="s">
        <v>202</v>
      </c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48" t="s">
        <v>105</v>
      </c>
      <c r="Y21" s="48"/>
      <c r="Z21" s="48"/>
      <c r="AA21" s="61" t="s">
        <v>189</v>
      </c>
      <c r="AB21" s="61"/>
      <c r="AC21" s="61"/>
      <c r="AD21" s="61"/>
      <c r="AE21" s="61"/>
      <c r="AF21" s="61"/>
      <c r="AG21" s="4"/>
    </row>
    <row r="22" spans="1:33" ht="3.6" customHeight="1" x14ac:dyDescent="0.3">
      <c r="A22" s="20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4"/>
    </row>
    <row r="23" spans="1:33" ht="15" customHeight="1" x14ac:dyDescent="0.3">
      <c r="A23" s="20"/>
      <c r="B23" s="48" t="s">
        <v>106</v>
      </c>
      <c r="C23" s="48"/>
      <c r="D23" s="48"/>
      <c r="E23" s="127" t="s">
        <v>207</v>
      </c>
      <c r="F23" s="127"/>
      <c r="G23" s="127"/>
      <c r="H23" s="127"/>
      <c r="I23" s="127"/>
      <c r="J23" s="127"/>
      <c r="K23" s="127"/>
      <c r="L23" s="48" t="s">
        <v>107</v>
      </c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125" t="s">
        <v>206</v>
      </c>
      <c r="Y23" s="126"/>
      <c r="Z23" s="126"/>
      <c r="AA23" s="126"/>
      <c r="AB23" s="126"/>
      <c r="AC23" s="126"/>
      <c r="AD23" s="126"/>
      <c r="AE23" s="126"/>
      <c r="AF23" s="126"/>
      <c r="AG23" s="4"/>
    </row>
    <row r="24" spans="1:33" ht="3.6" customHeight="1" x14ac:dyDescent="0.3">
      <c r="A24" s="20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4"/>
    </row>
    <row r="25" spans="1:33" ht="15" customHeight="1" x14ac:dyDescent="0.3">
      <c r="A25" s="20"/>
      <c r="B25" s="48" t="s">
        <v>132</v>
      </c>
      <c r="C25" s="48"/>
      <c r="D25" s="48"/>
      <c r="E25" s="48"/>
      <c r="F25" s="48"/>
      <c r="G25" s="61" t="s">
        <v>133</v>
      </c>
      <c r="H25" s="61"/>
      <c r="I25" s="61"/>
      <c r="J25" s="61"/>
      <c r="K25" s="27" t="s">
        <v>89</v>
      </c>
      <c r="L25" s="131" t="s">
        <v>203</v>
      </c>
      <c r="M25" s="131"/>
      <c r="N25" s="131"/>
      <c r="O25" s="131"/>
      <c r="P25" s="131"/>
      <c r="Q25" s="131"/>
      <c r="R25" s="131"/>
      <c r="S25" s="131"/>
      <c r="T25" s="48" t="s">
        <v>135</v>
      </c>
      <c r="U25" s="48"/>
      <c r="V25" s="61" t="s">
        <v>204</v>
      </c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4"/>
    </row>
    <row r="26" spans="1:33" ht="3.6" customHeight="1" x14ac:dyDescent="0.3">
      <c r="A26" s="20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4"/>
    </row>
    <row r="27" spans="1:33" ht="15" customHeight="1" x14ac:dyDescent="0.3">
      <c r="A27" s="20"/>
      <c r="B27" s="48" t="s">
        <v>28</v>
      </c>
      <c r="C27" s="48"/>
      <c r="D27" s="48"/>
      <c r="E27" s="48"/>
      <c r="F27" s="48"/>
      <c r="G27" s="48"/>
      <c r="H27" s="61" t="s">
        <v>29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4"/>
    </row>
    <row r="28" spans="1:33" ht="3.6" customHeight="1" x14ac:dyDescent="0.3">
      <c r="A28" s="20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4"/>
    </row>
    <row r="29" spans="1:33" ht="8.25" customHeight="1" x14ac:dyDescent="0.3">
      <c r="A29" s="20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62" t="s">
        <v>7</v>
      </c>
      <c r="Y29" s="62"/>
      <c r="Z29" s="62" t="s">
        <v>8</v>
      </c>
      <c r="AA29" s="62"/>
      <c r="AB29" s="62"/>
      <c r="AC29" s="62"/>
      <c r="AD29" s="62" t="s">
        <v>22</v>
      </c>
      <c r="AE29" s="62"/>
      <c r="AF29" s="62"/>
      <c r="AG29" s="4"/>
    </row>
    <row r="30" spans="1:33" ht="15" customHeight="1" x14ac:dyDescent="0.3">
      <c r="A30" s="20"/>
      <c r="B30" s="48" t="s">
        <v>33</v>
      </c>
      <c r="C30" s="48"/>
      <c r="D30" s="48"/>
      <c r="E30" s="48"/>
      <c r="F30" s="48"/>
      <c r="G30" s="56" t="s">
        <v>146</v>
      </c>
      <c r="H30" s="57"/>
      <c r="I30" s="58"/>
      <c r="J30" s="56" t="s">
        <v>144</v>
      </c>
      <c r="K30" s="57"/>
      <c r="L30" s="58"/>
      <c r="M30" s="48" t="s">
        <v>96</v>
      </c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61">
        <v>2</v>
      </c>
      <c r="Y30" s="61"/>
      <c r="Z30" s="61" t="s">
        <v>11</v>
      </c>
      <c r="AA30" s="61"/>
      <c r="AB30" s="61"/>
      <c r="AC30" s="61"/>
      <c r="AD30" s="61">
        <v>2023</v>
      </c>
      <c r="AE30" s="61"/>
      <c r="AF30" s="61"/>
      <c r="AG30" s="4"/>
    </row>
    <row r="31" spans="1:33" ht="3.6" customHeight="1" x14ac:dyDescent="0.3">
      <c r="A31" s="20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4"/>
    </row>
    <row r="32" spans="1:33" x14ac:dyDescent="0.3">
      <c r="A32" s="20"/>
      <c r="B32" s="119" t="s">
        <v>182</v>
      </c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1"/>
      <c r="AG32" s="4"/>
    </row>
    <row r="33" spans="1:33" x14ac:dyDescent="0.3">
      <c r="A33" s="20"/>
      <c r="B33" s="122" t="s">
        <v>186</v>
      </c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3"/>
      <c r="AE33" s="123"/>
      <c r="AF33" s="124"/>
      <c r="AG33" s="4"/>
    </row>
    <row r="34" spans="1:33" x14ac:dyDescent="0.3">
      <c r="A34" s="20"/>
      <c r="B34" s="122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4"/>
      <c r="AG34" s="4"/>
    </row>
    <row r="35" spans="1:33" x14ac:dyDescent="0.3">
      <c r="A35" s="20"/>
      <c r="B35" s="122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3"/>
      <c r="AE35" s="123"/>
      <c r="AF35" s="124"/>
      <c r="AG35" s="4"/>
    </row>
    <row r="36" spans="1:33" x14ac:dyDescent="0.3">
      <c r="A36" s="20"/>
      <c r="B36" s="122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3"/>
      <c r="AE36" s="123"/>
      <c r="AF36" s="124"/>
      <c r="AG36" s="4"/>
    </row>
    <row r="37" spans="1:33" ht="3.6" customHeight="1" x14ac:dyDescent="0.3">
      <c r="A37" s="20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4"/>
    </row>
    <row r="38" spans="1:33" ht="8.25" customHeight="1" x14ac:dyDescent="0.3">
      <c r="A38" s="20"/>
      <c r="B38" s="24"/>
      <c r="C38" s="24"/>
      <c r="D38" s="24"/>
      <c r="E38" s="24"/>
      <c r="F38" s="24"/>
      <c r="G38" s="20"/>
      <c r="H38" s="62" t="s">
        <v>99</v>
      </c>
      <c r="I38" s="62"/>
      <c r="J38" s="62"/>
      <c r="K38" s="132" t="s">
        <v>137</v>
      </c>
      <c r="L38" s="62" t="s">
        <v>98</v>
      </c>
      <c r="M38" s="62"/>
      <c r="N38" s="62"/>
      <c r="O38" s="28"/>
      <c r="P38" s="24"/>
      <c r="Q38" s="24"/>
      <c r="R38" s="24"/>
      <c r="S38" s="24"/>
      <c r="T38" s="24"/>
      <c r="U38" s="24"/>
      <c r="V38" s="24"/>
      <c r="W38" s="24"/>
      <c r="X38" s="62" t="s">
        <v>7</v>
      </c>
      <c r="Y38" s="62"/>
      <c r="Z38" s="62" t="s">
        <v>8</v>
      </c>
      <c r="AA38" s="62"/>
      <c r="AB38" s="62"/>
      <c r="AC38" s="62"/>
      <c r="AD38" s="62" t="s">
        <v>22</v>
      </c>
      <c r="AE38" s="62"/>
      <c r="AF38" s="62"/>
      <c r="AG38" s="4"/>
    </row>
    <row r="39" spans="1:33" ht="15" customHeight="1" x14ac:dyDescent="0.3">
      <c r="A39" s="20"/>
      <c r="B39" s="94" t="s">
        <v>97</v>
      </c>
      <c r="C39" s="95"/>
      <c r="D39" s="95"/>
      <c r="E39" s="95"/>
      <c r="F39" s="95"/>
      <c r="G39" s="96"/>
      <c r="H39" s="61">
        <v>10</v>
      </c>
      <c r="I39" s="61"/>
      <c r="J39" s="61"/>
      <c r="K39" s="132"/>
      <c r="L39" s="61">
        <v>29</v>
      </c>
      <c r="M39" s="61"/>
      <c r="N39" s="61"/>
      <c r="O39" s="24"/>
      <c r="P39" s="24"/>
      <c r="Q39" s="48" t="s">
        <v>34</v>
      </c>
      <c r="R39" s="48"/>
      <c r="S39" s="48"/>
      <c r="T39" s="48"/>
      <c r="U39" s="48"/>
      <c r="V39" s="48"/>
      <c r="W39" s="48"/>
      <c r="X39" s="61">
        <v>31</v>
      </c>
      <c r="Y39" s="61"/>
      <c r="Z39" s="61" t="s">
        <v>21</v>
      </c>
      <c r="AA39" s="61"/>
      <c r="AB39" s="61"/>
      <c r="AC39" s="61"/>
      <c r="AD39" s="61">
        <v>2023</v>
      </c>
      <c r="AE39" s="61"/>
      <c r="AF39" s="61"/>
      <c r="AG39" s="4"/>
    </row>
    <row r="40" spans="1:33" ht="3.6" customHeight="1" x14ac:dyDescent="0.3">
      <c r="A40" s="20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4"/>
    </row>
    <row r="41" spans="1:33" ht="15" customHeight="1" x14ac:dyDescent="0.3">
      <c r="A41" s="20"/>
      <c r="B41" s="48" t="s">
        <v>35</v>
      </c>
      <c r="C41" s="48"/>
      <c r="D41" s="48"/>
      <c r="E41" s="48"/>
      <c r="F41" s="48"/>
      <c r="G41" s="48"/>
      <c r="H41" s="48"/>
      <c r="I41" s="48"/>
      <c r="J41" s="139">
        <v>54682500</v>
      </c>
      <c r="K41" s="139"/>
      <c r="L41" s="139"/>
      <c r="M41" s="139"/>
      <c r="N41" s="139"/>
      <c r="O41" s="139"/>
      <c r="P41" s="139"/>
      <c r="Q41" s="94" t="s">
        <v>40</v>
      </c>
      <c r="R41" s="95"/>
      <c r="S41" s="95"/>
      <c r="T41" s="95"/>
      <c r="U41" s="95"/>
      <c r="V41" s="95"/>
      <c r="W41" s="95"/>
      <c r="X41" s="95"/>
      <c r="Y41" s="96"/>
      <c r="Z41" s="133">
        <v>4755000</v>
      </c>
      <c r="AA41" s="134"/>
      <c r="AB41" s="134"/>
      <c r="AC41" s="134"/>
      <c r="AD41" s="134"/>
      <c r="AE41" s="134"/>
      <c r="AF41" s="135"/>
      <c r="AG41" s="4"/>
    </row>
    <row r="42" spans="1:33" ht="3.6" customHeight="1" x14ac:dyDescent="0.3">
      <c r="A42" s="20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4"/>
    </row>
    <row r="43" spans="1:33" ht="15" customHeight="1" x14ac:dyDescent="0.3">
      <c r="A43" s="20"/>
      <c r="B43" s="48" t="s">
        <v>101</v>
      </c>
      <c r="C43" s="48"/>
      <c r="D43" s="48"/>
      <c r="E43" s="48"/>
      <c r="F43" s="48"/>
      <c r="G43" s="48"/>
      <c r="H43" s="48"/>
      <c r="I43" s="48"/>
      <c r="J43" s="136" t="s">
        <v>189</v>
      </c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8"/>
      <c r="AG43" s="4"/>
    </row>
    <row r="44" spans="1:33" ht="3.6" customHeight="1" x14ac:dyDescent="0.3">
      <c r="A44" s="20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4"/>
    </row>
    <row r="45" spans="1:33" ht="15" customHeight="1" x14ac:dyDescent="0.3">
      <c r="A45" s="20"/>
      <c r="B45" s="114" t="s">
        <v>41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61">
        <v>182523</v>
      </c>
      <c r="Q45" s="61"/>
      <c r="R45" s="61"/>
      <c r="S45" s="61"/>
      <c r="T45" s="48" t="s">
        <v>42</v>
      </c>
      <c r="U45" s="48"/>
      <c r="V45" s="48"/>
      <c r="W45" s="48"/>
      <c r="X45" s="48"/>
      <c r="Y45" s="48"/>
      <c r="Z45" s="48"/>
      <c r="AA45" s="48"/>
      <c r="AB45" s="48"/>
      <c r="AC45" s="61">
        <v>10623</v>
      </c>
      <c r="AD45" s="61"/>
      <c r="AE45" s="61"/>
      <c r="AF45" s="61"/>
      <c r="AG45" s="4"/>
    </row>
    <row r="46" spans="1:33" ht="3.6" customHeight="1" x14ac:dyDescent="0.3">
      <c r="A46" s="20"/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4"/>
    </row>
    <row r="47" spans="1:33" ht="27" customHeight="1" x14ac:dyDescent="0.3">
      <c r="A47" s="20"/>
      <c r="B47" s="48" t="s">
        <v>44</v>
      </c>
      <c r="C47" s="48"/>
      <c r="D47" s="48"/>
      <c r="E47" s="48"/>
      <c r="F47" s="48"/>
      <c r="G47" s="48"/>
      <c r="H47" s="48"/>
      <c r="I47" s="61" t="s">
        <v>45</v>
      </c>
      <c r="J47" s="61"/>
      <c r="K47" s="61"/>
      <c r="L47" s="61"/>
      <c r="M47" s="61"/>
      <c r="N47" s="106" t="s">
        <v>46</v>
      </c>
      <c r="O47" s="106"/>
      <c r="P47" s="106"/>
      <c r="Q47" s="106"/>
      <c r="R47" s="106"/>
      <c r="S47" s="106"/>
      <c r="T47" s="106"/>
      <c r="U47" s="61" t="s">
        <v>187</v>
      </c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4"/>
    </row>
    <row r="48" spans="1:33" ht="3.6" customHeight="1" x14ac:dyDescent="0.3">
      <c r="A48" s="20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4"/>
    </row>
    <row r="49" spans="1:48" ht="27" customHeight="1" x14ac:dyDescent="0.3">
      <c r="A49" s="20"/>
      <c r="B49" s="106" t="s">
        <v>43</v>
      </c>
      <c r="C49" s="106"/>
      <c r="D49" s="106"/>
      <c r="E49" s="106"/>
      <c r="F49" s="106"/>
      <c r="G49" s="106"/>
      <c r="H49" s="106"/>
      <c r="I49" s="106"/>
      <c r="J49" s="61" t="s">
        <v>193</v>
      </c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48" t="s">
        <v>27</v>
      </c>
      <c r="X49" s="48"/>
      <c r="Y49" s="48"/>
      <c r="Z49" s="48"/>
      <c r="AA49" s="113">
        <v>53121303</v>
      </c>
      <c r="AB49" s="113"/>
      <c r="AC49" s="113"/>
      <c r="AD49" s="113"/>
      <c r="AE49" s="113"/>
      <c r="AF49" s="113"/>
      <c r="AG49" s="4"/>
    </row>
    <row r="50" spans="1:48" ht="3.6" customHeight="1" x14ac:dyDescent="0.3">
      <c r="A50" s="20"/>
      <c r="B50" s="29"/>
      <c r="C50" s="29"/>
      <c r="D50" s="29"/>
      <c r="E50" s="29"/>
      <c r="F50" s="29"/>
      <c r="G50" s="29"/>
      <c r="H50" s="29"/>
      <c r="I50" s="29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30"/>
      <c r="AB50" s="30"/>
      <c r="AC50" s="30"/>
      <c r="AD50" s="31"/>
      <c r="AE50" s="31"/>
      <c r="AF50" s="31"/>
      <c r="AG50" s="4"/>
    </row>
    <row r="51" spans="1:48" ht="15" customHeight="1" x14ac:dyDescent="0.3">
      <c r="A51" s="20"/>
      <c r="B51" s="107" t="s">
        <v>138</v>
      </c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9"/>
      <c r="T51" s="110" t="s">
        <v>194</v>
      </c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11"/>
      <c r="AF51" s="112"/>
      <c r="AG51" s="4"/>
    </row>
    <row r="52" spans="1:48" ht="3.6" customHeight="1" x14ac:dyDescent="0.3">
      <c r="A52" s="20"/>
      <c r="B52" s="97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7"/>
      <c r="AC52" s="97"/>
      <c r="AD52" s="97"/>
      <c r="AE52" s="97"/>
      <c r="AF52" s="97"/>
      <c r="AG52" s="4"/>
    </row>
    <row r="53" spans="1:48" ht="15" customHeight="1" x14ac:dyDescent="0.3">
      <c r="A53" s="20"/>
      <c r="B53" s="98" t="s">
        <v>63</v>
      </c>
      <c r="C53" s="99"/>
      <c r="D53" s="100"/>
      <c r="E53" s="56" t="s">
        <v>145</v>
      </c>
      <c r="F53" s="57"/>
      <c r="G53" s="58"/>
      <c r="H53" s="104" t="s">
        <v>100</v>
      </c>
      <c r="I53" s="104"/>
      <c r="J53" s="104"/>
      <c r="K53" s="104"/>
      <c r="L53" s="62" t="s">
        <v>7</v>
      </c>
      <c r="M53" s="62"/>
      <c r="N53" s="62" t="s">
        <v>8</v>
      </c>
      <c r="O53" s="62"/>
      <c r="P53" s="62"/>
      <c r="Q53" s="62"/>
      <c r="R53" s="62" t="s">
        <v>22</v>
      </c>
      <c r="S53" s="62"/>
      <c r="T53" s="62"/>
      <c r="U53" s="105" t="s">
        <v>136</v>
      </c>
      <c r="V53" s="105"/>
      <c r="W53" s="105"/>
      <c r="X53" s="62" t="s">
        <v>7</v>
      </c>
      <c r="Y53" s="62"/>
      <c r="Z53" s="62" t="s">
        <v>8</v>
      </c>
      <c r="AA53" s="62"/>
      <c r="AB53" s="62"/>
      <c r="AC53" s="62"/>
      <c r="AD53" s="62" t="s">
        <v>22</v>
      </c>
      <c r="AE53" s="62"/>
      <c r="AF53" s="62"/>
      <c r="AG53" s="4"/>
    </row>
    <row r="54" spans="1:48" x14ac:dyDescent="0.3">
      <c r="A54" s="20"/>
      <c r="B54" s="101"/>
      <c r="C54" s="102"/>
      <c r="D54" s="103"/>
      <c r="E54" s="56" t="s">
        <v>144</v>
      </c>
      <c r="F54" s="57"/>
      <c r="G54" s="58"/>
      <c r="H54" s="104"/>
      <c r="I54" s="104"/>
      <c r="J54" s="104"/>
      <c r="K54" s="104"/>
      <c r="L54" s="61">
        <v>23</v>
      </c>
      <c r="M54" s="61"/>
      <c r="N54" s="61" t="s">
        <v>10</v>
      </c>
      <c r="O54" s="61"/>
      <c r="P54" s="61"/>
      <c r="Q54" s="61"/>
      <c r="R54" s="61">
        <v>2023</v>
      </c>
      <c r="S54" s="61"/>
      <c r="T54" s="61"/>
      <c r="U54" s="105"/>
      <c r="V54" s="105"/>
      <c r="W54" s="105"/>
      <c r="X54" s="61">
        <v>2</v>
      </c>
      <c r="Y54" s="61"/>
      <c r="Z54" s="61" t="s">
        <v>11</v>
      </c>
      <c r="AA54" s="61"/>
      <c r="AB54" s="61"/>
      <c r="AC54" s="61"/>
      <c r="AD54" s="61">
        <v>2023</v>
      </c>
      <c r="AE54" s="61"/>
      <c r="AF54" s="61"/>
      <c r="AG54" s="4"/>
    </row>
    <row r="55" spans="1:48" ht="3.6" customHeight="1" x14ac:dyDescent="0.3">
      <c r="A55" s="20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4"/>
    </row>
    <row r="56" spans="1:48" ht="12" customHeight="1" x14ac:dyDescent="0.3">
      <c r="A56" s="20"/>
      <c r="B56" s="48" t="s">
        <v>68</v>
      </c>
      <c r="C56" s="48"/>
      <c r="D56" s="48"/>
      <c r="E56" s="48"/>
      <c r="F56" s="48"/>
      <c r="G56" s="48"/>
      <c r="H56" s="48"/>
      <c r="I56" s="48"/>
      <c r="J56" s="61" t="s">
        <v>58</v>
      </c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48" t="s">
        <v>69</v>
      </c>
      <c r="AA56" s="48"/>
      <c r="AB56" s="48"/>
      <c r="AC56" s="48"/>
      <c r="AD56" s="48"/>
      <c r="AE56" s="48"/>
      <c r="AF56" s="48"/>
      <c r="AG56" s="4"/>
    </row>
    <row r="57" spans="1:48" ht="15" customHeight="1" x14ac:dyDescent="0.3">
      <c r="A57" s="20"/>
      <c r="B57" s="48"/>
      <c r="C57" s="48"/>
      <c r="D57" s="48"/>
      <c r="E57" s="48"/>
      <c r="F57" s="48"/>
      <c r="G57" s="48"/>
      <c r="H57" s="48"/>
      <c r="I57" s="48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 t="s">
        <v>208</v>
      </c>
      <c r="AA57" s="61"/>
      <c r="AB57" s="61"/>
      <c r="AC57" s="61"/>
      <c r="AD57" s="61"/>
      <c r="AE57" s="61"/>
      <c r="AF57" s="61"/>
      <c r="AG57" s="4"/>
      <c r="AV57" s="2"/>
    </row>
    <row r="58" spans="1:48" ht="3.6" customHeight="1" x14ac:dyDescent="0.3">
      <c r="A58" s="20"/>
      <c r="B58" s="32"/>
      <c r="C58" s="32"/>
      <c r="D58" s="32"/>
      <c r="E58" s="32"/>
      <c r="F58" s="32"/>
      <c r="G58" s="32"/>
      <c r="H58" s="32"/>
      <c r="I58" s="24"/>
      <c r="J58" s="24"/>
      <c r="K58" s="32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4"/>
    </row>
    <row r="59" spans="1:48" ht="15" customHeight="1" x14ac:dyDescent="0.3">
      <c r="A59" s="20"/>
      <c r="B59" s="48" t="s">
        <v>70</v>
      </c>
      <c r="C59" s="48"/>
      <c r="D59" s="48"/>
      <c r="E59" s="48"/>
      <c r="F59" s="48" t="s">
        <v>73</v>
      </c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 t="s">
        <v>139</v>
      </c>
      <c r="AC59" s="48"/>
      <c r="AD59" s="48"/>
      <c r="AE59" s="48"/>
      <c r="AF59" s="48"/>
      <c r="AG59" s="4"/>
    </row>
    <row r="60" spans="1:48" ht="9" customHeight="1" x14ac:dyDescent="0.3">
      <c r="A60" s="20"/>
      <c r="B60" s="141" t="s">
        <v>74</v>
      </c>
      <c r="C60" s="141"/>
      <c r="D60" s="141"/>
      <c r="E60" s="141"/>
      <c r="F60" s="142" t="s">
        <v>72</v>
      </c>
      <c r="G60" s="142"/>
      <c r="H60" s="62" t="s">
        <v>7</v>
      </c>
      <c r="I60" s="62"/>
      <c r="J60" s="62" t="s">
        <v>8</v>
      </c>
      <c r="K60" s="62"/>
      <c r="L60" s="62"/>
      <c r="M60" s="62"/>
      <c r="N60" s="62" t="s">
        <v>22</v>
      </c>
      <c r="O60" s="62"/>
      <c r="P60" s="62"/>
      <c r="Q60" s="142" t="s">
        <v>71</v>
      </c>
      <c r="R60" s="142"/>
      <c r="S60" s="62" t="s">
        <v>7</v>
      </c>
      <c r="T60" s="62"/>
      <c r="U60" s="62" t="s">
        <v>8</v>
      </c>
      <c r="V60" s="62"/>
      <c r="W60" s="62"/>
      <c r="X60" s="62"/>
      <c r="Y60" s="62" t="s">
        <v>22</v>
      </c>
      <c r="Z60" s="62"/>
      <c r="AA60" s="62"/>
      <c r="AB60" s="140" t="s">
        <v>209</v>
      </c>
      <c r="AC60" s="140"/>
      <c r="AD60" s="140"/>
      <c r="AE60" s="140"/>
      <c r="AF60" s="140"/>
      <c r="AG60" s="4"/>
    </row>
    <row r="61" spans="1:48" ht="24.75" customHeight="1" x14ac:dyDescent="0.3">
      <c r="A61" s="20"/>
      <c r="B61" s="141"/>
      <c r="C61" s="141"/>
      <c r="D61" s="141"/>
      <c r="E61" s="141"/>
      <c r="F61" s="142"/>
      <c r="G61" s="142"/>
      <c r="H61" s="61">
        <v>23</v>
      </c>
      <c r="I61" s="61"/>
      <c r="J61" s="61" t="s">
        <v>10</v>
      </c>
      <c r="K61" s="61"/>
      <c r="L61" s="61"/>
      <c r="M61" s="61"/>
      <c r="N61" s="61">
        <v>2023</v>
      </c>
      <c r="O61" s="61"/>
      <c r="P61" s="61"/>
      <c r="Q61" s="142"/>
      <c r="R61" s="142"/>
      <c r="S61" s="61">
        <v>6</v>
      </c>
      <c r="T61" s="61"/>
      <c r="U61" s="61" t="s">
        <v>14</v>
      </c>
      <c r="V61" s="61"/>
      <c r="W61" s="61"/>
      <c r="X61" s="61"/>
      <c r="Y61" s="61">
        <v>2024</v>
      </c>
      <c r="Z61" s="61"/>
      <c r="AA61" s="61"/>
      <c r="AB61" s="140"/>
      <c r="AC61" s="140"/>
      <c r="AD61" s="140"/>
      <c r="AE61" s="140"/>
      <c r="AF61" s="140"/>
      <c r="AG61" s="4"/>
    </row>
    <row r="62" spans="1:48" ht="9" customHeight="1" x14ac:dyDescent="0.3">
      <c r="A62" s="20"/>
      <c r="B62" s="141" t="s">
        <v>75</v>
      </c>
      <c r="C62" s="141"/>
      <c r="D62" s="141"/>
      <c r="E62" s="141"/>
      <c r="F62" s="142" t="s">
        <v>72</v>
      </c>
      <c r="G62" s="142"/>
      <c r="H62" s="62" t="s">
        <v>7</v>
      </c>
      <c r="I62" s="62"/>
      <c r="J62" s="62" t="s">
        <v>8</v>
      </c>
      <c r="K62" s="62"/>
      <c r="L62" s="62"/>
      <c r="M62" s="62"/>
      <c r="N62" s="62" t="s">
        <v>22</v>
      </c>
      <c r="O62" s="62"/>
      <c r="P62" s="62"/>
      <c r="Q62" s="142" t="s">
        <v>71</v>
      </c>
      <c r="R62" s="142"/>
      <c r="S62" s="62" t="s">
        <v>7</v>
      </c>
      <c r="T62" s="62"/>
      <c r="U62" s="62" t="s">
        <v>8</v>
      </c>
      <c r="V62" s="62"/>
      <c r="W62" s="62"/>
      <c r="X62" s="62"/>
      <c r="Y62" s="62" t="s">
        <v>22</v>
      </c>
      <c r="Z62" s="62"/>
      <c r="AA62" s="62"/>
      <c r="AB62" s="140" t="s">
        <v>210</v>
      </c>
      <c r="AC62" s="140"/>
      <c r="AD62" s="140"/>
      <c r="AE62" s="140"/>
      <c r="AF62" s="140"/>
      <c r="AG62" s="4"/>
    </row>
    <row r="63" spans="1:48" ht="24.75" customHeight="1" x14ac:dyDescent="0.3">
      <c r="A63" s="20"/>
      <c r="B63" s="141"/>
      <c r="C63" s="141"/>
      <c r="D63" s="141"/>
      <c r="E63" s="141"/>
      <c r="F63" s="142"/>
      <c r="G63" s="142"/>
      <c r="H63" s="61">
        <v>23</v>
      </c>
      <c r="I63" s="61"/>
      <c r="J63" s="61" t="s">
        <v>10</v>
      </c>
      <c r="K63" s="61"/>
      <c r="L63" s="61"/>
      <c r="M63" s="61"/>
      <c r="N63" s="61">
        <v>2023</v>
      </c>
      <c r="O63" s="61"/>
      <c r="P63" s="61"/>
      <c r="Q63" s="142"/>
      <c r="R63" s="142"/>
      <c r="S63" s="61">
        <v>25</v>
      </c>
      <c r="T63" s="61"/>
      <c r="U63" s="61" t="s">
        <v>21</v>
      </c>
      <c r="V63" s="61"/>
      <c r="W63" s="61"/>
      <c r="X63" s="61"/>
      <c r="Y63" s="61">
        <v>2025</v>
      </c>
      <c r="Z63" s="61"/>
      <c r="AA63" s="61"/>
      <c r="AB63" s="140"/>
      <c r="AC63" s="140"/>
      <c r="AD63" s="140"/>
      <c r="AE63" s="140"/>
      <c r="AF63" s="140"/>
      <c r="AG63" s="4"/>
    </row>
    <row r="64" spans="1:48" ht="9" customHeight="1" x14ac:dyDescent="0.3">
      <c r="A64" s="20"/>
      <c r="B64" s="141"/>
      <c r="C64" s="141"/>
      <c r="D64" s="141"/>
      <c r="E64" s="141"/>
      <c r="F64" s="142" t="s">
        <v>72</v>
      </c>
      <c r="G64" s="142"/>
      <c r="H64" s="62" t="s">
        <v>7</v>
      </c>
      <c r="I64" s="62"/>
      <c r="J64" s="62" t="s">
        <v>8</v>
      </c>
      <c r="K64" s="62"/>
      <c r="L64" s="62"/>
      <c r="M64" s="62"/>
      <c r="N64" s="62" t="s">
        <v>22</v>
      </c>
      <c r="O64" s="62"/>
      <c r="P64" s="62"/>
      <c r="Q64" s="142" t="s">
        <v>71</v>
      </c>
      <c r="R64" s="142"/>
      <c r="S64" s="62" t="s">
        <v>7</v>
      </c>
      <c r="T64" s="62"/>
      <c r="U64" s="62" t="s">
        <v>8</v>
      </c>
      <c r="V64" s="62"/>
      <c r="W64" s="62"/>
      <c r="X64" s="62"/>
      <c r="Y64" s="62" t="s">
        <v>22</v>
      </c>
      <c r="Z64" s="62"/>
      <c r="AA64" s="62"/>
      <c r="AB64" s="140"/>
      <c r="AC64" s="140"/>
      <c r="AD64" s="140"/>
      <c r="AE64" s="140"/>
      <c r="AF64" s="140"/>
      <c r="AG64" s="4"/>
    </row>
    <row r="65" spans="1:33" ht="24.75" customHeight="1" x14ac:dyDescent="0.3">
      <c r="A65" s="20"/>
      <c r="B65" s="141"/>
      <c r="C65" s="141"/>
      <c r="D65" s="141"/>
      <c r="E65" s="141"/>
      <c r="F65" s="142"/>
      <c r="G65" s="142"/>
      <c r="H65" s="61"/>
      <c r="I65" s="61"/>
      <c r="J65" s="61"/>
      <c r="K65" s="61"/>
      <c r="L65" s="61"/>
      <c r="M65" s="61"/>
      <c r="N65" s="61"/>
      <c r="O65" s="61"/>
      <c r="P65" s="61"/>
      <c r="Q65" s="142"/>
      <c r="R65" s="142"/>
      <c r="S65" s="61"/>
      <c r="T65" s="61"/>
      <c r="U65" s="61"/>
      <c r="V65" s="61"/>
      <c r="W65" s="61"/>
      <c r="X65" s="61"/>
      <c r="Y65" s="61"/>
      <c r="Z65" s="61"/>
      <c r="AA65" s="61"/>
      <c r="AB65" s="140"/>
      <c r="AC65" s="140"/>
      <c r="AD65" s="140"/>
      <c r="AE65" s="140"/>
      <c r="AF65" s="140"/>
      <c r="AG65" s="4"/>
    </row>
    <row r="66" spans="1:33" ht="9" customHeight="1" x14ac:dyDescent="0.3">
      <c r="A66" s="20"/>
      <c r="B66" s="141"/>
      <c r="C66" s="141"/>
      <c r="D66" s="141"/>
      <c r="E66" s="141"/>
      <c r="F66" s="142" t="s">
        <v>72</v>
      </c>
      <c r="G66" s="142"/>
      <c r="H66" s="62" t="s">
        <v>7</v>
      </c>
      <c r="I66" s="62"/>
      <c r="J66" s="62" t="s">
        <v>8</v>
      </c>
      <c r="K66" s="62"/>
      <c r="L66" s="62"/>
      <c r="M66" s="62"/>
      <c r="N66" s="62" t="s">
        <v>22</v>
      </c>
      <c r="O66" s="62"/>
      <c r="P66" s="62"/>
      <c r="Q66" s="142" t="s">
        <v>71</v>
      </c>
      <c r="R66" s="142"/>
      <c r="S66" s="62" t="s">
        <v>7</v>
      </c>
      <c r="T66" s="62"/>
      <c r="U66" s="62" t="s">
        <v>8</v>
      </c>
      <c r="V66" s="62"/>
      <c r="W66" s="62"/>
      <c r="X66" s="62"/>
      <c r="Y66" s="62" t="s">
        <v>22</v>
      </c>
      <c r="Z66" s="62"/>
      <c r="AA66" s="62"/>
      <c r="AB66" s="140"/>
      <c r="AC66" s="140"/>
      <c r="AD66" s="140"/>
      <c r="AE66" s="140"/>
      <c r="AF66" s="140"/>
      <c r="AG66" s="4"/>
    </row>
    <row r="67" spans="1:33" ht="24.75" customHeight="1" x14ac:dyDescent="0.3">
      <c r="A67" s="20"/>
      <c r="B67" s="141"/>
      <c r="C67" s="141"/>
      <c r="D67" s="141"/>
      <c r="E67" s="141"/>
      <c r="F67" s="142"/>
      <c r="G67" s="142"/>
      <c r="H67" s="61"/>
      <c r="I67" s="61"/>
      <c r="J67" s="61"/>
      <c r="K67" s="61"/>
      <c r="L67" s="61"/>
      <c r="M67" s="61"/>
      <c r="N67" s="61"/>
      <c r="O67" s="61"/>
      <c r="P67" s="61"/>
      <c r="Q67" s="142"/>
      <c r="R67" s="142"/>
      <c r="S67" s="61"/>
      <c r="T67" s="61"/>
      <c r="U67" s="61"/>
      <c r="V67" s="61"/>
      <c r="W67" s="61"/>
      <c r="X67" s="61"/>
      <c r="Y67" s="61"/>
      <c r="Z67" s="61"/>
      <c r="AA67" s="61"/>
      <c r="AB67" s="140"/>
      <c r="AC67" s="140"/>
      <c r="AD67" s="140"/>
      <c r="AE67" s="140"/>
      <c r="AF67" s="140"/>
      <c r="AG67" s="4"/>
    </row>
    <row r="68" spans="1:33" ht="9" customHeight="1" x14ac:dyDescent="0.3">
      <c r="A68" s="20"/>
      <c r="B68" s="141"/>
      <c r="C68" s="141"/>
      <c r="D68" s="141"/>
      <c r="E68" s="141"/>
      <c r="F68" s="142" t="s">
        <v>72</v>
      </c>
      <c r="G68" s="142"/>
      <c r="H68" s="62" t="s">
        <v>7</v>
      </c>
      <c r="I68" s="62"/>
      <c r="J68" s="62" t="s">
        <v>8</v>
      </c>
      <c r="K68" s="62"/>
      <c r="L68" s="62"/>
      <c r="M68" s="62"/>
      <c r="N68" s="62" t="s">
        <v>22</v>
      </c>
      <c r="O68" s="62"/>
      <c r="P68" s="62"/>
      <c r="Q68" s="142" t="s">
        <v>71</v>
      </c>
      <c r="R68" s="142"/>
      <c r="S68" s="62" t="s">
        <v>7</v>
      </c>
      <c r="T68" s="62"/>
      <c r="U68" s="62" t="s">
        <v>8</v>
      </c>
      <c r="V68" s="62"/>
      <c r="W68" s="62"/>
      <c r="X68" s="62"/>
      <c r="Y68" s="62" t="s">
        <v>22</v>
      </c>
      <c r="Z68" s="62"/>
      <c r="AA68" s="62"/>
      <c r="AB68" s="140"/>
      <c r="AC68" s="140"/>
      <c r="AD68" s="140"/>
      <c r="AE68" s="140"/>
      <c r="AF68" s="140"/>
      <c r="AG68" s="4"/>
    </row>
    <row r="69" spans="1:33" ht="24.75" customHeight="1" x14ac:dyDescent="0.3">
      <c r="A69" s="20"/>
      <c r="B69" s="141"/>
      <c r="C69" s="141"/>
      <c r="D69" s="141"/>
      <c r="E69" s="141"/>
      <c r="F69" s="142"/>
      <c r="G69" s="142"/>
      <c r="H69" s="61"/>
      <c r="I69" s="61"/>
      <c r="J69" s="61"/>
      <c r="K69" s="61"/>
      <c r="L69" s="61"/>
      <c r="M69" s="61"/>
      <c r="N69" s="61"/>
      <c r="O69" s="61"/>
      <c r="P69" s="61"/>
      <c r="Q69" s="142"/>
      <c r="R69" s="142"/>
      <c r="S69" s="61"/>
      <c r="T69" s="61"/>
      <c r="U69" s="61"/>
      <c r="V69" s="61"/>
      <c r="W69" s="61"/>
      <c r="X69" s="61"/>
      <c r="Y69" s="61"/>
      <c r="Z69" s="61"/>
      <c r="AA69" s="61"/>
      <c r="AB69" s="140"/>
      <c r="AC69" s="140"/>
      <c r="AD69" s="140"/>
      <c r="AE69" s="140"/>
      <c r="AF69" s="140"/>
      <c r="AG69" s="4"/>
    </row>
    <row r="70" spans="1:33" ht="3.6" customHeight="1" x14ac:dyDescent="0.3">
      <c r="A70" s="20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4"/>
    </row>
    <row r="71" spans="1:33" ht="15" customHeight="1" x14ac:dyDescent="0.3">
      <c r="A71" s="20"/>
      <c r="B71" s="53" t="s">
        <v>181</v>
      </c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  <c r="AE71" s="54"/>
      <c r="AF71" s="55"/>
      <c r="AG71" s="4"/>
    </row>
    <row r="72" spans="1:33" ht="3.6" customHeight="1" x14ac:dyDescent="0.3">
      <c r="A72" s="20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4"/>
    </row>
    <row r="73" spans="1:33" ht="15" customHeight="1" x14ac:dyDescent="0.3">
      <c r="A73" s="20"/>
      <c r="B73" s="53" t="s">
        <v>86</v>
      </c>
      <c r="C73" s="54"/>
      <c r="D73" s="54"/>
      <c r="E73" s="54"/>
      <c r="F73" s="54"/>
      <c r="G73" s="54"/>
      <c r="H73" s="54"/>
      <c r="I73" s="54"/>
      <c r="J73" s="54"/>
      <c r="K73" s="55"/>
      <c r="L73" s="56" t="s">
        <v>146</v>
      </c>
      <c r="M73" s="57"/>
      <c r="N73" s="58"/>
      <c r="O73" s="56" t="s">
        <v>144</v>
      </c>
      <c r="P73" s="57"/>
      <c r="Q73" s="58"/>
      <c r="R73" s="24"/>
      <c r="S73" s="53" t="s">
        <v>87</v>
      </c>
      <c r="T73" s="54"/>
      <c r="U73" s="54"/>
      <c r="V73" s="54"/>
      <c r="W73" s="54"/>
      <c r="X73" s="54"/>
      <c r="Y73" s="54"/>
      <c r="Z73" s="55"/>
      <c r="AA73" s="56" t="s">
        <v>146</v>
      </c>
      <c r="AB73" s="57"/>
      <c r="AC73" s="58"/>
      <c r="AD73" s="56" t="s">
        <v>144</v>
      </c>
      <c r="AE73" s="57"/>
      <c r="AF73" s="58"/>
      <c r="AG73" s="4"/>
    </row>
    <row r="74" spans="1:33" ht="15" customHeight="1" x14ac:dyDescent="0.3">
      <c r="A74" s="20"/>
      <c r="B74" s="48" t="s">
        <v>79</v>
      </c>
      <c r="C74" s="48"/>
      <c r="D74" s="48"/>
      <c r="E74" s="48"/>
      <c r="F74" s="48"/>
      <c r="G74" s="48"/>
      <c r="H74" s="48"/>
      <c r="I74" s="62" t="s">
        <v>7</v>
      </c>
      <c r="J74" s="62"/>
      <c r="K74" s="62" t="s">
        <v>8</v>
      </c>
      <c r="L74" s="62"/>
      <c r="M74" s="62"/>
      <c r="N74" s="62"/>
      <c r="O74" s="62" t="s">
        <v>22</v>
      </c>
      <c r="P74" s="62"/>
      <c r="Q74" s="62"/>
      <c r="R74" s="24"/>
      <c r="S74" s="48" t="s">
        <v>83</v>
      </c>
      <c r="T74" s="48"/>
      <c r="U74" s="48"/>
      <c r="V74" s="48"/>
      <c r="W74" s="48"/>
      <c r="X74" s="48"/>
      <c r="Y74" s="49" t="s">
        <v>82</v>
      </c>
      <c r="Z74" s="49"/>
      <c r="AA74" s="49"/>
      <c r="AB74" s="49"/>
      <c r="AC74" s="49"/>
      <c r="AD74" s="49"/>
      <c r="AE74" s="49"/>
      <c r="AF74" s="49"/>
      <c r="AG74" s="4"/>
    </row>
    <row r="75" spans="1:33" ht="15" customHeight="1" x14ac:dyDescent="0.3">
      <c r="A75" s="20"/>
      <c r="B75" s="48"/>
      <c r="C75" s="48"/>
      <c r="D75" s="48"/>
      <c r="E75" s="48"/>
      <c r="F75" s="48"/>
      <c r="G75" s="48"/>
      <c r="H75" s="48"/>
      <c r="I75" s="61"/>
      <c r="J75" s="61"/>
      <c r="K75" s="61"/>
      <c r="L75" s="61"/>
      <c r="M75" s="61"/>
      <c r="N75" s="61"/>
      <c r="O75" s="61"/>
      <c r="P75" s="61"/>
      <c r="Q75" s="61"/>
      <c r="R75" s="24"/>
      <c r="S75" s="50"/>
      <c r="T75" s="50"/>
      <c r="U75" s="50"/>
      <c r="V75" s="50"/>
      <c r="W75" s="50"/>
      <c r="X75" s="50"/>
      <c r="Y75" s="51" t="str">
        <f>IF(S75="","", J41+S75)</f>
        <v/>
      </c>
      <c r="Z75" s="52"/>
      <c r="AA75" s="52"/>
      <c r="AB75" s="52"/>
      <c r="AC75" s="52"/>
      <c r="AD75" s="52"/>
      <c r="AE75" s="52"/>
      <c r="AF75" s="52"/>
      <c r="AG75" s="4"/>
    </row>
    <row r="76" spans="1:33" ht="3.6" customHeight="1" x14ac:dyDescent="0.3">
      <c r="A76" s="20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"/>
      <c r="Z76" s="2"/>
      <c r="AA76" s="2"/>
      <c r="AB76" s="2"/>
      <c r="AC76" s="2"/>
      <c r="AD76" s="2"/>
      <c r="AE76" s="2"/>
      <c r="AF76" s="2"/>
      <c r="AG76" s="4"/>
    </row>
    <row r="77" spans="1:33" ht="15" customHeight="1" x14ac:dyDescent="0.3">
      <c r="A77" s="20"/>
      <c r="B77" s="48" t="s">
        <v>80</v>
      </c>
      <c r="C77" s="48"/>
      <c r="D77" s="48"/>
      <c r="E77" s="48"/>
      <c r="F77" s="48"/>
      <c r="G77" s="48"/>
      <c r="H77" s="48"/>
      <c r="I77" s="62" t="s">
        <v>7</v>
      </c>
      <c r="J77" s="62"/>
      <c r="K77" s="62" t="s">
        <v>8</v>
      </c>
      <c r="L77" s="62"/>
      <c r="M77" s="62"/>
      <c r="N77" s="62"/>
      <c r="O77" s="62" t="s">
        <v>22</v>
      </c>
      <c r="P77" s="62"/>
      <c r="Q77" s="62"/>
      <c r="R77" s="24"/>
      <c r="S77" s="48" t="s">
        <v>84</v>
      </c>
      <c r="T77" s="48"/>
      <c r="U77" s="48"/>
      <c r="V77" s="48"/>
      <c r="W77" s="48"/>
      <c r="X77" s="48"/>
      <c r="Y77" s="49" t="s">
        <v>82</v>
      </c>
      <c r="Z77" s="49"/>
      <c r="AA77" s="49"/>
      <c r="AB77" s="49"/>
      <c r="AC77" s="49"/>
      <c r="AD77" s="49"/>
      <c r="AE77" s="49"/>
      <c r="AF77" s="49"/>
      <c r="AG77" s="4"/>
    </row>
    <row r="78" spans="1:33" ht="15" customHeight="1" x14ac:dyDescent="0.3">
      <c r="A78" s="20"/>
      <c r="B78" s="48"/>
      <c r="C78" s="48"/>
      <c r="D78" s="48"/>
      <c r="E78" s="48"/>
      <c r="F78" s="48"/>
      <c r="G78" s="48"/>
      <c r="H78" s="48"/>
      <c r="I78" s="61"/>
      <c r="J78" s="61"/>
      <c r="K78" s="61"/>
      <c r="L78" s="61"/>
      <c r="M78" s="61"/>
      <c r="N78" s="61"/>
      <c r="O78" s="61"/>
      <c r="P78" s="61"/>
      <c r="Q78" s="61"/>
      <c r="R78" s="24"/>
      <c r="S78" s="50"/>
      <c r="T78" s="50"/>
      <c r="U78" s="50"/>
      <c r="V78" s="50"/>
      <c r="W78" s="50"/>
      <c r="X78" s="50"/>
      <c r="Y78" s="51" t="str">
        <f>IF(S78="","", Y75+S78)</f>
        <v/>
      </c>
      <c r="Z78" s="52"/>
      <c r="AA78" s="52"/>
      <c r="AB78" s="52"/>
      <c r="AC78" s="52"/>
      <c r="AD78" s="52"/>
      <c r="AE78" s="52"/>
      <c r="AF78" s="52"/>
      <c r="AG78" s="4"/>
    </row>
    <row r="79" spans="1:33" ht="3.6" customHeight="1" x14ac:dyDescent="0.3">
      <c r="A79" s="20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"/>
      <c r="Z79" s="2"/>
      <c r="AA79" s="2"/>
      <c r="AB79" s="2"/>
      <c r="AC79" s="2"/>
      <c r="AD79" s="2"/>
      <c r="AE79" s="2"/>
      <c r="AF79" s="2"/>
      <c r="AG79" s="4"/>
    </row>
    <row r="80" spans="1:33" ht="15" customHeight="1" x14ac:dyDescent="0.3">
      <c r="A80" s="20"/>
      <c r="B80" s="48" t="s">
        <v>81</v>
      </c>
      <c r="C80" s="48"/>
      <c r="D80" s="48"/>
      <c r="E80" s="48"/>
      <c r="F80" s="48"/>
      <c r="G80" s="48"/>
      <c r="H80" s="48"/>
      <c r="I80" s="62" t="s">
        <v>7</v>
      </c>
      <c r="J80" s="62"/>
      <c r="K80" s="62" t="s">
        <v>8</v>
      </c>
      <c r="L80" s="62"/>
      <c r="M80" s="62"/>
      <c r="N80" s="62"/>
      <c r="O80" s="62" t="s">
        <v>22</v>
      </c>
      <c r="P80" s="62"/>
      <c r="Q80" s="62"/>
      <c r="R80" s="24"/>
      <c r="S80" s="48" t="s">
        <v>85</v>
      </c>
      <c r="T80" s="48"/>
      <c r="U80" s="48"/>
      <c r="V80" s="48"/>
      <c r="W80" s="48"/>
      <c r="X80" s="48"/>
      <c r="Y80" s="49" t="s">
        <v>82</v>
      </c>
      <c r="Z80" s="49"/>
      <c r="AA80" s="49"/>
      <c r="AB80" s="49"/>
      <c r="AC80" s="49"/>
      <c r="AD80" s="49"/>
      <c r="AE80" s="49"/>
      <c r="AF80" s="49"/>
      <c r="AG80" s="4"/>
    </row>
    <row r="81" spans="1:61" ht="15" customHeight="1" x14ac:dyDescent="0.3">
      <c r="A81" s="20"/>
      <c r="B81" s="48"/>
      <c r="C81" s="48"/>
      <c r="D81" s="48"/>
      <c r="E81" s="48"/>
      <c r="F81" s="48"/>
      <c r="G81" s="48"/>
      <c r="H81" s="48"/>
      <c r="I81" s="61"/>
      <c r="J81" s="61"/>
      <c r="K81" s="61"/>
      <c r="L81" s="61"/>
      <c r="M81" s="61"/>
      <c r="N81" s="61"/>
      <c r="O81" s="61"/>
      <c r="P81" s="61"/>
      <c r="Q81" s="61"/>
      <c r="R81" s="24"/>
      <c r="S81" s="50"/>
      <c r="T81" s="50"/>
      <c r="U81" s="50"/>
      <c r="V81" s="50"/>
      <c r="W81" s="50"/>
      <c r="X81" s="50"/>
      <c r="Y81" s="51" t="str">
        <f>IF(S81="","", Y78+S81)</f>
        <v/>
      </c>
      <c r="Z81" s="52"/>
      <c r="AA81" s="52"/>
      <c r="AB81" s="52"/>
      <c r="AC81" s="52"/>
      <c r="AD81" s="52"/>
      <c r="AE81" s="52"/>
      <c r="AF81" s="52"/>
      <c r="AG81" s="4"/>
    </row>
    <row r="82" spans="1:61" ht="3.6" customHeight="1" x14ac:dyDescent="0.3">
      <c r="A82" s="20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"/>
      <c r="Z82" s="2"/>
      <c r="AA82" s="2"/>
      <c r="AB82" s="2"/>
      <c r="AC82" s="2"/>
      <c r="AD82" s="2"/>
      <c r="AE82" s="2"/>
      <c r="AF82" s="2"/>
      <c r="AG82" s="4"/>
    </row>
    <row r="83" spans="1:61" ht="15" customHeight="1" x14ac:dyDescent="0.3">
      <c r="A83" s="20"/>
      <c r="B83" s="53" t="s">
        <v>168</v>
      </c>
      <c r="C83" s="54"/>
      <c r="D83" s="54"/>
      <c r="E83" s="54"/>
      <c r="F83" s="54"/>
      <c r="G83" s="54"/>
      <c r="H83" s="54"/>
      <c r="I83" s="54"/>
      <c r="J83" s="54"/>
      <c r="K83" s="55"/>
      <c r="L83" s="56" t="s">
        <v>146</v>
      </c>
      <c r="M83" s="57"/>
      <c r="N83" s="58"/>
      <c r="O83" s="56" t="s">
        <v>144</v>
      </c>
      <c r="P83" s="57"/>
      <c r="Q83" s="58"/>
      <c r="R83" s="24"/>
      <c r="S83" s="48" t="s">
        <v>169</v>
      </c>
      <c r="T83" s="48"/>
      <c r="U83" s="48"/>
      <c r="V83" s="48"/>
      <c r="W83" s="48"/>
      <c r="X83" s="48"/>
      <c r="Y83" s="49" t="s">
        <v>170</v>
      </c>
      <c r="Z83" s="49"/>
      <c r="AA83" s="49"/>
      <c r="AB83" s="49"/>
      <c r="AC83" s="49"/>
      <c r="AD83" s="49"/>
      <c r="AE83" s="49"/>
      <c r="AF83" s="49"/>
      <c r="AG83" s="4"/>
    </row>
    <row r="84" spans="1:61" ht="15" customHeight="1" x14ac:dyDescent="0.3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4"/>
      <c r="Q84" s="24"/>
      <c r="R84" s="24"/>
      <c r="S84" s="50"/>
      <c r="T84" s="50"/>
      <c r="U84" s="50"/>
      <c r="V84" s="50"/>
      <c r="W84" s="50"/>
      <c r="X84" s="50"/>
      <c r="Y84" s="51" t="str">
        <f>IF(S84="","", J41+S75+S78+S81-S84)</f>
        <v/>
      </c>
      <c r="Z84" s="52"/>
      <c r="AA84" s="52"/>
      <c r="AB84" s="52"/>
      <c r="AC84" s="52"/>
      <c r="AD84" s="52"/>
      <c r="AE84" s="52"/>
      <c r="AF84" s="52"/>
      <c r="AG84" s="4"/>
    </row>
    <row r="85" spans="1:61" ht="3.6" customHeight="1" x14ac:dyDescent="0.3">
      <c r="A85" s="20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4"/>
    </row>
    <row r="86" spans="1:61" ht="13.5" customHeight="1" x14ac:dyDescent="0.3">
      <c r="A86" s="20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84" t="s">
        <v>72</v>
      </c>
      <c r="P86" s="84"/>
      <c r="Q86" s="84"/>
      <c r="R86" s="84"/>
      <c r="S86" s="84"/>
      <c r="T86" s="84"/>
      <c r="U86" s="84"/>
      <c r="V86" s="84"/>
      <c r="W86" s="157"/>
      <c r="X86" s="158" t="s">
        <v>102</v>
      </c>
      <c r="Y86" s="84"/>
      <c r="Z86" s="84"/>
      <c r="AA86" s="84"/>
      <c r="AB86" s="84"/>
      <c r="AC86" s="84"/>
      <c r="AD86" s="84"/>
      <c r="AE86" s="84"/>
      <c r="AF86" s="84"/>
      <c r="AG86" s="4"/>
    </row>
    <row r="87" spans="1:61" ht="9" customHeight="1" x14ac:dyDescent="0.3">
      <c r="A87" s="20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62" t="s">
        <v>7</v>
      </c>
      <c r="P87" s="62"/>
      <c r="Q87" s="62" t="s">
        <v>8</v>
      </c>
      <c r="R87" s="62"/>
      <c r="S87" s="62"/>
      <c r="T87" s="62"/>
      <c r="U87" s="62" t="s">
        <v>22</v>
      </c>
      <c r="V87" s="62"/>
      <c r="W87" s="159"/>
      <c r="X87" s="156" t="s">
        <v>7</v>
      </c>
      <c r="Y87" s="62"/>
      <c r="Z87" s="62" t="s">
        <v>8</v>
      </c>
      <c r="AA87" s="62"/>
      <c r="AB87" s="62"/>
      <c r="AC87" s="62"/>
      <c r="AD87" s="62" t="s">
        <v>22</v>
      </c>
      <c r="AE87" s="62"/>
      <c r="AF87" s="62"/>
      <c r="AG87" s="4"/>
    </row>
    <row r="88" spans="1:61" ht="15" customHeight="1" x14ac:dyDescent="0.3">
      <c r="A88" s="20"/>
      <c r="B88" s="203" t="s">
        <v>141</v>
      </c>
      <c r="C88" s="203"/>
      <c r="D88" s="203"/>
      <c r="E88" s="203"/>
      <c r="F88" s="203"/>
      <c r="G88" s="203"/>
      <c r="H88" s="203"/>
      <c r="I88" s="203"/>
      <c r="J88" s="56" t="s">
        <v>145</v>
      </c>
      <c r="K88" s="58"/>
      <c r="L88" s="56" t="s">
        <v>144</v>
      </c>
      <c r="M88" s="57"/>
      <c r="N88" s="57"/>
      <c r="O88" s="61"/>
      <c r="P88" s="61"/>
      <c r="Q88" s="61"/>
      <c r="R88" s="61"/>
      <c r="S88" s="61"/>
      <c r="T88" s="61"/>
      <c r="U88" s="61"/>
      <c r="V88" s="61"/>
      <c r="W88" s="61"/>
      <c r="X88" s="58"/>
      <c r="Y88" s="61"/>
      <c r="Z88" s="61"/>
      <c r="AA88" s="61"/>
      <c r="AB88" s="61"/>
      <c r="AC88" s="61"/>
      <c r="AD88" s="61"/>
      <c r="AE88" s="61"/>
      <c r="AF88" s="61"/>
      <c r="AG88" s="4"/>
    </row>
    <row r="89" spans="1:61" ht="3.6" customHeight="1" x14ac:dyDescent="0.3">
      <c r="A89" s="20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4"/>
    </row>
    <row r="90" spans="1:61" ht="9" customHeight="1" x14ac:dyDescent="0.3">
      <c r="A90" s="20"/>
      <c r="B90" s="24"/>
      <c r="C90" s="24"/>
      <c r="D90" s="24"/>
      <c r="E90" s="24"/>
      <c r="F90" s="24"/>
      <c r="G90" s="24"/>
      <c r="H90" s="24"/>
      <c r="I90" s="20"/>
      <c r="J90" s="20"/>
      <c r="K90" s="20"/>
      <c r="L90" s="20"/>
      <c r="M90" s="20"/>
      <c r="N90" s="20"/>
      <c r="O90" s="20"/>
      <c r="P90" s="62" t="s">
        <v>7</v>
      </c>
      <c r="Q90" s="62"/>
      <c r="R90" s="62" t="s">
        <v>8</v>
      </c>
      <c r="S90" s="62"/>
      <c r="T90" s="62"/>
      <c r="U90" s="62"/>
      <c r="V90" s="62" t="s">
        <v>22</v>
      </c>
      <c r="W90" s="62"/>
      <c r="X90" s="62"/>
      <c r="Y90" s="20"/>
      <c r="Z90" s="20"/>
      <c r="AA90" s="20"/>
      <c r="AB90" s="20"/>
      <c r="AC90" s="20"/>
      <c r="AD90" s="20"/>
      <c r="AE90" s="20"/>
      <c r="AF90" s="20"/>
      <c r="AG90" s="4"/>
    </row>
    <row r="91" spans="1:61" ht="15" customHeight="1" x14ac:dyDescent="0.3">
      <c r="A91" s="20"/>
      <c r="B91" s="119" t="s">
        <v>103</v>
      </c>
      <c r="C91" s="120"/>
      <c r="D91" s="120"/>
      <c r="E91" s="120"/>
      <c r="F91" s="120"/>
      <c r="G91" s="120"/>
      <c r="H91" s="120"/>
      <c r="I91" s="120"/>
      <c r="J91" s="121"/>
      <c r="K91" s="56" t="s">
        <v>145</v>
      </c>
      <c r="L91" s="58"/>
      <c r="M91" s="56" t="s">
        <v>144</v>
      </c>
      <c r="N91" s="57"/>
      <c r="O91" s="58"/>
      <c r="P91" s="61"/>
      <c r="Q91" s="61"/>
      <c r="R91" s="61"/>
      <c r="S91" s="61"/>
      <c r="T91" s="61"/>
      <c r="U91" s="61"/>
      <c r="V91" s="61"/>
      <c r="W91" s="61"/>
      <c r="X91" s="61"/>
      <c r="Y91" s="20"/>
      <c r="Z91" s="20"/>
      <c r="AA91" s="20"/>
      <c r="AB91" s="20"/>
      <c r="AC91" s="20"/>
      <c r="AD91" s="20"/>
      <c r="AE91" s="20"/>
      <c r="AF91" s="20"/>
      <c r="AG91" s="4"/>
    </row>
    <row r="92" spans="1:61" ht="3.6" customHeight="1" x14ac:dyDescent="0.3">
      <c r="A92" s="20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4"/>
    </row>
    <row r="93" spans="1:61" ht="15" customHeight="1" x14ac:dyDescent="0.3">
      <c r="A93" s="20"/>
      <c r="B93" s="69" t="s">
        <v>108</v>
      </c>
      <c r="C93" s="70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/>
      <c r="AC93" s="70"/>
      <c r="AD93" s="70"/>
      <c r="AE93" s="70"/>
      <c r="AF93" s="71"/>
    </row>
    <row r="94" spans="1:61" ht="3.6" customHeight="1" x14ac:dyDescent="0.3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</row>
    <row r="95" spans="1:61" ht="15" customHeight="1" x14ac:dyDescent="0.3">
      <c r="A95" s="20"/>
      <c r="B95" s="204" t="s">
        <v>180</v>
      </c>
      <c r="C95" s="205"/>
      <c r="D95" s="205"/>
      <c r="E95" s="205"/>
      <c r="F95" s="205"/>
      <c r="G95" s="205"/>
      <c r="H95" s="205"/>
      <c r="I95" s="205"/>
      <c r="J95" s="205"/>
      <c r="K95" s="205"/>
      <c r="L95" s="205"/>
      <c r="M95" s="205"/>
      <c r="N95" s="205"/>
      <c r="O95" s="205"/>
      <c r="P95" s="205"/>
      <c r="Q95" s="205"/>
      <c r="R95" s="205"/>
      <c r="S95" s="205"/>
      <c r="T95" s="205"/>
      <c r="U95" s="205"/>
      <c r="V95" s="205"/>
      <c r="W95" s="205"/>
      <c r="X95" s="205"/>
      <c r="Y95" s="205"/>
      <c r="Z95" s="205"/>
      <c r="AA95" s="205"/>
      <c r="AB95" s="205"/>
      <c r="AC95" s="205"/>
      <c r="AD95" s="205"/>
      <c r="AE95" s="205"/>
      <c r="AF95" s="206"/>
    </row>
    <row r="96" spans="1:61" ht="3.6" customHeight="1" x14ac:dyDescent="0.3">
      <c r="A96" s="20"/>
      <c r="B96" s="20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</row>
    <row r="97" spans="1:61" ht="15" customHeight="1" x14ac:dyDescent="0.3">
      <c r="A97" s="20"/>
      <c r="B97" s="35" t="s">
        <v>125</v>
      </c>
      <c r="C97" s="86" t="str">
        <f>IF(L19="","",+L19)</f>
        <v>RALFIN REALES OLIVEROS</v>
      </c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7" t="s">
        <v>127</v>
      </c>
      <c r="P97" s="87"/>
      <c r="Q97" s="87"/>
      <c r="R97" s="87"/>
      <c r="S97" s="87"/>
      <c r="T97" s="87"/>
      <c r="U97" s="87"/>
      <c r="V97" s="87"/>
      <c r="W97" s="88">
        <f>IF(AB19="","",+AB19)</f>
        <v>7617861</v>
      </c>
      <c r="X97" s="88"/>
      <c r="Y97" s="88"/>
      <c r="Z97" s="88"/>
      <c r="AA97" s="88"/>
      <c r="AB97" s="164" t="s">
        <v>140</v>
      </c>
      <c r="AC97" s="164"/>
      <c r="AD97" s="164"/>
      <c r="AE97" s="164"/>
      <c r="AF97" s="165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</row>
    <row r="98" spans="1:61" ht="85.5" customHeight="1" x14ac:dyDescent="0.3">
      <c r="A98" s="20"/>
      <c r="B98" s="188" t="s">
        <v>184</v>
      </c>
      <c r="C98" s="189"/>
      <c r="D98" s="189"/>
      <c r="E98" s="189"/>
      <c r="F98" s="189"/>
      <c r="G98" s="189"/>
      <c r="H98" s="189"/>
      <c r="I98" s="189"/>
      <c r="J98" s="189"/>
      <c r="K98" s="189"/>
      <c r="L98" s="189"/>
      <c r="M98" s="189"/>
      <c r="N98" s="189"/>
      <c r="O98" s="189"/>
      <c r="P98" s="189"/>
      <c r="Q98" s="189"/>
      <c r="R98" s="189"/>
      <c r="S98" s="189"/>
      <c r="T98" s="189"/>
      <c r="U98" s="189"/>
      <c r="V98" s="189"/>
      <c r="W98" s="189"/>
      <c r="X98" s="189"/>
      <c r="Y98" s="189"/>
      <c r="Z98" s="189"/>
      <c r="AA98" s="189"/>
      <c r="AB98" s="189"/>
      <c r="AC98" s="189"/>
      <c r="AD98" s="189"/>
      <c r="AE98" s="189"/>
      <c r="AF98" s="190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</row>
    <row r="99" spans="1:61" ht="54.75" customHeight="1" x14ac:dyDescent="0.3">
      <c r="A99" s="20"/>
      <c r="B99" s="172" t="s">
        <v>200</v>
      </c>
      <c r="C99" s="173"/>
      <c r="D99" s="173"/>
      <c r="E99" s="173"/>
      <c r="F99" s="173"/>
      <c r="G99" s="173"/>
      <c r="H99" s="173"/>
      <c r="I99" s="173"/>
      <c r="J99" s="173"/>
      <c r="K99" s="173"/>
      <c r="L99" s="173"/>
      <c r="M99" s="173"/>
      <c r="N99" s="173"/>
      <c r="O99" s="173"/>
      <c r="P99" s="173"/>
      <c r="Q99" s="173"/>
      <c r="R99" s="173"/>
      <c r="S99" s="173"/>
      <c r="T99" s="173"/>
      <c r="U99" s="173"/>
      <c r="V99" s="173"/>
      <c r="W99" s="173"/>
      <c r="X99" s="173"/>
      <c r="Y99" s="173"/>
      <c r="Z99" s="173"/>
      <c r="AA99" s="173"/>
      <c r="AB99" s="173"/>
      <c r="AC99" s="173"/>
      <c r="AD99" s="173"/>
      <c r="AE99" s="173"/>
      <c r="AF99" s="174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</row>
    <row r="100" spans="1:61" ht="15" customHeight="1" x14ac:dyDescent="0.3">
      <c r="A100" s="20"/>
      <c r="B100" s="166" t="s">
        <v>183</v>
      </c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67"/>
      <c r="T100" s="167"/>
      <c r="U100" s="167"/>
      <c r="V100" s="167"/>
      <c r="W100" s="167"/>
      <c r="X100" s="167"/>
      <c r="Y100" s="167"/>
      <c r="Z100" s="167"/>
      <c r="AA100" s="167"/>
      <c r="AB100" s="168"/>
      <c r="AC100" s="59" t="s">
        <v>11</v>
      </c>
      <c r="AD100" s="60"/>
      <c r="AE100" s="60"/>
      <c r="AF100" s="60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</row>
    <row r="101" spans="1:61" ht="3.6" customHeight="1" x14ac:dyDescent="0.3">
      <c r="A101" s="20"/>
      <c r="B101" s="36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</row>
    <row r="102" spans="1:61" ht="15" customHeight="1" x14ac:dyDescent="0.3">
      <c r="A102" s="20"/>
      <c r="B102" s="63" t="s">
        <v>172</v>
      </c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5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</row>
    <row r="103" spans="1:61" ht="3.6" customHeight="1" x14ac:dyDescent="0.3">
      <c r="A103" s="20"/>
      <c r="B103" s="38"/>
      <c r="C103" s="38"/>
      <c r="D103" s="38"/>
      <c r="E103" s="38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37"/>
      <c r="Z103" s="37"/>
      <c r="AA103" s="37"/>
      <c r="AB103" s="37"/>
      <c r="AC103" s="37"/>
      <c r="AD103" s="37"/>
      <c r="AE103" s="37"/>
      <c r="AF103" s="3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</row>
    <row r="104" spans="1:61" ht="15" customHeight="1" x14ac:dyDescent="0.3">
      <c r="A104" s="20"/>
      <c r="B104" s="66" t="s">
        <v>174</v>
      </c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8"/>
      <c r="Z104" s="50">
        <v>237800</v>
      </c>
      <c r="AA104" s="50"/>
      <c r="AB104" s="50"/>
      <c r="AC104" s="50"/>
      <c r="AD104" s="50"/>
      <c r="AE104" s="50"/>
      <c r="AF104" s="50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</row>
    <row r="105" spans="1:61" ht="3.6" customHeight="1" x14ac:dyDescent="0.3">
      <c r="A105" s="20"/>
      <c r="B105" s="38"/>
      <c r="C105" s="38"/>
      <c r="D105" s="38"/>
      <c r="E105" s="38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</row>
    <row r="106" spans="1:61" ht="26.25" customHeight="1" x14ac:dyDescent="0.3">
      <c r="A106" s="20"/>
      <c r="B106" s="66" t="s">
        <v>173</v>
      </c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8"/>
      <c r="Z106" s="50">
        <v>304400</v>
      </c>
      <c r="AA106" s="50"/>
      <c r="AB106" s="50"/>
      <c r="AC106" s="50"/>
      <c r="AD106" s="50"/>
      <c r="AE106" s="50"/>
      <c r="AF106" s="50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</row>
    <row r="107" spans="1:61" ht="3.6" customHeight="1" x14ac:dyDescent="0.3">
      <c r="A107" s="20"/>
      <c r="B107" s="37"/>
      <c r="C107" s="20"/>
      <c r="D107" s="20"/>
      <c r="E107" s="20"/>
      <c r="F107" s="20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</row>
    <row r="108" spans="1:61" ht="15" customHeight="1" x14ac:dyDescent="0.3">
      <c r="A108" s="20"/>
      <c r="B108" s="66" t="s">
        <v>175</v>
      </c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8"/>
      <c r="Z108" s="50">
        <v>10000</v>
      </c>
      <c r="AA108" s="50"/>
      <c r="AB108" s="50"/>
      <c r="AC108" s="50"/>
      <c r="AD108" s="50"/>
      <c r="AE108" s="50"/>
      <c r="AF108" s="50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</row>
    <row r="109" spans="1:61" ht="3.6" customHeight="1" x14ac:dyDescent="0.3">
      <c r="A109" s="20"/>
      <c r="B109" s="36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10"/>
      <c r="AA109" s="10"/>
      <c r="AB109" s="10"/>
      <c r="AC109" s="10"/>
      <c r="AD109" s="10"/>
      <c r="AE109" s="10"/>
      <c r="AF109" s="10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</row>
    <row r="110" spans="1:61" ht="15" customHeight="1" x14ac:dyDescent="0.3">
      <c r="A110" s="20"/>
      <c r="B110" s="169" t="s">
        <v>176</v>
      </c>
      <c r="C110" s="170"/>
      <c r="D110" s="170"/>
      <c r="E110" s="170"/>
      <c r="F110" s="170"/>
      <c r="G110" s="170"/>
      <c r="H110" s="170"/>
      <c r="I110" s="170"/>
      <c r="J110" s="170"/>
      <c r="K110" s="170"/>
      <c r="L110" s="170"/>
      <c r="M110" s="170"/>
      <c r="N110" s="170"/>
      <c r="O110" s="170"/>
      <c r="P110" s="170"/>
      <c r="Q110" s="170"/>
      <c r="R110" s="170"/>
      <c r="S110" s="170"/>
      <c r="T110" s="170"/>
      <c r="U110" s="170"/>
      <c r="V110" s="170"/>
      <c r="W110" s="170"/>
      <c r="X110" s="170"/>
      <c r="Y110" s="171"/>
      <c r="Z110" s="202">
        <f>Z104+Z106+Z108</f>
        <v>552200</v>
      </c>
      <c r="AA110" s="202"/>
      <c r="AB110" s="202"/>
      <c r="AC110" s="202"/>
      <c r="AD110" s="202"/>
      <c r="AE110" s="202"/>
      <c r="AF110" s="202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</row>
    <row r="111" spans="1:61" ht="3.6" customHeight="1" x14ac:dyDescent="0.3">
      <c r="A111" s="20"/>
      <c r="B111" s="39"/>
      <c r="C111" s="40"/>
      <c r="D111" s="40"/>
      <c r="E111" s="40"/>
      <c r="F111" s="40"/>
      <c r="G111" s="40"/>
      <c r="H111" s="20"/>
      <c r="I111" s="20"/>
      <c r="J111" s="2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</row>
    <row r="112" spans="1:61" ht="15" customHeight="1" x14ac:dyDescent="0.3">
      <c r="A112" s="20"/>
      <c r="B112" s="72" t="s">
        <v>128</v>
      </c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  <c r="AA112" s="73"/>
      <c r="AB112" s="73"/>
      <c r="AC112" s="73"/>
      <c r="AD112" s="73"/>
      <c r="AE112" s="73"/>
      <c r="AF112" s="74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</row>
    <row r="113" spans="1:61" ht="15" customHeight="1" x14ac:dyDescent="0.3">
      <c r="A113" s="20"/>
      <c r="B113" s="75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</row>
    <row r="114" spans="1:61" ht="3.6" customHeight="1" x14ac:dyDescent="0.3">
      <c r="A114" s="20"/>
      <c r="B114" s="39"/>
      <c r="C114" s="40"/>
      <c r="D114" s="40"/>
      <c r="E114" s="40"/>
      <c r="F114" s="40"/>
      <c r="G114" s="40"/>
      <c r="H114" s="20"/>
      <c r="I114" s="20"/>
      <c r="J114" s="2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</row>
    <row r="115" spans="1:61" ht="15" customHeight="1" x14ac:dyDescent="0.3">
      <c r="A115" s="20"/>
      <c r="B115" s="78" t="s">
        <v>150</v>
      </c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80"/>
      <c r="AA115" s="94" t="s">
        <v>145</v>
      </c>
      <c r="AB115" s="95"/>
      <c r="AC115" s="96"/>
      <c r="AD115" s="94" t="s">
        <v>147</v>
      </c>
      <c r="AE115" s="95"/>
      <c r="AF115" s="96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</row>
    <row r="116" spans="1:61" ht="27.75" customHeight="1" x14ac:dyDescent="0.3">
      <c r="A116" s="20"/>
      <c r="B116" s="81" t="s">
        <v>151</v>
      </c>
      <c r="C116" s="82"/>
      <c r="D116" s="82"/>
      <c r="E116" s="82"/>
      <c r="F116" s="82"/>
      <c r="G116" s="82"/>
      <c r="H116" s="82"/>
      <c r="I116" s="8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3"/>
      <c r="AA116" s="56" t="s">
        <v>145</v>
      </c>
      <c r="AB116" s="57"/>
      <c r="AC116" s="58"/>
      <c r="AD116" s="56" t="s">
        <v>147</v>
      </c>
      <c r="AE116" s="57"/>
      <c r="AF116" s="58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</row>
    <row r="117" spans="1:61" ht="27.75" customHeight="1" x14ac:dyDescent="0.3">
      <c r="A117" s="20"/>
      <c r="B117" s="78" t="s">
        <v>163</v>
      </c>
      <c r="C117" s="79"/>
      <c r="D117" s="79"/>
      <c r="E117" s="79"/>
      <c r="F117" s="79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80"/>
      <c r="AA117" s="94" t="s">
        <v>145</v>
      </c>
      <c r="AB117" s="95"/>
      <c r="AC117" s="96"/>
      <c r="AD117" s="94" t="s">
        <v>147</v>
      </c>
      <c r="AE117" s="95"/>
      <c r="AF117" s="96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</row>
    <row r="118" spans="1:61" ht="27.75" customHeight="1" x14ac:dyDescent="0.3">
      <c r="A118" s="20"/>
      <c r="B118" s="210" t="s">
        <v>156</v>
      </c>
      <c r="C118" s="211"/>
      <c r="D118" s="211"/>
      <c r="E118" s="211"/>
      <c r="F118" s="211"/>
      <c r="G118" s="211"/>
      <c r="H118" s="211"/>
      <c r="I118" s="211"/>
      <c r="J118" s="211"/>
      <c r="K118" s="211"/>
      <c r="L118" s="211"/>
      <c r="M118" s="211"/>
      <c r="N118" s="211"/>
      <c r="O118" s="211"/>
      <c r="P118" s="211"/>
      <c r="Q118" s="211"/>
      <c r="R118" s="211"/>
      <c r="S118" s="211"/>
      <c r="T118" s="211"/>
      <c r="U118" s="211"/>
      <c r="V118" s="211"/>
      <c r="W118" s="211"/>
      <c r="X118" s="211"/>
      <c r="Y118" s="211"/>
      <c r="Z118" s="212"/>
      <c r="AA118" s="207" t="s">
        <v>145</v>
      </c>
      <c r="AB118" s="208"/>
      <c r="AC118" s="209"/>
      <c r="AD118" s="207" t="s">
        <v>147</v>
      </c>
      <c r="AE118" s="208"/>
      <c r="AF118" s="209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</row>
    <row r="119" spans="1:61" ht="15" customHeight="1" x14ac:dyDescent="0.3">
      <c r="A119" s="20"/>
      <c r="B119" s="78" t="s">
        <v>152</v>
      </c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80"/>
      <c r="AA119" s="94" t="s">
        <v>145</v>
      </c>
      <c r="AB119" s="95"/>
      <c r="AC119" s="96"/>
      <c r="AD119" s="94" t="s">
        <v>147</v>
      </c>
      <c r="AE119" s="95"/>
      <c r="AF119" s="96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</row>
    <row r="120" spans="1:61" ht="27" customHeight="1" x14ac:dyDescent="0.3">
      <c r="A120" s="20"/>
      <c r="B120" s="210" t="s">
        <v>165</v>
      </c>
      <c r="C120" s="211"/>
      <c r="D120" s="211"/>
      <c r="E120" s="211"/>
      <c r="F120" s="211"/>
      <c r="G120" s="211"/>
      <c r="H120" s="211"/>
      <c r="I120" s="211"/>
      <c r="J120" s="211"/>
      <c r="K120" s="211"/>
      <c r="L120" s="211"/>
      <c r="M120" s="211"/>
      <c r="N120" s="211"/>
      <c r="O120" s="211"/>
      <c r="P120" s="211"/>
      <c r="Q120" s="211"/>
      <c r="R120" s="211"/>
      <c r="S120" s="211"/>
      <c r="T120" s="211"/>
      <c r="U120" s="211"/>
      <c r="V120" s="211"/>
      <c r="W120" s="211"/>
      <c r="X120" s="211"/>
      <c r="Y120" s="211"/>
      <c r="Z120" s="212"/>
      <c r="AA120" s="207" t="s">
        <v>145</v>
      </c>
      <c r="AB120" s="208"/>
      <c r="AC120" s="209"/>
      <c r="AD120" s="207" t="s">
        <v>147</v>
      </c>
      <c r="AE120" s="208"/>
      <c r="AF120" s="209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</row>
    <row r="121" spans="1:61" ht="15" customHeight="1" x14ac:dyDescent="0.3">
      <c r="A121" s="20"/>
      <c r="B121" s="78" t="s">
        <v>153</v>
      </c>
      <c r="C121" s="79"/>
      <c r="D121" s="79"/>
      <c r="E121" s="79"/>
      <c r="F121" s="79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80"/>
      <c r="AA121" s="94" t="s">
        <v>145</v>
      </c>
      <c r="AB121" s="95"/>
      <c r="AC121" s="96"/>
      <c r="AD121" s="94" t="s">
        <v>147</v>
      </c>
      <c r="AE121" s="95"/>
      <c r="AF121" s="96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</row>
    <row r="122" spans="1:61" ht="3.6" customHeight="1" x14ac:dyDescent="0.3">
      <c r="A122" s="20"/>
      <c r="B122" s="39"/>
      <c r="C122" s="40"/>
      <c r="D122" s="40"/>
      <c r="E122" s="40"/>
      <c r="F122" s="40"/>
      <c r="G122" s="40"/>
      <c r="H122" s="20"/>
      <c r="I122" s="20"/>
      <c r="J122" s="2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40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</row>
    <row r="123" spans="1:61" ht="15" customHeight="1" x14ac:dyDescent="0.3">
      <c r="A123" s="20"/>
      <c r="B123" s="178" t="s">
        <v>177</v>
      </c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179"/>
      <c r="O123" s="179"/>
      <c r="P123" s="179"/>
      <c r="Q123" s="179"/>
      <c r="R123" s="179"/>
      <c r="S123" s="179"/>
      <c r="T123" s="179"/>
      <c r="U123" s="179"/>
      <c r="V123" s="179"/>
      <c r="W123" s="179"/>
      <c r="X123" s="179"/>
      <c r="Y123" s="179"/>
      <c r="Z123" s="179"/>
      <c r="AA123" s="179"/>
      <c r="AB123" s="179"/>
      <c r="AC123" s="179"/>
      <c r="AD123" s="179"/>
      <c r="AE123" s="179"/>
      <c r="AF123" s="180"/>
    </row>
    <row r="124" spans="1:61" ht="3.6" customHeight="1" thickBot="1" x14ac:dyDescent="0.35">
      <c r="A124" s="20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</row>
    <row r="125" spans="1:61" ht="15" customHeight="1" thickBot="1" x14ac:dyDescent="0.35">
      <c r="A125" s="20"/>
      <c r="B125" s="175" t="s">
        <v>143</v>
      </c>
      <c r="C125" s="176"/>
      <c r="D125" s="176"/>
      <c r="E125" s="176"/>
      <c r="F125" s="176"/>
      <c r="G125" s="176"/>
      <c r="H125" s="176"/>
      <c r="I125" s="176"/>
      <c r="J125" s="176"/>
      <c r="K125" s="176"/>
      <c r="L125" s="176"/>
      <c r="M125" s="176"/>
      <c r="N125" s="176"/>
      <c r="O125" s="176"/>
      <c r="P125" s="176"/>
      <c r="Q125" s="176"/>
      <c r="R125" s="176"/>
      <c r="S125" s="176"/>
      <c r="T125" s="176"/>
      <c r="U125" s="176"/>
      <c r="V125" s="176"/>
      <c r="W125" s="176"/>
      <c r="X125" s="176"/>
      <c r="Y125" s="176"/>
      <c r="Z125" s="176"/>
      <c r="AA125" s="176"/>
      <c r="AB125" s="176"/>
      <c r="AC125" s="176"/>
      <c r="AD125" s="176"/>
      <c r="AE125" s="176"/>
      <c r="AF125" s="177"/>
    </row>
    <row r="126" spans="1:61" ht="3.6" customHeight="1" x14ac:dyDescent="0.3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</row>
    <row r="127" spans="1:61" ht="15" customHeight="1" x14ac:dyDescent="0.3">
      <c r="A127" s="20"/>
      <c r="B127" s="178" t="s">
        <v>130</v>
      </c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179"/>
      <c r="O127" s="179"/>
      <c r="P127" s="179"/>
      <c r="Q127" s="179"/>
      <c r="R127" s="179"/>
      <c r="S127" s="179"/>
      <c r="T127" s="179"/>
      <c r="U127" s="179"/>
      <c r="V127" s="179"/>
      <c r="W127" s="179"/>
      <c r="X127" s="179"/>
      <c r="Y127" s="179"/>
      <c r="Z127" s="179"/>
      <c r="AA127" s="179"/>
      <c r="AB127" s="179"/>
      <c r="AC127" s="179"/>
      <c r="AD127" s="179"/>
      <c r="AE127" s="179"/>
      <c r="AF127" s="180"/>
      <c r="AJ127" s="18"/>
      <c r="AK127" s="18"/>
      <c r="AL127" s="18"/>
      <c r="AM127" s="18"/>
      <c r="AN127" s="18"/>
      <c r="AO127" s="18"/>
      <c r="AP127" s="18"/>
      <c r="AQ127" s="18"/>
    </row>
    <row r="128" spans="1:61" ht="3.6" customHeight="1" x14ac:dyDescent="0.3">
      <c r="A128" s="20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J128" s="18"/>
      <c r="AK128" s="18"/>
      <c r="AL128" s="18"/>
      <c r="AM128" s="18"/>
      <c r="AN128" s="18"/>
      <c r="AO128" s="18"/>
      <c r="AP128" s="18"/>
      <c r="AQ128" s="18"/>
    </row>
    <row r="129" spans="1:46" ht="15" customHeight="1" x14ac:dyDescent="0.3">
      <c r="A129" s="20"/>
      <c r="B129" s="42" t="s">
        <v>125</v>
      </c>
      <c r="C129" s="86" t="str">
        <f>IF(J49="","",+J49)</f>
        <v>MILENA RODRIGUIEZ  TAMAYO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7" t="s">
        <v>127</v>
      </c>
      <c r="P129" s="87"/>
      <c r="Q129" s="87"/>
      <c r="R129" s="87"/>
      <c r="S129" s="87"/>
      <c r="T129" s="87"/>
      <c r="U129" s="87"/>
      <c r="V129" s="87"/>
      <c r="W129" s="88">
        <f>IF(AA49="","",+AA49)</f>
        <v>53121303</v>
      </c>
      <c r="X129" s="88"/>
      <c r="Y129" s="88"/>
      <c r="Z129" s="88"/>
      <c r="AA129" s="88"/>
      <c r="AB129" s="89" t="s">
        <v>131</v>
      </c>
      <c r="AC129" s="89"/>
      <c r="AD129" s="89"/>
      <c r="AE129" s="89"/>
      <c r="AF129" s="90"/>
      <c r="AJ129" s="18"/>
      <c r="AK129" s="18"/>
      <c r="AL129" s="18"/>
      <c r="AM129" s="18"/>
      <c r="AN129" s="18"/>
      <c r="AO129" s="18"/>
      <c r="AP129" s="18"/>
      <c r="AQ129" s="18"/>
    </row>
    <row r="130" spans="1:46" ht="15" customHeight="1" x14ac:dyDescent="0.3">
      <c r="A130" s="20"/>
      <c r="B130" s="181" t="str">
        <f>IF(I47="Interventoría","Interventor",IF(I47="Supervisión","Supervisor",""))</f>
        <v>Supervisor</v>
      </c>
      <c r="C130" s="182"/>
      <c r="D130" s="182"/>
      <c r="E130" s="85" t="s">
        <v>149</v>
      </c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5"/>
      <c r="U130" s="85"/>
      <c r="V130" s="85"/>
      <c r="W130" s="183" t="str">
        <f>IF(L19="","",+ L19)</f>
        <v>RALFIN REALES OLIVEROS</v>
      </c>
      <c r="X130" s="183"/>
      <c r="Y130" s="183"/>
      <c r="Z130" s="183"/>
      <c r="AA130" s="183"/>
      <c r="AB130" s="183"/>
      <c r="AC130" s="183"/>
      <c r="AD130" s="183"/>
      <c r="AE130" s="183"/>
      <c r="AF130" s="184"/>
      <c r="AG130" s="2"/>
      <c r="AH130" s="2"/>
      <c r="AI130" s="2"/>
      <c r="AK130" s="18"/>
      <c r="AL130" s="18"/>
      <c r="AM130" s="18"/>
      <c r="AN130" s="18"/>
      <c r="AO130" s="18"/>
      <c r="AP130" s="18"/>
      <c r="AQ130" s="18"/>
    </row>
    <row r="131" spans="1:46" ht="56.25" customHeight="1" x14ac:dyDescent="0.3">
      <c r="A131" s="20"/>
      <c r="B131" s="191" t="s">
        <v>155</v>
      </c>
      <c r="C131" s="192"/>
      <c r="D131" s="192"/>
      <c r="E131" s="192"/>
      <c r="F131" s="192"/>
      <c r="G131" s="192"/>
      <c r="H131" s="192"/>
      <c r="I131" s="192"/>
      <c r="J131" s="192"/>
      <c r="K131" s="192"/>
      <c r="L131" s="192"/>
      <c r="M131" s="192"/>
      <c r="N131" s="192"/>
      <c r="O131" s="192"/>
      <c r="P131" s="192"/>
      <c r="Q131" s="192"/>
      <c r="R131" s="192"/>
      <c r="S131" s="192"/>
      <c r="T131" s="192"/>
      <c r="U131" s="192"/>
      <c r="V131" s="192"/>
      <c r="W131" s="192"/>
      <c r="X131" s="192"/>
      <c r="Y131" s="192"/>
      <c r="Z131" s="192"/>
      <c r="AA131" s="192"/>
      <c r="AB131" s="192"/>
      <c r="AC131" s="192"/>
      <c r="AD131" s="192"/>
      <c r="AE131" s="192"/>
      <c r="AF131" s="193"/>
      <c r="AK131" s="18"/>
      <c r="AL131" s="18"/>
      <c r="AM131" s="18"/>
      <c r="AN131" s="18"/>
      <c r="AO131" s="18"/>
      <c r="AP131" s="18"/>
      <c r="AQ131" s="18"/>
    </row>
    <row r="132" spans="1:46" ht="3.6" customHeight="1" x14ac:dyDescent="0.3">
      <c r="A132" s="20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J132" s="18"/>
      <c r="AK132" s="18"/>
      <c r="AL132" s="18"/>
      <c r="AM132" s="18"/>
      <c r="AN132" s="18"/>
      <c r="AO132" s="18"/>
      <c r="AP132" s="18"/>
      <c r="AQ132" s="18"/>
    </row>
    <row r="133" spans="1:46" ht="18" customHeight="1" x14ac:dyDescent="0.3">
      <c r="A133" s="20"/>
      <c r="B133" s="69" t="s">
        <v>154</v>
      </c>
      <c r="C133" s="70"/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Z133" s="70"/>
      <c r="AA133" s="70"/>
      <c r="AB133" s="70"/>
      <c r="AC133" s="70"/>
      <c r="AD133" s="70"/>
      <c r="AE133" s="70"/>
      <c r="AF133" s="71"/>
      <c r="AJ133" s="18"/>
      <c r="AK133" s="18"/>
      <c r="AL133" s="18"/>
      <c r="AM133" s="18"/>
      <c r="AN133" s="18"/>
      <c r="AO133" s="18"/>
      <c r="AP133" s="18"/>
      <c r="AQ133" s="18"/>
    </row>
    <row r="134" spans="1:46" ht="3.6" customHeight="1" x14ac:dyDescent="0.3">
      <c r="A134" s="20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J134" s="18"/>
      <c r="AK134" s="18"/>
      <c r="AL134" s="18"/>
      <c r="AM134" s="18"/>
      <c r="AN134" s="18"/>
      <c r="AO134" s="18"/>
      <c r="AP134" s="18"/>
      <c r="AQ134" s="18"/>
    </row>
    <row r="135" spans="1:46" ht="15" customHeight="1" x14ac:dyDescent="0.3">
      <c r="A135" s="32"/>
      <c r="B135" s="194" t="s">
        <v>109</v>
      </c>
      <c r="C135" s="195"/>
      <c r="D135" s="84" t="s">
        <v>124</v>
      </c>
      <c r="E135" s="84"/>
      <c r="F135" s="84"/>
      <c r="G135" s="84"/>
      <c r="H135" s="84"/>
      <c r="I135" s="84"/>
      <c r="J135" s="84"/>
      <c r="K135" s="84"/>
      <c r="L135" s="84" t="s">
        <v>126</v>
      </c>
      <c r="M135" s="84"/>
      <c r="N135" s="84"/>
      <c r="O135" s="84"/>
      <c r="P135" s="84"/>
      <c r="Q135" s="84"/>
      <c r="R135" s="84"/>
      <c r="S135" s="84" t="s">
        <v>123</v>
      </c>
      <c r="T135" s="84"/>
      <c r="U135" s="84"/>
      <c r="V135" s="84"/>
      <c r="W135" s="84"/>
      <c r="X135" s="84"/>
      <c r="Y135" s="84" t="s">
        <v>122</v>
      </c>
      <c r="Z135" s="84"/>
      <c r="AA135" s="84"/>
      <c r="AB135" s="84"/>
      <c r="AC135" s="84"/>
      <c r="AD135" s="84"/>
      <c r="AE135" s="84"/>
      <c r="AF135" s="84"/>
      <c r="AJ135" s="18"/>
      <c r="AK135" s="18"/>
      <c r="AL135" s="18"/>
      <c r="AM135" s="18"/>
      <c r="AN135" s="18"/>
      <c r="AO135" s="18"/>
      <c r="AP135" s="18"/>
      <c r="AQ135" s="18"/>
    </row>
    <row r="136" spans="1:46" ht="18" customHeight="1" x14ac:dyDescent="0.3">
      <c r="A136" s="32"/>
      <c r="B136" s="196"/>
      <c r="C136" s="197"/>
      <c r="D136" s="61" t="s">
        <v>121</v>
      </c>
      <c r="E136" s="61"/>
      <c r="F136" s="61"/>
      <c r="G136" s="61"/>
      <c r="H136" s="61"/>
      <c r="I136" s="61"/>
      <c r="J136" s="61"/>
      <c r="K136" s="61"/>
      <c r="L136" s="61" t="s">
        <v>11</v>
      </c>
      <c r="M136" s="61"/>
      <c r="N136" s="61"/>
      <c r="O136" s="61"/>
      <c r="P136" s="61"/>
      <c r="Q136" s="61"/>
      <c r="R136" s="61"/>
      <c r="S136" s="162">
        <v>29</v>
      </c>
      <c r="T136" s="162"/>
      <c r="U136" s="162"/>
      <c r="V136" s="162"/>
      <c r="W136" s="162"/>
      <c r="X136" s="162"/>
      <c r="Y136" s="91">
        <f>IF(S136="","",($Z$41/30)*S136)</f>
        <v>4596500</v>
      </c>
      <c r="Z136" s="92"/>
      <c r="AA136" s="92"/>
      <c r="AB136" s="92"/>
      <c r="AC136" s="92"/>
      <c r="AD136" s="92"/>
      <c r="AE136" s="92"/>
      <c r="AF136" s="93"/>
      <c r="AJ136" s="18"/>
      <c r="AK136" s="18"/>
      <c r="AL136" s="18"/>
      <c r="AM136" s="18"/>
      <c r="AN136" s="18"/>
      <c r="AO136" s="18"/>
      <c r="AP136" s="18"/>
      <c r="AQ136" s="18"/>
    </row>
    <row r="137" spans="1:46" ht="18" customHeight="1" x14ac:dyDescent="0.3">
      <c r="A137" s="32"/>
      <c r="B137" s="196"/>
      <c r="C137" s="197"/>
      <c r="D137" s="61" t="s">
        <v>110</v>
      </c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162"/>
      <c r="T137" s="162"/>
      <c r="U137" s="162"/>
      <c r="V137" s="162"/>
      <c r="W137" s="162"/>
      <c r="X137" s="162"/>
      <c r="Y137" s="91" t="str">
        <f t="shared" ref="Y137:Y144" si="0">IF(S137="","",($Z$41/30)*S137)</f>
        <v/>
      </c>
      <c r="Z137" s="92"/>
      <c r="AA137" s="92"/>
      <c r="AB137" s="92"/>
      <c r="AC137" s="92"/>
      <c r="AD137" s="92"/>
      <c r="AE137" s="92"/>
      <c r="AF137" s="93"/>
      <c r="AJ137" s="18"/>
      <c r="AK137" s="18"/>
      <c r="AL137" s="18"/>
      <c r="AM137" s="18"/>
      <c r="AN137" s="160"/>
      <c r="AO137" s="160"/>
      <c r="AP137" s="160"/>
      <c r="AQ137" s="160"/>
      <c r="AR137" s="160"/>
      <c r="AS137" s="160"/>
      <c r="AT137" s="160"/>
    </row>
    <row r="138" spans="1:46" ht="18" customHeight="1" x14ac:dyDescent="0.3">
      <c r="A138" s="32"/>
      <c r="B138" s="196"/>
      <c r="C138" s="197"/>
      <c r="D138" s="61" t="s">
        <v>111</v>
      </c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162"/>
      <c r="T138" s="162"/>
      <c r="U138" s="162"/>
      <c r="V138" s="162"/>
      <c r="W138" s="162"/>
      <c r="X138" s="162"/>
      <c r="Y138" s="91"/>
      <c r="Z138" s="92"/>
      <c r="AA138" s="92"/>
      <c r="AB138" s="92"/>
      <c r="AC138" s="92"/>
      <c r="AD138" s="92"/>
      <c r="AE138" s="92"/>
      <c r="AF138" s="93"/>
      <c r="AJ138" s="18"/>
      <c r="AK138" s="18"/>
      <c r="AL138" s="18"/>
      <c r="AM138" s="18"/>
      <c r="AN138" s="18"/>
      <c r="AO138" s="18"/>
      <c r="AP138" s="18"/>
      <c r="AQ138" s="18"/>
    </row>
    <row r="139" spans="1:46" ht="18" customHeight="1" x14ac:dyDescent="0.3">
      <c r="A139" s="32"/>
      <c r="B139" s="196"/>
      <c r="C139" s="197"/>
      <c r="D139" s="61" t="s">
        <v>112</v>
      </c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162"/>
      <c r="T139" s="162"/>
      <c r="U139" s="162"/>
      <c r="V139" s="162"/>
      <c r="W139" s="162"/>
      <c r="X139" s="162"/>
      <c r="Y139" s="91" t="str">
        <f t="shared" si="0"/>
        <v/>
      </c>
      <c r="Z139" s="92"/>
      <c r="AA139" s="92"/>
      <c r="AB139" s="92"/>
      <c r="AC139" s="92"/>
      <c r="AD139" s="92"/>
      <c r="AE139" s="92"/>
      <c r="AF139" s="93"/>
      <c r="AJ139" s="18"/>
      <c r="AK139" s="18"/>
      <c r="AL139" s="18"/>
      <c r="AM139" s="18"/>
      <c r="AN139" s="18"/>
      <c r="AO139" s="18"/>
      <c r="AP139" s="18"/>
      <c r="AQ139" s="18"/>
    </row>
    <row r="140" spans="1:46" ht="18" customHeight="1" x14ac:dyDescent="0.3">
      <c r="A140" s="32"/>
      <c r="B140" s="196"/>
      <c r="C140" s="197"/>
      <c r="D140" s="61" t="s">
        <v>113</v>
      </c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162"/>
      <c r="T140" s="162"/>
      <c r="U140" s="162"/>
      <c r="V140" s="162"/>
      <c r="W140" s="162"/>
      <c r="X140" s="162"/>
      <c r="Y140" s="91" t="str">
        <f t="shared" si="0"/>
        <v/>
      </c>
      <c r="Z140" s="92"/>
      <c r="AA140" s="92"/>
      <c r="AB140" s="92"/>
      <c r="AC140" s="92"/>
      <c r="AD140" s="92"/>
      <c r="AE140" s="92"/>
      <c r="AF140" s="93"/>
      <c r="AJ140" s="18"/>
      <c r="AK140" s="18"/>
      <c r="AL140" s="18"/>
      <c r="AM140" s="18"/>
      <c r="AN140" s="18"/>
      <c r="AO140" s="18"/>
      <c r="AP140" s="18"/>
      <c r="AQ140" s="18"/>
    </row>
    <row r="141" spans="1:46" ht="18" customHeight="1" x14ac:dyDescent="0.3">
      <c r="A141" s="32"/>
      <c r="B141" s="196"/>
      <c r="C141" s="197"/>
      <c r="D141" s="61" t="s">
        <v>114</v>
      </c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162"/>
      <c r="T141" s="162"/>
      <c r="U141" s="162"/>
      <c r="V141" s="162"/>
      <c r="W141" s="162"/>
      <c r="X141" s="162"/>
      <c r="Y141" s="91" t="str">
        <f t="shared" si="0"/>
        <v/>
      </c>
      <c r="Z141" s="92"/>
      <c r="AA141" s="92"/>
      <c r="AB141" s="92"/>
      <c r="AC141" s="92"/>
      <c r="AD141" s="92"/>
      <c r="AE141" s="92"/>
      <c r="AF141" s="93"/>
      <c r="AJ141" s="18"/>
      <c r="AK141" s="18"/>
      <c r="AL141" s="18"/>
      <c r="AM141" s="18"/>
      <c r="AN141" s="18"/>
      <c r="AO141" s="18"/>
      <c r="AP141" s="18"/>
      <c r="AQ141" s="18"/>
    </row>
    <row r="142" spans="1:46" ht="18" customHeight="1" x14ac:dyDescent="0.3">
      <c r="A142" s="32"/>
      <c r="B142" s="196"/>
      <c r="C142" s="197"/>
      <c r="D142" s="61" t="s">
        <v>115</v>
      </c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162"/>
      <c r="T142" s="162"/>
      <c r="U142" s="162"/>
      <c r="V142" s="162"/>
      <c r="W142" s="162"/>
      <c r="X142" s="162"/>
      <c r="Y142" s="91" t="str">
        <f t="shared" si="0"/>
        <v/>
      </c>
      <c r="Z142" s="92"/>
      <c r="AA142" s="92"/>
      <c r="AB142" s="92"/>
      <c r="AC142" s="92"/>
      <c r="AD142" s="92"/>
      <c r="AE142" s="92"/>
      <c r="AF142" s="93"/>
      <c r="AJ142" s="18"/>
      <c r="AK142" s="18"/>
      <c r="AL142" s="18"/>
      <c r="AM142" s="18"/>
      <c r="AN142" s="18"/>
      <c r="AO142" s="18"/>
      <c r="AP142" s="18"/>
      <c r="AQ142" s="18"/>
    </row>
    <row r="143" spans="1:46" ht="18" customHeight="1" x14ac:dyDescent="0.3">
      <c r="A143" s="32"/>
      <c r="B143" s="196"/>
      <c r="C143" s="197"/>
      <c r="D143" s="61" t="s">
        <v>116</v>
      </c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1"/>
      <c r="S143" s="162"/>
      <c r="T143" s="162"/>
      <c r="U143" s="162"/>
      <c r="V143" s="162"/>
      <c r="W143" s="162"/>
      <c r="X143" s="162"/>
      <c r="Y143" s="91" t="str">
        <f t="shared" si="0"/>
        <v/>
      </c>
      <c r="Z143" s="92"/>
      <c r="AA143" s="92"/>
      <c r="AB143" s="92"/>
      <c r="AC143" s="92"/>
      <c r="AD143" s="92"/>
      <c r="AE143" s="92"/>
      <c r="AF143" s="93"/>
      <c r="AJ143" s="18"/>
      <c r="AK143" s="18"/>
      <c r="AL143" s="18"/>
      <c r="AM143" s="18"/>
      <c r="AN143" s="18"/>
      <c r="AO143" s="18"/>
      <c r="AP143" s="18"/>
      <c r="AQ143" s="18"/>
    </row>
    <row r="144" spans="1:46" ht="18" customHeight="1" x14ac:dyDescent="0.3">
      <c r="A144" s="32"/>
      <c r="B144" s="196"/>
      <c r="C144" s="197"/>
      <c r="D144" s="61" t="s">
        <v>117</v>
      </c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162"/>
      <c r="T144" s="162"/>
      <c r="U144" s="162"/>
      <c r="V144" s="162"/>
      <c r="W144" s="162"/>
      <c r="X144" s="162"/>
      <c r="Y144" s="91" t="str">
        <f t="shared" si="0"/>
        <v/>
      </c>
      <c r="Z144" s="92"/>
      <c r="AA144" s="92"/>
      <c r="AB144" s="92"/>
      <c r="AC144" s="92"/>
      <c r="AD144" s="92"/>
      <c r="AE144" s="92"/>
      <c r="AF144" s="93"/>
      <c r="AJ144" s="18"/>
      <c r="AK144" s="18"/>
      <c r="AL144" s="18"/>
      <c r="AM144" s="18"/>
      <c r="AN144" s="18"/>
      <c r="AO144" s="18"/>
      <c r="AP144" s="18"/>
      <c r="AQ144" s="18"/>
    </row>
    <row r="145" spans="1:43" ht="18" customHeight="1" x14ac:dyDescent="0.3">
      <c r="A145" s="32"/>
      <c r="B145" s="196"/>
      <c r="C145" s="197"/>
      <c r="D145" s="61" t="s">
        <v>118</v>
      </c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162"/>
      <c r="T145" s="162"/>
      <c r="U145" s="162"/>
      <c r="V145" s="162"/>
      <c r="W145" s="162"/>
      <c r="X145" s="162"/>
      <c r="Y145" s="91" t="str">
        <f t="shared" ref="Y145:Y147" si="1">IF(S145="","",($Z$41/30)*S145)</f>
        <v/>
      </c>
      <c r="Z145" s="92"/>
      <c r="AA145" s="92"/>
      <c r="AB145" s="92"/>
      <c r="AC145" s="92"/>
      <c r="AD145" s="92"/>
      <c r="AE145" s="92"/>
      <c r="AF145" s="93"/>
      <c r="AJ145" s="18"/>
      <c r="AK145" s="18"/>
      <c r="AL145" s="18"/>
      <c r="AM145" s="18"/>
      <c r="AN145" s="18"/>
      <c r="AO145" s="18"/>
      <c r="AP145" s="18"/>
      <c r="AQ145" s="18"/>
    </row>
    <row r="146" spans="1:43" ht="18" customHeight="1" x14ac:dyDescent="0.3">
      <c r="A146" s="32"/>
      <c r="B146" s="196"/>
      <c r="C146" s="197"/>
      <c r="D146" s="61" t="s">
        <v>119</v>
      </c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  <c r="S146" s="162"/>
      <c r="T146" s="162"/>
      <c r="U146" s="162"/>
      <c r="V146" s="162"/>
      <c r="W146" s="162"/>
      <c r="X146" s="162"/>
      <c r="Y146" s="91" t="str">
        <f t="shared" si="1"/>
        <v/>
      </c>
      <c r="Z146" s="92"/>
      <c r="AA146" s="92"/>
      <c r="AB146" s="92"/>
      <c r="AC146" s="92"/>
      <c r="AD146" s="92"/>
      <c r="AE146" s="92"/>
      <c r="AF146" s="93"/>
      <c r="AJ146" s="18"/>
      <c r="AK146" s="18"/>
      <c r="AL146" s="18"/>
      <c r="AM146" s="18"/>
      <c r="AN146" s="18"/>
      <c r="AO146" s="18"/>
      <c r="AP146" s="18"/>
      <c r="AQ146" s="18"/>
    </row>
    <row r="147" spans="1:43" ht="18" customHeight="1" x14ac:dyDescent="0.3">
      <c r="A147" s="32"/>
      <c r="B147" s="196"/>
      <c r="C147" s="197"/>
      <c r="D147" s="61" t="s">
        <v>120</v>
      </c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162"/>
      <c r="T147" s="162"/>
      <c r="U147" s="162"/>
      <c r="V147" s="162"/>
      <c r="W147" s="162"/>
      <c r="X147" s="162"/>
      <c r="Y147" s="91" t="str">
        <f t="shared" si="1"/>
        <v/>
      </c>
      <c r="Z147" s="92"/>
      <c r="AA147" s="92"/>
      <c r="AB147" s="92"/>
      <c r="AC147" s="92"/>
      <c r="AD147" s="92"/>
      <c r="AE147" s="92"/>
      <c r="AF147" s="93"/>
      <c r="AJ147" s="18"/>
      <c r="AK147" s="18"/>
      <c r="AL147" s="18"/>
      <c r="AM147" s="18"/>
      <c r="AN147" s="18"/>
      <c r="AO147" s="18"/>
      <c r="AP147" s="18"/>
      <c r="AQ147" s="18"/>
    </row>
    <row r="148" spans="1:43" ht="18" customHeight="1" x14ac:dyDescent="0.3">
      <c r="A148" s="32"/>
      <c r="B148" s="196"/>
      <c r="C148" s="197"/>
      <c r="D148" s="163" t="s">
        <v>185</v>
      </c>
      <c r="E148" s="163"/>
      <c r="F148" s="163"/>
      <c r="G148" s="163"/>
      <c r="H148" s="163"/>
      <c r="I148" s="163"/>
      <c r="J148" s="163"/>
      <c r="K148" s="163"/>
      <c r="L148" s="163"/>
      <c r="M148" s="163"/>
      <c r="N148" s="163"/>
      <c r="O148" s="163"/>
      <c r="P148" s="163"/>
      <c r="Q148" s="163"/>
      <c r="R148" s="163"/>
      <c r="S148" s="163"/>
      <c r="T148" s="163"/>
      <c r="U148" s="163"/>
      <c r="V148" s="163"/>
      <c r="W148" s="163"/>
      <c r="X148" s="163"/>
      <c r="Y148" s="161">
        <f>SUM(Y136:AF147)</f>
        <v>4596500</v>
      </c>
      <c r="Z148" s="161"/>
      <c r="AA148" s="161"/>
      <c r="AB148" s="161"/>
      <c r="AC148" s="161"/>
      <c r="AD148" s="161"/>
      <c r="AE148" s="161"/>
      <c r="AF148" s="161"/>
      <c r="AJ148" s="18"/>
      <c r="AK148" s="18"/>
      <c r="AL148" s="18"/>
      <c r="AM148" s="18"/>
      <c r="AN148" s="18"/>
      <c r="AO148" s="18"/>
      <c r="AP148" s="18" t="s">
        <v>129</v>
      </c>
      <c r="AQ148" s="18"/>
    </row>
    <row r="149" spans="1:43" ht="18" customHeight="1" x14ac:dyDescent="0.3">
      <c r="A149" s="32"/>
      <c r="B149" s="198"/>
      <c r="C149" s="199"/>
      <c r="D149" s="200" t="s">
        <v>148</v>
      </c>
      <c r="E149" s="200"/>
      <c r="F149" s="200"/>
      <c r="G149" s="200"/>
      <c r="H149" s="200"/>
      <c r="I149" s="200"/>
      <c r="J149" s="200"/>
      <c r="K149" s="200"/>
      <c r="L149" s="200"/>
      <c r="M149" s="200"/>
      <c r="N149" s="200"/>
      <c r="O149" s="200"/>
      <c r="P149" s="200"/>
      <c r="Q149" s="200"/>
      <c r="R149" s="200"/>
      <c r="S149" s="200"/>
      <c r="T149" s="200"/>
      <c r="U149" s="200"/>
      <c r="V149" s="200"/>
      <c r="W149" s="200"/>
      <c r="X149" s="200"/>
      <c r="Y149" s="201">
        <f>J41+S75+S78+S81-Y148-S84</f>
        <v>50086000</v>
      </c>
      <c r="Z149" s="201"/>
      <c r="AA149" s="201"/>
      <c r="AB149" s="201"/>
      <c r="AC149" s="201"/>
      <c r="AD149" s="201"/>
      <c r="AE149" s="201"/>
      <c r="AF149" s="201"/>
      <c r="AJ149" s="18"/>
      <c r="AK149" s="18"/>
      <c r="AL149" s="18"/>
      <c r="AM149" s="18"/>
      <c r="AN149" s="18"/>
      <c r="AO149" s="18"/>
      <c r="AP149" s="18"/>
      <c r="AQ149" s="18"/>
    </row>
    <row r="150" spans="1:43" ht="3.6" customHeight="1" x14ac:dyDescent="0.3">
      <c r="A150" s="44"/>
      <c r="B150" s="45"/>
      <c r="C150" s="45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7"/>
      <c r="Z150" s="47"/>
      <c r="AA150" s="47"/>
      <c r="AB150" s="47"/>
      <c r="AC150" s="47"/>
      <c r="AD150" s="47"/>
      <c r="AE150" s="47"/>
      <c r="AF150" s="47"/>
      <c r="AG150" s="8"/>
      <c r="AH150" s="8"/>
      <c r="AI150" s="8"/>
      <c r="AJ150" s="19"/>
      <c r="AK150" s="18"/>
      <c r="AL150" s="18"/>
      <c r="AM150" s="18"/>
      <c r="AN150" s="18"/>
      <c r="AO150" s="18"/>
      <c r="AP150" s="18"/>
      <c r="AQ150" s="18"/>
    </row>
    <row r="151" spans="1:43" x14ac:dyDescent="0.3">
      <c r="A151" s="20"/>
      <c r="B151" s="69" t="s">
        <v>90</v>
      </c>
      <c r="C151" s="70"/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70"/>
      <c r="AB151" s="70"/>
      <c r="AC151" s="70"/>
      <c r="AD151" s="70"/>
      <c r="AE151" s="70"/>
      <c r="AF151" s="71"/>
    </row>
    <row r="152" spans="1:43" ht="187.5" customHeight="1" x14ac:dyDescent="0.3">
      <c r="B152" s="185"/>
      <c r="C152" s="186"/>
      <c r="D152" s="186"/>
      <c r="E152" s="186"/>
      <c r="F152" s="186"/>
      <c r="G152" s="186"/>
      <c r="H152" s="186"/>
      <c r="I152" s="186"/>
      <c r="J152" s="186"/>
      <c r="K152" s="186"/>
      <c r="L152" s="186"/>
      <c r="M152" s="186"/>
      <c r="N152" s="186"/>
      <c r="O152" s="186"/>
      <c r="P152" s="186"/>
      <c r="Q152" s="186"/>
      <c r="R152" s="186"/>
      <c r="S152" s="186"/>
      <c r="T152" s="186"/>
      <c r="U152" s="186"/>
      <c r="V152" s="186"/>
      <c r="W152" s="186"/>
      <c r="X152" s="186"/>
      <c r="Y152" s="186"/>
      <c r="Z152" s="186"/>
      <c r="AA152" s="186"/>
      <c r="AB152" s="186"/>
      <c r="AC152" s="186"/>
      <c r="AD152" s="186"/>
      <c r="AE152" s="186"/>
      <c r="AF152" s="187"/>
      <c r="AQ152" s="17"/>
    </row>
    <row r="153" spans="1:43" ht="3.6" customHeight="1" x14ac:dyDescent="0.3"/>
  </sheetData>
  <mergeCells count="388">
    <mergeCell ref="I74:J74"/>
    <mergeCell ref="S136:X136"/>
    <mergeCell ref="B133:AF133"/>
    <mergeCell ref="L135:R135"/>
    <mergeCell ref="B88:I88"/>
    <mergeCell ref="B91:J91"/>
    <mergeCell ref="O80:Q80"/>
    <mergeCell ref="AD119:AF119"/>
    <mergeCell ref="B95:AF95"/>
    <mergeCell ref="AA120:AC120"/>
    <mergeCell ref="AA121:AC121"/>
    <mergeCell ref="B118:Z118"/>
    <mergeCell ref="AA118:AC118"/>
    <mergeCell ref="AD118:AF118"/>
    <mergeCell ref="W97:AA97"/>
    <mergeCell ref="C97:N97"/>
    <mergeCell ref="O97:V97"/>
    <mergeCell ref="B121:Z121"/>
    <mergeCell ref="B119:Z119"/>
    <mergeCell ref="AD120:AF120"/>
    <mergeCell ref="AD121:AF121"/>
    <mergeCell ref="B120:Z120"/>
    <mergeCell ref="Z108:AF108"/>
    <mergeCell ref="Y136:AF136"/>
    <mergeCell ref="Y137:AF137"/>
    <mergeCell ref="Y138:AF138"/>
    <mergeCell ref="Y139:AF139"/>
    <mergeCell ref="Y140:AF140"/>
    <mergeCell ref="Z110:AF110"/>
    <mergeCell ref="B108:Y108"/>
    <mergeCell ref="AB66:AF67"/>
    <mergeCell ref="H67:I67"/>
    <mergeCell ref="J67:M67"/>
    <mergeCell ref="N67:P67"/>
    <mergeCell ref="S67:T67"/>
    <mergeCell ref="U67:X67"/>
    <mergeCell ref="Y67:AA67"/>
    <mergeCell ref="B66:E67"/>
    <mergeCell ref="F66:G67"/>
    <mergeCell ref="H66:I66"/>
    <mergeCell ref="J66:M66"/>
    <mergeCell ref="N66:P66"/>
    <mergeCell ref="Q66:R67"/>
    <mergeCell ref="S66:T66"/>
    <mergeCell ref="U66:X66"/>
    <mergeCell ref="Y66:AA66"/>
    <mergeCell ref="B71:AF71"/>
    <mergeCell ref="P91:Q91"/>
    <mergeCell ref="D142:K142"/>
    <mergeCell ref="B125:AF125"/>
    <mergeCell ref="D136:K136"/>
    <mergeCell ref="B123:AF123"/>
    <mergeCell ref="B127:AF127"/>
    <mergeCell ref="B130:D130"/>
    <mergeCell ref="W130:AF130"/>
    <mergeCell ref="B152:AF152"/>
    <mergeCell ref="B98:AF98"/>
    <mergeCell ref="B131:AF131"/>
    <mergeCell ref="AA115:AC115"/>
    <mergeCell ref="AA116:AC116"/>
    <mergeCell ref="AA117:AC117"/>
    <mergeCell ref="Y145:AF145"/>
    <mergeCell ref="Y146:AF146"/>
    <mergeCell ref="Y147:AF147"/>
    <mergeCell ref="B135:C149"/>
    <mergeCell ref="D149:X149"/>
    <mergeCell ref="S139:X139"/>
    <mergeCell ref="S140:X140"/>
    <mergeCell ref="S141:X141"/>
    <mergeCell ref="Y149:AF149"/>
    <mergeCell ref="L142:R142"/>
    <mergeCell ref="L143:R143"/>
    <mergeCell ref="R91:U91"/>
    <mergeCell ref="V91:X91"/>
    <mergeCell ref="AD115:AF115"/>
    <mergeCell ref="AD116:AF116"/>
    <mergeCell ref="AD117:AF117"/>
    <mergeCell ref="B117:Z117"/>
    <mergeCell ref="B93:AF93"/>
    <mergeCell ref="AB97:AF97"/>
    <mergeCell ref="Z106:AF106"/>
    <mergeCell ref="B100:AB100"/>
    <mergeCell ref="B106:Y106"/>
    <mergeCell ref="B110:Y110"/>
    <mergeCell ref="B99:AF99"/>
    <mergeCell ref="AN137:AT137"/>
    <mergeCell ref="Y148:AF148"/>
    <mergeCell ref="S142:X142"/>
    <mergeCell ref="S143:X143"/>
    <mergeCell ref="S144:X144"/>
    <mergeCell ref="S145:X145"/>
    <mergeCell ref="S146:X146"/>
    <mergeCell ref="S147:X147"/>
    <mergeCell ref="D148:X148"/>
    <mergeCell ref="L144:R144"/>
    <mergeCell ref="L145:R145"/>
    <mergeCell ref="L146:R146"/>
    <mergeCell ref="L147:R147"/>
    <mergeCell ref="Y142:AF142"/>
    <mergeCell ref="Y143:AF143"/>
    <mergeCell ref="Y144:AF144"/>
    <mergeCell ref="D137:K137"/>
    <mergeCell ref="D138:K138"/>
    <mergeCell ref="D139:K139"/>
    <mergeCell ref="D143:K143"/>
    <mergeCell ref="D144:K144"/>
    <mergeCell ref="D145:K145"/>
    <mergeCell ref="S137:X137"/>
    <mergeCell ref="S138:X138"/>
    <mergeCell ref="S74:X74"/>
    <mergeCell ref="S75:X75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A73:AC73"/>
    <mergeCell ref="AD73:AF73"/>
    <mergeCell ref="S73:Z73"/>
    <mergeCell ref="B73:K73"/>
    <mergeCell ref="X87:Y87"/>
    <mergeCell ref="Z87:AC87"/>
    <mergeCell ref="AD87:AF87"/>
    <mergeCell ref="O86:W86"/>
    <mergeCell ref="X86:AF86"/>
    <mergeCell ref="O87:P87"/>
    <mergeCell ref="Q87:T87"/>
    <mergeCell ref="U87:W87"/>
    <mergeCell ref="S80:X80"/>
    <mergeCell ref="Y80:AF80"/>
    <mergeCell ref="K74:N74"/>
    <mergeCell ref="O74:Q74"/>
    <mergeCell ref="I75:J75"/>
    <mergeCell ref="K75:N75"/>
    <mergeCell ref="O75:Q75"/>
    <mergeCell ref="B74:H75"/>
    <mergeCell ref="Y74:AF74"/>
    <mergeCell ref="Y75:AF75"/>
    <mergeCell ref="AA6:AF7"/>
    <mergeCell ref="AA4:AF5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Q68:R69"/>
    <mergeCell ref="S68:T68"/>
    <mergeCell ref="U68:X68"/>
    <mergeCell ref="Y68:AA68"/>
    <mergeCell ref="AB68:AF69"/>
    <mergeCell ref="S69:T69"/>
    <mergeCell ref="U69:X69"/>
    <mergeCell ref="Y69:AA69"/>
    <mergeCell ref="B68:E69"/>
    <mergeCell ref="F68:G69"/>
    <mergeCell ref="H68:I68"/>
    <mergeCell ref="J68:M68"/>
    <mergeCell ref="N68:P68"/>
    <mergeCell ref="H69:I69"/>
    <mergeCell ref="J69:M69"/>
    <mergeCell ref="N69:P69"/>
    <mergeCell ref="Q64:R65"/>
    <mergeCell ref="S64:T64"/>
    <mergeCell ref="U64:X64"/>
    <mergeCell ref="Y64:AA64"/>
    <mergeCell ref="AB64:AF65"/>
    <mergeCell ref="S65:T65"/>
    <mergeCell ref="U65:X65"/>
    <mergeCell ref="Y65:AA65"/>
    <mergeCell ref="B64:E65"/>
    <mergeCell ref="F64:G65"/>
    <mergeCell ref="H64:I64"/>
    <mergeCell ref="J64:M64"/>
    <mergeCell ref="N64:P64"/>
    <mergeCell ref="H65:I65"/>
    <mergeCell ref="J65:M65"/>
    <mergeCell ref="N65:P65"/>
    <mergeCell ref="B59:E59"/>
    <mergeCell ref="AB60:AF61"/>
    <mergeCell ref="B60:E61"/>
    <mergeCell ref="Y61:AA61"/>
    <mergeCell ref="Q60:R61"/>
    <mergeCell ref="F60:G61"/>
    <mergeCell ref="Q62:R63"/>
    <mergeCell ref="S62:T62"/>
    <mergeCell ref="U62:X62"/>
    <mergeCell ref="Y62:AA62"/>
    <mergeCell ref="AB62:AF63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AB59:AF59"/>
    <mergeCell ref="H61:I61"/>
    <mergeCell ref="J61:M61"/>
    <mergeCell ref="N61:P61"/>
    <mergeCell ref="S61:T61"/>
    <mergeCell ref="U61:X61"/>
    <mergeCell ref="H60:I60"/>
    <mergeCell ref="J60:M60"/>
    <mergeCell ref="N60:P60"/>
    <mergeCell ref="S60:T60"/>
    <mergeCell ref="U60:X60"/>
    <mergeCell ref="Y60:AA60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T45:AB45"/>
    <mergeCell ref="J41:P41"/>
    <mergeCell ref="B41:I41"/>
    <mergeCell ref="X38:Y38"/>
    <mergeCell ref="Z38:AC38"/>
    <mergeCell ref="AD38:AF38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AA21:AF21"/>
    <mergeCell ref="B23:D23"/>
    <mergeCell ref="K17:W17"/>
    <mergeCell ref="X39:Y39"/>
    <mergeCell ref="Z39:AC39"/>
    <mergeCell ref="B43:I43"/>
    <mergeCell ref="AD39:AF39"/>
    <mergeCell ref="Q39:W39"/>
    <mergeCell ref="B2:F7"/>
    <mergeCell ref="V25:AF25"/>
    <mergeCell ref="X19:AA1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P13:S13"/>
    <mergeCell ref="T13:V13"/>
    <mergeCell ref="H10:K10"/>
    <mergeCell ref="B10:G10"/>
    <mergeCell ref="AD10:AF10"/>
    <mergeCell ref="AD9:AF9"/>
    <mergeCell ref="Z9:AC9"/>
    <mergeCell ref="X9:Y9"/>
    <mergeCell ref="X10:Y10"/>
    <mergeCell ref="Z10:AC10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X53:Y53"/>
    <mergeCell ref="Z53:AC53"/>
    <mergeCell ref="AC45:AF45"/>
    <mergeCell ref="P45:S45"/>
    <mergeCell ref="B45:O45"/>
    <mergeCell ref="B46:AF46"/>
    <mergeCell ref="L53:M53"/>
    <mergeCell ref="N53:Q53"/>
    <mergeCell ref="R53:T53"/>
    <mergeCell ref="L54:M54"/>
    <mergeCell ref="N54:Q54"/>
    <mergeCell ref="R54:T54"/>
    <mergeCell ref="B53:D54"/>
    <mergeCell ref="H53:K54"/>
    <mergeCell ref="B151:AF151"/>
    <mergeCell ref="B112:AF113"/>
    <mergeCell ref="B115:Z115"/>
    <mergeCell ref="B116:Z116"/>
    <mergeCell ref="S135:X135"/>
    <mergeCell ref="Y135:AF135"/>
    <mergeCell ref="E130:V130"/>
    <mergeCell ref="C129:N129"/>
    <mergeCell ref="O129:V129"/>
    <mergeCell ref="W129:AA129"/>
    <mergeCell ref="AB129:AF129"/>
    <mergeCell ref="D135:K135"/>
    <mergeCell ref="Y141:AF141"/>
    <mergeCell ref="L136:R136"/>
    <mergeCell ref="L137:R137"/>
    <mergeCell ref="L138:R138"/>
    <mergeCell ref="L139:R139"/>
    <mergeCell ref="L140:R140"/>
    <mergeCell ref="L141:R141"/>
    <mergeCell ref="AA119:AC119"/>
    <mergeCell ref="D146:K146"/>
    <mergeCell ref="D147:K147"/>
    <mergeCell ref="D140:K140"/>
    <mergeCell ref="D141:K141"/>
    <mergeCell ref="S83:X83"/>
    <mergeCell ref="Y83:AF83"/>
    <mergeCell ref="S84:X84"/>
    <mergeCell ref="Y84:AF84"/>
    <mergeCell ref="B83:K83"/>
    <mergeCell ref="L83:N83"/>
    <mergeCell ref="O83:Q83"/>
    <mergeCell ref="AC100:AF100"/>
    <mergeCell ref="Z104:AF104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P90:Q90"/>
    <mergeCell ref="R90:U90"/>
    <mergeCell ref="V90:X90"/>
    <mergeCell ref="B102:AF102"/>
    <mergeCell ref="B104:Y104"/>
  </mergeCells>
  <conditionalFormatting sqref="J56:Y57 Z57:AF57 B60:E65 H61:M61 H63:M63 H65:M65 H69:M69 S61:X61 AB60:AF65 S69:X69 S65:X65 S63:X63 AB68:AF69 B68:E69">
    <cfRule type="containsBlanks" dxfId="94" priority="112">
      <formula>LEN(TRIM(B56))=0</formula>
    </cfRule>
  </conditionalFormatting>
  <conditionalFormatting sqref="L54:Q54 X54:AC54">
    <cfRule type="containsBlanks" dxfId="93" priority="111">
      <formula>LEN(TRIM(L54))=0</formula>
    </cfRule>
  </conditionalFormatting>
  <conditionalFormatting sqref="I75:N75 I78:N78 S78:X78 I81:N81 S81:X81 S75:X75">
    <cfRule type="containsBlanks" dxfId="92" priority="110">
      <formula>LEN(TRIM(I75))=0</formula>
    </cfRule>
  </conditionalFormatting>
  <conditionalFormatting sqref="O88:T88 P91:U91 X88:AC88">
    <cfRule type="containsBlanks" dxfId="91" priority="109">
      <formula>LEN(TRIM(O88))=0</formula>
    </cfRule>
  </conditionalFormatting>
  <conditionalFormatting sqref="L137:AF147">
    <cfRule type="containsBlanks" dxfId="90" priority="108">
      <formula>LEN(TRIM(L137))=0</formula>
    </cfRule>
  </conditionalFormatting>
  <conditionalFormatting sqref="H10:K10 L19:W19 K17:W17 AB19:AF19 E21:W21 AA21:AF21 H27:AF27 H39:J39 L39:N39 J41:P41 Z41:AF41 P45:S45 AC45:AF45 I47:M47 U47:AF47 J49:V49 AA49:AF49">
    <cfRule type="containsBlanks" dxfId="89" priority="107">
      <formula>LEN(TRIM(E10))=0</formula>
    </cfRule>
  </conditionalFormatting>
  <conditionalFormatting sqref="B152">
    <cfRule type="containsBlanks" dxfId="88" priority="106">
      <formula>LEN(TRIM(B152))=0</formula>
    </cfRule>
  </conditionalFormatting>
  <conditionalFormatting sqref="L136:AF136">
    <cfRule type="containsBlanks" dxfId="87" priority="103">
      <formula>LEN(TRIM(L136))=0</formula>
    </cfRule>
  </conditionalFormatting>
  <conditionalFormatting sqref="W97:AA97 C97:N97">
    <cfRule type="containsBlanks" dxfId="86" priority="83">
      <formula>LEN(TRIM(C97))=0</formula>
    </cfRule>
  </conditionalFormatting>
  <conditionalFormatting sqref="C129:N129">
    <cfRule type="containsBlanks" dxfId="85" priority="81">
      <formula>LEN(TRIM(C129))=0</formula>
    </cfRule>
  </conditionalFormatting>
  <conditionalFormatting sqref="W129:AA129">
    <cfRule type="containsBlanks" dxfId="84" priority="80">
      <formula>LEN(TRIM(W129))=0</formula>
    </cfRule>
  </conditionalFormatting>
  <conditionalFormatting sqref="B130:D130">
    <cfRule type="containsBlanks" dxfId="83" priority="79">
      <formula>LEN(TRIM(B130))=0</formula>
    </cfRule>
  </conditionalFormatting>
  <conditionalFormatting sqref="W130:AF130">
    <cfRule type="containsBlanks" dxfId="82" priority="78">
      <formula>LEN(TRIM(W130))=0</formula>
    </cfRule>
  </conditionalFormatting>
  <conditionalFormatting sqref="E23:K23">
    <cfRule type="containsBlanks" dxfId="81" priority="74">
      <formula>LEN(TRIM(E23))=0</formula>
    </cfRule>
  </conditionalFormatting>
  <conditionalFormatting sqref="X23:AF23">
    <cfRule type="containsBlanks" dxfId="80" priority="73">
      <formula>LEN(TRIM(X23))=0</formula>
    </cfRule>
  </conditionalFormatting>
  <conditionalFormatting sqref="G25:J25">
    <cfRule type="containsBlanks" dxfId="79" priority="72">
      <formula>LEN(TRIM(G25))=0</formula>
    </cfRule>
  </conditionalFormatting>
  <conditionalFormatting sqref="L25:S25">
    <cfRule type="containsBlanks" dxfId="78" priority="71">
      <formula>LEN(TRIM(L25))=0</formula>
    </cfRule>
  </conditionalFormatting>
  <conditionalFormatting sqref="V25:AF25">
    <cfRule type="containsBlanks" dxfId="77" priority="70">
      <formula>LEN(TRIM(V25))=0</formula>
    </cfRule>
  </conditionalFormatting>
  <conditionalFormatting sqref="B33:AF36">
    <cfRule type="containsBlanks" dxfId="76" priority="68">
      <formula>LEN(TRIM(B33))=0</formula>
    </cfRule>
  </conditionalFormatting>
  <conditionalFormatting sqref="J43:AF43">
    <cfRule type="containsBlanks" dxfId="75" priority="66">
      <formula>LEN(TRIM(J43))=0</formula>
    </cfRule>
  </conditionalFormatting>
  <conditionalFormatting sqref="T51:AF51">
    <cfRule type="containsBlanks" dxfId="74" priority="65">
      <formula>LEN(TRIM(T51))=0</formula>
    </cfRule>
  </conditionalFormatting>
  <conditionalFormatting sqref="X39:AC39">
    <cfRule type="containsBlanks" dxfId="73" priority="64">
      <formula>LEN(TRIM(X39))=0</formula>
    </cfRule>
  </conditionalFormatting>
  <conditionalFormatting sqref="X30:AC30">
    <cfRule type="containsBlanks" dxfId="72" priority="62">
      <formula>LEN(TRIM(X30))=0</formula>
    </cfRule>
  </conditionalFormatting>
  <conditionalFormatting sqref="X13:AC13">
    <cfRule type="containsBlanks" dxfId="71" priority="60">
      <formula>LEN(TRIM(X13))=0</formula>
    </cfRule>
  </conditionalFormatting>
  <conditionalFormatting sqref="X10:AC10">
    <cfRule type="containsBlanks" dxfId="70" priority="58">
      <formula>LEN(TRIM(X10))=0</formula>
    </cfRule>
  </conditionalFormatting>
  <conditionalFormatting sqref="AD10:AF10">
    <cfRule type="containsBlanks" dxfId="69" priority="57">
      <formula>LEN(TRIM(AD10))=0</formula>
    </cfRule>
  </conditionalFormatting>
  <conditionalFormatting sqref="N13:S13">
    <cfRule type="containsBlanks" dxfId="68" priority="56">
      <formula>LEN(TRIM(N13))=0</formula>
    </cfRule>
  </conditionalFormatting>
  <conditionalFormatting sqref="H67:M67 S67:X67 AB66:AF67 B66:E67">
    <cfRule type="containsBlanks" dxfId="67" priority="52">
      <formula>LEN(TRIM(B66))=0</formula>
    </cfRule>
  </conditionalFormatting>
  <conditionalFormatting sqref="S84:X84">
    <cfRule type="containsBlanks" dxfId="66" priority="27">
      <formula>LEN(TRIM(S84))=0</formula>
    </cfRule>
  </conditionalFormatting>
  <conditionalFormatting sqref="AC100:AF100">
    <cfRule type="containsBlanks" dxfId="65" priority="26">
      <formula>LEN(TRIM(AC100))=0</formula>
    </cfRule>
  </conditionalFormatting>
  <conditionalFormatting sqref="Z104:AF104">
    <cfRule type="containsBlanks" dxfId="64" priority="25">
      <formula>LEN(TRIM(Z104))=0</formula>
    </cfRule>
  </conditionalFormatting>
  <conditionalFormatting sqref="Z106:AF106">
    <cfRule type="containsBlanks" dxfId="63" priority="24">
      <formula>LEN(TRIM(Z106))=0</formula>
    </cfRule>
  </conditionalFormatting>
  <conditionalFormatting sqref="Z108:AF108 Z110:AF110">
    <cfRule type="containsBlanks" dxfId="62" priority="23">
      <formula>LEN(TRIM(Z108))=0</formula>
    </cfRule>
  </conditionalFormatting>
  <conditionalFormatting sqref="T13:V13">
    <cfRule type="containsBlanks" dxfId="61" priority="22">
      <formula>LEN(TRIM(T13))=0</formula>
    </cfRule>
  </conditionalFormatting>
  <conditionalFormatting sqref="AD13:AF13">
    <cfRule type="containsBlanks" dxfId="60" priority="21">
      <formula>LEN(TRIM(AD13))=0</formula>
    </cfRule>
  </conditionalFormatting>
  <conditionalFormatting sqref="AD30:AF30">
    <cfRule type="containsBlanks" dxfId="59" priority="20">
      <formula>LEN(TRIM(AD30))=0</formula>
    </cfRule>
  </conditionalFormatting>
  <conditionalFormatting sqref="AD39:AF39">
    <cfRule type="containsBlanks" dxfId="58" priority="19">
      <formula>LEN(TRIM(AD39))=0</formula>
    </cfRule>
  </conditionalFormatting>
  <conditionalFormatting sqref="R54:T54">
    <cfRule type="containsBlanks" dxfId="57" priority="18">
      <formula>LEN(TRIM(R54))=0</formula>
    </cfRule>
  </conditionalFormatting>
  <conditionalFormatting sqref="AD54:AF54">
    <cfRule type="containsBlanks" dxfId="56" priority="17">
      <formula>LEN(TRIM(AD54))=0</formula>
    </cfRule>
  </conditionalFormatting>
  <conditionalFormatting sqref="N61:P61">
    <cfRule type="containsBlanks" dxfId="55" priority="16">
      <formula>LEN(TRIM(N61))=0</formula>
    </cfRule>
  </conditionalFormatting>
  <conditionalFormatting sqref="N63:P63">
    <cfRule type="containsBlanks" dxfId="54" priority="15">
      <formula>LEN(TRIM(N63))=0</formula>
    </cfRule>
  </conditionalFormatting>
  <conditionalFormatting sqref="N65:P65">
    <cfRule type="containsBlanks" dxfId="53" priority="14">
      <formula>LEN(TRIM(N65))=0</formula>
    </cfRule>
  </conditionalFormatting>
  <conditionalFormatting sqref="N67:P67">
    <cfRule type="containsBlanks" dxfId="52" priority="13">
      <formula>LEN(TRIM(N67))=0</formula>
    </cfRule>
  </conditionalFormatting>
  <conditionalFormatting sqref="N69:P69">
    <cfRule type="containsBlanks" dxfId="51" priority="12">
      <formula>LEN(TRIM(N69))=0</formula>
    </cfRule>
  </conditionalFormatting>
  <conditionalFormatting sqref="Y61:AA61">
    <cfRule type="containsBlanks" dxfId="50" priority="11">
      <formula>LEN(TRIM(Y61))=0</formula>
    </cfRule>
  </conditionalFormatting>
  <conditionalFormatting sqref="Y63:AA63">
    <cfRule type="containsBlanks" dxfId="49" priority="10">
      <formula>LEN(TRIM(Y63))=0</formula>
    </cfRule>
  </conditionalFormatting>
  <conditionalFormatting sqref="Y65:AA65">
    <cfRule type="containsBlanks" dxfId="48" priority="9">
      <formula>LEN(TRIM(Y65))=0</formula>
    </cfRule>
  </conditionalFormatting>
  <conditionalFormatting sqref="Y67:AA67">
    <cfRule type="containsBlanks" dxfId="47" priority="8">
      <formula>LEN(TRIM(Y67))=0</formula>
    </cfRule>
  </conditionalFormatting>
  <conditionalFormatting sqref="Y69:AA69">
    <cfRule type="containsBlanks" dxfId="46" priority="7">
      <formula>LEN(TRIM(Y69))=0</formula>
    </cfRule>
  </conditionalFormatting>
  <conditionalFormatting sqref="O75:Q75">
    <cfRule type="containsBlanks" dxfId="45" priority="6">
      <formula>LEN(TRIM(O75))=0</formula>
    </cfRule>
  </conditionalFormatting>
  <conditionalFormatting sqref="O78:Q78">
    <cfRule type="containsBlanks" dxfId="44" priority="5">
      <formula>LEN(TRIM(O78))=0</formula>
    </cfRule>
  </conditionalFormatting>
  <conditionalFormatting sqref="O81:Q81">
    <cfRule type="containsBlanks" dxfId="43" priority="4">
      <formula>LEN(TRIM(O81))=0</formula>
    </cfRule>
  </conditionalFormatting>
  <conditionalFormatting sqref="U88:W88">
    <cfRule type="containsBlanks" dxfId="42" priority="3">
      <formula>LEN(TRIM(U88))=0</formula>
    </cfRule>
  </conditionalFormatting>
  <conditionalFormatting sqref="AD88:AF88">
    <cfRule type="containsBlanks" dxfId="41" priority="2">
      <formula>LEN(TRIM(AD88))=0</formula>
    </cfRule>
  </conditionalFormatting>
  <conditionalFormatting sqref="V91:X91">
    <cfRule type="containsBlanks" dxfId="40" priority="1">
      <formula>LEN(TRIM(V91))=0</formula>
    </cfRule>
  </conditionalFormatting>
  <hyperlinks>
    <hyperlink ref="X23" r:id="rId1" xr:uid="{4854AB0C-12CA-4D8C-AA5F-86FD9FDDDC68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2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113</xdr:row>
                    <xdr:rowOff>9525</xdr:rowOff>
                  </from>
                  <to>
                    <xdr:col>32</xdr:col>
                    <xdr:colOff>9525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113</xdr:row>
                    <xdr:rowOff>9525</xdr:rowOff>
                  </from>
                  <to>
                    <xdr:col>29</xdr:col>
                    <xdr:colOff>28575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115</xdr:row>
                    <xdr:rowOff>57150</xdr:rowOff>
                  </from>
                  <to>
                    <xdr:col>32</xdr:col>
                    <xdr:colOff>19050</xdr:colOff>
                    <xdr:row>115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115</xdr:row>
                    <xdr:rowOff>57150</xdr:rowOff>
                  </from>
                  <to>
                    <xdr:col>29</xdr:col>
                    <xdr:colOff>19050</xdr:colOff>
                    <xdr:row>115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314325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314325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323850</xdr:rowOff>
                  </from>
                  <to>
                    <xdr:col>32</xdr:col>
                    <xdr:colOff>19050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323850</xdr:rowOff>
                  </from>
                  <to>
                    <xdr:col>29</xdr:col>
                    <xdr:colOff>19050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L136:L147 J61:M61 J63:M63 U65:X65 J69:M69 U61:X61 U63:X63 P13:S13 U69:X69 K75:N75 K78:N78 Z54:AC54 Q88:T88 Z88:AC88 R91:U91 Z39:AC39 Z30:AC30 Z13:AC13 Z10:AC10 J65:M65 AC100:AF100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33"/>
  <sheetViews>
    <sheetView showGridLines="0" zoomScale="120" zoomScaleNormal="120" zoomScaleSheetLayoutView="55" workbookViewId="0">
      <selection activeCell="L16" sqref="L16:S16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4"/>
      <c r="C2" s="245"/>
      <c r="D2" s="245"/>
      <c r="E2" s="245"/>
      <c r="F2" s="246"/>
      <c r="G2" s="223" t="s">
        <v>0</v>
      </c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5"/>
    </row>
    <row r="3" spans="2:32" ht="11.25" customHeight="1" x14ac:dyDescent="0.25">
      <c r="B3" s="247"/>
      <c r="C3" s="248"/>
      <c r="D3" s="248"/>
      <c r="E3" s="248"/>
      <c r="F3" s="249"/>
      <c r="G3" s="226"/>
      <c r="H3" s="227"/>
      <c r="I3" s="227"/>
      <c r="J3" s="227"/>
      <c r="K3" s="227"/>
      <c r="L3" s="227"/>
      <c r="M3" s="227"/>
      <c r="N3" s="227"/>
      <c r="O3" s="227"/>
      <c r="P3" s="227"/>
      <c r="Q3" s="227"/>
      <c r="R3" s="227"/>
      <c r="S3" s="227"/>
      <c r="T3" s="227"/>
      <c r="U3" s="227"/>
      <c r="V3" s="227"/>
      <c r="W3" s="227"/>
      <c r="X3" s="227"/>
      <c r="Y3" s="227"/>
      <c r="Z3" s="227"/>
      <c r="AA3" s="227"/>
      <c r="AB3" s="227"/>
      <c r="AC3" s="227"/>
      <c r="AD3" s="227"/>
      <c r="AE3" s="227"/>
      <c r="AF3" s="228"/>
    </row>
    <row r="4" spans="2:32" ht="11.25" customHeight="1" x14ac:dyDescent="0.25">
      <c r="B4" s="247"/>
      <c r="C4" s="248"/>
      <c r="D4" s="248"/>
      <c r="E4" s="248"/>
      <c r="F4" s="249"/>
      <c r="G4" s="226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7"/>
      <c r="Y4" s="227"/>
      <c r="Z4" s="227"/>
      <c r="AA4" s="227"/>
      <c r="AB4" s="227"/>
      <c r="AC4" s="227"/>
      <c r="AD4" s="227"/>
      <c r="AE4" s="227"/>
      <c r="AF4" s="228"/>
    </row>
    <row r="5" spans="2:32" ht="11.25" customHeight="1" x14ac:dyDescent="0.25">
      <c r="B5" s="247"/>
      <c r="C5" s="248"/>
      <c r="D5" s="248"/>
      <c r="E5" s="248"/>
      <c r="F5" s="249"/>
      <c r="G5" s="229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0"/>
      <c r="T5" s="230"/>
      <c r="U5" s="230"/>
      <c r="V5" s="230"/>
      <c r="W5" s="230"/>
      <c r="X5" s="230"/>
      <c r="Y5" s="230"/>
      <c r="Z5" s="230"/>
      <c r="AA5" s="230"/>
      <c r="AB5" s="230"/>
      <c r="AC5" s="230"/>
      <c r="AD5" s="230"/>
      <c r="AE5" s="230"/>
      <c r="AF5" s="231"/>
    </row>
    <row r="6" spans="2:32" ht="15" customHeight="1" x14ac:dyDescent="0.25">
      <c r="B6" s="247"/>
      <c r="C6" s="248"/>
      <c r="D6" s="248"/>
      <c r="E6" s="248"/>
      <c r="F6" s="249"/>
      <c r="G6" s="232" t="s">
        <v>167</v>
      </c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33"/>
      <c r="S6" s="233"/>
      <c r="T6" s="233"/>
      <c r="U6" s="233"/>
      <c r="V6" s="233"/>
      <c r="W6" s="233"/>
      <c r="X6" s="233"/>
      <c r="Y6" s="233"/>
      <c r="Z6" s="233"/>
      <c r="AA6" s="233"/>
      <c r="AB6" s="233"/>
      <c r="AC6" s="233"/>
      <c r="AD6" s="233"/>
      <c r="AE6" s="233"/>
      <c r="AF6" s="234"/>
    </row>
    <row r="7" spans="2:32" ht="15" customHeight="1" x14ac:dyDescent="0.25">
      <c r="B7" s="250"/>
      <c r="C7" s="251"/>
      <c r="D7" s="251"/>
      <c r="E7" s="251"/>
      <c r="F7" s="252"/>
      <c r="G7" s="235"/>
      <c r="H7" s="236"/>
      <c r="I7" s="236"/>
      <c r="J7" s="236"/>
      <c r="K7" s="236"/>
      <c r="L7" s="236"/>
      <c r="M7" s="236"/>
      <c r="N7" s="236"/>
      <c r="O7" s="236"/>
      <c r="P7" s="236"/>
      <c r="Q7" s="236"/>
      <c r="R7" s="236"/>
      <c r="S7" s="236"/>
      <c r="T7" s="236"/>
      <c r="U7" s="236"/>
      <c r="V7" s="236"/>
      <c r="W7" s="236"/>
      <c r="X7" s="236"/>
      <c r="Y7" s="236"/>
      <c r="Z7" s="236"/>
      <c r="AA7" s="236"/>
      <c r="AB7" s="236"/>
      <c r="AC7" s="236"/>
      <c r="AD7" s="236"/>
      <c r="AE7" s="236"/>
      <c r="AF7" s="237"/>
    </row>
    <row r="8" spans="2:32" ht="3.6" customHeight="1" thickBot="1" x14ac:dyDescent="0.3"/>
    <row r="9" spans="2:32" ht="26.25" customHeight="1" thickBot="1" x14ac:dyDescent="0.3">
      <c r="B9" s="238" t="s">
        <v>39</v>
      </c>
      <c r="C9" s="239"/>
      <c r="D9" s="239"/>
      <c r="E9" s="239"/>
      <c r="F9" s="239"/>
      <c r="G9" s="239"/>
      <c r="H9" s="239"/>
      <c r="I9" s="240"/>
      <c r="J9" s="143" t="s">
        <v>211</v>
      </c>
      <c r="K9" s="144"/>
      <c r="L9" s="144"/>
      <c r="M9" s="144"/>
      <c r="N9" s="144"/>
      <c r="O9" s="144"/>
      <c r="P9" s="144"/>
      <c r="Q9" s="144"/>
      <c r="R9" s="144"/>
      <c r="S9" s="144"/>
      <c r="T9" s="144"/>
      <c r="U9" s="144"/>
      <c r="V9" s="145"/>
    </row>
    <row r="10" spans="2:32" ht="3.6" customHeight="1" x14ac:dyDescent="0.25"/>
    <row r="11" spans="2:32" ht="17.25" customHeight="1" x14ac:dyDescent="0.25">
      <c r="B11" s="262" t="s">
        <v>177</v>
      </c>
      <c r="C11" s="263"/>
      <c r="D11" s="263"/>
      <c r="E11" s="263"/>
      <c r="F11" s="263"/>
      <c r="G11" s="263"/>
      <c r="H11" s="263"/>
      <c r="I11" s="263"/>
      <c r="J11" s="263"/>
      <c r="K11" s="263"/>
      <c r="L11" s="263"/>
      <c r="M11" s="263"/>
      <c r="N11" s="263"/>
      <c r="O11" s="263"/>
      <c r="P11" s="263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4"/>
    </row>
    <row r="12" spans="2:32" ht="3.6" customHeight="1" thickBot="1" x14ac:dyDescent="0.3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2:32" ht="21.75" customHeight="1" thickBot="1" x14ac:dyDescent="0.3">
      <c r="B13" s="256"/>
      <c r="C13" s="257"/>
      <c r="D13" s="257"/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8"/>
      <c r="T13" s="5"/>
      <c r="U13" s="256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8"/>
    </row>
    <row r="14" spans="2:32" ht="30" customHeight="1" thickBot="1" x14ac:dyDescent="0.3">
      <c r="B14" s="253" t="s">
        <v>179</v>
      </c>
      <c r="C14" s="254"/>
      <c r="D14" s="254"/>
      <c r="E14" s="254"/>
      <c r="F14" s="254"/>
      <c r="G14" s="254"/>
      <c r="H14" s="254"/>
      <c r="I14" s="254"/>
      <c r="J14" s="254"/>
      <c r="K14" s="254"/>
      <c r="L14" s="254"/>
      <c r="M14" s="254"/>
      <c r="N14" s="254"/>
      <c r="O14" s="254"/>
      <c r="P14" s="254"/>
      <c r="Q14" s="254"/>
      <c r="R14" s="254"/>
      <c r="S14" s="255"/>
      <c r="T14" s="5"/>
      <c r="U14" s="253" t="s">
        <v>178</v>
      </c>
      <c r="V14" s="254"/>
      <c r="W14" s="254"/>
      <c r="X14" s="254"/>
      <c r="Y14" s="254"/>
      <c r="Z14" s="254"/>
      <c r="AA14" s="254"/>
      <c r="AB14" s="254"/>
      <c r="AC14" s="254"/>
      <c r="AD14" s="254"/>
      <c r="AE14" s="254"/>
      <c r="AF14" s="255"/>
    </row>
    <row r="15" spans="2:32" ht="18" customHeight="1" x14ac:dyDescent="0.3">
      <c r="B15" s="9" t="s">
        <v>89</v>
      </c>
      <c r="C15" s="241" t="s">
        <v>88</v>
      </c>
      <c r="D15" s="242"/>
      <c r="E15" s="242"/>
      <c r="F15" s="242"/>
      <c r="G15" s="242"/>
      <c r="H15" s="242"/>
      <c r="I15" s="242"/>
      <c r="J15" s="242"/>
      <c r="K15" s="243"/>
      <c r="L15" s="242" t="s">
        <v>142</v>
      </c>
      <c r="M15" s="242"/>
      <c r="N15" s="242"/>
      <c r="O15" s="242"/>
      <c r="P15" s="242"/>
      <c r="Q15" s="242"/>
      <c r="R15" s="242"/>
      <c r="S15" s="243"/>
      <c r="T15" s="3"/>
      <c r="U15" s="9" t="s">
        <v>89</v>
      </c>
      <c r="V15" s="259" t="s">
        <v>171</v>
      </c>
      <c r="W15" s="260"/>
      <c r="X15" s="260"/>
      <c r="Y15" s="260"/>
      <c r="Z15" s="260"/>
      <c r="AA15" s="260"/>
      <c r="AB15" s="260"/>
      <c r="AC15" s="260"/>
      <c r="AD15" s="260"/>
      <c r="AE15" s="260"/>
      <c r="AF15" s="261"/>
    </row>
    <row r="16" spans="2:32" ht="220.5" customHeight="1" x14ac:dyDescent="0.25">
      <c r="B16" s="7">
        <v>1</v>
      </c>
      <c r="C16" s="213" t="s">
        <v>192</v>
      </c>
      <c r="D16" s="213"/>
      <c r="E16" s="213"/>
      <c r="F16" s="213"/>
      <c r="G16" s="213"/>
      <c r="H16" s="213"/>
      <c r="I16" s="213"/>
      <c r="J16" s="213"/>
      <c r="K16" s="213"/>
      <c r="L16" s="213" t="s">
        <v>188</v>
      </c>
      <c r="M16" s="213"/>
      <c r="N16" s="213"/>
      <c r="O16" s="213"/>
      <c r="P16" s="213"/>
      <c r="Q16" s="213"/>
      <c r="R16" s="213"/>
      <c r="S16" s="213"/>
      <c r="T16" s="1"/>
      <c r="U16" s="7">
        <v>1</v>
      </c>
      <c r="V16" s="214" t="str">
        <f>'[1]Interventoria V3'!$B$61</f>
        <v>Desarrolló las actuaciones teniendo en cuenta los lineamientos y parámetros de prestación del servicio establecidos por la Dirección Nacional de Defensoría Pública.</v>
      </c>
      <c r="W16" s="215"/>
      <c r="X16" s="215"/>
      <c r="Y16" s="215"/>
      <c r="Z16" s="215"/>
      <c r="AA16" s="215"/>
      <c r="AB16" s="215"/>
      <c r="AC16" s="215"/>
      <c r="AD16" s="215"/>
      <c r="AE16" s="215"/>
      <c r="AF16" s="216"/>
    </row>
    <row r="17" spans="2:32" ht="167.25" customHeight="1" x14ac:dyDescent="0.25">
      <c r="B17" s="7">
        <v>2</v>
      </c>
      <c r="C17" s="213" t="s">
        <v>199</v>
      </c>
      <c r="D17" s="213"/>
      <c r="E17" s="213"/>
      <c r="F17" s="213"/>
      <c r="G17" s="213"/>
      <c r="H17" s="213"/>
      <c r="I17" s="213"/>
      <c r="J17" s="213"/>
      <c r="K17" s="213"/>
      <c r="L17" s="213" t="s">
        <v>205</v>
      </c>
      <c r="M17" s="213"/>
      <c r="N17" s="213"/>
      <c r="O17" s="213"/>
      <c r="P17" s="213"/>
      <c r="Q17" s="213"/>
      <c r="R17" s="213"/>
      <c r="S17" s="213"/>
      <c r="T17" s="1"/>
      <c r="U17" s="7">
        <v>2</v>
      </c>
      <c r="V17" s="214" t="str">
        <f>'[1]Interventoria V3'!$B$62</f>
        <v>Asistió a los turnos, como a las audiencias programadas para la prestación del servicio.</v>
      </c>
      <c r="W17" s="215"/>
      <c r="X17" s="215"/>
      <c r="Y17" s="215"/>
      <c r="Z17" s="215"/>
      <c r="AA17" s="215"/>
      <c r="AB17" s="215"/>
      <c r="AC17" s="215"/>
      <c r="AD17" s="215"/>
      <c r="AE17" s="215"/>
      <c r="AF17" s="216"/>
    </row>
    <row r="18" spans="2:32" ht="80.25" customHeight="1" x14ac:dyDescent="0.25">
      <c r="B18" s="7">
        <v>3</v>
      </c>
      <c r="C18" s="213" t="s">
        <v>190</v>
      </c>
      <c r="D18" s="213"/>
      <c r="E18" s="213"/>
      <c r="F18" s="213"/>
      <c r="G18" s="213"/>
      <c r="H18" s="213"/>
      <c r="I18" s="213"/>
      <c r="J18" s="213"/>
      <c r="K18" s="213"/>
      <c r="L18" s="213" t="s">
        <v>195</v>
      </c>
      <c r="M18" s="213"/>
      <c r="N18" s="213"/>
      <c r="O18" s="213"/>
      <c r="P18" s="213"/>
      <c r="Q18" s="213"/>
      <c r="R18" s="213"/>
      <c r="S18" s="213"/>
      <c r="T18" s="1"/>
      <c r="U18" s="7">
        <v>3</v>
      </c>
      <c r="V18" s="214" t="str">
        <f>'[1]Interventoria V3'!$B$63</f>
        <v>Diligenció los formatos diseñados por la Dirección Nacional de Defensoría Pública, suministrando información oportuna, veraz y confiable.</v>
      </c>
      <c r="W18" s="215"/>
      <c r="X18" s="215"/>
      <c r="Y18" s="215"/>
      <c r="Z18" s="215"/>
      <c r="AA18" s="215"/>
      <c r="AB18" s="215"/>
      <c r="AC18" s="215"/>
      <c r="AD18" s="215"/>
      <c r="AE18" s="215"/>
      <c r="AF18" s="216"/>
    </row>
    <row r="19" spans="2:32" ht="137.25" customHeight="1" x14ac:dyDescent="0.25">
      <c r="B19" s="7">
        <v>4</v>
      </c>
      <c r="C19" s="213" t="s">
        <v>191</v>
      </c>
      <c r="D19" s="213"/>
      <c r="E19" s="213"/>
      <c r="F19" s="213"/>
      <c r="G19" s="213"/>
      <c r="H19" s="213"/>
      <c r="I19" s="213"/>
      <c r="J19" s="213"/>
      <c r="K19" s="213"/>
      <c r="L19" s="213" t="s">
        <v>198</v>
      </c>
      <c r="M19" s="213"/>
      <c r="N19" s="213"/>
      <c r="O19" s="213"/>
      <c r="P19" s="213"/>
      <c r="Q19" s="213"/>
      <c r="R19" s="213"/>
      <c r="S19" s="213"/>
      <c r="T19" s="1"/>
      <c r="U19" s="7">
        <v>4</v>
      </c>
      <c r="V19" s="214" t="str">
        <f>'[1]Interventoria V3'!$B$64</f>
        <v>Presentó el Informe Mensual de Ejecución y Estadísticas consolidadas al Supervisor del contrato, en los formatos establecidos por la Dirección, suministrando información oportuna, veraz y confiable; dentro de los últimos tres (3) días hábiles de cada mes.</v>
      </c>
      <c r="W19" s="215"/>
      <c r="X19" s="215"/>
      <c r="Y19" s="215"/>
      <c r="Z19" s="215"/>
      <c r="AA19" s="215"/>
      <c r="AB19" s="215"/>
      <c r="AC19" s="215"/>
      <c r="AD19" s="215"/>
      <c r="AE19" s="215"/>
      <c r="AF19" s="216"/>
    </row>
    <row r="20" spans="2:32" ht="42" customHeight="1" x14ac:dyDescent="0.25">
      <c r="B20" s="7"/>
      <c r="C20" s="213"/>
      <c r="D20" s="213"/>
      <c r="E20" s="213"/>
      <c r="F20" s="213"/>
      <c r="G20" s="213"/>
      <c r="H20" s="213"/>
      <c r="I20" s="213"/>
      <c r="J20" s="213"/>
      <c r="K20" s="213"/>
      <c r="L20" s="213"/>
      <c r="M20" s="213"/>
      <c r="N20" s="213"/>
      <c r="O20" s="213"/>
      <c r="P20" s="213"/>
      <c r="Q20" s="213"/>
      <c r="R20" s="213"/>
      <c r="S20" s="213"/>
      <c r="T20" s="1"/>
      <c r="U20" s="7">
        <v>5</v>
      </c>
      <c r="V20" s="214" t="str">
        <f>'[1]Interventoria V3'!$B$65</f>
        <v>Anexó las Solicitudes del Servicio, Acta de Derechos y Obligaciones del Usuario, Visitas y/o Comunicaciones a los Usuarios, Estrategia Jurídica y/o Diagnósticos Jurídico-Administrativo, según el caso.</v>
      </c>
      <c r="W20" s="215"/>
      <c r="X20" s="215"/>
      <c r="Y20" s="215"/>
      <c r="Z20" s="215"/>
      <c r="AA20" s="215"/>
      <c r="AB20" s="215"/>
      <c r="AC20" s="215"/>
      <c r="AD20" s="215"/>
      <c r="AE20" s="215"/>
      <c r="AF20" s="216"/>
    </row>
    <row r="21" spans="2:32" ht="42" customHeight="1" x14ac:dyDescent="0.25">
      <c r="B21" s="7"/>
      <c r="C21" s="213"/>
      <c r="D21" s="213"/>
      <c r="E21" s="213"/>
      <c r="F21" s="213"/>
      <c r="G21" s="213"/>
      <c r="H21" s="213"/>
      <c r="I21" s="213"/>
      <c r="J21" s="213"/>
      <c r="K21" s="213"/>
      <c r="L21" s="213"/>
      <c r="M21" s="213"/>
      <c r="N21" s="213"/>
      <c r="O21" s="213"/>
      <c r="P21" s="213"/>
      <c r="Q21" s="213"/>
      <c r="R21" s="213"/>
      <c r="S21" s="213"/>
      <c r="T21" s="1"/>
      <c r="U21" s="7">
        <v>6</v>
      </c>
      <c r="V21" s="214" t="str">
        <f>'[1]Interventoria V3'!$B$66</f>
        <v>Comunicó al usuario del servicio las decisiones y gestion defensorial adelantada, dentro los términos definidos en la obligación contractual.</v>
      </c>
      <c r="W21" s="215"/>
      <c r="X21" s="215"/>
      <c r="Y21" s="215"/>
      <c r="Z21" s="215"/>
      <c r="AA21" s="215"/>
      <c r="AB21" s="215"/>
      <c r="AC21" s="215"/>
      <c r="AD21" s="215"/>
      <c r="AE21" s="215"/>
      <c r="AF21" s="216"/>
    </row>
    <row r="22" spans="2:32" ht="42" customHeight="1" x14ac:dyDescent="0.25">
      <c r="B22" s="7"/>
      <c r="C22" s="213"/>
      <c r="D22" s="213"/>
      <c r="E22" s="213"/>
      <c r="F22" s="213"/>
      <c r="G22" s="213"/>
      <c r="H22" s="213"/>
      <c r="I22" s="213"/>
      <c r="J22" s="213"/>
      <c r="K22" s="213"/>
      <c r="L22" s="213"/>
      <c r="M22" s="213"/>
      <c r="N22" s="213"/>
      <c r="O22" s="213"/>
      <c r="P22" s="213"/>
      <c r="Q22" s="213"/>
      <c r="R22" s="213"/>
      <c r="S22" s="213"/>
      <c r="T22" s="1"/>
      <c r="U22" s="7">
        <v>7</v>
      </c>
      <c r="V22" s="214" t="str">
        <f>'[1]Interventoria V3'!$B$67</f>
        <v>Visitó o comunicó al usuario, antes de las audiencias del proceso o cuando se produjo alguna decisión judicial con el objeto de informarle al respecto, de acuerdo a lo definido en las obligaciones contractuales.</v>
      </c>
      <c r="W22" s="215"/>
      <c r="X22" s="215"/>
      <c r="Y22" s="215"/>
      <c r="Z22" s="215"/>
      <c r="AA22" s="215"/>
      <c r="AB22" s="215"/>
      <c r="AC22" s="215"/>
      <c r="AD22" s="215"/>
      <c r="AE22" s="215"/>
      <c r="AF22" s="216"/>
    </row>
    <row r="23" spans="2:32" ht="42" customHeight="1" x14ac:dyDescent="0.25">
      <c r="B23" s="7"/>
      <c r="C23" s="213"/>
      <c r="D23" s="213"/>
      <c r="E23" s="213"/>
      <c r="F23" s="213"/>
      <c r="G23" s="213"/>
      <c r="H23" s="213"/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3"/>
      <c r="T23" s="1"/>
      <c r="U23" s="7">
        <v>8</v>
      </c>
      <c r="V23" s="214" t="str">
        <f>'[1]Interventoria V3'!$B$68</f>
        <v>Asistió a las actividades de capacitación programadas por la Defensoría del Pueblo.</v>
      </c>
      <c r="W23" s="215"/>
      <c r="X23" s="215"/>
      <c r="Y23" s="215"/>
      <c r="Z23" s="215"/>
      <c r="AA23" s="215"/>
      <c r="AB23" s="215"/>
      <c r="AC23" s="215"/>
      <c r="AD23" s="215"/>
      <c r="AE23" s="215"/>
      <c r="AF23" s="216"/>
    </row>
    <row r="24" spans="2:32" ht="3.6" customHeight="1" x14ac:dyDescent="0.25"/>
    <row r="25" spans="2:32" ht="15" customHeight="1" x14ac:dyDescent="0.25">
      <c r="B25" s="150" t="s">
        <v>90</v>
      </c>
      <c r="C25" s="151"/>
      <c r="D25" s="151"/>
      <c r="E25" s="151"/>
      <c r="F25" s="151"/>
      <c r="G25" s="151"/>
      <c r="H25" s="151"/>
      <c r="I25" s="151"/>
      <c r="J25" s="151"/>
      <c r="K25" s="151"/>
      <c r="L25" s="151"/>
      <c r="M25" s="151"/>
      <c r="N25" s="151"/>
      <c r="O25" s="151"/>
      <c r="P25" s="151"/>
      <c r="Q25" s="151"/>
      <c r="R25" s="151"/>
      <c r="S25" s="151"/>
      <c r="T25" s="151"/>
      <c r="U25" s="151"/>
      <c r="V25" s="151"/>
      <c r="W25" s="151"/>
      <c r="X25" s="151"/>
      <c r="Y25" s="151"/>
      <c r="Z25" s="151"/>
      <c r="AA25" s="151"/>
      <c r="AB25" s="151"/>
      <c r="AC25" s="151"/>
      <c r="AD25" s="151"/>
      <c r="AE25" s="151"/>
      <c r="AF25" s="152"/>
    </row>
    <row r="26" spans="2:32" ht="135" customHeight="1" x14ac:dyDescent="0.25">
      <c r="B26" s="266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7"/>
      <c r="T26" s="267"/>
      <c r="U26" s="267"/>
      <c r="V26" s="267"/>
      <c r="W26" s="267"/>
      <c r="X26" s="267"/>
      <c r="Y26" s="267"/>
      <c r="Z26" s="267"/>
      <c r="AA26" s="267"/>
      <c r="AB26" s="267"/>
      <c r="AC26" s="267"/>
      <c r="AD26" s="267"/>
      <c r="AE26" s="267"/>
      <c r="AF26" s="268"/>
    </row>
    <row r="27" spans="2:32" ht="3.6" customHeight="1" x14ac:dyDescent="0.25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</row>
    <row r="28" spans="2:32" x14ac:dyDescent="0.25">
      <c r="B28" s="218" t="s">
        <v>91</v>
      </c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8"/>
      <c r="AE28" s="218"/>
      <c r="AF28" s="218"/>
    </row>
    <row r="29" spans="2:32" ht="6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2:32" ht="16.5" x14ac:dyDescent="0.3">
      <c r="B30" s="265" t="s">
        <v>92</v>
      </c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 t="s">
        <v>93</v>
      </c>
      <c r="S30" s="265"/>
      <c r="T30" s="265"/>
      <c r="U30" s="265"/>
      <c r="V30" s="265"/>
      <c r="W30" s="265"/>
      <c r="X30" s="265"/>
      <c r="Y30" s="265"/>
      <c r="Z30" s="265"/>
      <c r="AA30" s="265"/>
      <c r="AB30" s="265"/>
      <c r="AC30" s="265"/>
      <c r="AD30" s="265"/>
      <c r="AE30" s="265"/>
      <c r="AF30" s="265"/>
    </row>
    <row r="31" spans="2:32" ht="72" customHeight="1" x14ac:dyDescent="0.3">
      <c r="B31" s="220"/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2"/>
      <c r="Q31" s="3"/>
      <c r="R31" s="220"/>
      <c r="S31" s="221"/>
      <c r="T31" s="221"/>
      <c r="U31" s="221"/>
      <c r="V31" s="221"/>
      <c r="W31" s="221"/>
      <c r="X31" s="221"/>
      <c r="Y31" s="221"/>
      <c r="Z31" s="221"/>
      <c r="AA31" s="221"/>
      <c r="AB31" s="221"/>
      <c r="AC31" s="221"/>
      <c r="AD31" s="221"/>
      <c r="AE31" s="221"/>
      <c r="AF31" s="222"/>
    </row>
    <row r="32" spans="2:32" x14ac:dyDescent="0.25">
      <c r="B32" s="217" t="s">
        <v>7</v>
      </c>
      <c r="C32" s="217"/>
      <c r="D32" s="217" t="s">
        <v>8</v>
      </c>
      <c r="E32" s="217"/>
      <c r="F32" s="217"/>
      <c r="G32" s="217"/>
      <c r="H32" s="217" t="s">
        <v>22</v>
      </c>
      <c r="I32" s="217"/>
      <c r="J32" s="217"/>
      <c r="R32" s="217" t="s">
        <v>7</v>
      </c>
      <c r="S32" s="217"/>
      <c r="T32" s="217" t="s">
        <v>8</v>
      </c>
      <c r="U32" s="217"/>
      <c r="V32" s="217"/>
      <c r="W32" s="217"/>
      <c r="X32" s="217" t="s">
        <v>22</v>
      </c>
      <c r="Y32" s="217"/>
      <c r="Z32" s="217"/>
    </row>
    <row r="33" spans="2:26" x14ac:dyDescent="0.25">
      <c r="B33" s="219">
        <f>IF('Formulario para pagos'!X10="","",+'Formulario para pagos'!X10)</f>
        <v>1</v>
      </c>
      <c r="C33" s="219"/>
      <c r="D33" s="219" t="str">
        <f>IF('Formulario para pagos'!Z10="","",++'Formulario para pagos'!Z10)</f>
        <v>Marzo</v>
      </c>
      <c r="E33" s="219"/>
      <c r="F33" s="219"/>
      <c r="G33" s="219"/>
      <c r="H33" s="219">
        <f>IF('Formulario para pagos'!AD10="","",+'Formulario para pagos'!AD10)</f>
        <v>2023</v>
      </c>
      <c r="I33" s="219"/>
      <c r="J33" s="219"/>
      <c r="R33" s="61">
        <v>1</v>
      </c>
      <c r="S33" s="61"/>
      <c r="T33" s="61" t="s">
        <v>12</v>
      </c>
      <c r="U33" s="61"/>
      <c r="V33" s="61"/>
      <c r="W33" s="61"/>
      <c r="X33" s="61">
        <v>2023</v>
      </c>
      <c r="Y33" s="61"/>
      <c r="Z33" s="61"/>
    </row>
  </sheetData>
  <mergeCells count="56">
    <mergeCell ref="L21:S21"/>
    <mergeCell ref="V21:AF21"/>
    <mergeCell ref="C22:K22"/>
    <mergeCell ref="L22:S22"/>
    <mergeCell ref="B30:Q30"/>
    <mergeCell ref="R30:AF30"/>
    <mergeCell ref="B25:AF25"/>
    <mergeCell ref="B26:AF26"/>
    <mergeCell ref="B31:P31"/>
    <mergeCell ref="R31:AF31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C21:K21"/>
    <mergeCell ref="C20:K20"/>
    <mergeCell ref="L20:S20"/>
    <mergeCell ref="V20:AF20"/>
    <mergeCell ref="X32:Z32"/>
    <mergeCell ref="R33:S33"/>
    <mergeCell ref="T33:W33"/>
    <mergeCell ref="X33:Z33"/>
    <mergeCell ref="B28:AF28"/>
    <mergeCell ref="B33:C33"/>
    <mergeCell ref="D33:G33"/>
    <mergeCell ref="H33:J33"/>
    <mergeCell ref="R32:S32"/>
    <mergeCell ref="T32:W32"/>
    <mergeCell ref="B32:C32"/>
    <mergeCell ref="D32:G32"/>
    <mergeCell ref="H32:J32"/>
    <mergeCell ref="C23:K23"/>
    <mergeCell ref="L23:S23"/>
    <mergeCell ref="V23:AF23"/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</mergeCells>
  <conditionalFormatting sqref="B33:J33">
    <cfRule type="containsBlanks" dxfId="39" priority="5">
      <formula>LEN(TRIM(B33))=0</formula>
    </cfRule>
  </conditionalFormatting>
  <conditionalFormatting sqref="J9:V9">
    <cfRule type="containsBlanks" dxfId="38" priority="6">
      <formula>LEN(TRIM(J9))=0</formula>
    </cfRule>
  </conditionalFormatting>
  <conditionalFormatting sqref="R33:W33">
    <cfRule type="containsBlanks" dxfId="37" priority="4">
      <formula>LEN(TRIM(R33))=0</formula>
    </cfRule>
  </conditionalFormatting>
  <conditionalFormatting sqref="X33:Z33">
    <cfRule type="containsBlanks" dxfId="36" priority="1">
      <formula>LEN(TRIM(X33))=0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T33:W33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R33:S33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X33:Z33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1"/>
      <c r="AP3" s="11"/>
    </row>
    <row r="4" spans="27:42" x14ac:dyDescent="0.25">
      <c r="AA4" s="14"/>
      <c r="AB4" s="12" t="s">
        <v>4</v>
      </c>
      <c r="AC4" s="12" t="s">
        <v>7</v>
      </c>
      <c r="AD4" s="12" t="s">
        <v>8</v>
      </c>
      <c r="AE4" s="12" t="s">
        <v>9</v>
      </c>
      <c r="AF4" s="12" t="s">
        <v>25</v>
      </c>
      <c r="AG4" s="12" t="s">
        <v>37</v>
      </c>
      <c r="AH4" s="12" t="s">
        <v>132</v>
      </c>
      <c r="AI4" s="12" t="s">
        <v>28</v>
      </c>
      <c r="AJ4" s="13" t="s">
        <v>36</v>
      </c>
      <c r="AK4" s="12" t="s">
        <v>44</v>
      </c>
      <c r="AL4" s="12" t="s">
        <v>60</v>
      </c>
      <c r="AM4" s="12" t="s">
        <v>70</v>
      </c>
      <c r="AN4" s="14"/>
      <c r="AO4" s="11"/>
      <c r="AP4" s="11"/>
    </row>
    <row r="5" spans="27:42" x14ac:dyDescent="0.25">
      <c r="AA5" s="14"/>
      <c r="AB5" s="14" t="s">
        <v>1</v>
      </c>
      <c r="AC5" s="14">
        <v>1</v>
      </c>
      <c r="AD5" s="14" t="s">
        <v>10</v>
      </c>
      <c r="AE5" s="14">
        <v>2022</v>
      </c>
      <c r="AF5" s="14" t="s">
        <v>26</v>
      </c>
      <c r="AG5" s="14">
        <v>-2022</v>
      </c>
      <c r="AH5" s="14" t="s">
        <v>133</v>
      </c>
      <c r="AI5" s="14" t="s">
        <v>32</v>
      </c>
      <c r="AJ5" s="14" t="s">
        <v>38</v>
      </c>
      <c r="AK5" s="14" t="s">
        <v>45</v>
      </c>
      <c r="AL5" s="14" t="s">
        <v>47</v>
      </c>
      <c r="AM5" s="14" t="s">
        <v>74</v>
      </c>
      <c r="AN5" s="14"/>
      <c r="AO5" s="11"/>
      <c r="AP5" s="11"/>
    </row>
    <row r="6" spans="27:42" x14ac:dyDescent="0.25">
      <c r="AA6" s="14"/>
      <c r="AB6" s="14" t="s">
        <v>2</v>
      </c>
      <c r="AC6" s="14">
        <v>2</v>
      </c>
      <c r="AD6" s="14" t="s">
        <v>11</v>
      </c>
      <c r="AE6" s="14">
        <v>2023</v>
      </c>
      <c r="AF6" s="14" t="s">
        <v>95</v>
      </c>
      <c r="AG6" s="14">
        <v>-2023</v>
      </c>
      <c r="AH6" s="14" t="s">
        <v>134</v>
      </c>
      <c r="AI6" s="14" t="s">
        <v>29</v>
      </c>
      <c r="AJ6" s="14"/>
      <c r="AK6" s="14" t="s">
        <v>31</v>
      </c>
      <c r="AL6" s="14" t="s">
        <v>48</v>
      </c>
      <c r="AM6" s="14" t="s">
        <v>75</v>
      </c>
      <c r="AN6" s="14"/>
      <c r="AO6" s="11"/>
      <c r="AP6" s="11"/>
    </row>
    <row r="7" spans="27:42" x14ac:dyDescent="0.25">
      <c r="AA7" s="14"/>
      <c r="AB7" s="14" t="s">
        <v>3</v>
      </c>
      <c r="AC7" s="14">
        <v>3</v>
      </c>
      <c r="AD7" s="14" t="s">
        <v>12</v>
      </c>
      <c r="AE7" s="14">
        <v>2024</v>
      </c>
      <c r="AF7" s="14" t="s">
        <v>158</v>
      </c>
      <c r="AG7" s="14">
        <v>-2024</v>
      </c>
      <c r="AH7" s="14"/>
      <c r="AI7" s="14" t="s">
        <v>30</v>
      </c>
      <c r="AJ7" s="14"/>
      <c r="AK7" s="14"/>
      <c r="AL7" s="14" t="s">
        <v>49</v>
      </c>
      <c r="AM7" s="14" t="s">
        <v>78</v>
      </c>
      <c r="AN7" s="14"/>
      <c r="AO7" s="11"/>
      <c r="AP7" s="11"/>
    </row>
    <row r="8" spans="27:42" x14ac:dyDescent="0.25">
      <c r="AA8" s="14"/>
      <c r="AB8" s="14"/>
      <c r="AC8" s="14">
        <v>4</v>
      </c>
      <c r="AD8" s="14" t="s">
        <v>13</v>
      </c>
      <c r="AE8" s="14">
        <v>2025</v>
      </c>
      <c r="AF8" s="14" t="s">
        <v>159</v>
      </c>
      <c r="AG8" s="14">
        <v>-2025</v>
      </c>
      <c r="AH8" s="14"/>
      <c r="AI8" s="14"/>
      <c r="AJ8" s="14"/>
      <c r="AK8" s="14"/>
      <c r="AL8" s="14" t="s">
        <v>50</v>
      </c>
      <c r="AM8" s="14" t="s">
        <v>76</v>
      </c>
      <c r="AN8" s="14"/>
      <c r="AO8" s="11"/>
      <c r="AP8" s="11"/>
    </row>
    <row r="9" spans="27:42" x14ac:dyDescent="0.25">
      <c r="AA9" s="14"/>
      <c r="AB9" s="14"/>
      <c r="AC9" s="14">
        <v>5</v>
      </c>
      <c r="AD9" s="14" t="s">
        <v>14</v>
      </c>
      <c r="AE9" s="15">
        <v>2026</v>
      </c>
      <c r="AF9" s="14" t="s">
        <v>160</v>
      </c>
      <c r="AG9" s="14"/>
      <c r="AH9" s="14"/>
      <c r="AI9" s="14"/>
      <c r="AJ9" s="14"/>
      <c r="AK9" s="14"/>
      <c r="AL9" s="14" t="s">
        <v>51</v>
      </c>
      <c r="AM9" s="14" t="s">
        <v>77</v>
      </c>
      <c r="AN9" s="14"/>
      <c r="AO9" s="11"/>
      <c r="AP9" s="11"/>
    </row>
    <row r="10" spans="27:42" x14ac:dyDescent="0.25">
      <c r="AA10" s="14"/>
      <c r="AB10" s="14"/>
      <c r="AC10" s="14">
        <v>6</v>
      </c>
      <c r="AD10" s="14" t="s">
        <v>15</v>
      </c>
      <c r="AE10" s="15">
        <v>2027</v>
      </c>
      <c r="AF10" s="14" t="s">
        <v>161</v>
      </c>
      <c r="AG10" s="14"/>
      <c r="AH10" s="14"/>
      <c r="AI10" s="14"/>
      <c r="AJ10" s="14"/>
      <c r="AK10" s="14"/>
      <c r="AL10" s="14" t="s">
        <v>61</v>
      </c>
      <c r="AM10" s="14"/>
      <c r="AN10" s="14"/>
      <c r="AO10" s="11"/>
      <c r="AP10" s="11"/>
    </row>
    <row r="11" spans="27:42" x14ac:dyDescent="0.25">
      <c r="AA11" s="14"/>
      <c r="AB11" s="14"/>
      <c r="AC11" s="14">
        <v>7</v>
      </c>
      <c r="AD11" s="14" t="s">
        <v>16</v>
      </c>
      <c r="AE11" s="15">
        <v>2028</v>
      </c>
      <c r="AF11" s="14"/>
      <c r="AG11" s="14"/>
      <c r="AH11" s="14"/>
      <c r="AI11" s="14"/>
      <c r="AJ11" s="14"/>
      <c r="AK11" s="14"/>
      <c r="AL11" s="14" t="s">
        <v>52</v>
      </c>
      <c r="AM11" s="14"/>
      <c r="AN11" s="14"/>
      <c r="AO11" s="11"/>
      <c r="AP11" s="11"/>
    </row>
    <row r="12" spans="27:42" x14ac:dyDescent="0.25">
      <c r="AA12" s="14"/>
      <c r="AB12" s="14"/>
      <c r="AC12" s="14">
        <v>8</v>
      </c>
      <c r="AD12" s="14" t="s">
        <v>17</v>
      </c>
      <c r="AE12" s="14"/>
      <c r="AF12" s="14"/>
      <c r="AG12" s="14"/>
      <c r="AH12" s="14"/>
      <c r="AI12" s="14"/>
      <c r="AJ12" s="14"/>
      <c r="AK12" s="14"/>
      <c r="AL12" s="14" t="s">
        <v>53</v>
      </c>
      <c r="AM12" s="14"/>
      <c r="AN12" s="14"/>
      <c r="AO12" s="11"/>
      <c r="AP12" s="11"/>
    </row>
    <row r="13" spans="27:42" x14ac:dyDescent="0.25">
      <c r="AA13" s="14"/>
      <c r="AB13" s="14"/>
      <c r="AC13" s="14">
        <v>9</v>
      </c>
      <c r="AD13" s="14" t="s">
        <v>18</v>
      </c>
      <c r="AE13" s="14"/>
      <c r="AF13" s="14"/>
      <c r="AG13" s="14"/>
      <c r="AH13" s="14"/>
      <c r="AI13" s="14"/>
      <c r="AJ13" s="14"/>
      <c r="AK13" s="14"/>
      <c r="AL13" s="14" t="s">
        <v>62</v>
      </c>
      <c r="AM13" s="14"/>
      <c r="AN13" s="14"/>
      <c r="AO13" s="11"/>
      <c r="AP13" s="11"/>
    </row>
    <row r="14" spans="27:42" x14ac:dyDescent="0.25">
      <c r="AA14" s="14"/>
      <c r="AB14" s="14"/>
      <c r="AC14" s="14">
        <v>10</v>
      </c>
      <c r="AD14" s="14" t="s">
        <v>19</v>
      </c>
      <c r="AE14" s="14"/>
      <c r="AF14" s="14"/>
      <c r="AG14" s="14"/>
      <c r="AH14" s="14"/>
      <c r="AI14" s="14"/>
      <c r="AJ14" s="14"/>
      <c r="AK14" s="14"/>
      <c r="AL14" s="14" t="s">
        <v>64</v>
      </c>
      <c r="AM14" s="14"/>
      <c r="AN14" s="14"/>
      <c r="AO14" s="11"/>
      <c r="AP14" s="11"/>
    </row>
    <row r="15" spans="27:42" x14ac:dyDescent="0.25">
      <c r="AA15" s="14"/>
      <c r="AB15" s="14"/>
      <c r="AC15" s="14">
        <v>11</v>
      </c>
      <c r="AD15" s="14" t="s">
        <v>20</v>
      </c>
      <c r="AE15" s="14"/>
      <c r="AF15" s="14"/>
      <c r="AG15" s="14"/>
      <c r="AH15" s="14"/>
      <c r="AI15" s="14"/>
      <c r="AJ15" s="14"/>
      <c r="AK15" s="14"/>
      <c r="AL15" s="14" t="s">
        <v>65</v>
      </c>
      <c r="AM15" s="14"/>
      <c r="AN15" s="14"/>
      <c r="AO15" s="11"/>
      <c r="AP15" s="11"/>
    </row>
    <row r="16" spans="27:42" x14ac:dyDescent="0.25">
      <c r="AA16" s="14"/>
      <c r="AB16" s="14"/>
      <c r="AC16" s="14">
        <v>12</v>
      </c>
      <c r="AD16" s="14" t="s">
        <v>21</v>
      </c>
      <c r="AE16" s="14"/>
      <c r="AF16" s="14"/>
      <c r="AG16" s="14"/>
      <c r="AH16" s="14"/>
      <c r="AI16" s="14"/>
      <c r="AJ16" s="14"/>
      <c r="AK16" s="14"/>
      <c r="AL16" s="14" t="s">
        <v>54</v>
      </c>
      <c r="AM16" s="14"/>
      <c r="AN16" s="14"/>
      <c r="AO16" s="11"/>
      <c r="AP16" s="11"/>
    </row>
    <row r="17" spans="27:42" x14ac:dyDescent="0.25">
      <c r="AA17" s="14"/>
      <c r="AB17" s="14"/>
      <c r="AC17" s="14">
        <v>13</v>
      </c>
      <c r="AD17" s="14"/>
      <c r="AE17" s="14"/>
      <c r="AF17" s="14"/>
      <c r="AG17" s="14"/>
      <c r="AH17" s="14"/>
      <c r="AI17" s="14"/>
      <c r="AJ17" s="14"/>
      <c r="AK17" s="14"/>
      <c r="AL17" s="14" t="s">
        <v>55</v>
      </c>
      <c r="AM17" s="14"/>
      <c r="AN17" s="14"/>
      <c r="AO17" s="11"/>
      <c r="AP17" s="11"/>
    </row>
    <row r="18" spans="27:42" x14ac:dyDescent="0.25">
      <c r="AA18" s="14"/>
      <c r="AB18" s="14"/>
      <c r="AC18" s="14">
        <v>14</v>
      </c>
      <c r="AD18" s="14"/>
      <c r="AE18" s="14"/>
      <c r="AF18" s="14"/>
      <c r="AG18" s="14"/>
      <c r="AH18" s="14"/>
      <c r="AI18" s="14"/>
      <c r="AJ18" s="14"/>
      <c r="AK18" s="14"/>
      <c r="AL18" s="14" t="s">
        <v>66</v>
      </c>
      <c r="AM18" s="14"/>
      <c r="AN18" s="14"/>
      <c r="AO18" s="11"/>
      <c r="AP18" s="11"/>
    </row>
    <row r="19" spans="27:42" x14ac:dyDescent="0.25">
      <c r="AA19" s="14"/>
      <c r="AB19" s="14"/>
      <c r="AC19" s="14">
        <v>15</v>
      </c>
      <c r="AD19" s="14"/>
      <c r="AE19" s="14"/>
      <c r="AF19" s="14"/>
      <c r="AG19" s="14"/>
      <c r="AH19" s="14"/>
      <c r="AI19" s="14"/>
      <c r="AJ19" s="14"/>
      <c r="AK19" s="14"/>
      <c r="AL19" s="14" t="s">
        <v>67</v>
      </c>
      <c r="AM19" s="14"/>
      <c r="AN19" s="14"/>
      <c r="AO19" s="11"/>
      <c r="AP19" s="11"/>
    </row>
    <row r="20" spans="27:42" x14ac:dyDescent="0.25">
      <c r="AA20" s="14"/>
      <c r="AB20" s="14"/>
      <c r="AC20" s="14">
        <v>16</v>
      </c>
      <c r="AD20" s="14"/>
      <c r="AE20" s="14"/>
      <c r="AF20" s="14"/>
      <c r="AG20" s="14"/>
      <c r="AH20" s="14"/>
      <c r="AI20" s="14"/>
      <c r="AJ20" s="14"/>
      <c r="AK20" s="14"/>
      <c r="AL20" s="14" t="s">
        <v>56</v>
      </c>
      <c r="AM20" s="14"/>
      <c r="AN20" s="14"/>
      <c r="AO20" s="11"/>
      <c r="AP20" s="11"/>
    </row>
    <row r="21" spans="27:42" x14ac:dyDescent="0.25">
      <c r="AA21" s="14"/>
      <c r="AB21" s="14"/>
      <c r="AC21" s="14">
        <v>17</v>
      </c>
      <c r="AD21" s="14"/>
      <c r="AE21" s="14"/>
      <c r="AF21" s="14"/>
      <c r="AG21" s="14"/>
      <c r="AH21" s="14"/>
      <c r="AI21" s="14"/>
      <c r="AJ21" s="14"/>
      <c r="AK21" s="14"/>
      <c r="AL21" s="14" t="s">
        <v>57</v>
      </c>
      <c r="AM21" s="14"/>
      <c r="AN21" s="14"/>
      <c r="AO21" s="11"/>
      <c r="AP21" s="11"/>
    </row>
    <row r="22" spans="27:42" x14ac:dyDescent="0.25">
      <c r="AA22" s="14"/>
      <c r="AB22" s="14"/>
      <c r="AC22" s="14">
        <v>18</v>
      </c>
      <c r="AD22" s="14"/>
      <c r="AE22" s="14"/>
      <c r="AF22" s="14"/>
      <c r="AG22" s="14"/>
      <c r="AH22" s="14"/>
      <c r="AI22" s="14"/>
      <c r="AJ22" s="14"/>
      <c r="AK22" s="14"/>
      <c r="AL22" s="14" t="s">
        <v>58</v>
      </c>
      <c r="AM22" s="14"/>
      <c r="AN22" s="14"/>
      <c r="AO22" s="11"/>
      <c r="AP22" s="11"/>
    </row>
    <row r="23" spans="27:42" x14ac:dyDescent="0.25">
      <c r="AA23" s="14"/>
      <c r="AB23" s="14"/>
      <c r="AC23" s="14">
        <v>19</v>
      </c>
      <c r="AD23" s="14"/>
      <c r="AE23" s="14"/>
      <c r="AF23" s="14"/>
      <c r="AG23" s="14"/>
      <c r="AH23" s="14"/>
      <c r="AI23" s="14"/>
      <c r="AJ23" s="14"/>
      <c r="AK23" s="14"/>
      <c r="AL23" s="14" t="s">
        <v>59</v>
      </c>
      <c r="AM23" s="14"/>
      <c r="AN23" s="14"/>
      <c r="AO23" s="11"/>
      <c r="AP23" s="11"/>
    </row>
    <row r="24" spans="27:42" x14ac:dyDescent="0.25">
      <c r="AA24" s="14"/>
      <c r="AB24" s="14"/>
      <c r="AC24" s="14">
        <v>20</v>
      </c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1"/>
      <c r="AP24" s="11"/>
    </row>
    <row r="25" spans="27:42" x14ac:dyDescent="0.25">
      <c r="AA25" s="14"/>
      <c r="AB25" s="14"/>
      <c r="AC25" s="14">
        <v>21</v>
      </c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1"/>
      <c r="AP25" s="11"/>
    </row>
    <row r="26" spans="27:42" x14ac:dyDescent="0.25">
      <c r="AA26" s="14"/>
      <c r="AB26" s="14"/>
      <c r="AC26" s="14">
        <v>22</v>
      </c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1"/>
      <c r="AP26" s="11"/>
    </row>
    <row r="27" spans="27:42" x14ac:dyDescent="0.25">
      <c r="AA27" s="14"/>
      <c r="AB27" s="14"/>
      <c r="AC27" s="14">
        <v>23</v>
      </c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1"/>
      <c r="AP27" s="11"/>
    </row>
    <row r="28" spans="27:42" x14ac:dyDescent="0.25">
      <c r="AA28" s="14"/>
      <c r="AB28" s="14"/>
      <c r="AC28" s="14">
        <v>24</v>
      </c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1"/>
      <c r="AP28" s="11"/>
    </row>
    <row r="29" spans="27:42" x14ac:dyDescent="0.25">
      <c r="AA29" s="14"/>
      <c r="AB29" s="14"/>
      <c r="AC29" s="14">
        <v>25</v>
      </c>
      <c r="AD29" s="14"/>
      <c r="AE29" s="14"/>
      <c r="AF29" s="11"/>
      <c r="AG29" s="14"/>
      <c r="AH29" s="14"/>
      <c r="AI29" s="14"/>
      <c r="AJ29" s="14"/>
      <c r="AK29" s="14"/>
      <c r="AL29" s="14"/>
      <c r="AM29" s="14"/>
      <c r="AN29" s="14"/>
      <c r="AO29" s="11"/>
      <c r="AP29" s="11"/>
    </row>
    <row r="30" spans="27:42" x14ac:dyDescent="0.25">
      <c r="AA30" s="14"/>
      <c r="AB30" s="14"/>
      <c r="AC30" s="14">
        <v>26</v>
      </c>
      <c r="AD30" s="14"/>
      <c r="AE30" s="14"/>
      <c r="AF30" s="11"/>
      <c r="AG30" s="14"/>
      <c r="AH30" s="14"/>
      <c r="AI30" s="14"/>
      <c r="AJ30" s="14"/>
      <c r="AK30" s="14"/>
      <c r="AL30" s="14"/>
      <c r="AM30" s="14"/>
      <c r="AN30" s="14"/>
      <c r="AO30" s="11"/>
      <c r="AP30" s="11"/>
    </row>
    <row r="31" spans="27:42" x14ac:dyDescent="0.25">
      <c r="AA31" s="14"/>
      <c r="AB31" s="14"/>
      <c r="AC31" s="14">
        <v>27</v>
      </c>
      <c r="AD31" s="14"/>
      <c r="AE31" s="14"/>
      <c r="AF31" s="11"/>
      <c r="AG31" s="14"/>
      <c r="AH31" s="14"/>
      <c r="AI31" s="14"/>
      <c r="AJ31" s="14"/>
      <c r="AK31" s="14"/>
      <c r="AL31" s="14"/>
      <c r="AM31" s="14"/>
      <c r="AN31" s="14"/>
      <c r="AO31" s="11"/>
      <c r="AP31" s="11"/>
    </row>
    <row r="32" spans="27:42" x14ac:dyDescent="0.25">
      <c r="AA32" s="14"/>
      <c r="AB32" s="14"/>
      <c r="AC32" s="14">
        <v>28</v>
      </c>
      <c r="AD32" s="14"/>
      <c r="AE32" s="14"/>
      <c r="AF32" s="11"/>
      <c r="AG32" s="14"/>
      <c r="AH32" s="14"/>
      <c r="AI32" s="11"/>
      <c r="AJ32" s="14"/>
      <c r="AK32" s="14"/>
      <c r="AL32" s="14"/>
      <c r="AM32" s="14"/>
      <c r="AN32" s="14"/>
      <c r="AO32" s="11"/>
      <c r="AP32" s="11"/>
    </row>
    <row r="33" spans="27:42" x14ac:dyDescent="0.25">
      <c r="AA33" s="14"/>
      <c r="AB33" s="14"/>
      <c r="AC33" s="14">
        <v>29</v>
      </c>
      <c r="AD33" s="14"/>
      <c r="AE33" s="14"/>
      <c r="AF33" s="11"/>
      <c r="AG33" s="14"/>
      <c r="AH33" s="14"/>
      <c r="AI33" s="11"/>
      <c r="AJ33" s="14"/>
      <c r="AK33" s="14"/>
      <c r="AL33" s="14"/>
      <c r="AM33" s="14"/>
      <c r="AN33" s="14"/>
      <c r="AO33" s="11"/>
      <c r="AP33" s="11"/>
    </row>
    <row r="34" spans="27:42" x14ac:dyDescent="0.25">
      <c r="AA34" s="14"/>
      <c r="AB34" s="14"/>
      <c r="AC34" s="14">
        <v>30</v>
      </c>
      <c r="AD34" s="14"/>
      <c r="AE34" s="14"/>
      <c r="AF34" s="11"/>
      <c r="AG34" s="14"/>
      <c r="AH34" s="14"/>
      <c r="AI34" s="11"/>
      <c r="AJ34" s="14"/>
      <c r="AK34" s="14"/>
      <c r="AL34" s="14"/>
      <c r="AM34" s="14"/>
      <c r="AN34" s="14"/>
      <c r="AO34" s="11"/>
      <c r="AP34" s="11"/>
    </row>
    <row r="35" spans="27:42" x14ac:dyDescent="0.25">
      <c r="AA35" s="14"/>
      <c r="AB35" s="14"/>
      <c r="AC35" s="14">
        <v>31</v>
      </c>
      <c r="AD35" s="14"/>
      <c r="AE35" s="11"/>
      <c r="AF35" s="11"/>
      <c r="AG35" s="14"/>
      <c r="AH35" s="14"/>
      <c r="AI35" s="11"/>
      <c r="AJ35" s="14"/>
      <c r="AK35" s="14"/>
      <c r="AL35" s="14"/>
      <c r="AM35" s="14"/>
      <c r="AN35" s="14"/>
      <c r="AO35" s="11"/>
      <c r="AP35" s="11"/>
    </row>
    <row r="36" spans="27:42" x14ac:dyDescent="0.25">
      <c r="AA36" s="14"/>
      <c r="AB36" s="14"/>
      <c r="AC36" s="14"/>
      <c r="AD36" s="14"/>
      <c r="AE36" s="11"/>
      <c r="AF36" s="11"/>
      <c r="AG36" s="14"/>
      <c r="AH36" s="14"/>
      <c r="AI36" s="11"/>
      <c r="AJ36" s="14"/>
      <c r="AK36" s="14"/>
      <c r="AL36" s="14"/>
      <c r="AM36" s="14"/>
      <c r="AN36" s="14"/>
      <c r="AO36" s="11"/>
      <c r="AP36" s="11"/>
    </row>
    <row r="37" spans="27:42" x14ac:dyDescent="0.25">
      <c r="AP37" s="1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7E076A-9DC7-40EF-B9B0-3B9AC89A4DB3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a167331c-937b-46fe-a0d2-e718c142b915"/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www.w3.org/XML/1998/namespace"/>
    <ds:schemaRef ds:uri="d0c44bf4-9f42-4aab-bea8-3874168f77d4"/>
    <ds:schemaRef ds:uri="http://schemas.microsoft.com/sharepoint/v3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8CA3E6EC-35F7-4AA3-BD6F-1F3998CC1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Compumax</cp:lastModifiedBy>
  <cp:lastPrinted>2022-07-25T21:10:44Z</cp:lastPrinted>
  <dcterms:created xsi:type="dcterms:W3CDTF">2022-03-15T15:53:25Z</dcterms:created>
  <dcterms:modified xsi:type="dcterms:W3CDTF">2023-03-02T05:19:38Z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