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H:\USPEC BACKUP (ABRIL-22-19)\PROCESOS OBRA\USPEC-LP-022-2019 (MANTENIMIENTO 17 GRUPOS)\DEFINITIVO\OFERTAS ECONOMICAS\ANEXO No. 17A\G3\"/>
    </mc:Choice>
  </mc:AlternateContent>
  <bookViews>
    <workbookView xWindow="0" yWindow="0" windowWidth="28800" windowHeight="12435"/>
  </bookViews>
  <sheets>
    <sheet name="2. PPTO CONSOLIDADO" sheetId="11" r:id="rId1"/>
    <sheet name="CONVER.#.LETRA" sheetId="14" state="hidden" r:id="rId2"/>
  </sheets>
  <externalReferences>
    <externalReference r:id="rId3"/>
    <externalReference r:id="rId4"/>
    <externalReference r:id="rId5"/>
    <externalReference r:id="rId6"/>
    <externalReference r:id="rId7"/>
    <externalReference r:id="rId8"/>
  </externalReferences>
  <definedNames>
    <definedName name="_xlnm._FilterDatabase" localSheetId="0" hidden="1">'2. PPTO CONSOLIDADO'!$A$6:$AC$154</definedName>
    <definedName name="a.vtas.cim">#REF!</definedName>
    <definedName name="ACCESORIOS">[1]Materiales!$D$559:$D$570</definedName>
    <definedName name="Accesorios_de_1_2">#REF!</definedName>
    <definedName name="Accesorios_de_3_4">#REF!</definedName>
    <definedName name="Acero_de_Refuerzo_Figurado_de_60.000_P.S.I.">#REF!</definedName>
    <definedName name="Acido_Muriatico">#REF!</definedName>
    <definedName name="Acoflex_1_2">#REF!</definedName>
    <definedName name="Acometida_en_2_3___350_kcmil___1___250_kcmil_AWG__THHN_en_Ø_4">#REF!</definedName>
    <definedName name="Acometida_en_3___1_0___1___2___1___6_T_AWG__THHN_en_1Ø_3">#REF!</definedName>
    <definedName name="Acometida_en_3___250_kcmil___1___2_0___1___2_T_AWG__THHN_en_1Ø_3">#REF!</definedName>
    <definedName name="Acometida_en_3___4_0___1___2_0___1___2_T_AWG__THHN_en_1Ø_3">#REF!</definedName>
    <definedName name="Acometida_en_3___6___1___8___1___8_T_AWG__THHN_en_1Ø_1">#REF!</definedName>
    <definedName name="Acometida_en_3___6_en_1Ø_2">#REF!</definedName>
    <definedName name="Acometida_en_3___8___1___10___1___8_T_AWG__THHN_en_1Ø_1">#REF!</definedName>
    <definedName name="Acometida_en_Conductor_de_Cobre_3___2_0_AWG_XLEP_15_Kv">#REF!</definedName>
    <definedName name="Agua">#REF!</definedName>
    <definedName name="Alambre_Negro_No.18">#REF!</definedName>
    <definedName name="Alcaparro_2.00_m">#REF!</definedName>
    <definedName name="aleros">[1]Materiales!$D$267:$D$281</definedName>
    <definedName name="ALFAJIAS">[1]Materiales!$D$457:$D$465</definedName>
    <definedName name="Almacenista">#REF!</definedName>
    <definedName name="Andamio_Sección">#REF!</definedName>
    <definedName name="Andamios">#REF!</definedName>
    <definedName name="Angulo_en_aluminio_1_2__x_1_2__x_1_16">#REF!</definedName>
    <definedName name="Angulo_hierro_2_1_2__x_3_13">#REF!</definedName>
    <definedName name="Anticorrosivo_Rojo_Claro">#REF!</definedName>
    <definedName name="APARATOS">[1]Materiales!$D$528:$D$543</definedName>
    <definedName name="Aparatos_Telefonicos_para_extensiones">#REF!</definedName>
    <definedName name="Aparatos_Telefonicos_secretariales">#REF!</definedName>
    <definedName name="Aplique_Cilindrico_de_Pared_en_Acero_Galvanizado_de_1x26_W._120_V.">#REF!</definedName>
    <definedName name="Aplique_Cilindrico_de_Pared_en_Acero_Galvanizado_de_2x26_W._120_V.">#REF!</definedName>
    <definedName name="Aplique_Cilindrico_de_Techo_en_Acero_Galvanizado_de_2x26_W._120_V.">#REF!</definedName>
    <definedName name="APU_1.1.1">#REF!</definedName>
    <definedName name="APU_1.1.2">#REF!</definedName>
    <definedName name="APU_1.1.3">#REF!</definedName>
    <definedName name="APU_1.1.4">#REF!</definedName>
    <definedName name="APU_1.1.5">#REF!</definedName>
    <definedName name="APU_1.2.1">#REF!</definedName>
    <definedName name="APU_1.2.2">#REF!</definedName>
    <definedName name="APU_1.2.3">#REF!</definedName>
    <definedName name="APU_1.3.1">#REF!</definedName>
    <definedName name="APU_1.3.2">#REF!</definedName>
    <definedName name="APU_10.1.1">#REF!</definedName>
    <definedName name="APU_10.1.10">#REF!</definedName>
    <definedName name="APU_10.1.11">#REF!</definedName>
    <definedName name="APU_10.1.13">#REF!</definedName>
    <definedName name="APU_10.1.14">#REF!</definedName>
    <definedName name="APU_10.1.15">#REF!</definedName>
    <definedName name="APU_10.1.16">#REF!</definedName>
    <definedName name="APU_10.1.17">#REF!</definedName>
    <definedName name="APU_10.1.18">#REF!</definedName>
    <definedName name="APU_10.1.19">#REF!</definedName>
    <definedName name="APU_10.1.2">#REF!</definedName>
    <definedName name="APU_10.1.3">#REF!</definedName>
    <definedName name="APU_10.1.4">#REF!</definedName>
    <definedName name="APU_10.1.5">#REF!</definedName>
    <definedName name="APU_10.1.6">#REF!</definedName>
    <definedName name="APU_10.1.7">#REF!</definedName>
    <definedName name="APU_10.1.8">#REF!</definedName>
    <definedName name="APU_10.1.9">#REF!</definedName>
    <definedName name="APU_10.2.1">#REF!</definedName>
    <definedName name="APU_10.2.2">#REF!</definedName>
    <definedName name="APU_11.1.1">#REF!</definedName>
    <definedName name="APU_11.1.2">#REF!</definedName>
    <definedName name="APU_11.1.3">#REF!</definedName>
    <definedName name="APU_11.1.4">#REF!</definedName>
    <definedName name="APU_11.2.1.1">#REF!</definedName>
    <definedName name="APU_11.2.2.1">#REF!</definedName>
    <definedName name="APU_11.2.2.2">#REF!</definedName>
    <definedName name="APU_11.2.3.1">#REF!</definedName>
    <definedName name="APU_11.2.3.2">#REF!</definedName>
    <definedName name="APU_12.1.1">#REF!</definedName>
    <definedName name="APU_12.1.10">#REF!</definedName>
    <definedName name="APU_12.1.11">#REF!</definedName>
    <definedName name="APU_12.1.12">#REF!</definedName>
    <definedName name="APU_12.1.13">#REF!</definedName>
    <definedName name="APU_12.1.14">#REF!</definedName>
    <definedName name="APU_12.1.15">#REF!</definedName>
    <definedName name="APU_12.1.16">#REF!</definedName>
    <definedName name="APU_12.1.17">#REF!</definedName>
    <definedName name="APU_12.1.18">#REF!</definedName>
    <definedName name="APU_12.1.19">#REF!</definedName>
    <definedName name="APU_12.1.2">#REF!</definedName>
    <definedName name="APU_12.1.20">#REF!</definedName>
    <definedName name="APU_12.1.21">#REF!</definedName>
    <definedName name="APU_12.1.22">#REF!</definedName>
    <definedName name="APU_12.1.23">#REF!</definedName>
    <definedName name="APU_12.1.24">#REF!</definedName>
    <definedName name="APU_12.1.25">#REF!</definedName>
    <definedName name="APU_12.1.26">#REF!</definedName>
    <definedName name="APU_12.1.27">#REF!</definedName>
    <definedName name="APU_12.1.28">#REF!</definedName>
    <definedName name="APU_12.1.29">#REF!</definedName>
    <definedName name="APU_12.1.3">#REF!</definedName>
    <definedName name="APU_12.1.30">#REF!</definedName>
    <definedName name="APU_12.1.31">#REF!</definedName>
    <definedName name="APU_12.1.32">#REF!</definedName>
    <definedName name="APU_12.1.33">#REF!</definedName>
    <definedName name="APU_12.1.34">#REF!</definedName>
    <definedName name="APU_12.1.35">#REF!</definedName>
    <definedName name="APU_12.1.36">#REF!</definedName>
    <definedName name="APU_12.1.37">#REF!</definedName>
    <definedName name="APU_12.1.38">#REF!</definedName>
    <definedName name="APU_12.1.39">#REF!</definedName>
    <definedName name="APU_12.1.4">#REF!</definedName>
    <definedName name="APU_12.1.40">#REF!</definedName>
    <definedName name="APU_12.1.41">#REF!</definedName>
    <definedName name="APU_12.1.42">#REF!</definedName>
    <definedName name="APU_12.1.43">#REF!</definedName>
    <definedName name="APU_12.1.44">#REF!</definedName>
    <definedName name="APU_12.1.45">#REF!</definedName>
    <definedName name="APU_12.1.46">#REF!</definedName>
    <definedName name="APU_12.1.47">#REF!</definedName>
    <definedName name="APU_12.1.48">#REF!</definedName>
    <definedName name="APU_12.1.49">#REF!</definedName>
    <definedName name="APU_12.1.5">#REF!</definedName>
    <definedName name="APU_12.1.50">#REF!</definedName>
    <definedName name="APU_12.1.51">#REF!</definedName>
    <definedName name="APU_12.1.52">#REF!</definedName>
    <definedName name="APU_12.1.53">#REF!</definedName>
    <definedName name="APU_12.1.54">#REF!</definedName>
    <definedName name="APU_12.1.55">#REF!</definedName>
    <definedName name="APU_12.1.56">#REF!</definedName>
    <definedName name="APU_12.1.57">#REF!</definedName>
    <definedName name="APU_12.1.58">#REF!</definedName>
    <definedName name="APU_12.1.59">#REF!</definedName>
    <definedName name="APU_12.1.6">#REF!</definedName>
    <definedName name="APU_12.1.60">#REF!</definedName>
    <definedName name="APU_12.1.61">#REF!</definedName>
    <definedName name="APU_12.1.62">#REF!</definedName>
    <definedName name="APU_12.1.63">#REF!</definedName>
    <definedName name="APU_12.1.64">#REF!</definedName>
    <definedName name="APU_12.1.65">#REF!</definedName>
    <definedName name="APU_12.1.66">#REF!</definedName>
    <definedName name="APU_12.1.67">#REF!</definedName>
    <definedName name="APU_12.1.68">#REF!</definedName>
    <definedName name="APU_12.1.69">#REF!</definedName>
    <definedName name="APU_12.1.7">#REF!</definedName>
    <definedName name="APU_12.1.70">#REF!</definedName>
    <definedName name="APU_12.1.71">#REF!</definedName>
    <definedName name="APU_12.1.8">#REF!</definedName>
    <definedName name="APU_12.1.9">#REF!</definedName>
    <definedName name="APU_13.1.1">#REF!</definedName>
    <definedName name="APU_13.1.2">#REF!</definedName>
    <definedName name="APU_13.1.3">#REF!</definedName>
    <definedName name="APU_13.1.4">#REF!</definedName>
    <definedName name="APU_13.1.5">#REF!</definedName>
    <definedName name="APU_13.1.6">#REF!</definedName>
    <definedName name="APU_14.1.1">#REF!</definedName>
    <definedName name="APU_14.1.2">#REF!</definedName>
    <definedName name="APU_14.1.3">#REF!</definedName>
    <definedName name="APU_14.1.4">#REF!</definedName>
    <definedName name="APU_14.1.5">#REF!</definedName>
    <definedName name="APU_15.1.1">#REF!</definedName>
    <definedName name="APU_15.2.1">#REF!</definedName>
    <definedName name="APU_15.2.10">#REF!</definedName>
    <definedName name="APU_15.2.11">#REF!</definedName>
    <definedName name="APU_15.2.12">#REF!</definedName>
    <definedName name="APU_15.2.13">#REF!</definedName>
    <definedName name="APU_15.2.14">#REF!</definedName>
    <definedName name="APU_15.2.15">#REF!</definedName>
    <definedName name="APU_15.2.2">#REF!</definedName>
    <definedName name="APU_15.2.3">#REF!</definedName>
    <definedName name="APU_15.2.4">#REF!</definedName>
    <definedName name="APU_15.2.5">#REF!</definedName>
    <definedName name="APU_15.2.6">#REF!</definedName>
    <definedName name="APU_15.2.7">#REF!</definedName>
    <definedName name="APU_15.2.8">#REF!</definedName>
    <definedName name="APU_15.2.9">#REF!</definedName>
    <definedName name="APU_16.1.1">#REF!</definedName>
    <definedName name="APU_16.1.10">#REF!</definedName>
    <definedName name="APU_16.1.11">#REF!</definedName>
    <definedName name="APU_16.1.12">#REF!</definedName>
    <definedName name="APU_16.1.13">#REF!</definedName>
    <definedName name="APU_16.1.14">#REF!</definedName>
    <definedName name="APU_16.1.15">#REF!</definedName>
    <definedName name="APU_16.1.16">#REF!</definedName>
    <definedName name="APU_16.1.17">#REF!</definedName>
    <definedName name="APU_16.1.18">#REF!</definedName>
    <definedName name="APU_16.1.19">#REF!</definedName>
    <definedName name="APU_16.1.2">#REF!</definedName>
    <definedName name="APU_16.1.3">#REF!</definedName>
    <definedName name="APU_16.1.4">#REF!</definedName>
    <definedName name="APU_16.1.5">#REF!</definedName>
    <definedName name="APU_16.1.6">#REF!</definedName>
    <definedName name="APU_16.1.7">#REF!</definedName>
    <definedName name="APU_16.1.8">#REF!</definedName>
    <definedName name="APU_16.1.9">#REF!</definedName>
    <definedName name="APU_17.1.1">#REF!</definedName>
    <definedName name="APU_17.1.2">#REF!</definedName>
    <definedName name="APU_18.1.1">#REF!</definedName>
    <definedName name="APU_18.2.1">#REF!</definedName>
    <definedName name="APU_18.2.2">#REF!</definedName>
    <definedName name="APU_18.2.3">#REF!</definedName>
    <definedName name="APU_18.2.4">#REF!</definedName>
    <definedName name="APU_18.3.1">#REF!</definedName>
    <definedName name="APU_18.3.2">#REF!</definedName>
    <definedName name="APU_18.4.1">#REF!</definedName>
    <definedName name="APU_18.4.2">#REF!</definedName>
    <definedName name="APU_19.1.1">#REF!</definedName>
    <definedName name="APU_19.1.2">#REF!</definedName>
    <definedName name="APU_19.1.3">#REF!</definedName>
    <definedName name="APU_19.1.4">#REF!</definedName>
    <definedName name="APU_19.1.5">#REF!</definedName>
    <definedName name="APU_19.2.1">#REF!</definedName>
    <definedName name="APU_19.3.1">#REF!</definedName>
    <definedName name="APU_2.1.1">#REF!</definedName>
    <definedName name="APU_2.1.2">#REF!</definedName>
    <definedName name="APU_2.1.3">#REF!</definedName>
    <definedName name="APU_2.1.4">#REF!</definedName>
    <definedName name="APU_2.2.1">#REF!</definedName>
    <definedName name="APU_2.2.2">#REF!</definedName>
    <definedName name="APU_2.2.3">#REF!</definedName>
    <definedName name="APU_2.3.1">#REF!</definedName>
    <definedName name="APU_2.3.2">#REF!</definedName>
    <definedName name="APU_20.1.1">#REF!</definedName>
    <definedName name="APU_20.1.2">#REF!</definedName>
    <definedName name="APU_20.1.3">#REF!</definedName>
    <definedName name="APU_20.1.4">#REF!</definedName>
    <definedName name="APU_20.2.1">#REF!</definedName>
    <definedName name="APU_20.2.2">#REF!</definedName>
    <definedName name="APU_20.2.3">#REF!</definedName>
    <definedName name="APU_20.2.4">#REF!</definedName>
    <definedName name="APU_20.2.5">#REF!</definedName>
    <definedName name="APU_20.2.6">#REF!</definedName>
    <definedName name="APU_21.1.4">#REF!</definedName>
    <definedName name="APU_21.2.1">#REF!</definedName>
    <definedName name="APU_21.2.2">#REF!</definedName>
    <definedName name="APU_21.2.3">#REF!</definedName>
    <definedName name="APU_21.2.4">#REF!</definedName>
    <definedName name="APU_3.1.1">#REF!</definedName>
    <definedName name="APU_3.1.10">#REF!</definedName>
    <definedName name="APU_3.1.11">#REF!</definedName>
    <definedName name="APU_3.1.12">#REF!</definedName>
    <definedName name="APU_3.1.13">#REF!</definedName>
    <definedName name="APU_3.1.2">#REF!</definedName>
    <definedName name="APU_3.1.3">#REF!</definedName>
    <definedName name="APU_3.1.4">#REF!</definedName>
    <definedName name="APU_3.1.5">#REF!</definedName>
    <definedName name="APU_3.1.6">#REF!</definedName>
    <definedName name="APU_3.1.7">#REF!</definedName>
    <definedName name="APU_3.1.8">#REF!</definedName>
    <definedName name="APU_3.1.9">#REF!</definedName>
    <definedName name="APU_3.2.1">#REF!</definedName>
    <definedName name="APU_3.2.10">#REF!</definedName>
    <definedName name="APU_3.2.2">#REF!</definedName>
    <definedName name="APU_3.2.3">#REF!</definedName>
    <definedName name="APU_3.2.4">#REF!</definedName>
    <definedName name="APU_3.2.5">#REF!</definedName>
    <definedName name="APU_3.2.6">#REF!</definedName>
    <definedName name="APU_3.2.7">#REF!</definedName>
    <definedName name="APU_3.2.8">#REF!</definedName>
    <definedName name="APU_3.2.9">#REF!</definedName>
    <definedName name="APU_3.3.1">#REF!</definedName>
    <definedName name="APU_3.3.2">#REF!</definedName>
    <definedName name="APU_3.3.3">#REF!</definedName>
    <definedName name="APU_3.3.4">#REF!</definedName>
    <definedName name="APU_3.4.1.1">#REF!</definedName>
    <definedName name="APU_3.4.1.2">#REF!</definedName>
    <definedName name="APU_3.4.1.3">#REF!</definedName>
    <definedName name="APU_3.4.1.4">#REF!</definedName>
    <definedName name="APU_3.4.2.1">#REF!</definedName>
    <definedName name="APU_3.4.2.2">#REF!</definedName>
    <definedName name="APU_3.4.2.3">#REF!</definedName>
    <definedName name="APU_3.4.2.4">#REF!</definedName>
    <definedName name="APU_3.4.3.1">#REF!</definedName>
    <definedName name="APU_3.4.3.2">#REF!</definedName>
    <definedName name="APU_3.4.4.1">#REF!</definedName>
    <definedName name="APU_3.4.4.2">#REF!</definedName>
    <definedName name="APU_3.4.4.3">#REF!</definedName>
    <definedName name="APU_3.4.5.1">#REF!</definedName>
    <definedName name="APU_4.1.1">#REF!</definedName>
    <definedName name="APU_4.1.2">#REF!</definedName>
    <definedName name="APU_4.1.3">#REF!</definedName>
    <definedName name="APU_4.1.4">#REF!</definedName>
    <definedName name="APU_4.1.5">#REF!</definedName>
    <definedName name="APU_4.1.6">#REF!</definedName>
    <definedName name="APU_4.1.7">#REF!</definedName>
    <definedName name="APU_4.1.8">#REF!</definedName>
    <definedName name="APU_4.5.1">#REF!</definedName>
    <definedName name="APU_4.5.2">#REF!</definedName>
    <definedName name="APU_5.1.1">#REF!</definedName>
    <definedName name="APU_5.1.10">#REF!</definedName>
    <definedName name="APU_5.1.11">#REF!</definedName>
    <definedName name="APU_5.1.12">#REF!</definedName>
    <definedName name="APU_5.1.13">#REF!</definedName>
    <definedName name="APU_5.1.2">#REF!</definedName>
    <definedName name="APU_5.1.3">#REF!</definedName>
    <definedName name="APU_5.1.4">#REF!</definedName>
    <definedName name="APU_5.1.5">#REF!</definedName>
    <definedName name="APU_5.1.6">#REF!</definedName>
    <definedName name="APU_5.1.7">#REF!</definedName>
    <definedName name="APU_5.1.8">#REF!</definedName>
    <definedName name="APU_5.1.9">#REF!</definedName>
    <definedName name="APU_5.3.1">#REF!</definedName>
    <definedName name="APU_6.1.1">#REF!</definedName>
    <definedName name="APU_6.1.10">#REF!</definedName>
    <definedName name="APU_6.1.2">#REF!</definedName>
    <definedName name="APU_6.1.3">#REF!</definedName>
    <definedName name="APU_6.1.4">#REF!</definedName>
    <definedName name="APU_6.1.5">#REF!</definedName>
    <definedName name="APU_6.1.6">#REF!</definedName>
    <definedName name="APU_6.1.7">#REF!</definedName>
    <definedName name="APU_6.1.8">#REF!</definedName>
    <definedName name="APU_6.1.9">#REF!</definedName>
    <definedName name="APU_6_1_11">#REF!</definedName>
    <definedName name="APU_7.1.1">#REF!</definedName>
    <definedName name="APU_7.1.10">#REF!</definedName>
    <definedName name="APU_7.1.2">#REF!</definedName>
    <definedName name="APU_7.1.3">#REF!</definedName>
    <definedName name="APU_7.1.4">#REF!</definedName>
    <definedName name="APU_7.1.5">#REF!</definedName>
    <definedName name="APU_7.1.6">#REF!</definedName>
    <definedName name="APU_7.1.7">#REF!</definedName>
    <definedName name="APU_7.1.8">#REF!</definedName>
    <definedName name="APU_7.1.9">#REF!</definedName>
    <definedName name="APU_7.2.1">#REF!</definedName>
    <definedName name="APU_7.2.2">#REF!</definedName>
    <definedName name="APU_7.3.1">#REF!</definedName>
    <definedName name="APU_7.3.10">#REF!</definedName>
    <definedName name="APU_7.3.11">#REF!</definedName>
    <definedName name="APU_7.3.12">#REF!</definedName>
    <definedName name="APU_7.3.13">#REF!</definedName>
    <definedName name="APU_7.3.14">#REF!</definedName>
    <definedName name="APU_7.3.15">#REF!</definedName>
    <definedName name="APU_7.3.16">#REF!</definedName>
    <definedName name="APU_7.3.2">#REF!</definedName>
    <definedName name="APU_7.3.3">#REF!</definedName>
    <definedName name="APU_7.3.4">#REF!</definedName>
    <definedName name="APU_7.3.5">#REF!</definedName>
    <definedName name="APU_7.3.6">#REF!</definedName>
    <definedName name="APU_7.3.7">#REF!</definedName>
    <definedName name="APU_7.3.8">#REF!</definedName>
    <definedName name="APU_7.3.9">#REF!</definedName>
    <definedName name="APU_7.4.1">#REF!</definedName>
    <definedName name="APU_7.4.2">#REF!</definedName>
    <definedName name="APU_7.5.1">#REF!</definedName>
    <definedName name="APU_7.5.2">#REF!</definedName>
    <definedName name="APU_7.5.3">#REF!</definedName>
    <definedName name="APU_7.5.4">#REF!</definedName>
    <definedName name="APU_7.5.5">#REF!</definedName>
    <definedName name="APU_7.5.6">#REF!</definedName>
    <definedName name="APU_7.5.7">#REF!</definedName>
    <definedName name="APU_7.5.8">#REF!</definedName>
    <definedName name="APU_7.6.1">#REF!</definedName>
    <definedName name="APU_7.6.2">#REF!</definedName>
    <definedName name="APU_7.6.3">#REF!</definedName>
    <definedName name="APU_7.7.1.1">#REF!</definedName>
    <definedName name="APU_7.7.1.2">#REF!</definedName>
    <definedName name="APU_7.7.1.3">#REF!</definedName>
    <definedName name="APU_7.7.1.4">#REF!</definedName>
    <definedName name="APU_7.7.1.5">#REF!</definedName>
    <definedName name="APU_7.7.1.6">#REF!</definedName>
    <definedName name="APU_7.7.1.7">#REF!</definedName>
    <definedName name="APU_7.7.1.8">#REF!</definedName>
    <definedName name="APU_7.7.2.1">#REF!</definedName>
    <definedName name="APU_7.7.2.2">#REF!</definedName>
    <definedName name="APU_7.7.2.3">#REF!</definedName>
    <definedName name="APU_7.7.2.4">#REF!</definedName>
    <definedName name="APU_7.7.3.1">#REF!</definedName>
    <definedName name="APU_7.7.3.2">#REF!</definedName>
    <definedName name="APU_7.7.4.1">#REF!</definedName>
    <definedName name="APU_7.7.4.2">#REF!</definedName>
    <definedName name="APU_7.7.4.3">#REF!</definedName>
    <definedName name="APU_7.7.5.1">#REF!</definedName>
    <definedName name="APU_7.7.5.2">#REF!</definedName>
    <definedName name="APU_7.7.6.1">#REF!</definedName>
    <definedName name="APU_7.7.6.2">#REF!</definedName>
    <definedName name="APU_7.7.6.3">#REF!</definedName>
    <definedName name="APU_7.7.6.4">#REF!</definedName>
    <definedName name="APU_7.7.6.5">#REF!</definedName>
    <definedName name="APU_7.7.6.6">#REF!</definedName>
    <definedName name="APU_7.7.7.1">#REF!</definedName>
    <definedName name="APU_7.7.7.2">#REF!</definedName>
    <definedName name="APU_7.7.8.1.1">#REF!</definedName>
    <definedName name="APU_7.7.8.1.10">#REF!</definedName>
    <definedName name="APU_7.7.8.1.11">#REF!</definedName>
    <definedName name="APU_7.7.8.1.2">#REF!</definedName>
    <definedName name="APU_7.7.8.1.3">#REF!</definedName>
    <definedName name="APU_7.7.8.1.4">#REF!</definedName>
    <definedName name="APU_7.7.8.1.5">#REF!</definedName>
    <definedName name="APU_7.7.8.1.6">#REF!</definedName>
    <definedName name="APU_7.7.8.1.7">#REF!</definedName>
    <definedName name="APU_7.7.8.1.8">#REF!</definedName>
    <definedName name="APU_7.7.8.1.9">#REF!</definedName>
    <definedName name="APU_7.7.8.2.1">#REF!</definedName>
    <definedName name="APU_7.7.8.2.2">#REF!</definedName>
    <definedName name="APU_7.7.8.3.1">#REF!</definedName>
    <definedName name="APU_7.7.8.3.2">#REF!</definedName>
    <definedName name="APU_7.7.8.3.3">#REF!</definedName>
    <definedName name="APU_7.7.8.3.4">#REF!</definedName>
    <definedName name="APU_7.7.8.3.5">#REF!</definedName>
    <definedName name="APU_7.7.8.3.6">#REF!</definedName>
    <definedName name="APU_7.7.8.4.1">#REF!</definedName>
    <definedName name="APU_7.7.8.4.2">#REF!</definedName>
    <definedName name="APU_7.7.8.4.3">#REF!</definedName>
    <definedName name="APU_7.7.8.4.4">#REF!</definedName>
    <definedName name="APU_7.7.8.4.5">#REF!</definedName>
    <definedName name="APU_7.7.8.4.6">#REF!</definedName>
    <definedName name="APU_7.7.8.4.7">#REF!</definedName>
    <definedName name="APU_7.7.8.4.8">#REF!</definedName>
    <definedName name="APU_7.8.1.1">#REF!</definedName>
    <definedName name="APU_7.8.1.2">#REF!</definedName>
    <definedName name="APU_7.8.1.3">#REF!</definedName>
    <definedName name="APU_7.8.1.4">#REF!</definedName>
    <definedName name="APU_7.8.2.1">#REF!</definedName>
    <definedName name="APU_7.8.2.2">#REF!</definedName>
    <definedName name="APU_7.8.2.3">#REF!</definedName>
    <definedName name="APU_7.8.3.1">#REF!</definedName>
    <definedName name="APU_7.8.3.2">#REF!</definedName>
    <definedName name="APU_7.9.1.1">#REF!</definedName>
    <definedName name="APU_7.9.1.2">#REF!</definedName>
    <definedName name="APU_7.9.1.3">#REF!</definedName>
    <definedName name="APU_7.9.1.4">#REF!</definedName>
    <definedName name="APU_7.9.1.5">#REF!</definedName>
    <definedName name="APU_7.9.2.1">#REF!</definedName>
    <definedName name="APU_7.9.2.2">#REF!</definedName>
    <definedName name="APU_7.9.2.3">#REF!</definedName>
    <definedName name="APU_7.9.3.1">#REF!</definedName>
    <definedName name="APU_7.9.3.2">#REF!</definedName>
    <definedName name="APU_7.9.3.3">#REF!</definedName>
    <definedName name="APU_7.9.3.4">#REF!</definedName>
    <definedName name="APU_7.9.4.1">#REF!</definedName>
    <definedName name="APU_7.9.4.2">#REF!</definedName>
    <definedName name="APU_7.9.4.3">#REF!</definedName>
    <definedName name="APU_9.1.1">#REF!</definedName>
    <definedName name="APU_acero.60000">#REF!</definedName>
    <definedName name="APU_Alcaparros">#REF!</definedName>
    <definedName name="APU_Aseo_General">#REF!</definedName>
    <definedName name="APU_Asta_Banderas">#REF!</definedName>
    <definedName name="APU_Cauchos_Sabaneros">#REF!</definedName>
    <definedName name="APU_concreto.2500">#REF!</definedName>
    <definedName name="APU_concreto.3000">#REF!</definedName>
    <definedName name="APU_concreto.4000">#REF!</definedName>
    <definedName name="APU_concreto.imp.3000">#REF!</definedName>
    <definedName name="APU_Duchas_Antivandalicas">#REF!</definedName>
    <definedName name="APU_Gabinete_Incendio">#REF!</definedName>
    <definedName name="APU_Gescobas_Granito_BH">#REF!</definedName>
    <definedName name="APU_Lavamanos_Colgar">#REF!</definedName>
    <definedName name="APU_Limpieza_Fachadas">#REF!</definedName>
    <definedName name="APU_Limpieza_Muros_Interiores">#REF!</definedName>
    <definedName name="APU_Magnolios">#REF!</definedName>
    <definedName name="APU_Mano_de_Oso">#REF!</definedName>
    <definedName name="APU_mortero.1.4_3000">#REF!</definedName>
    <definedName name="APU_mortero_1.3_4000">#REF!</definedName>
    <definedName name="APU_mortero_1.3_imp">#REF!</definedName>
    <definedName name="APU_mortero_1.4_imp">#REF!</definedName>
    <definedName name="APU_mortero1.5_2000">#REF!</definedName>
    <definedName name="APU_Pradizacion">#REF!</definedName>
    <definedName name="APU_Sangegado">#REF!</definedName>
    <definedName name="_xlnm.Print_Area" localSheetId="0">'2. PPTO CONSOLIDADO'!$A$1:$F$171</definedName>
    <definedName name="Arena_de_Peña">#REF!</definedName>
    <definedName name="Arena_de_rio">#REF!</definedName>
    <definedName name="Arena_Lavada_de_Peña">#REF!</definedName>
    <definedName name="Arena_semilavada">#REF!</definedName>
    <definedName name="Arranque.m">[1]Materiales!$D$91:$D$98</definedName>
    <definedName name="ASEO">[1]Materiales!$D$610:$D$622</definedName>
    <definedName name="Aseo_general">#REF!</definedName>
    <definedName name="Aseo_General___3_HS__Sal__Mínimo">#REF!</definedName>
    <definedName name="Asta_Para_Banderas">#REF!</definedName>
    <definedName name="Auxiliar_de_Contabilidad">#REF!</definedName>
    <definedName name="Ayudante_Acabados_albañilería">#REF!</definedName>
    <definedName name="Ayudante_Albaílería_General">#REF!</definedName>
    <definedName name="Ayudante_Carpintería">#REF!</definedName>
    <definedName name="Ayudante_Electrico">#REF!</definedName>
    <definedName name="Ayudante_Instalaciones_sanitarias">#REF!</definedName>
    <definedName name="Ayudante_Taller">#REF!</definedName>
    <definedName name="Ayudante_Topografo">#REF!</definedName>
    <definedName name="Balas_Fluorescentes_en_Acero_Galvanizado_de_1x13_W__120_V.">#REF!</definedName>
    <definedName name="Balas_Fluorescentes_en_Acero_Galvanizado_de_1x42_W__120_V.">#REF!</definedName>
    <definedName name="Balas_Fluorescentes_en_Acero_Galvanizado_de_2x26_W__120_V.">#REF!</definedName>
    <definedName name="Balde_Plastico_Negro">#REF!</definedName>
    <definedName name="Baldosa_Alfa_L1_30x30">#REF!</definedName>
    <definedName name="Banco_de_Ductos_de_PVC_en_1_Ø">#REF!</definedName>
    <definedName name="Banco_de_Ductos_de_PVC_en_2_Ø">#REF!</definedName>
    <definedName name="Bandeja_de_Fibra_Optica_de_12_Puertos">#REF!</definedName>
    <definedName name="BARANDAS">[1]Materiales!$D$480:$D$492</definedName>
    <definedName name="Barniz_vitriflex">#REF!</definedName>
    <definedName name="Barra_de_Seguridad_AI_Ref._5724">#REF!</definedName>
    <definedName name="Barra_de_Seguridad_AI_Ref._5770">#REF!</definedName>
    <definedName name="Base_en_recebo_B___200">#REF!</definedName>
    <definedName name="Base_granular">#REF!</definedName>
    <definedName name="_xlnm.Database">#REF!</definedName>
    <definedName name="Bateas">#REF!</definedName>
    <definedName name="Bebederos_para_parque">#REF!</definedName>
    <definedName name="Bicicletero">#REF!</definedName>
    <definedName name="Bisagra_aluminio_Extruído_3">#REF!</definedName>
    <definedName name="Bisagra_común_de_3">#REF!</definedName>
    <definedName name="BLOQUE">#REF!</definedName>
    <definedName name="BLOQUES">[2]DEF!$B$42:$B$71</definedName>
    <definedName name="Bombas_de_Incendio">#REF!</definedName>
    <definedName name="Bombas_de_Suministro_Pre_Ensambladas">#REF!</definedName>
    <definedName name="Bombas_sum_seg_espec">#REF!</definedName>
    <definedName name="Bombas_Sumergibles">#REF!</definedName>
    <definedName name="Bombas_Sumergibles_Según_Especificacion">#REF!</definedName>
    <definedName name="Bordillo_en_concreto_e__15.H_0_40_para_jardineras_y_otros">#REF!</definedName>
    <definedName name="Bordillo_Jardineras_en_circulaciones_y_patio__en_concreto_e__15._Anden">#REF!</definedName>
    <definedName name="Bordillo_prefabricados_tipo_A___70">#REF!</definedName>
    <definedName name="Brazo_Hidráulico_Dorma__4">#REF!</definedName>
    <definedName name="Breaker_Tipo_Enchufable_de_1x20A_10KA">#REF!</definedName>
    <definedName name="Breaker_Tipo_Enchufable_de_3x20A_10KA">#REF!</definedName>
    <definedName name="Breaker_Tipo_Enchufable_de_3x30A_10KA">#REF!</definedName>
    <definedName name="Breaker_Tipo_Enchufable_de_3x80A_25KA">#REF!</definedName>
    <definedName name="Brida_Roscada_Acero_X_150_PSI_2">#REF!</definedName>
    <definedName name="Brida_Roscada_Acero_X_150_PSI_3">#REF!</definedName>
    <definedName name="Brocha_de_cerda_4">#REF!</definedName>
    <definedName name="Cable_Aluminio_Aislado_P.V.C._1_0_AWG">#REF!</definedName>
    <definedName name="Cable_Aluminio_Aislado_P.V.C._2_0_AWG">#REF!</definedName>
    <definedName name="Cable_Telefonico_de_20_Pares">#REF!</definedName>
    <definedName name="Cable_teléfonos_2_Pares">#REF!</definedName>
    <definedName name="Cable_UTP_4_Pares_Cat._5E">#REF!</definedName>
    <definedName name="Caja_de_Paso_en_Mamposteria_de_40x40_cm.">#REF!</definedName>
    <definedName name="Caja_de_Paso_Metalicas_de_10x10_cm.">#REF!</definedName>
    <definedName name="Caja_de_Paso_Metalicas_de_20x20_cm.">#REF!</definedName>
    <definedName name="Caja_Galvanizada_5800">#REF!</definedName>
    <definedName name="Caja_para_Taco_100_a_4_circuitos">#REF!</definedName>
    <definedName name="Cajas_de_Inspeccion__N._CODENSA__AP_280">#REF!</definedName>
    <definedName name="Cajas_de_Inspeccion__N._CODENSA__CS_274">#REF!</definedName>
    <definedName name="Cajas_de_Inspeccion_Según_N._CODENSA_C8_276">#REF!</definedName>
    <definedName name="Cajillas_Medidores_1_1_2">#REF!</definedName>
    <definedName name="Calado_Ceramico_20x20">#REF!</definedName>
    <definedName name="Calentadores_de_Paso">#REF!</definedName>
    <definedName name="Campana_Extractora">#REF!</definedName>
    <definedName name="Campana_extractora_más_ductería.">#REF!</definedName>
    <definedName name="Canaleta_Metalica_con_Division_de_15x4_cm.">#REF!</definedName>
    <definedName name="Canalizacion_Subterranea_4_PVC_4__Según_N._CODENSA">#REF!</definedName>
    <definedName name="Canastilla_Lavaplatos_Ref._93500_000_000">#REF!</definedName>
    <definedName name="Canchas_múltiples.">#REF!</definedName>
    <definedName name="Canecas_de_55_Gal.">#REF!</definedName>
    <definedName name="Cant.ptas">[1]DEF!$D$6</definedName>
    <definedName name="Cant.vnas">[1]DEF!$D$7</definedName>
    <definedName name="Caolin">#REF!</definedName>
    <definedName name="Cargador_frontal">#REF!</definedName>
    <definedName name="Casetón_en_fibra_de_vidrio.">#REF!</definedName>
    <definedName name="Caucho_Sabanero_1.50_m">#REF!</definedName>
    <definedName name="Cedro_caqueta_pieza">#REF!</definedName>
    <definedName name="Celosía_en_aluminio">#REF!</definedName>
    <definedName name="Cemento_Blanco">#REF!</definedName>
    <definedName name="Cemento_gris">#REF!</definedName>
    <definedName name="Cepillos">#REF!</definedName>
    <definedName name="Ceramica_30_X_30_Ref.">#REF!</definedName>
    <definedName name="Cerámica_Alfa_Lisa_20x20">#REF!</definedName>
    <definedName name="Cerchas_metalicas_segun_diseño_arquitectonico">#REF!</definedName>
    <definedName name="Cerco_Ordinario_3_M">#REF!</definedName>
    <definedName name="Cerradura">[1]Materiales!$D$227:$D$235</definedName>
    <definedName name="Cerradura__No_hay_sugerencias__baño_A_40S">#REF!</definedName>
    <definedName name="Cerradura_Ref._A40_S_Orbit_C_M_Schlage">#REF!</definedName>
    <definedName name="Cerradura_Ref._A50_PD_Con_Manija_Orbit_C_M_Schlage">#REF!</definedName>
    <definedName name="Cerradura_Ref._A50_WD_Orbit_C_M_Schlage">#REF!</definedName>
    <definedName name="Cerradura_Ref._A80_PD_Orbit_C_M_Schlage">#REF!</definedName>
    <definedName name="Cerradura_Ref._B362_C_M_Schlage">#REF!</definedName>
    <definedName name="Certificacion_por_Punto_Sencillo">#REF!</definedName>
    <definedName name="Chazos_de_Madera_10_X_10">#REF!</definedName>
    <definedName name="Cheque_1">#REF!</definedName>
    <definedName name="Cheque_1_1_2">#REF!</definedName>
    <definedName name="Cheque_2">#REF!</definedName>
    <definedName name="Cheque_3">#REF!</definedName>
    <definedName name="Cinta_teflón">#REF!</definedName>
    <definedName name="Cocineta_estufa_a_gas_dos_puestos">#REF!</definedName>
    <definedName name="Codo_45_cobre_tipo_CxC">#REF!</definedName>
    <definedName name="Codo_90_1_4__c_x_c_sanitario_3">#REF!</definedName>
    <definedName name="Codo_90_1_4__c_x_c_sanitario_4">#REF!</definedName>
    <definedName name="Codo_90_cobre_tipo_CxC">#REF!</definedName>
    <definedName name="Codo_90_presión_P.V.C._1">#REF!</definedName>
    <definedName name="Codo_90_presión_P.V.C._1_1_2">#REF!</definedName>
    <definedName name="Codo_90_presión_P.V.C._1_2">#REF!</definedName>
    <definedName name="Codo_90_presión_P.V.C._3_4">#REF!</definedName>
    <definedName name="Codo_90o_1_4__CxC_SANITARIO_2">#REF!</definedName>
    <definedName name="Codo_90o_1_4__CxC_SANITARIO_3">#REF!</definedName>
    <definedName name="Codo_90o_1_4__CxC_SANITARIO_4">#REF!</definedName>
    <definedName name="Codo_90o_1_4__CxC_SANITARIO_6">#REF!</definedName>
    <definedName name="Codo_90o_Presión_P.V.C._1">#REF!</definedName>
    <definedName name="Codo_90o_Presión_P.V.C._1_1_2">#REF!</definedName>
    <definedName name="Codo_90o_Presión_P.V.C._1_1_4">#REF!</definedName>
    <definedName name="Codo_90o_Presión_P.V.C._1_2">#REF!</definedName>
    <definedName name="Codo_90o_Presión_P.V.C._2">#REF!</definedName>
    <definedName name="Codo_90o_Presión_P.V.C._2_1_2">#REF!</definedName>
    <definedName name="Codo_90o_Presión_P.V.C._3">#REF!</definedName>
    <definedName name="Codo_90o_Presión_P.V.C._3_4">#REF!</definedName>
    <definedName name="Codo_galvanizado_1">#REF!</definedName>
    <definedName name="Codo_galvanizado_1_1_2">#REF!</definedName>
    <definedName name="Codo_galvanizado_2">#REF!</definedName>
    <definedName name="Codo_Galvanizado_3">#REF!</definedName>
    <definedName name="Col.conc">[3]VERTICALES!#REF!</definedName>
    <definedName name="Color_mineral">#REF!</definedName>
    <definedName name="Compresor_2_Martillos_185_PCM">#REF!</definedName>
    <definedName name="Concreto_1_3_5">#REF!</definedName>
    <definedName name="Concreto_2500_PSI">#REF!</definedName>
    <definedName name="Concreto_3000_PSI">#REF!</definedName>
    <definedName name="Concreto_a_granel_con_silo_puesto_en_obra__cemento_1A__2500_P.S.I.">#REF!</definedName>
    <definedName name="Concreto_a_granel_con_silo_puesto_en_obra__cemento_1A__3000_P.S.I.">#REF!</definedName>
    <definedName name="Concreto_a_granel_con_silo_puesto_en_obra__cemento_1A__4000_P.S.I.">#REF!</definedName>
    <definedName name="Concreto_común_3000_P.S.I.">#REF!</definedName>
    <definedName name="Concreto_Corriente_2500_P.S.I.">#REF!</definedName>
    <definedName name="Concreto_Corriente_3000_P.S.I.">#REF!</definedName>
    <definedName name="Concreto_corriente_de_2500_P.S.I.">#REF!</definedName>
    <definedName name="Concreto_Corriente_de_3000_P.S.I.">#REF!</definedName>
    <definedName name="Concreto_Corriente_de_4000_P.S.I.">#REF!</definedName>
    <definedName name="Concreto_Gravilla_Fina_2000_psi">#REF!</definedName>
    <definedName name="Conexión_Siamesa">#REF!</definedName>
    <definedName name="Conexión_Siamesa_de_2_1_2__X_2_1_2__X_3">#REF!</definedName>
    <definedName name="CONTRATISTA">[4]VARIABLES!$C$9</definedName>
    <definedName name="CONTRATO.No">[4]VARIABLES!$C$6</definedName>
    <definedName name="Cuadrilla_Albañilería_OF_Ayudante">#REF!</definedName>
    <definedName name="Cubierta_sándwich___Deck_Aluzinc_333C_mm_Cal_26">#REF!</definedName>
    <definedName name="Cubierta_Trapezoidal_Acesco_3_05">#REF!</definedName>
    <definedName name="CUBIERTAS">[1]Materiales!$D$509:$D$525</definedName>
    <definedName name="Cuchillas">#REF!</definedName>
    <definedName name="Cupula_tragante_4_x2">#REF!</definedName>
    <definedName name="d.acero">#REF!</definedName>
    <definedName name="Desinfeccion_del_Sistema_de_Agua_Potable">#REF!</definedName>
    <definedName name="Disolvente_Thinner">#REF!</definedName>
    <definedName name="Dispensador_Jabon_Liquido_Ref._B_4063">#REF!</definedName>
    <definedName name="Dispensador_Toallas_de_Papel_Ref._B_369">#REF!</definedName>
    <definedName name="DIVISIONES">[1]Materiales!$D$588:$D$597</definedName>
    <definedName name="Documentacion_y_Marquillado">#REF!</definedName>
    <definedName name="Domos_acrílicos_1.10_x_1.10">#REF!</definedName>
    <definedName name="ducha_antivandalica_mezclador">#REF!</definedName>
    <definedName name="Durmiente_3_m">#REF!</definedName>
    <definedName name="Durmiente_Abarco_4m">#REF!</definedName>
    <definedName name="Durmiente_Ordinario_4m">#REF!</definedName>
    <definedName name="Emeflex_3_00_mm">#REF!</definedName>
    <definedName name="ENCHAPES">[1]Materiales!$D$172:$D$182</definedName>
    <definedName name="Endurecedor">#REF!</definedName>
    <definedName name="Entramado_piso__repisas_8_4_3">#REF!</definedName>
    <definedName name="Equipo_de_Medida_de_Energia_Activa_y_Reactiva__Transformadores_de_Corriente_de_660_5_A_Bornera_de_Prueba_y_Celda">#REF!</definedName>
    <definedName name="Equipo_para_Suministro_Agua_No_Potable_Según_Especificacion">#REF!</definedName>
    <definedName name="Equipo_para_Suministro_de_Agua_Potable_Según_Especificacion">#REF!</definedName>
    <definedName name="Equipo_Proteccion_de_Incendio_Según_Especificacion">#REF!</definedName>
    <definedName name="Esc.conc">#REF!</definedName>
    <definedName name="Esc.ref">#REF!</definedName>
    <definedName name="Escalera_metálica_en_caracol_Diametro_1_80">#REF!</definedName>
    <definedName name="Escalera_Metalica_tramo_5_50_ML">#REF!</definedName>
    <definedName name="Escobas">#REF!</definedName>
    <definedName name="Escotilla_de_Inspeccion_tanques_de_agua">#REF!</definedName>
    <definedName name="Escudos_Americanos_para_Sprinkler">#REF!</definedName>
    <definedName name="Esmalte_Sintético_Pintulux">#REF!</definedName>
    <definedName name="Esp.vtas.cim">#REF!</definedName>
    <definedName name="Espatula">#REF!</definedName>
    <definedName name="Espatulas">#REF!</definedName>
    <definedName name="Espatulas_3">#REF!</definedName>
    <definedName name="Espatulas_5">#REF!</definedName>
    <definedName name="Espejo_4.00_mm">#REF!</definedName>
    <definedName name="ESPEJOS">[1]Materiales!$D$600:$D$607</definedName>
    <definedName name="Esponjillas">#REF!</definedName>
    <definedName name="Estopa">#REF!</definedName>
    <definedName name="Estructuras_LA228__LA223_Incluye_Poste_12m_750_kg">#REF!</definedName>
    <definedName name="Estufa_Electrica_2_Puestos">#REF!</definedName>
    <definedName name="Estufas">#REF!</definedName>
    <definedName name="EUR">'2. PPTO CONSOLIDADO'!#REF!</definedName>
    <definedName name="Exacavacion_mecanica">#REF!</definedName>
    <definedName name="EXCAV_MEC">[3]EXCAVACION!#REF!</definedName>
    <definedName name="Excavacion_manual_con_retiro">#REF!</definedName>
    <definedName name="Extractor_de_Olores_con_Persiana_Ref.">#REF!</definedName>
    <definedName name="FECHA.CONTRATO">[4]VARIABLES!$C$7</definedName>
    <definedName name="Fijamix_Alfa">#REF!</definedName>
    <definedName name="Flexometro">#REF!</definedName>
    <definedName name="Flotador_Metálico_1_1_2__Bronce">#REF!</definedName>
    <definedName name="Flotador_Metálico_2__Bronce">#REF!</definedName>
    <definedName name="Formaleta_Entrepisos">#REF!</definedName>
    <definedName name="Formaleta_madera">#REF!</definedName>
    <definedName name="Formaleta_plaquetas">#REF!</definedName>
    <definedName name="Formaleta_Sardinel">#REF!</definedName>
    <definedName name="Gabinete_Cerrado_de_Comunicaciones_de_100x60x60_cm.">#REF!</definedName>
    <definedName name="Gabinete_Cerrado_de_Comunicaciones_de_60x60x60_cm.">#REF!</definedName>
    <definedName name="Gabinetes_de_Incendio">#REF!</definedName>
    <definedName name="Gabinetes_de_Incendio_Clase_I">#REF!</definedName>
    <definedName name="Gabinetes_Metalicos__Cal._16_min__Color_Gris_Claro_para_T_GEN_1">#REF!</definedName>
    <definedName name="Gabinetes_Metalicos__Cal._16_min__Color_Gris_Claro_para_T_GEN_2">#REF!</definedName>
    <definedName name="Gabinetes_Metalicos__Cal._16_min__Color_Gris_Claro_para_T_GEN_3">#REF!</definedName>
    <definedName name="Gabinetes_Metalicos__Cal._16_min__Color_Gris_Claro_para_Tablero_General">#REF!</definedName>
    <definedName name="Gancho_teja_eternit_55_MM">#REF!</definedName>
    <definedName name="Geotextil_tejido_ST_200">#REF!</definedName>
    <definedName name="Grama_Kikuyo">#REF!</definedName>
    <definedName name="Granito__No_hay_sugerencias__peruano_No_3">#REF!</definedName>
    <definedName name="Granito_Blanco_Huila_No._1">#REF!</definedName>
    <definedName name="Granito_Rosa_Porrino_JP__30___e_10mm">#REF!</definedName>
    <definedName name="Gravilla">#REF!</definedName>
    <definedName name="Gravilla_de_río">#REF!</definedName>
    <definedName name="GRIFERIA">[1]Materiales!$D$546:$D$557</definedName>
    <definedName name="Griferia_Lavaplatos_Flamingo_Ref._90500_000_000">#REF!</definedName>
    <definedName name="Guardaescoba_en_Aluminio__incl._Instalacion">#REF!</definedName>
    <definedName name="GUARDAESCOBAS">[1]Materiales!$D$63:$D$79</definedName>
    <definedName name="H.C.pobre">#REF!</definedName>
    <definedName name="H.Subbase">#REF!</definedName>
    <definedName name="Herramienta_menor">#REF!</definedName>
    <definedName name="Hoja_Entamborada_en_Madera_2.10x1.50_2_Hojas">#REF!</definedName>
    <definedName name="Hoja_Entamborada_en_Madera_2.10x75">#REF!</definedName>
    <definedName name="Hoja_Entamborada_en_Madera_2.10x90">#REF!</definedName>
    <definedName name="Hoja_Entamborada_en_Madera_2.25x90">#REF!</definedName>
    <definedName name="Hoja_Entamborada_en_Madera_2.40x4.80_4_Hojas_Plegable">#REF!</definedName>
    <definedName name="Horno_Microondas">#REF!</definedName>
    <definedName name="Impermeabilizante_concreto_de_3000_P.S.I.">#REF!</definedName>
    <definedName name="Impermeabilizante_mortero_1_3">#REF!</definedName>
    <definedName name="Impermeabilizante_mortero_1_4">#REF!</definedName>
    <definedName name="INCREM.ESPECIAL.SAM">'2. PPTO CONSOLIDADO'!#REF!</definedName>
    <definedName name="INCREM.SAM.2015">'2. PPTO CONSOLIDADO'!#REF!</definedName>
    <definedName name="INCREM.SAM.2016">'2. PPTO CONSOLIDADO'!#REF!</definedName>
    <definedName name="Incremento_Fluido_3000_psi">#REF!</definedName>
    <definedName name="instalacion_lavamanos">#REF!</definedName>
    <definedName name="instalacion_lavaplatos">#REF!</definedName>
    <definedName name="instalacion_sanitario">#REF!</definedName>
    <definedName name="Instalación_y_dotación">#REF!</definedName>
    <definedName name="IVA">'2. PPTO CONSOLIDADO'!#REF!</definedName>
    <definedName name="Jardines">#REF!</definedName>
    <definedName name="Juego_de_incrustaciones_acuacer">#REF!</definedName>
    <definedName name="Juego_de_incrustaciones_en_color_blanco">#REF!</definedName>
    <definedName name="Juegos_infantiles_según_catálogo_I.D.R.D.">#REF!</definedName>
    <definedName name="Ladrillo_cuarto_x_26_tono_natural_rustico">#REF!</definedName>
    <definedName name="Ladrillo_Jamba_Doble_Coral_Moore">#REF!</definedName>
    <definedName name="Ladrillo_Portante_Trefilado_14__15x30x10">#REF!</definedName>
    <definedName name="Ladrillo_prensado_fino_santafe">#REF!</definedName>
    <definedName name="Ladrillo_tablon_natural_1_4___26___6_Tono_natural.">#REF!</definedName>
    <definedName name="Ladrillo_tolete_comun">#REF!</definedName>
    <definedName name="Ladrillo_Tolete_Recocido">#REF!</definedName>
    <definedName name="Lámina_cold_rolled_cal_18">#REF!</definedName>
    <definedName name="Lamina_HR_6mm">#REF!</definedName>
    <definedName name="lamina_identificacion">#REF!</definedName>
    <definedName name="Lavamanos_de_sobre_poner_Corona">#REF!</definedName>
    <definedName name="Lavamanos_de_sobreponer_en_acero_inoxidable.">#REF!</definedName>
    <definedName name="Lavamanos_de_Sobreponer_Ref._07349">#REF!</definedName>
    <definedName name="Lavaplatos_Bar_Redondo_Ref._0556_999">#REF!</definedName>
    <definedName name="Lija">#REF!</definedName>
    <definedName name="Listón_1.5x3x3">#REF!</definedName>
    <definedName name="Listón_M.H._Guayacán">#REF!</definedName>
    <definedName name="Llave_automatica_Ref._71100_000_000">#REF!</definedName>
    <definedName name="Llave_Manguera">#REF!</definedName>
    <definedName name="Luminaria_Artistica_Riel_2.43_m__6_Proyectores_Incand._de_100_W._120_V.">#REF!</definedName>
    <definedName name="Luminaria_Cerrada_Tipo_AP_de_Sodio_de_150_W._220_V.__Incluye_Fotocelda">#REF!</definedName>
    <definedName name="Luminaria_Cerrada_Tipo_AP_de_Sodio_de_250_W._220_V.">#REF!</definedName>
    <definedName name="Luminaria_Hermetica_de_Piso_Grado_IP65_de_90_W._120_V.">#REF!</definedName>
    <definedName name="Luminaria_Industrial_Metal_Halide_de_250_W._220_V.">#REF!</definedName>
    <definedName name="Luminaria_Tipo_Wall_Pack_de_70_W._220_V.">#REF!</definedName>
    <definedName name="Luminarias_Fluorescentes_Sistema_Modular_de_2x32_W__120_V__Tipo_T_8">#REF!</definedName>
    <definedName name="Luminarias_Fluorescentes_Tipo_Industrial_de_2x32_W__120_V__Tipo_T_8">#REF!</definedName>
    <definedName name="Luminarias_Fluorescentes_Tubos_en__U__de_2x32_W__120_V__Tipo_T_8">#REF!</definedName>
    <definedName name="M.D.O._Alistado_de_Pisos">#REF!</definedName>
    <definedName name="M.D.O._Aseo_Durnate_la_Obra">#REF!</definedName>
    <definedName name="M.D.O._Aseo_Final">#REF!</definedName>
    <definedName name="M.D.O._Cargue_Volqueta">#REF!</definedName>
    <definedName name="M.D.O._Chazos_en_Madera">#REF!</definedName>
    <definedName name="M.D.O._Demolicion_Muro">#REF!</definedName>
    <definedName name="M.D.O._Enchape_Ceramica">#REF!</definedName>
    <definedName name="M.D.O._Instalacion_Alfombra">#REF!</definedName>
    <definedName name="M.D.O._Instalacion_Cieloraso">#REF!</definedName>
    <definedName name="M.D.O._Instalacion_Granito">#REF!</definedName>
    <definedName name="M.D.O._Instalacion_Zocalo_en_Granito">#REF!</definedName>
    <definedName name="M.D.O._Pañete_Liso_Muros">#REF!</definedName>
    <definedName name="M.D.O._Preparacion_Grouting">#REF!</definedName>
    <definedName name="M.D.O._Preparacion_Mortero">#REF!</definedName>
    <definedName name="M.D.O._Replanteo">#REF!</definedName>
    <definedName name="M.D.O._Trasciego_de_Escombros">#REF!</definedName>
    <definedName name="M.D.O._Vinilo_Estuco">#REF!</definedName>
    <definedName name="Macetas">#REF!</definedName>
    <definedName name="Madera_teca_suministro__instalacion__pulida_y_lacada">#REF!</definedName>
    <definedName name="Magnolio_1.50_m">#REF!</definedName>
    <definedName name="Malla_electrosoldada_Q_3.1">#REF!</definedName>
    <definedName name="Malla_eslabonada">#REF!</definedName>
    <definedName name="Malla_IMT_30_Cal_12_e_2mm">#REF!</definedName>
    <definedName name="Mallas_electrosoldadas_M___063">#REF!</definedName>
    <definedName name="Manguera_para_Agua_1_2">#REF!</definedName>
    <definedName name="Manguera_para_Niveles_3_8">#REF!</definedName>
    <definedName name="Mano_de_Obra_AA">#REF!</definedName>
    <definedName name="Mano_de_Obra_BB">#REF!</definedName>
    <definedName name="Mano_de_Obra_CC">#REF!</definedName>
    <definedName name="Mano_de_Obra_DD">#REF!</definedName>
    <definedName name="Mano_de_Oso_80_cm.">#REF!</definedName>
    <definedName name="Manto_Fiber_GLass_600_XT">#REF!</definedName>
    <definedName name="Manual_de_Operación_y_Mantenimiento">#REF!</definedName>
    <definedName name="Marco_en_Lamina_Cal._18_2.10x1.50_P_13">#REF!</definedName>
    <definedName name="Marco_en_Lamina_Cal._18_2.10x75_P_9">#REF!</definedName>
    <definedName name="Marco_en_Lamina_Cal._18_2.10x90_P_7">#REF!</definedName>
    <definedName name="Marco_en_Lamina_Cal._18_2.25x90_P_6">#REF!</definedName>
    <definedName name="Marco_en_Lamina_Cal._18_2.40x4.80__Corrediza__P_16">#REF!</definedName>
    <definedName name="Marco_para_Segueta">#REF!</definedName>
    <definedName name="Marco_tapa_caja_de_inspeccion_ORNAMENTACION.">#REF!</definedName>
    <definedName name="Marcos_en_concreto_visto_para_ventana_de_correr_7.5_X_30_cm.">#REF!</definedName>
    <definedName name="Marmolina">#REF!</definedName>
    <definedName name="Marquesinas_en_lamina_puntos_fijos">#REF!</definedName>
    <definedName name="Mecheros_Bunsen">#REF!</definedName>
    <definedName name="Medidores__Domestico__2">#REF!</definedName>
    <definedName name="Medidores__Incendio__1_1_2">#REF!</definedName>
    <definedName name="MESONES">[1]Materiales!$D$573:$D$585</definedName>
    <definedName name="Mesones_de_atención_en_granito_color_gris_jaspe.">#REF!</definedName>
    <definedName name="Metal_Deck_Cal_22">#REF!</definedName>
    <definedName name="Mineral">#REF!</definedName>
    <definedName name="Mortero_1___3">#REF!</definedName>
    <definedName name="Mortero_1_3_impermeabilizado">#REF!</definedName>
    <definedName name="Mortero_1_4">#REF!</definedName>
    <definedName name="Mortero_a_granel_con_silo_puesto_en_obra__1_3_de_4000_P.S.I.">#REF!</definedName>
    <definedName name="Mortero_a_granel_con_silo_puesto_en_obra__1_4_de_3000_P.S.I.">#REF!</definedName>
    <definedName name="Mortero_a_granel_con_silo_puesto_en_obra__1_5_de_2000_P.S.I.">#REF!</definedName>
    <definedName name="Mortero_impermeabilizado_1_4">#REF!</definedName>
    <definedName name="MUROS">[1]Materiales!$D$111:$D$124</definedName>
    <definedName name="Nevera">#REF!</definedName>
    <definedName name="Niple_Pasamuros_en_Tuberia_y_Lamina_de_Acero_1">#REF!</definedName>
    <definedName name="Niple_Pasamuros_en_Tuberia_y_Lamina_de_Acero_1_1_2">#REF!</definedName>
    <definedName name="Niple_Pasamuros_en_Tuberia_y_Lamina_de_Acero_12">#REF!</definedName>
    <definedName name="Niple_Pasamuros_en_Tuberia_y_Lamina_de_Acero_14">#REF!</definedName>
    <definedName name="Niple_Pasamuros_en_Tuberia_y_Lamina_de_Acero_2">#REF!</definedName>
    <definedName name="Niple_Pasamuros_en_Tuberia_y_Lamina_de_Acero_3">#REF!</definedName>
    <definedName name="Niv">[1]DEF!$C$9</definedName>
    <definedName name="NIVELES">[2]DEF!$B$27:$B$38</definedName>
    <definedName name="OBJETO.CONTRATO">[4]VARIABLES!$C$8</definedName>
    <definedName name="Oficial">#REF!</definedName>
    <definedName name="Organizador_de_Cables_de_Puenteo">#REF!</definedName>
    <definedName name="Orinal_Mediano_Ref._08860">#REF!</definedName>
    <definedName name="P_1___2.7x4.55___Plano_de_Detalle_No._A_170">#REF!</definedName>
    <definedName name="P_2___2.7x4.8___Plano_de_Detalle_No._A_170">#REF!</definedName>
    <definedName name="P_2´___2.2x4.8___Plano_de_Detalle_No._A_171">#REF!</definedName>
    <definedName name="P_3___2.7x1.05___Plano_de_Detalle_No._A_170">#REF!</definedName>
    <definedName name="P_4___2.7x1.5___Plano_de_Detalle_No._A_170">#REF!</definedName>
    <definedName name="P_5___2.7x4.2___Plano_de_Detalle_No._A_171">#REF!</definedName>
    <definedName name="P_7´___2.7x0.9___Plano_de_Detalle_No._A_172">#REF!</definedName>
    <definedName name="Pabmeril_Pliego_9_x11">#REF!</definedName>
    <definedName name="Palas">#REF!</definedName>
    <definedName name="PAÑETES">[1]Materiales!$D$159:$D$169</definedName>
    <definedName name="Papelera_AI_Ref._CA_08R">#REF!</definedName>
    <definedName name="Paral_Telescópico_2_2_m">#REF!</definedName>
    <definedName name="Paral_Telescópico_2_4">#REF!</definedName>
    <definedName name="Parales_estrcuturales_para_presiana_Luxalon">#REF!</definedName>
    <definedName name="Pararayos_Ionizante__Incluye_Bajante_y_Pozo_de_Tierra">#REF!</definedName>
    <definedName name="Pared_en_Dry_Wall_E.10_CM">#REF!</definedName>
    <definedName name="Pared_en_sistema_dray_wall_e_0.15">#REF!</definedName>
    <definedName name="Pasos_escalera_nariz__L__especial_de_Moore_o_similar__tono_coral">#REF!</definedName>
    <definedName name="Patch_Panel_de_16_Puertos_RJ_45_Cat._5E">#REF!</definedName>
    <definedName name="Patch_Panel_de_32_Puertos_RJ_45_Cat._5E">#REF!</definedName>
    <definedName name="Pegacor">#REF!</definedName>
    <definedName name="Pegante_Colbón">#REF!</definedName>
    <definedName name="Percha_en_AI_Doble_Ref._FB_5502">#REF!</definedName>
    <definedName name="Persianas_Luxalon_Cortasol_84RLSL5">#REF!</definedName>
    <definedName name="Piedra_Media_Zonga">#REF!</definedName>
    <definedName name="Pintura_blanca_para_trafico">#REF!</definedName>
    <definedName name="Pintura_electrostática">#REF!</definedName>
    <definedName name="pir.trunc">#REF!</definedName>
    <definedName name="PIRLANES">[1]Materiales!$D$284:$D$293</definedName>
    <definedName name="PISO">#REF!</definedName>
    <definedName name="piso.pta">[1]PUERTAS!$F$1</definedName>
    <definedName name="piso.vna">[3]VENTANAS!#REF!</definedName>
    <definedName name="Piso_olimpia_base_20___20">#REF!</definedName>
    <definedName name="pisos">#REF!</definedName>
    <definedName name="Plancha">#REF!</definedName>
    <definedName name="Planchón_Ordinario_3_M">#REF!</definedName>
    <definedName name="Planos_Record">#REF!</definedName>
    <definedName name="Planta_Telefonica_Digital_de_10_Lineas_Troncales_20_Extensiones_y_5_Directos">#REF!</definedName>
    <definedName name="Plaquetas_en_concreto_0_40_x_0_40_tipo_IDU">#REF!</definedName>
    <definedName name="Platina_hierro_1_2__x_1_8">#REF!</definedName>
    <definedName name="Poceta_en_acero_inoxidable_tipo_SOCODA">#REF!</definedName>
    <definedName name="Pocetas_en_granito_lavado_blanco_Huila_grano_1.">#REF!</definedName>
    <definedName name="por.adic">#REF!</definedName>
    <definedName name="Porcelanato_Gris_Dolphin_Ref.">#REF!</definedName>
    <definedName name="Porta_candado_simple_3_.">#REF!</definedName>
    <definedName name="Porta_Papel_Doble_con_Tapa_Ref._B_288">#REF!</definedName>
    <definedName name="PTA">[1]DEF!$C$6</definedName>
    <definedName name="Puentes_metalicos_Según_Diseño">#REF!</definedName>
    <definedName name="Puerta_en_Lamina_Cal._18_2.10x60__Incluye_marco_y_Rejilla__P_10">#REF!</definedName>
    <definedName name="Puerta_en_Lamina_Cal._18_2.10x75__Incluye_marco_y_Rejilla__P_8">#REF!</definedName>
    <definedName name="Puerta_en_Lamina_Cal._18_2.10x90__Incluye_marco_y_Rejilla__P_6´">#REF!</definedName>
    <definedName name="Puerta_en_Lamina_Cal._18_2.70x1.50__Incluye_marco_y_Rejilla__2_Hojas_P_12">#REF!</definedName>
    <definedName name="Puerta_marco_y_hoja">#REF!</definedName>
    <definedName name="PUERTAS">[1]Materiales!$D$209:$D$224</definedName>
    <definedName name="Puesta_a_Tierra_Subestacion_Según_N._CODENSA_CTS_523_2">#REF!</definedName>
    <definedName name="Puesta_a_Tierra_T_GEN_3__3_Varillas_CW_5_8_x2.44_m">#REF!</definedName>
    <definedName name="Pulida_pisos_en_granito">#REF!</definedName>
    <definedName name="Punteros">#REF!</definedName>
    <definedName name="Puntilla_acerada_1.5">#REF!</definedName>
    <definedName name="Puntilla_con_Cabeza_1">#REF!</definedName>
    <definedName name="Puntilla_con_Cabeza_2">#REF!</definedName>
    <definedName name="Puntilla_sin_Cabeza_1">#REF!</definedName>
    <definedName name="PV_1___2.15x2.25___Plano_de_Detalle_No._A_168">#REF!</definedName>
    <definedName name="PV_2___2.15x2.1___Plano_de_Detalle_No._A_168">#REF!</definedName>
    <definedName name="PV_2´___2.15x2.175___Plano_de_Detalle_No._A_168">#REF!</definedName>
    <definedName name="PV_3___2.7x2.25___Plano_de_Detalle_No._A_168">#REF!</definedName>
    <definedName name="PV_4___2.7x6.6___Plano_de_Detalle_No._A_168">#REF!</definedName>
    <definedName name="PV_5___2.7x6.75___Plano_de_Detalle_No._A_169">#REF!</definedName>
    <definedName name="Recebo_común">#REF!</definedName>
    <definedName name="ref.est.col">#REF!</definedName>
    <definedName name="ref.est.va">#REF!</definedName>
    <definedName name="ref.est.vc">#REF!</definedName>
    <definedName name="ref.pa50">#REF!</definedName>
    <definedName name="ref.pal.col">#REF!</definedName>
    <definedName name="ref.pal.cont">#REF!</definedName>
    <definedName name="ref.pal.pant">#REF!</definedName>
    <definedName name="ref.pal.tanq">#REF!</definedName>
    <definedName name="ref.pal.va">#REF!</definedName>
    <definedName name="ref.pal.vc">#REF!</definedName>
    <definedName name="ref.pal.zap">#REF!</definedName>
    <definedName name="ref.pal.zc">#REF!</definedName>
    <definedName name="ref.pil">#REF!</definedName>
    <definedName name="ref.pm">#REF!</definedName>
    <definedName name="ref.tv.cont">#REF!</definedName>
    <definedName name="ref.tv.pant">#REF!</definedName>
    <definedName name="ref.tv.tanq">#REF!</definedName>
    <definedName name="registro_aparatos">#REF!</definedName>
    <definedName name="Registro_Toya_3_4">#REF!</definedName>
    <definedName name="Regulador_Trifasico_de_1_KVA">#REF!</definedName>
    <definedName name="Regulador_Trifasico_de_20_KVA">#REF!</definedName>
    <definedName name="Regulador_Trifasico_de_9_KVA">#REF!</definedName>
    <definedName name="Rejilla_sifón_S_4.5_x_3.5">#REF!</definedName>
    <definedName name="Rejilla_sosco">#REF!</definedName>
    <definedName name="Rejillas_prefabricadas_baños_y_circulaciones_0_10___0_15">#REF!</definedName>
    <definedName name="Remante.m">[1]Materiales!$D$101:$D$108</definedName>
    <definedName name="Remate_y_o_bordillo_cubiertas_0_10___0_20">#REF!</definedName>
    <definedName name="Remates_Laterales_y_Superiores_en_Aluzinc">#REF!</definedName>
    <definedName name="Remates_sillares_ventanas">#REF!</definedName>
    <definedName name="REP.CONTRATANTE">[4]VARIABLES!$C$11</definedName>
    <definedName name="REP.CONTRATISTA">[4]VARIABLES!$C$10</definedName>
    <definedName name="Reparaciones_en_PVC_A.LL._2">#REF!</definedName>
    <definedName name="Reparaciones_en_PVC_A.LL._3">#REF!</definedName>
    <definedName name="Reparaciones_en_PVC_A.LL._4">#REF!</definedName>
    <definedName name="Reparaciones_en_PVC_P_1">#REF!</definedName>
    <definedName name="Reparaciones_en_PVC_P_1_1_2">#REF!</definedName>
    <definedName name="Reparaciones_en_PVC_P_1_1_4">#REF!</definedName>
    <definedName name="Reparaciones_en_PVC_P_1_2">#REF!</definedName>
    <definedName name="Reparaciones_en_PVC_P_3_4">#REF!</definedName>
    <definedName name="Reparaciones_en_PVC_S_2">#REF!</definedName>
    <definedName name="Reparaciones_en_PVC_S_3">#REF!</definedName>
    <definedName name="Reparaciones_en_PVC_S_4">#REF!</definedName>
    <definedName name="Repisa_Ordinario">#REF!</definedName>
    <definedName name="Retro_excavadora">#REF!</definedName>
    <definedName name="Salida_de_Barrera_Fotoelectrica">#REF!</definedName>
    <definedName name="Salida_de_Datos_1XRJ45__Cat_5___Incluye_toma_cajas__Faceplate_y_Accesorios">#REF!</definedName>
    <definedName name="Salida_de_Sensor_de_Movimiento">#REF!</definedName>
    <definedName name="Salida_de_Sonido__Incluye_Toma__Cajas_y_Conductor_para_Sonido">#REF!</definedName>
    <definedName name="Salida_de_Toma_Telefonica_Plug_Americano_Doble_RJ45_4_Hilos">#REF!</definedName>
    <definedName name="Salida_para_Microfono__Incluye_Toma__Cajas_y_Conductor_para_Sonido">#REF!</definedName>
    <definedName name="Salidas_de_Alumbrado_en_Tuberia_PVC">#REF!</definedName>
    <definedName name="Salidas_de_Alumbrado_Luminarias_Tipo_Wall_Pack__y_Metal_Halide_en_T._PVC">#REF!</definedName>
    <definedName name="Salidas_de_Tomacorriente_Monofasicas_Normales_15_A__120_V__5_15R">#REF!</definedName>
    <definedName name="Salidas_de_Tomacorriente_Monofasicas_Reguladas_15_A__120_V__5_15R">#REF!</definedName>
    <definedName name="Salidas_de_Tomacorriente_Trifasica_30_A__220_V">#REF!</definedName>
    <definedName name="Salidas_de_TV__Incluye_Toma_y_Cajas">#REF!</definedName>
    <definedName name="Sangregado_2.00_m">#REF!</definedName>
    <definedName name="Sanitario_de_fluxometro_blanco_Corona.">#REF!</definedName>
    <definedName name="sanitario_porcelana_blanco">#REF!</definedName>
    <definedName name="Sanitario_Stilo_Ref._30535_100">#REF!</definedName>
    <definedName name="Seccionador_de_Maniobras_de_17.5_KV_630_A">#REF!</definedName>
    <definedName name="Seguetas">#REF!</definedName>
    <definedName name="sep">#REF!</definedName>
    <definedName name="Servicio_de_Volqueta">#REF!</definedName>
    <definedName name="Siembra_por_Unidad">#REF!</definedName>
    <definedName name="Sifón_c_x_c_sanitario_2">#REF!</definedName>
    <definedName name="Sifón_c_x_c_sanitario_3">#REF!</definedName>
    <definedName name="Sifón_c_x_c_sanitario_4">#REF!</definedName>
    <definedName name="Sifón_c_x_c_sanitario_6">#REF!</definedName>
    <definedName name="Sifon_en_P_Ref._93510_000_000">#REF!</definedName>
    <definedName name="Sifón_sanitario_P.V.C._3">#REF!</definedName>
    <definedName name="sifones_cromados">#REF!</definedName>
    <definedName name="Sika_impermeabilizante_integral">#REF!</definedName>
    <definedName name="Sika_transparente">#REF!</definedName>
    <definedName name="Silletería_Tandem.">#REF!</definedName>
    <definedName name="Soldadura_de_estaño_para_cobre">#REF!</definedName>
    <definedName name="Soldadura_eléctrica_004___323">#REF!</definedName>
    <definedName name="Soldadura_estaño_para_cobre">#REF!</definedName>
    <definedName name="Soldadura_liquida_P.V.C._3_4">#REF!</definedName>
    <definedName name="Soldadura_P.V.C._liquida_1_4">#REF!</definedName>
    <definedName name="Soldadura_SP___13_1_8">#REF!</definedName>
    <definedName name="Soporte_Colgante_Tipo_Clevis_de_1_2__a_1_1_2">#REF!</definedName>
    <definedName name="Soporte_Colgante_Tipo_Clevis_de_2__a_4">#REF!</definedName>
    <definedName name="Soporte_Colgante_Tipo_Clevis_de_6">#REF!</definedName>
    <definedName name="Sprinkler_PENDENT_57_y_68_grados">#REF!</definedName>
    <definedName name="Strip_Telefonico_de_30_Pares__Caja_Metalica_de_50x50x20_cm.">#REF!</definedName>
    <definedName name="Sub_Contrato_a_Todo_Costo_Alfombra">#REF!</definedName>
    <definedName name="Sub_Contrato_a_Todo_Costo_Cielo_Raso">#REF!</definedName>
    <definedName name="Subestacion_Tipo_Pedestal_225_Kva__11400_208_120V_60Hz_D_Y5_N._CTS_523">#REF!</definedName>
    <definedName name="Suministro__Transporte__Instalacion_Canalizacion_de_80x40__N._CODENSA">#REF!</definedName>
    <definedName name="Suministro__Transporte_e_Instalacion_de_Postes_de_Concreto_12_m_Tipo_AP">#REF!</definedName>
    <definedName name="Suministro__Transporte_e_Instalacion_de_Postes_Metalicos_de_9_m">#REF!</definedName>
    <definedName name="T.muro">[1]Materiales!$D$82:$D$88</definedName>
    <definedName name="Tabla_burra_30">#REF!</definedName>
    <definedName name="Tabla_Burra_Cedro_Macho_28_cm.">#REF!</definedName>
    <definedName name="Tabla_Burra_Ordinario_25">#REF!</definedName>
    <definedName name="tabla_chapa_10">#REF!</definedName>
    <definedName name="Tabla_chapa_ordinario_30_cm.">#REF!</definedName>
    <definedName name="Tablero_Control_Alumbrado_1_contactores_Trifasicos_20A__3_interruptores_de_codillo_15A">#REF!</definedName>
    <definedName name="Tablero_Control_Alumbrado_10_contactores_Trifasicos_20A">#REF!</definedName>
    <definedName name="Tablero_Control_Alumbrado_10_contactores_Trifasicos_20A__16_interruptores_de_codillo_15A">#REF!</definedName>
    <definedName name="Tablero_Control_Alumbrado_2_contactores_Trifasicos_20A__5_interruptores_de_codillo_15A">#REF!</definedName>
    <definedName name="Tablero_Control_Alumbrado_6_contactores_Trifasicos_20A__7_interruptores_de_codillo_15A">#REF!</definedName>
    <definedName name="Tablero_Control_Alumbrado_7_contactores_Trifasicos_20A__8_interruptores_de_codillo_15A">#REF!</definedName>
    <definedName name="Tablero_Dist._T_NP1_1__T_NP2_3__T_NP1_9_Trifasico_CON_Espacio_Totalizador_30_Circ._5_Hilos_220V">#REF!</definedName>
    <definedName name="Tablero_Dist._T_NP1_11_Trifasico_SIN_Espacio_Totalizador_12_Circuitos_5_Hilos_220V">#REF!</definedName>
    <definedName name="Tablero_Dist._T_NP1_2_Trifasico_CON_Espacio_Totalizador_42_Circ._5_Hilos_220V">#REF!</definedName>
    <definedName name="Tablero_Dist._T_NP1_5__T_NP1_7_Trifasico_CON_Espacio_Totalizador_35_Circ._5_Hilos_220V">#REF!</definedName>
    <definedName name="Tablero_Dist._T_REG_1_Trifasico_CON_Espacio_Totalizador_12_Circ._5_Hilos_220V">#REF!</definedName>
    <definedName name="Tablero_Dist._T_REG_2__T_REG_5__T_NP2_1__T_NP2_6__T_NP1_3_Trifasico_CON_Espacio_Totalizador_18_Circ._5_Hilos_220V">#REF!</definedName>
    <definedName name="Tablero_Dist._T_REG_3__T_NP1_10__T_NP2_5__T_NP1_9__T_NP_1_8T_NP1_4__T_NP2_4__T_NP2_2_Trifasico_CON_Espacio_Totalizador_24_Circ._5_Hilos_220V">#REF!</definedName>
    <definedName name="Tablex_Pizano_9mm_Cerramiento">#REF!</definedName>
    <definedName name="Taco_Termo_magnético_Unipolar_HQP_30A">#REF!</definedName>
    <definedName name="Tanques_Hidro_Acumuladores">#REF!</definedName>
    <definedName name="Tapa_Registro_R20x20">#REF!</definedName>
    <definedName name="Tapaporos_nogal">#REF!</definedName>
    <definedName name="Teja_eternit_No_6">#REF!</definedName>
    <definedName name="Thiner">#REF!</definedName>
    <definedName name="Tintilla_para_madera">#REF!</definedName>
    <definedName name="TIPO.COL">#REF!</definedName>
    <definedName name="Tiras_Alistado_3_x_3_x_3">#REF!</definedName>
    <definedName name="_xlnm.Print_Titles" localSheetId="0">'2. PPTO CONSOLIDADO'!$1:$6</definedName>
    <definedName name="Toma_telefónica">#REF!</definedName>
    <definedName name="Toma_Trifásica">#REF!</definedName>
    <definedName name="Tornillo_para_Madera_1__No.6">#REF!</definedName>
    <definedName name="Tornillo_para_madera_2__No_9">#REF!</definedName>
    <definedName name="Toxement_1_A_Impermeabilizante_Integral">#REF!</definedName>
    <definedName name="Trafico_liviano_espesor_6_cm._Ref._R25CE_Fibrit">#REF!</definedName>
    <definedName name="Transporte_Andamio">#REF!</definedName>
    <definedName name="Traperos">#REF!</definedName>
    <definedName name="Triplex_Andes_Pizano_14_mm">#REF!</definedName>
    <definedName name="Tuberia_Acero_Galvanizado_Schedule_40_1">#REF!</definedName>
    <definedName name="Tuberia_Acero_Galvanizado_Schedule_40_1_1_2">#REF!</definedName>
    <definedName name="Tuberia_Acero_Galvanizado_Schedule_40_2">#REF!</definedName>
    <definedName name="Tuberia_de_3_4">#REF!</definedName>
    <definedName name="Tuberia_H_G_3">#REF!</definedName>
    <definedName name="Tuberia_Novafort_10">#REF!</definedName>
    <definedName name="Tuberia_Novafort_12">#REF!</definedName>
    <definedName name="Tuberia_Novafort_14">#REF!</definedName>
    <definedName name="Tuberia_Novafort_8">#REF!</definedName>
    <definedName name="Tubo_cobre_tipo_L_1_2">#REF!</definedName>
    <definedName name="Tubo_de_presión___11_P.V.C._3_4">#REF!</definedName>
    <definedName name="Tubo_de_presión___13_5_P.V.C._1">#REF!</definedName>
    <definedName name="Tubo_de_presión___21_P.V.C._1_1_2">#REF!</definedName>
    <definedName name="Tubo_de_presión___9_P.V.C._1_2">#REF!</definedName>
    <definedName name="Tubo_estructura_negra_3">#REF!</definedName>
    <definedName name="Tubo_estructural_galvanizado_1">#REF!</definedName>
    <definedName name="Tubo_estructural_galvanizado_2">#REF!</definedName>
    <definedName name="Tubo_galvanizado_3">#REF!</definedName>
    <definedName name="Tubo_Gas_Galvanizado_1_2">#REF!</definedName>
    <definedName name="Tubo_mueble_cal_18_1">#REF!</definedName>
    <definedName name="Tubo_P.V.C.___L_2">#REF!</definedName>
    <definedName name="Tubo_P.V.C.___L_3">#REF!</definedName>
    <definedName name="Tubo_P.V.C._sanitario_2">#REF!</definedName>
    <definedName name="Tubo_P.V.C._sanitario_3">#REF!</definedName>
    <definedName name="Tubo_P.V.C._sanitario_4">#REF!</definedName>
    <definedName name="Tubo_P.V.C._sanitario_6">#REF!</definedName>
    <definedName name="Tubo_Presión___11_P.V.C._3_4">#REF!</definedName>
    <definedName name="Tubo_Presión___13_5_P.V.C._1">#REF!</definedName>
    <definedName name="Tubo_Presión___21_P.V.C._1_1_2">#REF!</definedName>
    <definedName name="Tubo_Presión___21_P.V.C._1_1_4">#REF!</definedName>
    <definedName name="Tubo_Presión___9_P.V.C._1_2">#REF!</definedName>
    <definedName name="Tubo_Presión__21_P.V.C._2">#REF!</definedName>
    <definedName name="Tubo_presión__9_P.V.C._1_2">#REF!</definedName>
    <definedName name="Tubo_presión__9_P.V.C._3_4">#REF!</definedName>
    <definedName name="Tubo_Presión__P.V.C._2_1_2">#REF!</definedName>
    <definedName name="Tubo_Presión__P.V.C._3">#REF!</definedName>
    <definedName name="Tuibo_cobre_tipo_L_1_2">#REF!</definedName>
    <definedName name="USD">'2. PPTO CONSOLIDADO'!#REF!</definedName>
    <definedName name="V_1___2.7x1.966___Plano_de_Detalle_No._A_159">#REF!</definedName>
    <definedName name="V_10___1.8x6.9___Plano_de_Detalle_No._A_161">#REF!</definedName>
    <definedName name="V_11___2x1.9___Plano_de_Detalle_No._A_161">#REF!</definedName>
    <definedName name="V_12___1.2x1.5___Plano_de_Detalle_No._A_161">#REF!</definedName>
    <definedName name="V_13___1.8x4.4___Plano_de_Detalle_No._A_161">#REF!</definedName>
    <definedName name="V_14___1.8x6.7___Plano_de_Detalle_No._A_162">#REF!</definedName>
    <definedName name="V_15___1.8x6.8___Plano_de_Detalle_No._A_162">#REF!</definedName>
    <definedName name="V_16___1.2x0.9___Plano_de_Detalle_No._A_161">#REF!</definedName>
    <definedName name="V_17___2.7x0.525___Plano_de_Detalle_No._A_162">#REF!</definedName>
    <definedName name="V_18___1.8x2___Plano_de_Detalle_No._A_162">#REF!</definedName>
    <definedName name="V_18´___1.8x2.1___Plano_de_Detalle_No._A_162">#REF!</definedName>
    <definedName name="V_19___4.95x14.352___Plano_de_Detalle_No._A_163">#REF!</definedName>
    <definedName name="V_2___1.8x6.75___Plano_de_Detalle_No._A_159">#REF!</definedName>
    <definedName name="V_20___4.4x4.82___Plano_de_Detalle_No._A_164">#REF!</definedName>
    <definedName name="V_21___2.2x4.82___Plano_de_Detalle_No._A_164">#REF!</definedName>
    <definedName name="V_21´___2.75x4.82___Plano_de_Detalle_No._A_164">#REF!</definedName>
    <definedName name="V_22___2.05x2.05___Plano_de_Detalle_No._A_162">#REF!</definedName>
    <definedName name="V_23___2.05x1.9___Plano_de_Detalle_No._A_162">#REF!</definedName>
    <definedName name="V_23´___2.05x1.975___Plano_de_Detalle_No._A_162">#REF!</definedName>
    <definedName name="V_24___2.7x6.426___Plano_de_Detalle_No._A_165">#REF!</definedName>
    <definedName name="V_25___2.7x3.15___Plano_de_Detalle_No._A_165">#REF!</definedName>
    <definedName name="V_26___2.7x4.35___Plano_de_Detalle_No._A_165">#REF!</definedName>
    <definedName name="V_27___0.45x4.65___Plano_de_Detalle_No._A_166">#REF!</definedName>
    <definedName name="V_28___0.45x6.975___Plano_de_Detalle_No._A_166">#REF!</definedName>
    <definedName name="V_29___2.7x1.8___Plano_de_Detalle_No._A_166">#REF!</definedName>
    <definedName name="V_3___1.2x1.2___Plano_de_Detalle_No._A_159">#REF!</definedName>
    <definedName name="V_30___1.8x1.95___Plano_de_Detalle_No._A_166">#REF!</definedName>
    <definedName name="V_31___2x7.2___Plano_de_Detalle_No._A_167">#REF!</definedName>
    <definedName name="V_32___2.7x1.25___Plano_de_Detalle_No._A_166">#REF!</definedName>
    <definedName name="V_4___1.8x9___Plano_de_Detalle_No._A_160">#REF!</definedName>
    <definedName name="V_5___1.8x4.65___Plano_de_Detalle_No._A_160">#REF!</definedName>
    <definedName name="V_6___1.8x2.85___Plano_de_Detalle_No._A_160">#REF!</definedName>
    <definedName name="V_7___1.8x2.25___Plano_de_Detalle_No._A_160">#REF!</definedName>
    <definedName name="V_8___1.8x9___Plano_de_Detalle_No._A_160">#REF!</definedName>
    <definedName name="V_8´___1.8x9___Plano_de_Detalle_No._A_160">#REF!</definedName>
    <definedName name="V_9___1.8x1.05___Plano_de_Detalle_No._A_160">#REF!</definedName>
    <definedName name="Valla_Informativa_Licencia_2.00X1.00">#REF!</definedName>
    <definedName name="Valvula_de_Paso_Directo_125_PSIG_Vapor__200_PSIG_Agua_1">#REF!</definedName>
    <definedName name="Valvula_de_Paso_Directo_125_PSIG_Vapor__200_PSIG_Agua_1_1_2">#REF!</definedName>
    <definedName name="Valvula_de_Paso_Directo_125_PSIG_Vapor__200_PSIG_Agua_1_1_4">#REF!</definedName>
    <definedName name="Valvula_de_Paso_Directo_125_PSIG_Vapor__200_PSIG_Agua_1_2">#REF!</definedName>
    <definedName name="Valvula_de_Paso_Directo_125_PSIG_Vapor__200_PSIG_Agua_2">#REF!</definedName>
    <definedName name="Valvula_de_Paso_Directo_125_PSIG_Vapor__200_PSIG_Agua_2_1_2">#REF!</definedName>
    <definedName name="Valvula_de_Paso_Directo_125_PSIG_Vapor__200_PSIG_Agua_3">#REF!</definedName>
    <definedName name="Valvula_de_Paso_Directo_125_PSIG_Vapor__200_PSIG_Agua_3_4">#REF!</definedName>
    <definedName name="Valvula_de_Vastago_Ascendente_Cuerpo_en_Hierro_1">#REF!</definedName>
    <definedName name="Valvula_de_Vastago_Ascendente_Cuerpo_en_Hierro_3">#REF!</definedName>
    <definedName name="Valvulas_de_1_2">#REF!</definedName>
    <definedName name="Valvulas_de_3_4">#REF!</definedName>
    <definedName name="Valvulas_de_Pie_Bronce_1">#REF!</definedName>
    <definedName name="Valvulas_de_Pie_Bronce_2">#REF!</definedName>
    <definedName name="Valvulas_de_Pie_Bronce_3">#REF!</definedName>
    <definedName name="Vara_de_Clavo">#REF!</definedName>
    <definedName name="VENTANAS">[1]Materiales!$D$296:$D$314</definedName>
    <definedName name="Vibrador_a_Gasolina">#REF!</definedName>
    <definedName name="Vibrocompactador_a_gasolina">#REF!</definedName>
    <definedName name="Viniltex">#REF!</definedName>
    <definedName name="Viniltex_blanco">#REF!</definedName>
    <definedName name="VNA">[1]DEF!$C$7</definedName>
    <definedName name="Volqueta_3.00_m">#REF!</definedName>
    <definedName name="Volqueta_Viaje_6_m3">#REF!</definedName>
    <definedName name="volumenes">#REF!</definedName>
    <definedName name="x">[5]DEF!$B$73:$B$102</definedName>
    <definedName name="xx">[5]DEF!$B$73:$B$102</definedName>
    <definedName name="Yeso">#REF!</definedName>
    <definedName name="Zocalo_en_acero_inoxidable_e_0_10_ML">#REF!</definedName>
    <definedName name="Zorra_Metalica__Ruedas_de_Caucho">#REF!</definedName>
    <definedName name="ZZ">[6]DEF!$B$64:$B$73</definedName>
  </definedNames>
  <calcPr calcId="152511" concurrentCalc="0"/>
</workbook>
</file>

<file path=xl/calcChain.xml><?xml version="1.0" encoding="utf-8"?>
<calcChain xmlns="http://schemas.openxmlformats.org/spreadsheetml/2006/main">
  <c r="C3" i="14" l="1"/>
  <c r="E17" i="14"/>
  <c r="G17" i="14"/>
  <c r="E18" i="14"/>
  <c r="G18" i="14"/>
  <c r="E19" i="14"/>
  <c r="G19" i="14"/>
  <c r="I18" i="14"/>
  <c r="E20" i="14"/>
  <c r="E8" i="14"/>
  <c r="G8" i="14"/>
  <c r="E9" i="14"/>
  <c r="G9" i="14"/>
  <c r="E10" i="14"/>
  <c r="G10" i="14"/>
  <c r="I9" i="14"/>
  <c r="E14" i="14"/>
  <c r="E11" i="14"/>
  <c r="G11" i="14"/>
  <c r="E12" i="14"/>
  <c r="G12" i="14"/>
  <c r="E30" i="14"/>
  <c r="F30" i="14"/>
  <c r="H29" i="14"/>
  <c r="I19" i="14"/>
  <c r="H8" i="14"/>
  <c r="H9" i="14"/>
  <c r="H17" i="14"/>
  <c r="H18" i="14"/>
  <c r="E13" i="14"/>
  <c r="G13" i="14"/>
  <c r="I12" i="14"/>
  <c r="I10" i="14"/>
  <c r="H10" i="14"/>
  <c r="G14" i="14"/>
  <c r="E15" i="14"/>
  <c r="G15" i="14"/>
  <c r="G20" i="14"/>
  <c r="E21" i="14"/>
  <c r="G21" i="14"/>
  <c r="E22" i="14"/>
  <c r="G22" i="14"/>
  <c r="I21" i="14"/>
  <c r="I13" i="14"/>
  <c r="H11" i="14"/>
  <c r="H12" i="14"/>
  <c r="E16" i="14"/>
  <c r="G16" i="14"/>
  <c r="I15" i="14"/>
  <c r="H13" i="14"/>
  <c r="H20" i="14"/>
  <c r="H22" i="14"/>
  <c r="H21" i="14"/>
  <c r="H15" i="14"/>
  <c r="H19" i="14"/>
  <c r="H14" i="14"/>
  <c r="H16" i="14"/>
  <c r="I16" i="14"/>
  <c r="D27" i="14"/>
  <c r="C5" i="14"/>
</calcChain>
</file>

<file path=xl/sharedStrings.xml><?xml version="1.0" encoding="utf-8"?>
<sst xmlns="http://schemas.openxmlformats.org/spreadsheetml/2006/main" count="515" uniqueCount="370">
  <si>
    <t>VR. UNITARIO</t>
  </si>
  <si>
    <t xml:space="preserve">IMPREVISTOS </t>
  </si>
  <si>
    <t>UTILIDAD</t>
  </si>
  <si>
    <t>TOTAL COSTOS DIRECTOS</t>
  </si>
  <si>
    <t>VR. PARCIAL</t>
  </si>
  <si>
    <t>UND</t>
  </si>
  <si>
    <t>TOTAL COSTOS INDIRECTOS</t>
  </si>
  <si>
    <t xml:space="preserve">ADMINISTRACIÓN </t>
  </si>
  <si>
    <t>COSTO TOTAL DEL PROYECTO</t>
  </si>
  <si>
    <t>DESCRIPCIÓN</t>
  </si>
  <si>
    <t>I.V.A. / UTILIDAD</t>
  </si>
  <si>
    <t>m2</t>
  </si>
  <si>
    <t>m</t>
  </si>
  <si>
    <t>m3</t>
  </si>
  <si>
    <t>kg</t>
  </si>
  <si>
    <t>ÍTEM</t>
  </si>
  <si>
    <t>CANTIDAD</t>
  </si>
  <si>
    <t>Valor en Pesos:</t>
  </si>
  <si>
    <t>← Digitar el valor</t>
  </si>
  <si>
    <t>Valor en Letras:</t>
  </si>
  <si>
    <t>Centenas</t>
  </si>
  <si>
    <t>Billones</t>
  </si>
  <si>
    <t>Decenas</t>
  </si>
  <si>
    <t>Unidades</t>
  </si>
  <si>
    <t>Miles de Millones</t>
  </si>
  <si>
    <t>Millones</t>
  </si>
  <si>
    <t>Miles</t>
  </si>
  <si>
    <t>Cientos</t>
  </si>
  <si>
    <t>UN</t>
  </si>
  <si>
    <t>UNO</t>
  </si>
  <si>
    <t>DOS</t>
  </si>
  <si>
    <t>TRES</t>
  </si>
  <si>
    <t>CUATRO</t>
  </si>
  <si>
    <t>CINCO</t>
  </si>
  <si>
    <t>SEIS</t>
  </si>
  <si>
    <t>SIETE</t>
  </si>
  <si>
    <t>OCHO</t>
  </si>
  <si>
    <t>NUEVE</t>
  </si>
  <si>
    <t>DIEZ</t>
  </si>
  <si>
    <t>ONCE</t>
  </si>
  <si>
    <t>DOCE</t>
  </si>
  <si>
    <t>TRECE</t>
  </si>
  <si>
    <t>CATORCE</t>
  </si>
  <si>
    <t>QUINCE</t>
  </si>
  <si>
    <t>DIECISÉIS</t>
  </si>
  <si>
    <t>DIECISIETE</t>
  </si>
  <si>
    <t>DIECIOCHO</t>
  </si>
  <si>
    <t>DIECINUEVE</t>
  </si>
  <si>
    <t>VEINTE</t>
  </si>
  <si>
    <t>VEINTIUNO</t>
  </si>
  <si>
    <t>VEINTIUN</t>
  </si>
  <si>
    <t>VEINTIDÓS</t>
  </si>
  <si>
    <t>VEINTITRÉS</t>
  </si>
  <si>
    <t>VEINTICUATRO</t>
  </si>
  <si>
    <t>VEINTICINCO</t>
  </si>
  <si>
    <t>VEINTISÉIS</t>
  </si>
  <si>
    <t>VEINTISIETE</t>
  </si>
  <si>
    <t>VEINTIOCHO</t>
  </si>
  <si>
    <t>VEINTINUEVE</t>
  </si>
  <si>
    <t>TREINTA</t>
  </si>
  <si>
    <t>CUARENTA</t>
  </si>
  <si>
    <t>CINCUENTA</t>
  </si>
  <si>
    <t>SESENTA</t>
  </si>
  <si>
    <t>SETENTA</t>
  </si>
  <si>
    <t>OCHENTA</t>
  </si>
  <si>
    <t>NOVENTA</t>
  </si>
  <si>
    <t>CIEN</t>
  </si>
  <si>
    <t>CIENTO</t>
  </si>
  <si>
    <t>DOSCIENTOS</t>
  </si>
  <si>
    <t>TRESCIENTOS</t>
  </si>
  <si>
    <t>CUATROCIENTOS</t>
  </si>
  <si>
    <t>QUINIENTOS</t>
  </si>
  <si>
    <t>SEISCIENTOS</t>
  </si>
  <si>
    <t>SETECIENTOS</t>
  </si>
  <si>
    <t>OCHOCIENTOS</t>
  </si>
  <si>
    <t>NOVECIENTOS</t>
  </si>
  <si>
    <t>LOS DATOS EN ESTA HOJA PERMANECEN OCULTOS PARA FUNCIONAMIENTO DE LOS VALORES EN LETRAS DEL TOTAL DEL PPTO</t>
  </si>
  <si>
    <t>Mantenimiento y lavado de la totalidad red de drenaje utilizando un agente desincrustante y desengrasante para remover lodos de la parte interna, para establecimientos con áreas de 1000 m2 a 2000 m2.</t>
  </si>
  <si>
    <t>u</t>
  </si>
  <si>
    <t>PRELIMINARES, PROVISIONALES DE OBRA Y DEMOLICIONES.</t>
  </si>
  <si>
    <t>ACTIVIDADES PRELIMINARES.</t>
  </si>
  <si>
    <t>DEMOLICIONES Y DESMONTES PARA ALMACENAMIENTO O PARA DISPOSICIÓN DE ESCOMBROS A SITIO APROBADO POR LA AUTORIDAD AMBIENTAL.</t>
  </si>
  <si>
    <t>DEMOLICIONES Y/O DESMONTES DE CARPINTERÍAS.</t>
  </si>
  <si>
    <t>Desmonte manual de marco de puertas de una hoja (indiferente del material y tamaño). Incluye embalaje con polietileno de burbuja y recubrimiento final con láminas de cartón corrugado respectivamente amarradas con zuncho, transporte y proceso de almacenamiento hasta la bodega que disponga el director del establecimiento para los elementos reutilizables, limpieza y retiro de escombros menores. NO incluye el desmonte de la hoja. NO incluye reparaciones de muros posterior al desmonte.</t>
  </si>
  <si>
    <t>Desmonte manual de hoja de puerta (de una hoja / hoja sencilla) (indiferente del material y tamaño). Incluye embalaje con polietileno de burbuja y recubrimiento final con láminas de cartón corrugado respectivamente amarradas con zuncho, transporte y proceso de almacenamiento hasta la bodega que disponga el director del establecimiento para los elementos reutilizables, limpieza y retiro de escombros menores. NO incluye el desmonte del marco. NO incluye reparaciones de muros posterior al desmonte.</t>
  </si>
  <si>
    <t>DEMOLICIONES Y/O DESMONTES DE CUBIERTAS.</t>
  </si>
  <si>
    <t>DEMOLICIONES Y/O DESMONTES DE PISOS Y GUARDAESCOBAS.</t>
  </si>
  <si>
    <t>Demolición manual de alistado de piso y material de acabado de tipo pesado (concreto ya fuese endurecido y/o esmaltado) con espesor 4 cm o menor. Incluye cargue, retiro, disposición de escombros a sitio aprobado por la autoridad ambiental.</t>
  </si>
  <si>
    <t>DEMOLICIONES Y/O DESMONTES DE INSTALACIONES.</t>
  </si>
  <si>
    <t>Sellado de puntos hidráulicos existentes de 1/2" a 1,1/2" en pared o piso, incluyendo la demolición en el área aferente a la salida del punto, el corte de la tubería para garantizar que no sobresalga posterior al sellado, instalación de tapón soldado, reparación de demolición con concreto con gravilla fina f'c=3000, cargue, retiro, disposición de escombros a sitio aprobado por la autoridad ambiental.</t>
  </si>
  <si>
    <t>Sellado de puntos sanitarios existentes de 2" a 4" en pared o piso, incluyendo la demolición en el área aferente a la salida del punto, el corte de la tubería para garantizar que no sobresalga posterior al sellado, instalación de tapón soldado, reparación de demolición con concreto con gravilla fina f'c=3000, cargue, retiro, disposición de escombros a sitio aprobado por la autoridad ambiental.</t>
  </si>
  <si>
    <t>Retiro manual de tubería potable, sanitaria, y/o de ventilación de diámetros desde 8" hasta 14" y que se encuentre bajo tierra o superpuesta sobre esta sin fijación. En caso de encontrarse en buen estado y ser reutilizable se transportará y se almacenará en la bodega que disponga el director del establecimiento para los elementos reutilizables, de lo contrario se realizará cargue, retiro, disposición de escombros a sitio aprobado por la autoridad ambiental. NO incluye ningún movimiento de tierras (ni excavaciones, ni rellenos, etc.).</t>
  </si>
  <si>
    <t>Desmonte manual de aparatos sanitarios de tipo cerámico (indiferente de si es sanitario lavamanos orinal etc., tamaño, ubicación, o características particulares), en el caso de lavamanos y/o lavaplatos incluye su grifería si es de sobreponer. Incluye embalaje con polietileno de burbuja y recubrimiento final con láminas de cartón corrugado respectivamente amarradas con zuncho, transporte y proceso de almacenamiento hasta la bodega que disponga el director del establecimiento para los elementos reutilizables, limpieza y retiro de escombros menores. NO incluye desmonte de griferías incrustadas en muro.</t>
  </si>
  <si>
    <t>Desmonte manual de luminarias (indiferente del tipo tamaño ubicación o características particulares). Incluye embalaje con polietileno de burbuja y recubrimiento final con láminas de cartón corrugado respectivamente amarradas con zuncho, transporte y proceso de almacenamiento hasta la bodega que disponga el director del establecimiento para los elementos reutilizables, limpieza y retiro de escombros menores.</t>
  </si>
  <si>
    <t>DEMOLICIONES Y/O DESMONTES DE CIELO RASOS.</t>
  </si>
  <si>
    <t>Raspado de pintura existente en cielorrasos y caras inferiores de entrepisos, realizado con grata metálica y agua a presión, garantizando una superficie lisa. Incluye limpieza y aseo de los escombros generados.</t>
  </si>
  <si>
    <t>DEMOLICIONES Y/O DESMONTES DE MUROS, PAÑETES, ENCHAPES, Y DIVISIONES LIVIANAS.</t>
  </si>
  <si>
    <t>Cortes con pulidora y disco en muros. Incluye retiro y disposición de escombros a sitio aprobado por la autoridad ambiental.</t>
  </si>
  <si>
    <t>Raspado de pintura existente en muros, realizado con grata metálica y agua a presión, garantizando una superficie lisa. Incluye limpieza y aseo de los escombros generados.</t>
  </si>
  <si>
    <t>Picada de pañete de muros realizado con herramienta menor garantizando una superficie burda para adherencia de posterior pañetado. Incluye cargue, retiro, disposición de escombros a sitio aprobado por la autoridad ambiental.</t>
  </si>
  <si>
    <t>Demolición manual de Pañetes (indiferente del tipo), incluyendo proceso de raspado de restantes y limpieza hasta descubrir el material original de construcción del muro y/o columna y/o viga. Incluye cargue, retiro, disposición de escombros a sitio aprobado por la autoridad ambiental. APLICA SOLO CUANDO EL MURO DE SOPORTE NO VA A SER DEMOLIDO.</t>
  </si>
  <si>
    <t>DEMOLICIONES DE ESTRUCTURAS Y CIMENTACIONES.</t>
  </si>
  <si>
    <t>OTROS PRELIMINARES.</t>
  </si>
  <si>
    <t>Cargue de escombros preexistentes a la obra, escombros de tipo mixto entre material granular reutilizable y material no reciclable, transporte y retiro a zona de acopio, disposición de escombros a sitio aprobado por la autoridad ambiental. Incluyen lonas para recolección. APLICA SOLO PARA ESCOMBROS NO PRODUCIDOS POR LA OBRA PUES CADA DEMOLICIÓN INCLUYE SU RETIRO.</t>
  </si>
  <si>
    <t>REDES HÚMEDAS.</t>
  </si>
  <si>
    <t>ACOMETIDA AGUA POTABLE.</t>
  </si>
  <si>
    <t>DESAGÜE AGUAS RESIDUALES.</t>
  </si>
  <si>
    <t>REDES SECAS.</t>
  </si>
  <si>
    <t>PUESTA A TIERRA GENERAL Y OTRAS.</t>
  </si>
  <si>
    <t>ESTRUCTURAS (Concreto, metal, madera) Y CONCRETOS ARQUITECTÓNICOS.</t>
  </si>
  <si>
    <t>ELEMENTOS DE CUBIERTA ESTRUCTURALES METÁLICOS.</t>
  </si>
  <si>
    <t>INSTALACIONES HIDROSANITARIAS.</t>
  </si>
  <si>
    <t>RED GENERAL DE AGUA FRÍA POTABLE.</t>
  </si>
  <si>
    <t>PUNTOS HIDRÁULICOS DE AGUA FRÍA.</t>
  </si>
  <si>
    <t>PUNTOS SANITARIOS.</t>
  </si>
  <si>
    <t>GENERALES DE LAS REDES.</t>
  </si>
  <si>
    <t>ACTIVIDADES COMPLEMENTARIAS.</t>
  </si>
  <si>
    <t>Sondeo y limpieza de red sanitaria ø.=2"-4", garantizando el retiro de las obstrucciones existentes y el correcto desagüe de los líquidos, implementando sonda eléctrica acarreable. Incluye prueba de flujo al finalizar el trabajo, cargue, retiro, disposición de escombros a sitio aprobado por la autoridad ambiental. NO incluye reemplazo de tuberías y/o accesorios.</t>
  </si>
  <si>
    <t>Prueba de red hidráulica con flauta en cobre y manómetro calibrado con certificación, según especificación. El precio contempla la prueba por cada piso / nivel.</t>
  </si>
  <si>
    <t>Prueba de red sanitaria con cabezal de lleno según especificación. El precio contempla la prueba por cada piso / nivel.</t>
  </si>
  <si>
    <t>RED DE BAJA TENSIÓN.</t>
  </si>
  <si>
    <t>CANALIZACIONES PARA CABLEADO ELÉCTRICO BT.</t>
  </si>
  <si>
    <t>ACOMETIDAS Y CABLEADOS BT.</t>
  </si>
  <si>
    <t>TABLEROS BT.</t>
  </si>
  <si>
    <t>INTERRUPTORES Y PROTECCIONES BT.</t>
  </si>
  <si>
    <t>SALIDAS DE ALUMBRADO.</t>
  </si>
  <si>
    <t>SALIDAS DE TOMAS NORMALES Y REGULADAS.</t>
  </si>
  <si>
    <t>PAÑETES, REVOQUES Y REPELLOS.</t>
  </si>
  <si>
    <t>SOBRE MUROS Y OTROS ELEMENTOS VERTICALES.</t>
  </si>
  <si>
    <t>Resanes generales menores sobre superficie con mortero común 1:4 e.=2 cm dando acabado liso. Incluye preparación de superficie. La aplicabilidad de este ítem para pago depende de que el daño sobre la superficie no supere el 20% de la misma.</t>
  </si>
  <si>
    <t>Resanes generales menores sobre superficie con mortero impermeabilizado integralmente 1:4 e.=2 cm dando acabado liso. Incluye preparación de superficie. La aplicabilidad de este ítem para pago depende de que el daño sobre la superficie no supere el 20% de la misma.</t>
  </si>
  <si>
    <t>Pañete liso impermeabilizado integralmente 1:4 e.=2 cm. Incluye filos y dilataciones según diseño.</t>
  </si>
  <si>
    <t>Pañete liso impermeabilizado integralmente 1:4 e.=2 cm, lineal entre 0,50 y 1,00 m. Incluye filos y dilataciones según diseño.</t>
  </si>
  <si>
    <t>Pañete liso impermeabilizado integralmente 1:4 e.=2 cm, lineal menor a 0,50 m. Incluye filos y dilataciones según diseño.</t>
  </si>
  <si>
    <t>BAJO PLACAS Y OTROS ELEMENTOS HORIZONTALES.</t>
  </si>
  <si>
    <t>Pañete liso impermeabilizado integralmente bajo placa 1:4 e.=2 cm. Incluye filos y dilataciones según diseño.</t>
  </si>
  <si>
    <t>ALISTADOS Y ACABADOS DE PISOS.</t>
  </si>
  <si>
    <t>BASES DE PISOS Y AFINADOS.</t>
  </si>
  <si>
    <t>Alistado, afinado y acabado de piso con Mortero quemado / esmaltado 1:3 h.=3 cm, aplicando mineral de pigmentos de óxido de hierro para obtener color superficial durante el secado tipo BAYER o equivalente de igual calidad o superior. NO incluye malla electrosoldada, ni corte para dilataciones, ni sello en dilataciones.</t>
  </si>
  <si>
    <t>ALISTADOS, IMPERMEABILIZACIONES, ACABADOS DE CUBIERTAS Y SISTEMAS DE FACHADA.</t>
  </si>
  <si>
    <t>ALISTADOS E IMPERMEABILIZACIONES.</t>
  </si>
  <si>
    <t>CUBIERTAS, TERRAZAS, MATERAS.</t>
  </si>
  <si>
    <t>Impermeabilización con Poliurea de elongación del 300% al 350%, esfuerzo a la rotura de 3000 a 3500 PSI, dureza shore D-50, espesor de 40 a 60 mils (cumple con las normas ANSI-NSF) del tipo suministrado y aplicado por SERVIG&amp;G o equivalente de igual calidad o superior. NO incluye alistado de la superficie. USO TRANSITABLE.</t>
  </si>
  <si>
    <t>CUBIERTAS.</t>
  </si>
  <si>
    <t>CUBIERTA METÁLICA.</t>
  </si>
  <si>
    <t>OTROS COMPLEMENTARIOS CUBIERTA.</t>
  </si>
  <si>
    <t>Tragante / Rejilla tipo cúpula tradicional con ruana cuadrada 5"x3" en aluminio, tornillos en acero inoxidable, tipo C-5"x5"x3" de COLREJILLAS o equivalente de igual calidad o superior. Incluye cortes y demoliciones de superficie para formación de la ruana, suministro e instalación con silicona.</t>
  </si>
  <si>
    <t>CARPINTERÍA METÁLICA (Aluminio, acero y otros).</t>
  </si>
  <si>
    <t>CARPINTERÍA EN ACERO.</t>
  </si>
  <si>
    <t>PUERTAS EN ACERO.</t>
  </si>
  <si>
    <t>ENCHAPES.</t>
  </si>
  <si>
    <t>SOBRE MUROS.</t>
  </si>
  <si>
    <t>ILUMINACIÓN.</t>
  </si>
  <si>
    <t>LUMINARIAS LÁMPARAS.</t>
  </si>
  <si>
    <t>LUMINARIAS BALAS Y APLIQUES (Incrustar, Sobreponer, Descolgar).</t>
  </si>
  <si>
    <t>LUMINARIAS DE DESCARGA (Reflectores y Proyectores).</t>
  </si>
  <si>
    <t>APARATOS SANITARIOS Y RELACIONADOS.</t>
  </si>
  <si>
    <t>APARATOS SANITARIOS.</t>
  </si>
  <si>
    <t>GRIFERÍAS.</t>
  </si>
  <si>
    <t>Suministro e instalación del sistema completo de control de agua para el tanque de los sanitarios, incluyendo árbol de entrada y árbol de salida tipo GRICOL o equivalente de igual calidad o superior, manija accionadora, válvula plástica reguladora de presión, acople plástico, regulador de caudal (válvula plástica) y complementarios para su puesta en funcionamiento, montaje y conexión.</t>
  </si>
  <si>
    <t>PINTURAS Y RECUBRIMIENTOS.</t>
  </si>
  <si>
    <t>SOBRE MUROS Y PANELERÍA LIVIANA.</t>
  </si>
  <si>
    <t>INSTALACIONES HIDROSANITARIAS, CONTRAINCENDIO, DE GAS, AIRES COMPRIMIDOS (redes y equipos).</t>
  </si>
  <si>
    <t>INSTALACIONES ELÉCTRICAS, DE COMUNICACIONES, SEGURIDAD Y SONIDO (redes y equipos).</t>
  </si>
  <si>
    <t>REDES SUBTERRÁNEAS (hidrosanitarias, gas, eléctricas, comunicaciones, calderas, lavandería, ventilación, ambientales, etc.).</t>
  </si>
  <si>
    <t>Taza antivandálica flotante en acero inoxidable SAE 304 embutido cal. 16, con asiento alongado, SIN grifería, bloque monolítico, con acabado interior de la taza y el aro del asiento en brillado espejo, resto de la pieza con acabado satinado, instalación con pernos pasantes, instalaciónes hidrosanitarias para uso con pasillo técnico, tipo Sanitario Tipo A de SOCODA o equivalente de igual calidad o superior. Incluye suministro, perforaciones para pernos y respectivo montaje, y todo lo relacionado para su puesta en funcionamiento. NO incluye grifería válvula ni push, ni puntos hidrosanitarios.</t>
  </si>
  <si>
    <t>Válvula registro tipo Bola PVC 1/2" de roscar, presión de trabajo 150 PSI, cuerpo total en PVC rígido blanco, con empaques de nitrilo dureza 70 shore A, tipo H2OFF de PAVCO o equivalente de igual calidad o superior. Incluye suministro, instalación, sellante líquido para las roscas, universal y los dos (2) adaptadores macho laterales en PVCP.</t>
  </si>
  <si>
    <t>Tubería PVCP 1/2" RDE 9, instalada subterránea y/o a nivel y/o en alturas hasta 10,00 m. Incluye suministro, regata y resane, instalación, uniones codos tés y demás accesorios para el correcto tendido y funcionamiento de la tubería. NO incluye accesorios especiales como tés dobles, bridas de conexión, u similares que excedan de manera considerable el costos de los accesorios ordinarios.</t>
  </si>
  <si>
    <t>Mantenimiento correctivo de puntos de suministro en material PVCP ø.=1/2", instalado subterráneo y/o a nivel y/o en alturas hasta 10,00 m, incluyendo los cambios de la tubería dañada, los accesorios de unión, cambios de dirección, derivaciones, reducciones, y cualquier otro accesorio requerido, cortes necesarios, andamiaje para trabajos en altura, y cualquier otro requerido para su correcto mantenimiento y puesta en funcionamiento. NO incluye abrazaderas, ni pinturas, ni registros de control. EL PUNTO ESTA CONTEMPLADO DESDE EL PRIMER ACCESORIO DE CAMBIO DE DIRECCIÓN HORIZONTAL A VERTICAL.</t>
  </si>
  <si>
    <t>Punto San. Sifón de piso PVCS 3", instalado subterráneo y/o a nivel y/o en alturas hasta 10,00 m, instalado subterráneo y/o a nivel y/o en alturas hasta 10,00 m. Incluye tubería, accesorios, complementarios, regata y resane. EL PUNTO ESTA CONTEMPLADO DESDE EL PRIMER ACCESORIO DE DERIVACIÓN DEL RAMAL COLECTOR HORIZONTAL.</t>
  </si>
  <si>
    <t>Mantenimiento correctivo de puntos de desagüe en material PVCS ø.=4", instalado subterráneo y/o a nivel y/o en alturas hasta 10,00 m, incluyendo los cambios de la tubería dañada, los accesorios de unión, cambios de dirección, derivaciones, reducciones, y cualquier otro accesorio requerido, cortes necesarios, andamiaje para trabajos en altura, y cualquier otro requerido para su correcto mantenimiento y puesta en funcionamiento. NO incluye abrazaderas, ni pinturas. EL PUNTO ESTA CONTEMPLADO DESDE EL PRIMER ACCESORIO DE DERIVACIÓN DEL RAMAL COLECTOR HORIZONTAL.</t>
  </si>
  <si>
    <t>Mantenimiento correctivo de puntos de desagüe en material PVCS ø.=6", instalado subterráneo y/o a nivel y/o en alturas hasta 10,00 m, incluyendo los cambios de la tubería dañada, los accesorios de unión, cambios de dirección, derivaciones, reducciones, y cualquier otro accesorio requerido, cortes necesarios, andamiaje para trabajos en altura, y cualquier otro requerido para su correcto mantenimiento y puesta en funcionamiento. NO incluye abrazaderas, ni pinturas. EL PUNTO ESTA CONTEMPLADO DESDE EL PRIMER ACCESORIO DE DERIVACIÓN DEL RAMAL COLECTOR HORIZONTAL.</t>
  </si>
  <si>
    <t>Suministro e instalación de bajante en tubería PVCS 4", instalada en alturas hasta 10,00 m. Incluye uniones codos tés yes y demás accesorios para el correcto tendido y funcionamiento de la tubería. NO incluye accesorios especiales como yes dobles, bridas de conexión, juntas de expansión, u similares que excedan de manera considerable el costos de los accesorios ordinarios.</t>
  </si>
  <si>
    <t>Suministro, fabricación y montaje de estructura metálica para Cubierta y complementarios. Incluye implementos para trabajos en altura, perfilería, pernos de anclaje, tornillería, soldadura, anticorrosivo, pintura de acabado mezcla especial fabricada y aplicada en taller, relacionados y complementarios (a todo costo). Perfilería según diseño. El precio por kg YA incluye la injerencia de soldaduras y tornillería, por lo que NO deben contemplarse como kg adicional en la sumatoria.</t>
  </si>
  <si>
    <t>Cubierta en tejas metálica trapezoidal termoacústica fabricada en acero y recubierta con foil y asfalto, anticorrosiva y autoextinguible, tipo MAX A360 de AJOVER o equivalente de igual calidad o superior, color según diseño. Incluye implementos para trabajos en altura, suministro, instalación, amarres y anclajes, cumbrera / caballete en lámina galvanizada doblada con el mismo tratamiento de foil y asfalto de la teja, otros menores necesarios para su correcta puesta en funcionamiento. NO incluye actividades relacionadas con la estructura de soporte, ni canales, ni limahoyas ni limatezas, ni flashings (flanches).</t>
  </si>
  <si>
    <t>Cerramiento provisional en polisombra densidad 80% de retención de luz h.=2,00 m, con estructura en durmientes de madera 4,0x4,0 cm distanciadas cada 2,00 m. Incluye dados de concreto f'c=2500 PSI 10x10x20 cm para los durmientes. El pago por metro lineal será medido en planta.</t>
  </si>
  <si>
    <t>Alistado de superficie con mortero impermeabilizado integralmente para cubiertas y terrazas 1:3 h.=8 cm promedio alistado + pendientado.</t>
  </si>
  <si>
    <t>Suministro e instalación de flashing / flanche / solapa en lámina galvanizada cal. 26 Ds.&lt;=25,0 cm, grapada a la estructura y doblada según diseño. Incluye implementos para trabajos en altura, soportes y/o anclajes, anticorrosivo donde requiera, acabado con pintura esmalte sintético alquídico a base de aceite aplicado en tres (3) capas sobre las dos caras del elemento. El pago por metro lineal será medido en la longitud del flanche.</t>
  </si>
  <si>
    <t>Suministro e instalación de canal en lámina galvanizada cal. 20 Ds.&gt;100,1&lt;=125,1 cm. Incluye implementos para trabajos en altura, soportes y/o anclajes, anticorrosivo donde requiera.</t>
  </si>
  <si>
    <t>Enchape de pared con baldosas de cerámica de 20,5x20,5 cm, tipo Egeo de CORONA o equivalente de igual calidad o superior. Incluye win esquinero plástico, remate de borde en redondel plástico, pegado con mezcla lista de fábrica y emboquilles.</t>
  </si>
  <si>
    <t>Pintura vinilo acrílica plástica lavable Tipo 1, aplicado en tres (3) capas. Incluye preparación de superficie.</t>
  </si>
  <si>
    <t>Pintura vinilo 100% acrílica plástica mate, con altos sólidos, de alta calidad con máxima protección para intemperie; alta elasticidad, hidrorrepelente; resistente a algas, hongos, adhesión de suciedad, álcali y humos; sin contenido de plomo ni cromo; aplicada en tres (3) capas, tipo Koraza Doble Vida de PINTUCO o equivalente de igual calidad o superior. Incluye preparación de superficie.</t>
  </si>
  <si>
    <t>Pintura epoxi-poliamida para acabado, formulada en dos componentes base (resina epóxica) y catalizador (poliamida endurecedora) aplicada en tres (3) capas. Incluye limpieza y preparación de superficie, filos y dilataciones.</t>
  </si>
  <si>
    <t>Tubería PVC-U 2" RDE 21, instalada subterránea y/o a nivel y/o en alturas hasta 10,00 m, para conducción de agua potable, incluyendo la unión por fabricación monolítica,, con sello integrado de caucho sintético SBR y alma en acero, tipo Unión Platino 160 PSI de PAVCO o equivalente de igual calidad o superior. Incluye suministro, instalación, lubricante, hidrosellos. NO incluye accesorios de ningún tipo, ni excavación, ni regata, ni resane.</t>
  </si>
  <si>
    <t>VÁLVULAS Y/O REGISTROS DE CONTROL.</t>
  </si>
  <si>
    <t>Puerta entamborada en lámina figurada CR cal. 18; con marco figurado en lámina, refuerzos internos en perfilería metálica para hoja tambor bisagras y para cerradura, pisavidrios en lámina (si aplica), manija, perfiles según diseño. Incluye suministro, fabricación, montaje, bisagras tipo pistón, soldaduras, cargue del marco con grouting f'c=3000 PSI, anclaje tipo pata de gallina fabricado en ángulo y complementarios, anticorrosivo aplicado en dos (2) capas. NO incluye vidrios (si aplica), ni cerraduras, ni pintura de acabado.</t>
  </si>
  <si>
    <t>Suministro e Instalación de Tubería PVC de 3/4", Incluye Todos los Elementos y Accesorios Necesarios para su Correcto Montaje y  Funcionamiento.</t>
  </si>
  <si>
    <t>Suministro e Instalación de Tubería EMT de 1/2", Incluye Todos los Elementos y Accesorios Necesarios para su Correcto Montaje y  Funcionamiento</t>
  </si>
  <si>
    <t>Suministro e Instalación de Tubería Metálica Galvanizada IMC de 1", Incluye Todos los Elementos y Accesorios Necesarios para su Correcto Montaje y  Funcionamiento.</t>
  </si>
  <si>
    <t>Suministro e instalacion tablero de distribución monofasico de 10 Circuitos</t>
  </si>
  <si>
    <t>Suministro e instalacion de Tablero Trifasico de Distribución de 36 Circuitos con espacio para totalizador  y puerta</t>
  </si>
  <si>
    <t>Desmonte manual de apliques eléctricos (indiferente del material y tamaño). Incluye embalaje en polietileno de burbuja y recubrimiento final con láminas de cartón corrugado respectivamente amarradas con zuncho, transporte y proceso de almacenamiento hasta la bodega de los elementos reutilizables, limpieza y retiro de escombros menores.</t>
  </si>
  <si>
    <t xml:space="preserve">Suministro e instalación de Malla de puesta a Tierra. Incluye  tres varillas de cu/cu de 2.4 m X 5/8, Cable de cobre desnudo 2/0, suelo artificial, soldadura exotérmica, Caja de inspección y certificación  con informe escrito de medición de variables Eléctricas. </t>
  </si>
  <si>
    <t xml:space="preserve">Salida para iluminacion interna: cableada en 2 No 12 (F.N) + 1 No. 12T en tuberia PVC regateada en pared o techo, incluye 0,5 metros de tuberia y red electrica ,cajas de paso, apliques, codos, uniones, terminales conectores resorte, resanes y acabados y demas accesorios necesarios para su correcta instalacion y funcionamiento. </t>
  </si>
  <si>
    <t>Demolición manual de alistado de piso y material de acabado de tipo liviano (cerámico, arcilla. gres, o baldosas livianas de cemento) con e.&lt;=10 cm. Incluye cargue, retiro, disposición de escombros a sitio aprobado por la autoridad ambiental.</t>
  </si>
  <si>
    <t>Campamento provisional de obra 9 m2. Incluye excavaciones, rellenos, concretos de vigas de amarre, muros en bloque hueco de arcilla, cubierta en teja metálica ondulada y su estructura de soporte, ventanas y puertas metálicas en acero, aparatos e instalaciones eléctricas, y todos los demás elementos para su correcto funcionamiento. NO incluye divisiones internas, ni aparatos sanitarios, ni adecuaciones de instalaciones eléctricas o hidrosanitarios externas al campamento.</t>
  </si>
  <si>
    <t>Desmonte manual de tejas de asbesto cemento y/o fibrocemento de cubierta (indiferente del tipo y tamaño) y sus correspondientes listones, cabios, y correas de apoyo (siempre y cuando estas últimas NO sean de carga). Incluye elementos de soporte necesario para la cubierta durante la ejecución de la labor, implementos para trabajos en altura, cargue, retiro, disposición de escombros a sitio aprobado por la autoridad ambiental, transporte y proceso de almacenamiento hasta la bodega que disponga el director del establecimiento para los elementos reutilizables.</t>
  </si>
  <si>
    <t>Suspensión del servicio de acometida hidráulica al ingreso del edificio y posterior al medidor, mediante corte de la red e instalación de válvula registro tipo cortina 1", garantizando que la red con servicio no entorpezca las labores posteriores de demolición. NO incluye desmonte o demolición de instalaciones.</t>
  </si>
  <si>
    <t>Demolición manual de enchapes y acabados de muros de tipo liviano (cerámico, arcilla, o baldosas livianas de cemento), y su correspondiente pega. Incluye cargue, retiro, disposición de escombros a sitio aprobado por la autoridad ambiental. APLICA SOLO CUANDO EL MURO DE SOPORTE NO VA A SER DEMOLIDO.</t>
  </si>
  <si>
    <t>Desmonte y/o demolición manual de estructura de soporte de cubierta, ya sea metálica de tipología perfiles menores (perfil tipo C o Z, doble C / cajón, peinazos, cerchas de ángulos, etc.) y/o de madera (contemplando también maderas gramíneas como la guadua o el bambú). Incluye apuntalamientos técnicos y cualquier otra tarea de soporte provisional según solicitud de carga y comportamiento en sitio, implementos para trabajos en altura, transporte y proceso de almacenamiento hasta la bodega que disponga el director del establecimiento para los elementos reutilizables, cargue, retiro, disposición de escombros a sitio aprobado por la autoridad ambiental. El pago por m2 será medido en el área cubierta proyectada en planta.</t>
  </si>
  <si>
    <t>SUBTOTAL 1. PRELIMINARES, PROVISIONALES DE OBRA Y DEMOLICIONES.</t>
  </si>
  <si>
    <t>SUBTOTAL 3. REDES SUBTERRÁNEAS (hidrosanitarias, gas, eléctricas, comunicaciones, calderas, lavandería, ventilación, ambientales, etc.).</t>
  </si>
  <si>
    <t>SUBTOTAL 4. ESTRUCTURAS (Concreto, metal, madera) Y CONCRETOS ARQUITECTÓNICOS.</t>
  </si>
  <si>
    <t>SUBTOTAL 8. INSTALACIONES HIDROSANITARIAS, CONTRAINCENDIO, DE GAS, AIRES COMPRIMIDOS (redes y equipos).</t>
  </si>
  <si>
    <t>SUBTOTAL 10. INSTALACIONES ELÉCTRICAS, DE COMUNICACIONES, SEGURIDAD Y SONIDO (redes y equipos).</t>
  </si>
  <si>
    <t>SUBTOTAL 13. PAÑETES, REVOQUES Y REPELLOS.</t>
  </si>
  <si>
    <t>SUBTOTAL 14. ALISTADOS Y ACABADOS DE PISOS.</t>
  </si>
  <si>
    <t>SUBTOTAL 15. ALISTADOS, IMPERMEABILIZACIONES, ACABADOS DE CUBIERTAS Y SISTEMAS DE FACHADA.</t>
  </si>
  <si>
    <t>SUBTOTAL 16. CARPINTERÍA METÁLICA (Aluminio, acero y otros).</t>
  </si>
  <si>
    <t>SUBTOTAL 19. ENCHAPES.</t>
  </si>
  <si>
    <t>Suministro e instalacion luminaria tipo reflector Led de 200w, 120/220 voltios,  incluye accesorios de instalacion necesarios para su funcionamiento. incluye punto electrico en cabl encauchetado 3x12 AWG y tuberia EMT de 1/2 y salida en conduleta en T"</t>
  </si>
  <si>
    <t>Suministro e instalacion luminaria tipo reflector Led de 400w, 120/220 voltios,  incluye accesorios de instalacion necesarios para su funcionamiento. incluye punto electrico en cabl encauchetado 3x12 AWG y tuberia EMT de 1/2 y salida en conduleta en T"</t>
  </si>
  <si>
    <t>SUBTOTAL 20. ILUMINACIÓN.</t>
  </si>
  <si>
    <t>SUBTOTAL 21. APARATOS SANITARIOS Y RELACIONADOS.</t>
  </si>
  <si>
    <t>SUBTOTAL 22. PINTURAS Y RECUBRIMIENTOS.</t>
  </si>
  <si>
    <t>Tubería para alcantarillado de pared estructural 8" o 200 mm PVC, instalada subterránea y/o a nivel, doble extrusión, pared interior lisa y exterior corrugada, sistema de unión mecánico, campana espigo con hidrosello de caucho. Incluye suministro e instalación. NO incluye accesorios especiales como sillas de conexión, u similares que excedan de manera considerable el costos de los accesorios ordinarios.</t>
  </si>
  <si>
    <t>Suministro e instalacion de caja de paso de 20x20x10 cm, asegurada con chazo en muro.</t>
  </si>
  <si>
    <t>Red de entrada y salida en Cable Encauchetado 3 x No. 12 LS-HFFR.</t>
  </si>
  <si>
    <t>Red eléctrica Bifásica en Cable de Cu en 3 x N°  10 AWG (2 Fases + 1 Neutro) + 1 x N° 12T AWG  LS-HFFR°</t>
  </si>
  <si>
    <t>Red eléctricaa Monofásica en Cable de Cu en 2 x N°  12 AWG (1 Fase + 1 Neutro) + 1 x N° 12T AWG  LS-HFFR</t>
  </si>
  <si>
    <t>Consola control iluminacion con  18 botones luminosos, accesorios de instalacion y todas las demas actividades necesarias para garantizar el correcto funcionamiento e instalacion.</t>
  </si>
  <si>
    <t>Suministro e instalacion de Interruptor Monopolar desde 1x15 A hasta 1x40 A,  Tipo Enchufable</t>
  </si>
  <si>
    <t>Salida de Tomacorriente normal doble con polo a tierra calidad tipo levinton ó superior en canaleta, se realizan en cable trensado 3x12 No.12 LS-HFFR, incluye troquel, toma corriente, conector autodesforre 3M, y todos los accesorios y actividades para su correcto funcionamiento.(longitud promedio por salida 0,5 m.)</t>
  </si>
  <si>
    <t>Suministro e instalacion de luminaria ANTIVANDALICA LED LT8 2X18W" de 2100 Lm.,120X30X15 fabricada en lamina cold rolled calibre 20,difusor  tipo prismatico y acrilico de alta resistencia, tubos LED de 18W en plicarbonato, y Todos los Accesorios y Actividades para su Correcto Funcionamiento.</t>
  </si>
  <si>
    <t>Suministro e instalacion de luminaria ANTIVANDALICA LED LT8 2X10W" de 1050 Lm ,67X17X14 fabricada en lamina cold rolled calibre 20,difusor  tipo prismatico y acrilico de alta resistencia, tubos LED de 10W en plicarbonato, y Todos los Accesorios y Actividades para su Correcto Funcionamiento.</t>
  </si>
  <si>
    <t>Suministro e Instalación de luminaria E27, Incluye roseta, luminaria ahorradora de energía 40W  y Todos los Accesorios y Actividades para su Correcto Funcionamiento.</t>
  </si>
  <si>
    <t>Suministro e instalacion de tubo LED T5 de 23W flujo luminoso de 3900 lm, vida util desmostrada en ficha de 50000 horas.incluye accesorios de fijacion y energizacion</t>
  </si>
  <si>
    <t>1.1</t>
  </si>
  <si>
    <t>1.1.2</t>
  </si>
  <si>
    <t>1.1.6</t>
  </si>
  <si>
    <t>1.3</t>
  </si>
  <si>
    <t>1.3.3</t>
  </si>
  <si>
    <t>1.3.3.6</t>
  </si>
  <si>
    <t>1.3.3.7</t>
  </si>
  <si>
    <t>1.3.4</t>
  </si>
  <si>
    <t>1.3.4.7</t>
  </si>
  <si>
    <t>1.3.5</t>
  </si>
  <si>
    <t>1.3.5.7</t>
  </si>
  <si>
    <t>1.3.5.8</t>
  </si>
  <si>
    <t>1.3.6</t>
  </si>
  <si>
    <t>1.3.6.1</t>
  </si>
  <si>
    <t>1.3.6.3</t>
  </si>
  <si>
    <t>1.3.6.4</t>
  </si>
  <si>
    <t>1.3.6.9</t>
  </si>
  <si>
    <t>1.3.6.22</t>
  </si>
  <si>
    <t>1.3.6.34</t>
  </si>
  <si>
    <t>1.3.6.35</t>
  </si>
  <si>
    <t>1.3.7</t>
  </si>
  <si>
    <t>1.3.7.1</t>
  </si>
  <si>
    <t>1.3.8</t>
  </si>
  <si>
    <t>1.3.8.1</t>
  </si>
  <si>
    <t>1.3.8.3</t>
  </si>
  <si>
    <t>1.3.8.4</t>
  </si>
  <si>
    <t>1.3.8.6</t>
  </si>
  <si>
    <t>1.3.8.7</t>
  </si>
  <si>
    <t>1.3.9</t>
  </si>
  <si>
    <t>1.3.9.1</t>
  </si>
  <si>
    <t>1.4</t>
  </si>
  <si>
    <t>1.4.2</t>
  </si>
  <si>
    <t>.1</t>
  </si>
  <si>
    <t>3.2</t>
  </si>
  <si>
    <t>3.2.1</t>
  </si>
  <si>
    <t>3.2.1.1</t>
  </si>
  <si>
    <t>3.2.2</t>
  </si>
  <si>
    <t>3.2.2.1</t>
  </si>
  <si>
    <t>3.3</t>
  </si>
  <si>
    <t>3.3.6</t>
  </si>
  <si>
    <t>3.3.6.1</t>
  </si>
  <si>
    <t>.3</t>
  </si>
  <si>
    <t>4.4.3</t>
  </si>
  <si>
    <t>4.4.3.1</t>
  </si>
  <si>
    <t>.4</t>
  </si>
  <si>
    <t>8.1</t>
  </si>
  <si>
    <t>8.1.3</t>
  </si>
  <si>
    <t>8.1.3.2</t>
  </si>
  <si>
    <t>8.1.6</t>
  </si>
  <si>
    <t>8.1.6.11</t>
  </si>
  <si>
    <t>8.1.9</t>
  </si>
  <si>
    <t>8.1.9.9</t>
  </si>
  <si>
    <t>8.1.9.13</t>
  </si>
  <si>
    <t>8.1.9.14</t>
  </si>
  <si>
    <t>8.5</t>
  </si>
  <si>
    <t>8.5.4</t>
  </si>
  <si>
    <t>8.5.4.1</t>
  </si>
  <si>
    <t>8.6</t>
  </si>
  <si>
    <t>8.6.1</t>
  </si>
  <si>
    <t>8.6.3</t>
  </si>
  <si>
    <t>8.6.4</t>
  </si>
  <si>
    <t>8.6.16</t>
  </si>
  <si>
    <t>.8</t>
  </si>
  <si>
    <t>10.2</t>
  </si>
  <si>
    <t>10.2.1</t>
  </si>
  <si>
    <t>10.2.1.2</t>
  </si>
  <si>
    <t>10.2.1.11</t>
  </si>
  <si>
    <t>10.2.1.20</t>
  </si>
  <si>
    <t>10.2.1.36</t>
  </si>
  <si>
    <t>10.2.2</t>
  </si>
  <si>
    <t>10.2.2.2</t>
  </si>
  <si>
    <t>10.2.2.23</t>
  </si>
  <si>
    <t>10.2.2.30</t>
  </si>
  <si>
    <t>10.2.3</t>
  </si>
  <si>
    <t>10.2.3.17</t>
  </si>
  <si>
    <t>10.2.3.30</t>
  </si>
  <si>
    <t>10.2.3.39</t>
  </si>
  <si>
    <t>10.2.4</t>
  </si>
  <si>
    <t>10.2.4.1</t>
  </si>
  <si>
    <t>10.2.5</t>
  </si>
  <si>
    <t>10.2.5.3</t>
  </si>
  <si>
    <t>10.2.6</t>
  </si>
  <si>
    <t>10.2.6.1</t>
  </si>
  <si>
    <t>.10</t>
  </si>
  <si>
    <t>13.1</t>
  </si>
  <si>
    <t>13.1.1</t>
  </si>
  <si>
    <t>13.1.2</t>
  </si>
  <si>
    <t>13.1.20</t>
  </si>
  <si>
    <t>13.1.21</t>
  </si>
  <si>
    <t>13.1.22</t>
  </si>
  <si>
    <t>13.2</t>
  </si>
  <si>
    <t>13.2.3</t>
  </si>
  <si>
    <t>.13</t>
  </si>
  <si>
    <t>14.1</t>
  </si>
  <si>
    <t>14.1.9</t>
  </si>
  <si>
    <t>.14</t>
  </si>
  <si>
    <t>15.1</t>
  </si>
  <si>
    <t>15.1.2</t>
  </si>
  <si>
    <t>15.1.2.2</t>
  </si>
  <si>
    <t>15.1.2.13</t>
  </si>
  <si>
    <t>15.2</t>
  </si>
  <si>
    <t>15.2.1</t>
  </si>
  <si>
    <t>15.2.1.1</t>
  </si>
  <si>
    <t>15.2.7</t>
  </si>
  <si>
    <t>15.2.7.2</t>
  </si>
  <si>
    <t>15.2.7.3</t>
  </si>
  <si>
    <t>15.2.7.10</t>
  </si>
  <si>
    <t>15.2.7.12</t>
  </si>
  <si>
    <t>.15</t>
  </si>
  <si>
    <t>16.2</t>
  </si>
  <si>
    <t>16.2.3</t>
  </si>
  <si>
    <t>16.2.3.5</t>
  </si>
  <si>
    <t>.16</t>
  </si>
  <si>
    <t>19.1</t>
  </si>
  <si>
    <t>19.1.1</t>
  </si>
  <si>
    <t>.19</t>
  </si>
  <si>
    <t>20.1</t>
  </si>
  <si>
    <t>20.1.1</t>
  </si>
  <si>
    <t>20.1.2</t>
  </si>
  <si>
    <t>20.1.5</t>
  </si>
  <si>
    <t>20.2</t>
  </si>
  <si>
    <t>20.2.7</t>
  </si>
  <si>
    <t>20.3</t>
  </si>
  <si>
    <t>20.3.4</t>
  </si>
  <si>
    <t>20.3.5</t>
  </si>
  <si>
    <t>.20</t>
  </si>
  <si>
    <t>21.1</t>
  </si>
  <si>
    <t>21.1.30</t>
  </si>
  <si>
    <t>21.2</t>
  </si>
  <si>
    <t>21.2.24</t>
  </si>
  <si>
    <t>.21</t>
  </si>
  <si>
    <t>22.1</t>
  </si>
  <si>
    <t>22.1.7</t>
  </si>
  <si>
    <t>22.1.12</t>
  </si>
  <si>
    <t>22.1.14</t>
  </si>
  <si>
    <t>.22</t>
  </si>
  <si>
    <t>EPMSC MANIZALES</t>
  </si>
  <si>
    <t xml:space="preserve">COSTO TOTAL DIRECTOS -INDIRECTOS </t>
  </si>
  <si>
    <t xml:space="preserve">Mantenimiento pabellones (baterías sanitarias y redes eléctricas en pabellones 1 y 2, mantenimiento cubierta Pabellón 4). 
Mantenimiento cubierta y pintura Rancho. </t>
  </si>
  <si>
    <t xml:space="preserve">ESTUDIOS Y DISEÑOS </t>
  </si>
  <si>
    <t xml:space="preserve">ESTUDIOS Y DISEÑOS + IVA </t>
  </si>
  <si>
    <t/>
  </si>
  <si>
    <t xml:space="preserve">IVA ESTUDIOS Y DISEÑOS  </t>
  </si>
</sst>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164" formatCode="_-&quot;$&quot;* #,##0_-;\-&quot;$&quot;* #,##0_-;_-&quot;$&quot;* &quot;-&quot;_-;_-@_-"/>
    <numFmt numFmtId="165" formatCode="_-&quot;$&quot;* #,##0.00_-;\-&quot;$&quot;* #,##0.00_-;_-&quot;$&quot;* &quot;-&quot;??_-;_-@_-"/>
    <numFmt numFmtId="166" formatCode="_-* #,##0.00\ &quot;Pts&quot;_-;\-* #,##0.00\ &quot;Pts&quot;_-;_-* &quot;-&quot;??\ &quot;Pts&quot;_-;_-@_-"/>
    <numFmt numFmtId="167" formatCode="_-* #,##0.00\ _P_t_s_-;\-* #,##0.00\ _P_t_s_-;_-* &quot;-&quot;??\ _P_t_s_-;_-@_-"/>
    <numFmt numFmtId="168" formatCode="_-[$$-240A]* #,##0.00_-;\-[$$-240A]* #,##0.00_-;_-[$$-240A]* &quot;-&quot;??_-;_-@_-"/>
    <numFmt numFmtId="169" formatCode="&quot;$&quot;\ #,##0"/>
    <numFmt numFmtId="170" formatCode="#,##0.00000"/>
    <numFmt numFmtId="171" formatCode="dd\ /\ mmm\ /\ yyyy"/>
    <numFmt numFmtId="172" formatCode="_ * #,##0.00_ ;_ * \-#,##0.00_ ;_ * &quot;-&quot;??_ ;_ @_ "/>
  </numFmts>
  <fonts count="32"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0"/>
      <name val="Arial"/>
      <family val="2"/>
    </font>
    <font>
      <sz val="10"/>
      <name val="Arial"/>
      <family val="2"/>
    </font>
    <font>
      <b/>
      <sz val="11"/>
      <name val="Arial"/>
      <family val="2"/>
    </font>
    <font>
      <sz val="11"/>
      <color theme="1"/>
      <name val="Arial"/>
      <family val="2"/>
    </font>
    <font>
      <b/>
      <sz val="8"/>
      <name val="Trebuchet MS"/>
      <family val="2"/>
    </font>
    <font>
      <sz val="8"/>
      <name val="Trebuchet MS"/>
      <family val="2"/>
    </font>
    <font>
      <b/>
      <sz val="8"/>
      <color rgb="FFFF0000"/>
      <name val="Trebuchet MS"/>
      <family val="2"/>
    </font>
    <font>
      <b/>
      <sz val="8"/>
      <color rgb="FF3333FF"/>
      <name val="Trebuchet MS"/>
      <family val="2"/>
    </font>
    <font>
      <b/>
      <sz val="8"/>
      <color theme="0" tint="-0.249977111117893"/>
      <name val="Trebuchet MS"/>
      <family val="2"/>
    </font>
    <font>
      <sz val="11"/>
      <color rgb="FFFF0000"/>
      <name val="Calibri"/>
      <family val="2"/>
      <scheme val="minor"/>
    </font>
    <font>
      <b/>
      <sz val="11"/>
      <color theme="1"/>
      <name val="Calibri"/>
      <family val="2"/>
      <scheme val="minor"/>
    </font>
    <font>
      <sz val="12"/>
      <color theme="1"/>
      <name val="Calibri"/>
      <family val="2"/>
      <scheme val="minor"/>
    </font>
    <font>
      <sz val="11"/>
      <color theme="1"/>
      <name val="Calibri"/>
      <family val="2"/>
    </font>
    <font>
      <sz val="8"/>
      <color theme="1"/>
      <name val="Calibri"/>
      <family val="2"/>
      <scheme val="minor"/>
    </font>
    <font>
      <sz val="9"/>
      <color theme="1"/>
      <name val="Calibri"/>
      <family val="2"/>
      <scheme val="minor"/>
    </font>
    <font>
      <b/>
      <sz val="9"/>
      <color theme="1"/>
      <name val="Calibri"/>
      <family val="2"/>
      <scheme val="minor"/>
    </font>
    <font>
      <sz val="12"/>
      <color rgb="FFFF0000"/>
      <name val="Arial Narrow"/>
      <family val="2"/>
    </font>
    <font>
      <sz val="10"/>
      <color theme="1"/>
      <name val="Calibri"/>
      <family val="2"/>
      <scheme val="minor"/>
    </font>
    <font>
      <sz val="8"/>
      <color rgb="FFFF0000"/>
      <name val="Calibri"/>
      <family val="2"/>
      <scheme val="minor"/>
    </font>
    <font>
      <sz val="9"/>
      <color rgb="FFFF0000"/>
      <name val="Arial Narrow"/>
      <family val="2"/>
    </font>
    <font>
      <b/>
      <sz val="10"/>
      <color rgb="FFFF0000"/>
      <name val="Arial"/>
      <family val="2"/>
    </font>
    <font>
      <sz val="10"/>
      <color indexed="8"/>
      <name val="MS Sans Serif"/>
      <family val="2"/>
    </font>
    <font>
      <b/>
      <sz val="11"/>
      <color rgb="FFFF0000"/>
      <name val="Arial"/>
      <family val="2"/>
    </font>
    <font>
      <sz val="10"/>
      <name val="MS Sans Serif"/>
      <family val="2"/>
    </font>
    <font>
      <sz val="10"/>
      <name val="Tahoma"/>
      <family val="2"/>
    </font>
    <font>
      <sz val="10"/>
      <name val="MS Sans Serif"/>
      <family val="2"/>
    </font>
  </fonts>
  <fills count="11">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0" tint="-0.249977111117893"/>
        <bgColor indexed="64"/>
      </patternFill>
    </fill>
    <fill>
      <patternFill patternType="solid">
        <fgColor theme="1"/>
        <bgColor indexed="64"/>
      </patternFill>
    </fill>
    <fill>
      <patternFill patternType="solid">
        <fgColor theme="4" tint="0.59999389629810485"/>
        <bgColor indexed="64"/>
      </patternFill>
    </fill>
    <fill>
      <patternFill patternType="solid">
        <fgColor theme="6" tint="0.59999389629810485"/>
        <bgColor indexed="64"/>
      </patternFill>
    </fill>
    <fill>
      <patternFill patternType="solid">
        <fgColor theme="8" tint="0.59999389629810485"/>
        <bgColor indexed="64"/>
      </patternFill>
    </fill>
    <fill>
      <patternFill patternType="solid">
        <fgColor theme="9" tint="0.59999389629810485"/>
        <bgColor indexed="64"/>
      </patternFill>
    </fill>
    <fill>
      <patternFill patternType="solid">
        <fgColor theme="0" tint="-0.34998626667073579"/>
        <bgColor indexed="64"/>
      </patternFill>
    </fill>
  </fills>
  <borders count="32">
    <border>
      <left/>
      <right/>
      <top/>
      <bottom/>
      <diagonal/>
    </border>
    <border>
      <left style="medium">
        <color indexed="64"/>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right/>
      <top/>
      <bottom style="thin">
        <color indexed="64"/>
      </bottom>
      <diagonal/>
    </border>
    <border>
      <left style="medium">
        <color indexed="64"/>
      </left>
      <right style="thin">
        <color indexed="64"/>
      </right>
      <top style="medium">
        <color indexed="64"/>
      </top>
      <bottom style="thin">
        <color indexed="64"/>
      </bottom>
      <diagonal/>
    </border>
    <border>
      <left/>
      <right/>
      <top/>
      <bottom style="medium">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33">
    <xf numFmtId="0" fontId="0" fillId="0" borderId="0"/>
    <xf numFmtId="167" fontId="5" fillId="0" borderId="0" applyFont="0" applyFill="0" applyBorder="0" applyAlignment="0" applyProtection="0"/>
    <xf numFmtId="167" fontId="7" fillId="0" borderId="0" applyFont="0" applyFill="0" applyBorder="0" applyAlignment="0" applyProtection="0"/>
    <xf numFmtId="166" fontId="5" fillId="0" borderId="0" applyFont="0" applyFill="0" applyBorder="0" applyAlignment="0" applyProtection="0"/>
    <xf numFmtId="166" fontId="7" fillId="0" borderId="0" applyFont="0" applyFill="0" applyBorder="0" applyAlignment="0" applyProtection="0"/>
    <xf numFmtId="0" fontId="7" fillId="0" borderId="0"/>
    <xf numFmtId="0" fontId="7" fillId="0" borderId="0"/>
    <xf numFmtId="9" fontId="5" fillId="0" borderId="0" applyFont="0" applyFill="0" applyBorder="0" applyAlignment="0" applyProtection="0"/>
    <xf numFmtId="9" fontId="7" fillId="0" borderId="0" applyFont="0" applyFill="0" applyBorder="0" applyAlignment="0" applyProtection="0"/>
    <xf numFmtId="0" fontId="9" fillId="0" borderId="0"/>
    <xf numFmtId="0" fontId="5" fillId="0" borderId="0"/>
    <xf numFmtId="0" fontId="4" fillId="0" borderId="0"/>
    <xf numFmtId="167" fontId="5" fillId="0" borderId="0" applyFont="0" applyFill="0" applyBorder="0" applyAlignment="0" applyProtection="0"/>
    <xf numFmtId="166" fontId="5" fillId="0" borderId="0" applyFont="0" applyFill="0" applyBorder="0" applyAlignment="0" applyProtection="0"/>
    <xf numFmtId="0" fontId="5" fillId="0" borderId="0"/>
    <xf numFmtId="0" fontId="5" fillId="0" borderId="0"/>
    <xf numFmtId="9" fontId="5" fillId="0" borderId="0" applyFont="0" applyFill="0" applyBorder="0" applyAlignment="0" applyProtection="0"/>
    <xf numFmtId="0" fontId="3" fillId="0" borderId="0"/>
    <xf numFmtId="0" fontId="2" fillId="0" borderId="0"/>
    <xf numFmtId="0" fontId="2" fillId="0" borderId="0"/>
    <xf numFmtId="164" fontId="5" fillId="0" borderId="0" applyFont="0" applyFill="0" applyBorder="0" applyAlignment="0" applyProtection="0"/>
    <xf numFmtId="0" fontId="5" fillId="0" borderId="0"/>
    <xf numFmtId="0" fontId="2" fillId="0" borderId="0"/>
    <xf numFmtId="0" fontId="2" fillId="0" borderId="0"/>
    <xf numFmtId="0" fontId="17" fillId="0" borderId="0"/>
    <xf numFmtId="0" fontId="27" fillId="0" borderId="0"/>
    <xf numFmtId="165" fontId="17" fillId="0" borderId="0" applyFont="0" applyFill="0" applyBorder="0" applyAlignment="0" applyProtection="0"/>
    <xf numFmtId="0" fontId="1" fillId="0" borderId="0"/>
    <xf numFmtId="0" fontId="29" fillId="0" borderId="0"/>
    <xf numFmtId="0" fontId="30" fillId="0" borderId="0"/>
    <xf numFmtId="38" fontId="31" fillId="0" borderId="0" applyFont="0" applyFill="0" applyBorder="0" applyAlignment="0" applyProtection="0"/>
    <xf numFmtId="40" fontId="31" fillId="0" borderId="0" applyFont="0" applyFill="0" applyBorder="0" applyAlignment="0" applyProtection="0"/>
    <xf numFmtId="172" fontId="5" fillId="0" borderId="0" applyFont="0" applyFill="0" applyBorder="0" applyAlignment="0" applyProtection="0"/>
  </cellStyleXfs>
  <cellXfs count="172">
    <xf numFmtId="0" fontId="0" fillId="0" borderId="0" xfId="0"/>
    <xf numFmtId="0" fontId="11" fillId="0" borderId="0" xfId="0" applyFont="1" applyAlignment="1">
      <alignment horizontal="center" vertical="center"/>
    </xf>
    <xf numFmtId="0" fontId="10" fillId="4" borderId="8" xfId="0" applyFont="1" applyFill="1" applyBorder="1" applyAlignment="1">
      <alignment horizontal="left" vertical="center"/>
    </xf>
    <xf numFmtId="0" fontId="10" fillId="3" borderId="8" xfId="0" applyFont="1" applyFill="1" applyBorder="1" applyAlignment="1">
      <alignment horizontal="left" vertical="center"/>
    </xf>
    <xf numFmtId="0" fontId="10" fillId="3" borderId="8" xfId="0" applyFont="1" applyFill="1" applyBorder="1" applyAlignment="1">
      <alignment horizontal="center" vertical="center"/>
    </xf>
    <xf numFmtId="0" fontId="10" fillId="4" borderId="8" xfId="0" applyFont="1" applyFill="1" applyBorder="1" applyAlignment="1">
      <alignment horizontal="justify" vertical="center"/>
    </xf>
    <xf numFmtId="0" fontId="10" fillId="3" borderId="16" xfId="0" applyFont="1" applyFill="1" applyBorder="1" applyAlignment="1">
      <alignment horizontal="justify" vertical="center"/>
    </xf>
    <xf numFmtId="0" fontId="10" fillId="3" borderId="15" xfId="0" applyFont="1" applyFill="1" applyBorder="1" applyAlignment="1">
      <alignment horizontal="justify" vertical="center"/>
    </xf>
    <xf numFmtId="0" fontId="11" fillId="4" borderId="8" xfId="0" applyFont="1" applyFill="1" applyBorder="1" applyAlignment="1">
      <alignment horizontal="justify" vertical="center"/>
    </xf>
    <xf numFmtId="0" fontId="10" fillId="2" borderId="8" xfId="0" applyFont="1" applyFill="1" applyBorder="1" applyAlignment="1">
      <alignment horizontal="justify" vertical="center"/>
    </xf>
    <xf numFmtId="0" fontId="10" fillId="2" borderId="8" xfId="0" applyFont="1" applyFill="1" applyBorder="1" applyAlignment="1">
      <alignment horizontal="center" vertical="center" wrapText="1"/>
    </xf>
    <xf numFmtId="0" fontId="11" fillId="0" borderId="0" xfId="0" applyFont="1" applyAlignment="1">
      <alignment horizontal="justify" vertical="center"/>
    </xf>
    <xf numFmtId="0" fontId="13" fillId="0" borderId="5" xfId="0" applyFont="1" applyBorder="1" applyAlignment="1">
      <alignment horizontal="left" vertical="center" wrapText="1"/>
    </xf>
    <xf numFmtId="0" fontId="12" fillId="0" borderId="11" xfId="0" applyFont="1" applyBorder="1" applyAlignment="1">
      <alignment horizontal="left" vertical="center" wrapText="1"/>
    </xf>
    <xf numFmtId="0" fontId="11" fillId="0" borderId="5" xfId="0" applyFont="1" applyBorder="1" applyAlignment="1">
      <alignment horizontal="left" vertical="center" wrapText="1"/>
    </xf>
    <xf numFmtId="2" fontId="10" fillId="3" borderId="8" xfId="1" applyNumberFormat="1" applyFont="1" applyFill="1" applyBorder="1" applyAlignment="1">
      <alignment horizontal="left" vertical="center"/>
    </xf>
    <xf numFmtId="2" fontId="10" fillId="2" borderId="8" xfId="1" applyNumberFormat="1" applyFont="1" applyFill="1" applyBorder="1" applyAlignment="1">
      <alignment horizontal="justify" vertical="center" wrapText="1"/>
    </xf>
    <xf numFmtId="0" fontId="12" fillId="0" borderId="22" xfId="0" applyFont="1" applyBorder="1" applyAlignment="1">
      <alignment horizontal="left" vertical="center" wrapText="1"/>
    </xf>
    <xf numFmtId="2" fontId="12" fillId="0" borderId="11" xfId="1" applyNumberFormat="1" applyFont="1" applyBorder="1" applyAlignment="1">
      <alignment horizontal="center" vertical="center" wrapText="1"/>
    </xf>
    <xf numFmtId="0" fontId="10" fillId="0" borderId="5" xfId="0" applyFont="1" applyBorder="1" applyAlignment="1">
      <alignment horizontal="left" vertical="center" wrapText="1"/>
    </xf>
    <xf numFmtId="168" fontId="10" fillId="3" borderId="8" xfId="3" applyNumberFormat="1" applyFont="1" applyFill="1" applyBorder="1" applyAlignment="1">
      <alignment horizontal="center" vertical="center"/>
    </xf>
    <xf numFmtId="0" fontId="18" fillId="3" borderId="0" xfId="11" applyFont="1" applyFill="1"/>
    <xf numFmtId="0" fontId="4" fillId="3" borderId="0" xfId="11" applyFill="1"/>
    <xf numFmtId="0" fontId="4" fillId="3" borderId="0" xfId="11" applyFill="1" applyAlignment="1">
      <alignment horizontal="center"/>
    </xf>
    <xf numFmtId="169" fontId="17" fillId="3" borderId="0" xfId="11" applyNumberFormat="1" applyFont="1" applyFill="1" applyAlignment="1">
      <alignment horizontal="center"/>
    </xf>
    <xf numFmtId="169" fontId="4" fillId="3" borderId="0" xfId="11" applyNumberFormat="1" applyFill="1"/>
    <xf numFmtId="0" fontId="19" fillId="3" borderId="5" xfId="11" applyFont="1" applyFill="1" applyBorder="1" applyAlignment="1" applyProtection="1">
      <alignment horizontal="center" vertical="top" wrapText="1"/>
      <protection hidden="1"/>
    </xf>
    <xf numFmtId="0" fontId="19" fillId="3" borderId="5" xfId="11" applyFont="1" applyFill="1" applyBorder="1" applyAlignment="1" applyProtection="1">
      <alignment vertical="top" wrapText="1"/>
      <protection hidden="1"/>
    </xf>
    <xf numFmtId="0" fontId="15" fillId="3" borderId="0" xfId="11" applyFont="1" applyFill="1" applyProtection="1">
      <protection hidden="1"/>
    </xf>
    <xf numFmtId="3" fontId="20" fillId="2" borderId="5" xfId="11" applyNumberFormat="1" applyFont="1" applyFill="1" applyBorder="1" applyAlignment="1" applyProtection="1">
      <alignment horizontal="center"/>
      <protection hidden="1"/>
    </xf>
    <xf numFmtId="0" fontId="20" fillId="2" borderId="5" xfId="11" applyFont="1" applyFill="1" applyBorder="1" applyAlignment="1" applyProtection="1">
      <alignment horizontal="center"/>
      <protection hidden="1"/>
    </xf>
    <xf numFmtId="1" fontId="20" fillId="2" borderId="5" xfId="11" applyNumberFormat="1" applyFont="1" applyFill="1" applyBorder="1" applyAlignment="1" applyProtection="1">
      <alignment horizontal="center"/>
      <protection hidden="1"/>
    </xf>
    <xf numFmtId="0" fontId="20" fillId="2" borderId="5" xfId="11" applyFont="1" applyFill="1" applyBorder="1" applyProtection="1">
      <protection hidden="1"/>
    </xf>
    <xf numFmtId="3" fontId="20" fillId="6" borderId="5" xfId="11" applyNumberFormat="1" applyFont="1" applyFill="1" applyBorder="1" applyAlignment="1" applyProtection="1">
      <alignment horizontal="center"/>
      <protection hidden="1"/>
    </xf>
    <xf numFmtId="0" fontId="20" fillId="6" borderId="5" xfId="11" applyFont="1" applyFill="1" applyBorder="1" applyAlignment="1" applyProtection="1">
      <alignment horizontal="center"/>
      <protection hidden="1"/>
    </xf>
    <xf numFmtId="1" fontId="20" fillId="6" borderId="5" xfId="11" applyNumberFormat="1" applyFont="1" applyFill="1" applyBorder="1" applyAlignment="1" applyProtection="1">
      <alignment horizontal="center"/>
      <protection hidden="1"/>
    </xf>
    <xf numFmtId="0" fontId="20" fillId="6" borderId="5" xfId="11" applyFont="1" applyFill="1" applyBorder="1" applyProtection="1">
      <protection hidden="1"/>
    </xf>
    <xf numFmtId="3" fontId="20" fillId="7" borderId="5" xfId="11" applyNumberFormat="1" applyFont="1" applyFill="1" applyBorder="1" applyAlignment="1" applyProtection="1">
      <alignment horizontal="center"/>
      <protection hidden="1"/>
    </xf>
    <xf numFmtId="0" fontId="20" fillId="7" borderId="5" xfId="11" applyFont="1" applyFill="1" applyBorder="1" applyAlignment="1" applyProtection="1">
      <alignment horizontal="center"/>
      <protection hidden="1"/>
    </xf>
    <xf numFmtId="1" fontId="20" fillId="7" borderId="5" xfId="11" applyNumberFormat="1" applyFont="1" applyFill="1" applyBorder="1" applyAlignment="1" applyProtection="1">
      <alignment horizontal="center"/>
      <protection hidden="1"/>
    </xf>
    <xf numFmtId="0" fontId="20" fillId="7" borderId="5" xfId="11" applyFont="1" applyFill="1" applyBorder="1" applyProtection="1">
      <protection hidden="1"/>
    </xf>
    <xf numFmtId="3" fontId="20" fillId="8" borderId="5" xfId="11" applyNumberFormat="1" applyFont="1" applyFill="1" applyBorder="1" applyAlignment="1" applyProtection="1">
      <alignment horizontal="center"/>
      <protection hidden="1"/>
    </xf>
    <xf numFmtId="0" fontId="20" fillId="8" borderId="5" xfId="11" applyFont="1" applyFill="1" applyBorder="1" applyAlignment="1" applyProtection="1">
      <alignment horizontal="center"/>
      <protection hidden="1"/>
    </xf>
    <xf numFmtId="1" fontId="20" fillId="8" borderId="5" xfId="11" applyNumberFormat="1" applyFont="1" applyFill="1" applyBorder="1" applyAlignment="1" applyProtection="1">
      <alignment horizontal="center"/>
      <protection hidden="1"/>
    </xf>
    <xf numFmtId="0" fontId="20" fillId="8" borderId="5" xfId="11" applyFont="1" applyFill="1" applyBorder="1" applyProtection="1">
      <protection hidden="1"/>
    </xf>
    <xf numFmtId="3" fontId="20" fillId="9" borderId="5" xfId="11" applyNumberFormat="1" applyFont="1" applyFill="1" applyBorder="1" applyAlignment="1" applyProtection="1">
      <alignment horizontal="center"/>
      <protection hidden="1"/>
    </xf>
    <xf numFmtId="0" fontId="20" fillId="9" borderId="5" xfId="11" applyFont="1" applyFill="1" applyBorder="1" applyAlignment="1" applyProtection="1">
      <alignment horizontal="center"/>
      <protection hidden="1"/>
    </xf>
    <xf numFmtId="1" fontId="20" fillId="9" borderId="5" xfId="11" applyNumberFormat="1" applyFont="1" applyFill="1" applyBorder="1" applyAlignment="1" applyProtection="1">
      <alignment horizontal="center"/>
      <protection hidden="1"/>
    </xf>
    <xf numFmtId="0" fontId="20" fillId="9" borderId="5" xfId="11" applyFont="1" applyFill="1" applyBorder="1" applyProtection="1">
      <protection hidden="1"/>
    </xf>
    <xf numFmtId="0" fontId="22" fillId="3" borderId="0" xfId="11" applyFont="1" applyFill="1" applyProtection="1">
      <protection hidden="1"/>
    </xf>
    <xf numFmtId="0" fontId="4" fillId="3" borderId="0" xfId="11" applyFill="1" applyProtection="1">
      <protection hidden="1"/>
    </xf>
    <xf numFmtId="170" fontId="23" fillId="3" borderId="0" xfId="11" applyNumberFormat="1" applyFont="1" applyFill="1" applyAlignment="1" applyProtection="1">
      <alignment horizontal="center"/>
      <protection hidden="1"/>
    </xf>
    <xf numFmtId="1" fontId="4" fillId="3" borderId="0" xfId="11" applyNumberFormat="1" applyFill="1" applyAlignment="1" applyProtection="1">
      <alignment horizontal="center"/>
      <protection hidden="1"/>
    </xf>
    <xf numFmtId="0" fontId="24" fillId="3" borderId="0" xfId="11" applyFont="1" applyFill="1" applyAlignment="1" applyProtection="1">
      <alignment horizontal="center" vertical="top" wrapText="1"/>
      <protection hidden="1"/>
    </xf>
    <xf numFmtId="0" fontId="24" fillId="3" borderId="0" xfId="11" applyFont="1" applyFill="1" applyAlignment="1" applyProtection="1">
      <alignment vertical="top" wrapText="1"/>
      <protection hidden="1"/>
    </xf>
    <xf numFmtId="0" fontId="25" fillId="3" borderId="0" xfId="11" applyFont="1" applyFill="1" applyProtection="1">
      <protection hidden="1"/>
    </xf>
    <xf numFmtId="0" fontId="11" fillId="0" borderId="0" xfId="0" applyFont="1" applyAlignment="1" applyProtection="1">
      <alignment vertical="center"/>
      <protection locked="0"/>
    </xf>
    <xf numFmtId="0" fontId="11" fillId="0" borderId="5" xfId="0" applyFont="1" applyBorder="1" applyAlignment="1" applyProtection="1">
      <alignment vertical="center" wrapText="1"/>
      <protection locked="0"/>
    </xf>
    <xf numFmtId="0" fontId="11" fillId="0" borderId="5" xfId="0" applyFont="1" applyBorder="1" applyAlignment="1" applyProtection="1">
      <alignment horizontal="left" vertical="center" wrapText="1"/>
      <protection locked="0"/>
    </xf>
    <xf numFmtId="0" fontId="11" fillId="5" borderId="0" xfId="0" applyFont="1" applyFill="1" applyAlignment="1">
      <alignment vertical="center"/>
    </xf>
    <xf numFmtId="0" fontId="11" fillId="0" borderId="0" xfId="0" applyFont="1" applyAlignment="1">
      <alignment vertical="center"/>
    </xf>
    <xf numFmtId="4" fontId="10" fillId="0" borderId="0" xfId="6" applyNumberFormat="1" applyFont="1" applyAlignment="1">
      <alignment vertical="center" wrapText="1"/>
    </xf>
    <xf numFmtId="168" fontId="11" fillId="0" borderId="0" xfId="3" applyNumberFormat="1" applyFont="1" applyAlignment="1">
      <alignment horizontal="center" vertical="center"/>
    </xf>
    <xf numFmtId="0" fontId="12" fillId="0" borderId="21" xfId="0" applyFont="1" applyBorder="1" applyAlignment="1">
      <alignment horizontal="center" vertical="center"/>
    </xf>
    <xf numFmtId="0" fontId="12" fillId="0" borderId="22" xfId="0" applyFont="1" applyBorder="1" applyAlignment="1">
      <alignment horizontal="center" vertical="center"/>
    </xf>
    <xf numFmtId="168" fontId="10" fillId="0" borderId="22" xfId="3" applyNumberFormat="1" applyFont="1" applyBorder="1" applyAlignment="1">
      <alignment horizontal="center" vertical="center" wrapText="1"/>
    </xf>
    <xf numFmtId="0" fontId="14" fillId="4" borderId="7" xfId="0" applyFont="1" applyFill="1" applyBorder="1" applyAlignment="1">
      <alignment horizontal="center" vertical="center"/>
    </xf>
    <xf numFmtId="0" fontId="10" fillId="4" borderId="8" xfId="0" applyFont="1" applyFill="1" applyBorder="1" applyAlignment="1">
      <alignment horizontal="center" vertical="center"/>
    </xf>
    <xf numFmtId="2" fontId="10" fillId="4" borderId="8" xfId="1" applyNumberFormat="1" applyFont="1" applyFill="1" applyBorder="1" applyAlignment="1">
      <alignment horizontal="center" vertical="center"/>
    </xf>
    <xf numFmtId="168" fontId="10" fillId="4" borderId="8" xfId="3" applyNumberFormat="1" applyFont="1" applyFill="1" applyBorder="1" applyAlignment="1">
      <alignment horizontal="center" vertical="center"/>
    </xf>
    <xf numFmtId="168" fontId="10" fillId="4" borderId="9" xfId="3" applyNumberFormat="1" applyFont="1" applyFill="1" applyBorder="1" applyAlignment="1">
      <alignment horizontal="left" vertical="center"/>
    </xf>
    <xf numFmtId="0" fontId="12" fillId="0" borderId="13" xfId="0" applyFont="1" applyBorder="1" applyAlignment="1">
      <alignment horizontal="center" vertical="center"/>
    </xf>
    <xf numFmtId="0" fontId="12" fillId="0" borderId="11" xfId="0" applyFont="1" applyBorder="1" applyAlignment="1">
      <alignment horizontal="center" vertical="center"/>
    </xf>
    <xf numFmtId="0" fontId="13" fillId="0" borderId="1" xfId="0" applyFont="1" applyBorder="1" applyAlignment="1">
      <alignment horizontal="center" vertical="center"/>
    </xf>
    <xf numFmtId="0" fontId="13" fillId="0" borderId="5" xfId="0" applyFont="1" applyBorder="1" applyAlignment="1">
      <alignment horizontal="center" vertical="center"/>
    </xf>
    <xf numFmtId="2" fontId="13" fillId="0" borderId="5" xfId="1" applyNumberFormat="1" applyFont="1" applyBorder="1" applyAlignment="1">
      <alignment horizontal="center" vertical="center"/>
    </xf>
    <xf numFmtId="0" fontId="11" fillId="0" borderId="5" xfId="0" applyFont="1" applyBorder="1" applyAlignment="1">
      <alignment vertical="center" wrapText="1"/>
    </xf>
    <xf numFmtId="0" fontId="11" fillId="0" borderId="5" xfId="0" applyFont="1" applyBorder="1" applyAlignment="1">
      <alignment horizontal="center" vertical="center" wrapText="1"/>
    </xf>
    <xf numFmtId="2" fontId="11" fillId="0" borderId="5" xfId="1" applyNumberFormat="1" applyFont="1" applyBorder="1" applyAlignment="1">
      <alignment horizontal="center" vertical="center" wrapText="1"/>
    </xf>
    <xf numFmtId="168" fontId="11" fillId="0" borderId="6" xfId="3" applyNumberFormat="1" applyFont="1" applyBorder="1" applyAlignment="1">
      <alignment vertical="center" wrapText="1"/>
    </xf>
    <xf numFmtId="165" fontId="11" fillId="5" borderId="0" xfId="0" applyNumberFormat="1" applyFont="1" applyFill="1" applyAlignment="1">
      <alignment vertical="center"/>
    </xf>
    <xf numFmtId="0" fontId="10" fillId="0" borderId="1" xfId="0" applyFont="1" applyBorder="1" applyAlignment="1">
      <alignment horizontal="center" vertical="center"/>
    </xf>
    <xf numFmtId="0" fontId="10" fillId="0" borderId="5" xfId="0" applyFont="1" applyBorder="1" applyAlignment="1">
      <alignment horizontal="center" vertical="center"/>
    </xf>
    <xf numFmtId="2" fontId="10" fillId="0" borderId="5" xfId="1" applyNumberFormat="1" applyFont="1" applyBorder="1" applyAlignment="1">
      <alignment horizontal="center" vertical="center"/>
    </xf>
    <xf numFmtId="0" fontId="11" fillId="0" borderId="5" xfId="0" applyFont="1" applyBorder="1" applyAlignment="1">
      <alignment horizontal="center" vertical="center"/>
    </xf>
    <xf numFmtId="2" fontId="11" fillId="0" borderId="5" xfId="1" applyNumberFormat="1" applyFont="1" applyBorder="1" applyAlignment="1">
      <alignment horizontal="center" vertical="center"/>
    </xf>
    <xf numFmtId="0" fontId="11" fillId="0" borderId="21" xfId="0" applyFont="1" applyBorder="1" applyAlignment="1">
      <alignment horizontal="center" vertical="center"/>
    </xf>
    <xf numFmtId="0" fontId="11" fillId="0" borderId="22" xfId="0" applyFont="1" applyBorder="1" applyAlignment="1">
      <alignment vertical="center" wrapText="1"/>
    </xf>
    <xf numFmtId="0" fontId="11" fillId="0" borderId="22" xfId="0" applyFont="1" applyBorder="1" applyAlignment="1">
      <alignment horizontal="center" vertical="center" wrapText="1"/>
    </xf>
    <xf numFmtId="2" fontId="11" fillId="0" borderId="22" xfId="1" applyNumberFormat="1" applyFont="1" applyBorder="1" applyAlignment="1">
      <alignment horizontal="center" vertical="center" wrapText="1"/>
    </xf>
    <xf numFmtId="2" fontId="12" fillId="0" borderId="11" xfId="1" applyNumberFormat="1" applyFont="1" applyBorder="1" applyAlignment="1">
      <alignment horizontal="center" vertical="center"/>
    </xf>
    <xf numFmtId="2" fontId="12" fillId="0" borderId="22" xfId="1" applyNumberFormat="1" applyFont="1" applyBorder="1" applyAlignment="1">
      <alignment horizontal="center" vertical="center"/>
    </xf>
    <xf numFmtId="0" fontId="11" fillId="0" borderId="20" xfId="0" applyFont="1" applyBorder="1" applyAlignment="1">
      <alignment vertical="center" wrapText="1"/>
    </xf>
    <xf numFmtId="0" fontId="11" fillId="0" borderId="20" xfId="0" applyFont="1" applyBorder="1" applyAlignment="1">
      <alignment horizontal="center" vertical="center" wrapText="1"/>
    </xf>
    <xf numFmtId="2" fontId="11" fillId="0" borderId="20" xfId="1" applyNumberFormat="1" applyFont="1" applyBorder="1" applyAlignment="1">
      <alignment horizontal="center" vertical="center" wrapText="1"/>
    </xf>
    <xf numFmtId="0" fontId="11" fillId="0" borderId="19" xfId="0" applyFont="1" applyBorder="1" applyAlignment="1">
      <alignment horizontal="center" vertical="center"/>
    </xf>
    <xf numFmtId="0" fontId="11" fillId="3" borderId="8" xfId="0" applyFont="1" applyFill="1" applyBorder="1" applyAlignment="1">
      <alignment horizontal="center" vertical="center"/>
    </xf>
    <xf numFmtId="0" fontId="11" fillId="4" borderId="7" xfId="0" applyFont="1" applyFill="1" applyBorder="1" applyAlignment="1">
      <alignment horizontal="center" vertical="center"/>
    </xf>
    <xf numFmtId="0" fontId="11" fillId="4" borderId="8" xfId="0" applyFont="1" applyFill="1" applyBorder="1" applyAlignment="1">
      <alignment horizontal="center" vertical="center"/>
    </xf>
    <xf numFmtId="2" fontId="11" fillId="4" borderId="8" xfId="1" applyNumberFormat="1" applyFont="1" applyFill="1" applyBorder="1" applyAlignment="1">
      <alignment horizontal="center" vertical="center"/>
    </xf>
    <xf numFmtId="0" fontId="10" fillId="4" borderId="7" xfId="0" applyFont="1" applyFill="1" applyBorder="1" applyAlignment="1">
      <alignment horizontal="center" vertical="center"/>
    </xf>
    <xf numFmtId="9" fontId="10" fillId="4" borderId="8" xfId="0" applyNumberFormat="1" applyFont="1" applyFill="1" applyBorder="1" applyAlignment="1">
      <alignment horizontal="center" vertical="center"/>
    </xf>
    <xf numFmtId="168" fontId="10" fillId="4" borderId="9" xfId="3" applyNumberFormat="1" applyFont="1" applyFill="1" applyBorder="1" applyAlignment="1">
      <alignment horizontal="center" vertical="center"/>
    </xf>
    <xf numFmtId="0" fontId="10" fillId="3" borderId="18" xfId="0" applyFont="1" applyFill="1" applyBorder="1" applyAlignment="1">
      <alignment horizontal="center" vertical="center"/>
    </xf>
    <xf numFmtId="9" fontId="10" fillId="3" borderId="5" xfId="7" applyFont="1" applyFill="1" applyBorder="1" applyAlignment="1">
      <alignment horizontal="center" vertical="center"/>
    </xf>
    <xf numFmtId="2" fontId="10" fillId="3" borderId="2" xfId="1" applyNumberFormat="1" applyFont="1" applyFill="1" applyBorder="1" applyAlignment="1">
      <alignment horizontal="center" vertical="center"/>
    </xf>
    <xf numFmtId="168" fontId="10" fillId="3" borderId="6" xfId="3" applyNumberFormat="1" applyFont="1" applyFill="1" applyBorder="1" applyAlignment="1">
      <alignment horizontal="center" vertical="center" wrapText="1"/>
    </xf>
    <xf numFmtId="0" fontId="10" fillId="3" borderId="17" xfId="0" applyFont="1" applyFill="1" applyBorder="1" applyAlignment="1">
      <alignment horizontal="center" vertical="center"/>
    </xf>
    <xf numFmtId="2" fontId="10" fillId="3" borderId="10" xfId="1" applyNumberFormat="1" applyFont="1" applyFill="1" applyBorder="1" applyAlignment="1">
      <alignment horizontal="center" vertical="center"/>
    </xf>
    <xf numFmtId="9" fontId="11" fillId="4" borderId="8" xfId="0" applyNumberFormat="1" applyFont="1" applyFill="1" applyBorder="1" applyAlignment="1">
      <alignment horizontal="center" vertical="center"/>
    </xf>
    <xf numFmtId="168" fontId="11" fillId="4" borderId="9" xfId="3" applyNumberFormat="1" applyFont="1" applyFill="1" applyBorder="1" applyAlignment="1">
      <alignment horizontal="center" vertical="center"/>
    </xf>
    <xf numFmtId="0" fontId="11" fillId="2" borderId="7" xfId="0" applyFont="1" applyFill="1" applyBorder="1" applyAlignment="1">
      <alignment horizontal="center" vertical="center"/>
    </xf>
    <xf numFmtId="168" fontId="10" fillId="2" borderId="9" xfId="3" applyNumberFormat="1" applyFont="1" applyFill="1" applyBorder="1" applyAlignment="1">
      <alignment horizontal="center" vertical="center"/>
    </xf>
    <xf numFmtId="2" fontId="11" fillId="0" borderId="0" xfId="1" applyNumberFormat="1" applyFont="1" applyAlignment="1">
      <alignment horizontal="center" vertical="center"/>
    </xf>
    <xf numFmtId="168" fontId="10" fillId="0" borderId="5" xfId="3" applyNumberFormat="1" applyFont="1" applyBorder="1" applyAlignment="1">
      <alignment horizontal="center" vertical="center" wrapText="1"/>
    </xf>
    <xf numFmtId="0" fontId="11" fillId="0" borderId="1" xfId="0" applyFont="1" applyBorder="1" applyAlignment="1">
      <alignment horizontal="center" vertical="center"/>
    </xf>
    <xf numFmtId="168" fontId="11" fillId="0" borderId="5" xfId="3" applyNumberFormat="1" applyFont="1" applyBorder="1" applyAlignment="1">
      <alignment horizontal="center" vertical="center" wrapText="1"/>
    </xf>
    <xf numFmtId="2" fontId="10" fillId="3" borderId="3" xfId="1" applyNumberFormat="1" applyFont="1" applyFill="1" applyBorder="1" applyAlignment="1">
      <alignment horizontal="center" vertical="center"/>
    </xf>
    <xf numFmtId="2" fontId="10" fillId="3" borderId="27" xfId="1" applyNumberFormat="1" applyFont="1" applyFill="1" applyBorder="1" applyAlignment="1">
      <alignment horizontal="center" vertical="center"/>
    </xf>
    <xf numFmtId="0" fontId="10" fillId="4" borderId="28" xfId="0" applyFont="1" applyFill="1" applyBorder="1" applyAlignment="1">
      <alignment horizontal="center" vertical="center"/>
    </xf>
    <xf numFmtId="0" fontId="10" fillId="4" borderId="29" xfId="0" applyFont="1" applyFill="1" applyBorder="1" applyAlignment="1">
      <alignment horizontal="center" vertical="center"/>
    </xf>
    <xf numFmtId="0" fontId="10" fillId="4" borderId="30" xfId="0" applyFont="1" applyFill="1" applyBorder="1" applyAlignment="1">
      <alignment horizontal="center" vertical="center"/>
    </xf>
    <xf numFmtId="2" fontId="10" fillId="4" borderId="30" xfId="1" applyNumberFormat="1" applyFont="1" applyFill="1" applyBorder="1" applyAlignment="1">
      <alignment horizontal="center" vertical="center"/>
    </xf>
    <xf numFmtId="168" fontId="10" fillId="4" borderId="30" xfId="3" applyNumberFormat="1" applyFont="1" applyFill="1" applyBorder="1" applyAlignment="1">
      <alignment horizontal="center" vertical="center"/>
    </xf>
    <xf numFmtId="168" fontId="10" fillId="4" borderId="31" xfId="3" applyNumberFormat="1" applyFont="1" applyFill="1" applyBorder="1" applyAlignment="1">
      <alignment horizontal="center" vertical="center"/>
    </xf>
    <xf numFmtId="0" fontId="11" fillId="4" borderId="5" xfId="0" applyFont="1" applyFill="1" applyBorder="1" applyAlignment="1">
      <alignment horizontal="centerContinuous" vertical="center"/>
    </xf>
    <xf numFmtId="171" fontId="11" fillId="4" borderId="5" xfId="0" applyNumberFormat="1" applyFont="1" applyFill="1" applyBorder="1" applyAlignment="1">
      <alignment horizontal="centerContinuous" vertical="center"/>
    </xf>
    <xf numFmtId="168" fontId="10" fillId="0" borderId="11" xfId="3" applyNumberFormat="1" applyFont="1" applyBorder="1" applyAlignment="1">
      <alignment horizontal="center" vertical="center" wrapText="1"/>
    </xf>
    <xf numFmtId="0" fontId="11" fillId="3" borderId="8" xfId="0" applyNumberFormat="1" applyFont="1" applyFill="1" applyBorder="1" applyAlignment="1" applyProtection="1">
      <alignment horizontal="center" vertical="center"/>
    </xf>
    <xf numFmtId="0" fontId="10" fillId="3" borderId="8" xfId="0" applyFont="1" applyFill="1" applyBorder="1" applyAlignment="1" applyProtection="1">
      <alignment horizontal="left" vertical="center"/>
    </xf>
    <xf numFmtId="0" fontId="10" fillId="3" borderId="8" xfId="0" applyFont="1" applyFill="1" applyBorder="1" applyAlignment="1" applyProtection="1">
      <alignment horizontal="center" vertical="center"/>
    </xf>
    <xf numFmtId="2" fontId="10" fillId="3" borderId="8" xfId="1" applyNumberFormat="1" applyFont="1" applyFill="1" applyBorder="1" applyAlignment="1" applyProtection="1">
      <alignment horizontal="left" vertical="center"/>
    </xf>
    <xf numFmtId="168" fontId="10" fillId="3" borderId="8" xfId="3" applyNumberFormat="1" applyFont="1" applyFill="1" applyBorder="1" applyAlignment="1" applyProtection="1">
      <alignment horizontal="center" vertical="center"/>
    </xf>
    <xf numFmtId="0" fontId="11" fillId="5" borderId="0" xfId="0" applyFont="1" applyFill="1" applyAlignment="1" applyProtection="1">
      <alignment vertical="center"/>
    </xf>
    <xf numFmtId="0" fontId="28" fillId="3" borderId="0" xfId="6" applyFont="1" applyFill="1" applyAlignment="1" applyProtection="1">
      <alignment vertical="center" wrapText="1"/>
      <protection locked="0"/>
    </xf>
    <xf numFmtId="0" fontId="28" fillId="3" borderId="0" xfId="6" applyFont="1" applyFill="1" applyAlignment="1" applyProtection="1">
      <alignment horizontal="centerContinuous" vertical="center" wrapText="1"/>
      <protection locked="0"/>
    </xf>
    <xf numFmtId="0" fontId="8" fillId="3" borderId="0" xfId="6" applyFont="1" applyFill="1" applyAlignment="1" applyProtection="1">
      <alignment horizontal="centerContinuous" vertical="center" wrapText="1"/>
      <protection locked="0"/>
    </xf>
    <xf numFmtId="4" fontId="26" fillId="3" borderId="0" xfId="6" applyNumberFormat="1" applyFont="1" applyFill="1" applyAlignment="1" applyProtection="1">
      <alignment vertical="center" wrapText="1"/>
      <protection locked="0"/>
    </xf>
    <xf numFmtId="4" fontId="26" fillId="3" borderId="0" xfId="6" applyNumberFormat="1" applyFont="1" applyFill="1" applyAlignment="1" applyProtection="1">
      <alignment horizontal="centerContinuous" vertical="center" wrapText="1"/>
      <protection locked="0"/>
    </xf>
    <xf numFmtId="4" fontId="6" fillId="3" borderId="0" xfId="6" applyNumberFormat="1" applyFont="1" applyFill="1" applyAlignment="1" applyProtection="1">
      <alignment horizontal="centerContinuous" vertical="center" wrapText="1"/>
      <protection locked="0"/>
    </xf>
    <xf numFmtId="9" fontId="11" fillId="3" borderId="8" xfId="0" applyNumberFormat="1" applyFont="1" applyFill="1" applyBorder="1" applyAlignment="1">
      <alignment horizontal="center" vertical="center"/>
    </xf>
    <xf numFmtId="2" fontId="11" fillId="3" borderId="8" xfId="1" applyNumberFormat="1" applyFont="1" applyFill="1" applyBorder="1" applyAlignment="1">
      <alignment horizontal="center" vertical="center"/>
    </xf>
    <xf numFmtId="168" fontId="11" fillId="3" borderId="8" xfId="3" applyNumberFormat="1" applyFont="1" applyFill="1" applyBorder="1" applyAlignment="1">
      <alignment horizontal="center" vertical="center"/>
    </xf>
    <xf numFmtId="0" fontId="11" fillId="3" borderId="14" xfId="0" applyFont="1" applyFill="1" applyBorder="1" applyAlignment="1" applyProtection="1">
      <alignment horizontal="justify" vertical="center"/>
    </xf>
    <xf numFmtId="0" fontId="10" fillId="10" borderId="8" xfId="0" applyFont="1" applyFill="1" applyBorder="1" applyAlignment="1" applyProtection="1">
      <alignment horizontal="justify" vertical="center"/>
    </xf>
    <xf numFmtId="0" fontId="10" fillId="10" borderId="8" xfId="0" applyFont="1" applyFill="1" applyBorder="1" applyAlignment="1">
      <alignment horizontal="center" vertical="center"/>
    </xf>
    <xf numFmtId="2" fontId="10" fillId="10" borderId="8" xfId="1" applyNumberFormat="1" applyFont="1" applyFill="1" applyBorder="1" applyAlignment="1">
      <alignment horizontal="left" vertical="center"/>
    </xf>
    <xf numFmtId="0" fontId="11" fillId="10" borderId="7" xfId="0" applyFont="1" applyFill="1" applyBorder="1" applyAlignment="1">
      <alignment horizontal="center" vertical="center"/>
    </xf>
    <xf numFmtId="168" fontId="10" fillId="10" borderId="9" xfId="3" applyNumberFormat="1" applyFont="1" applyFill="1" applyBorder="1" applyAlignment="1">
      <alignment horizontal="center" vertical="center"/>
    </xf>
    <xf numFmtId="168" fontId="11" fillId="4" borderId="8" xfId="3" applyNumberFormat="1" applyFont="1" applyFill="1" applyBorder="1" applyAlignment="1">
      <alignment horizontal="center" vertical="center"/>
    </xf>
    <xf numFmtId="0" fontId="11" fillId="3" borderId="14" xfId="0" applyFont="1" applyFill="1" applyBorder="1" applyAlignment="1">
      <alignment horizontal="center" vertical="center"/>
    </xf>
    <xf numFmtId="9" fontId="11" fillId="3" borderId="14" xfId="0" applyNumberFormat="1" applyFont="1" applyFill="1" applyBorder="1" applyAlignment="1">
      <alignment horizontal="center" vertical="center"/>
    </xf>
    <xf numFmtId="2" fontId="11" fillId="3" borderId="14" xfId="1" applyNumberFormat="1" applyFont="1" applyFill="1" applyBorder="1" applyAlignment="1">
      <alignment horizontal="center" vertical="center"/>
    </xf>
    <xf numFmtId="0" fontId="11" fillId="3" borderId="8" xfId="0" applyFont="1" applyFill="1" applyBorder="1" applyAlignment="1" applyProtection="1">
      <alignment horizontal="justify" vertical="center"/>
    </xf>
    <xf numFmtId="0" fontId="21" fillId="7" borderId="5" xfId="11" applyFont="1" applyFill="1" applyBorder="1" applyAlignment="1" applyProtection="1">
      <alignment horizontal="center" vertical="center" wrapText="1"/>
      <protection hidden="1"/>
    </xf>
    <xf numFmtId="0" fontId="21" fillId="8" borderId="5" xfId="11" applyFont="1" applyFill="1" applyBorder="1" applyAlignment="1" applyProtection="1">
      <alignment horizontal="center" vertical="center" wrapText="1"/>
      <protection hidden="1"/>
    </xf>
    <xf numFmtId="0" fontId="21" fillId="9" borderId="5" xfId="11" applyFont="1" applyFill="1" applyBorder="1" applyAlignment="1" applyProtection="1">
      <alignment horizontal="center" vertical="center" wrapText="1"/>
      <protection hidden="1"/>
    </xf>
    <xf numFmtId="0" fontId="4" fillId="3" borderId="0" xfId="11" applyFill="1" applyAlignment="1" applyProtection="1">
      <alignment horizontal="center" vertical="center" wrapText="1"/>
      <protection hidden="1"/>
    </xf>
    <xf numFmtId="0" fontId="16" fillId="2" borderId="7" xfId="11" applyFont="1" applyFill="1" applyBorder="1" applyAlignment="1">
      <alignment horizontal="center"/>
    </xf>
    <xf numFmtId="0" fontId="16" fillId="2" borderId="8" xfId="11" applyFont="1" applyFill="1" applyBorder="1" applyAlignment="1">
      <alignment horizontal="center"/>
    </xf>
    <xf numFmtId="0" fontId="16" fillId="2" borderId="9" xfId="11" applyFont="1" applyFill="1" applyBorder="1" applyAlignment="1">
      <alignment horizontal="center"/>
    </xf>
    <xf numFmtId="0" fontId="4" fillId="3" borderId="0" xfId="11" applyFill="1" applyAlignment="1">
      <alignment horizontal="center"/>
    </xf>
    <xf numFmtId="169" fontId="17" fillId="3" borderId="5" xfId="11" applyNumberFormat="1" applyFont="1" applyFill="1" applyBorder="1" applyAlignment="1">
      <alignment horizontal="center"/>
    </xf>
    <xf numFmtId="0" fontId="16" fillId="3" borderId="23" xfId="11" applyFont="1" applyFill="1" applyBorder="1" applyAlignment="1">
      <alignment horizontal="center" vertical="center" wrapText="1"/>
    </xf>
    <xf numFmtId="0" fontId="16" fillId="3" borderId="4" xfId="11" applyFont="1" applyFill="1" applyBorder="1" applyAlignment="1">
      <alignment horizontal="center" vertical="center" wrapText="1"/>
    </xf>
    <xf numFmtId="0" fontId="16" fillId="3" borderId="24" xfId="11" applyFont="1" applyFill="1" applyBorder="1" applyAlignment="1">
      <alignment horizontal="center" vertical="center" wrapText="1"/>
    </xf>
    <xf numFmtId="0" fontId="16" fillId="3" borderId="25" xfId="11" applyFont="1" applyFill="1" applyBorder="1" applyAlignment="1">
      <alignment horizontal="center" vertical="center" wrapText="1"/>
    </xf>
    <xf numFmtId="0" fontId="16" fillId="3" borderId="12" xfId="11" applyFont="1" applyFill="1" applyBorder="1" applyAlignment="1">
      <alignment horizontal="center" vertical="center" wrapText="1"/>
    </xf>
    <xf numFmtId="0" fontId="16" fillId="3" borderId="26" xfId="11" applyFont="1" applyFill="1" applyBorder="1" applyAlignment="1">
      <alignment horizontal="center" vertical="center" wrapText="1"/>
    </xf>
    <xf numFmtId="0" fontId="21" fillId="2" borderId="5" xfId="11" applyFont="1" applyFill="1" applyBorder="1" applyAlignment="1" applyProtection="1">
      <alignment horizontal="center" vertical="center"/>
      <protection hidden="1"/>
    </xf>
    <xf numFmtId="0" fontId="21" fillId="6" borderId="5" xfId="11" applyFont="1" applyFill="1" applyBorder="1" applyAlignment="1" applyProtection="1">
      <alignment horizontal="center" vertical="center" wrapText="1"/>
      <protection hidden="1"/>
    </xf>
    <xf numFmtId="0" fontId="11" fillId="3" borderId="1" xfId="0" applyFont="1" applyFill="1" applyBorder="1" applyAlignment="1">
      <alignment horizontal="center" vertical="center"/>
    </xf>
  </cellXfs>
  <cellStyles count="33">
    <cellStyle name="Millares" xfId="1" builtinId="3"/>
    <cellStyle name="Millares [0] 2" xfId="30"/>
    <cellStyle name="Millares 2" xfId="2"/>
    <cellStyle name="Millares 2 2" xfId="12"/>
    <cellStyle name="Millares 2 3" xfId="32"/>
    <cellStyle name="Millares 3" xfId="31"/>
    <cellStyle name="Moneda" xfId="3" builtinId="4"/>
    <cellStyle name="Moneda [0] 2" xfId="20"/>
    <cellStyle name="Moneda 2" xfId="4"/>
    <cellStyle name="Moneda 2 2" xfId="13"/>
    <cellStyle name="Moneda 3" xfId="26"/>
    <cellStyle name="Normal" xfId="0" builtinId="0"/>
    <cellStyle name="Normal 10 2" xfId="21"/>
    <cellStyle name="Normal 2" xfId="10"/>
    <cellStyle name="Normal 2 2" xfId="5"/>
    <cellStyle name="Normal 2 2 2" xfId="14"/>
    <cellStyle name="Normal 2 2 3" xfId="29"/>
    <cellStyle name="Normal 3" xfId="9"/>
    <cellStyle name="Normal 3 4" xfId="25"/>
    <cellStyle name="Normal 4" xfId="6"/>
    <cellStyle name="Normal 4 2" xfId="15"/>
    <cellStyle name="Normal 5" xfId="11"/>
    <cellStyle name="Normal 5 2" xfId="17"/>
    <cellStyle name="Normal 5 2 2" xfId="19"/>
    <cellStyle name="Normal 5 2 3" xfId="23"/>
    <cellStyle name="Normal 5 3" xfId="18"/>
    <cellStyle name="Normal 5 4" xfId="22"/>
    <cellStyle name="Normal 6" xfId="24"/>
    <cellStyle name="Normal 6 2" xfId="27"/>
    <cellStyle name="Normal 7" xfId="28"/>
    <cellStyle name="Porcentaje" xfId="7" builtinId="5"/>
    <cellStyle name="Porcentaje 2" xfId="8"/>
    <cellStyle name="Porcentaje 2 2" xfId="16"/>
  </cellStyles>
  <dxfs count="17">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s>
  <tableStyles count="0" defaultTableStyle="TableStyleMedium2" defaultPivotStyle="PivotStyleLight16"/>
  <colors>
    <mruColors>
      <color rgb="FFFFE389"/>
      <color rgb="FFFFDB69"/>
      <color rgb="FF3333FF"/>
      <color rgb="FF9933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sharedStrings" Target="sharedStrings.xml"/><Relationship Id="rId5" Type="http://schemas.openxmlformats.org/officeDocument/2006/relationships/externalLink" Target="externalLinks/externalLink3.xml"/><Relationship Id="rId10" Type="http://schemas.openxmlformats.org/officeDocument/2006/relationships/styles" Target="styles.xml"/><Relationship Id="rId4" Type="http://schemas.openxmlformats.org/officeDocument/2006/relationships/externalLink" Target="externalLinks/externalLink2.xml"/><Relationship Id="rId9"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192.168.70.23\proyectos_inversion\Users\Solanyi\Desktop\Casa%20de%20mayores\2.%20Procesados\3.%20Memorias%20de%20calculo\02%20PPTO%20XXX%20Arq%20XX-XX-1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192.168.70.23\proyectos_inversion\Users\Solanyi\Desktop\2016.08.19%20Entrega%20Full\Ppto%20Ubaque%20Cant%20Arq%2011-ENE-11.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Users\Solanyi\Documents\06%20Back%20Up%20USPEC\01%20Ppto%20base\2018.04.04%20Memorias%20Calculo.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D:\Ppto-05\PPTO%20EDICION\ENA\ABS\Numeros-ABS-ENA\Speed-Zone-CLAUDIA%20MENDEZ.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Ppto-05\PPTO%20EDICION\TALLER%20PPTO\PROYECTOS\BERNARDO%20JARAMILLO\02%20BERNARDO%20JARAMILLO%2020090721\0-Est%20calculos%20v1.00%20-%20IED%20BJ.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192.168.70.23\proyectos_inversion\Users\Solanyi\Desktop\2016.08.19%20Entrega%20Full\01%20PPTO%20Ubaque%20Est%2011-ENE-1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F"/>
      <sheetName val="AREAS"/>
      <sheetName val="MUROS"/>
      <sheetName val="VENTANAS"/>
      <sheetName val="PUERTAS"/>
      <sheetName val="BARANDAS"/>
      <sheetName val="APARATOS"/>
      <sheetName val="OTROS"/>
      <sheetName val="VARIOS"/>
      <sheetName val="Materiales"/>
    </sheetNames>
    <sheetDataSet>
      <sheetData sheetId="0">
        <row r="5">
          <cell r="C5" t="str">
            <v xml:space="preserve"> y </v>
          </cell>
        </row>
        <row r="6">
          <cell r="C6" t="str">
            <v xml:space="preserve">Puerta en </v>
          </cell>
          <cell r="D6">
            <v>0</v>
          </cell>
        </row>
        <row r="7">
          <cell r="C7" t="str">
            <v xml:space="preserve">Ventana </v>
          </cell>
          <cell r="D7">
            <v>117</v>
          </cell>
        </row>
        <row r="9">
          <cell r="C9" t="str">
            <v xml:space="preserve"> Niv </v>
          </cell>
        </row>
      </sheetData>
      <sheetData sheetId="1"/>
      <sheetData sheetId="2"/>
      <sheetData sheetId="3"/>
      <sheetData sheetId="4">
        <row r="1">
          <cell r="F1">
            <v>6</v>
          </cell>
        </row>
      </sheetData>
      <sheetData sheetId="5"/>
      <sheetData sheetId="6"/>
      <sheetData sheetId="7"/>
      <sheetData sheetId="8"/>
      <sheetData sheetId="9">
        <row r="13">
          <cell r="D13" t="str">
            <v>Arena</v>
          </cell>
        </row>
        <row r="65">
          <cell r="D65" t="str">
            <v>Tablón cuarto 26</v>
          </cell>
        </row>
        <row r="66">
          <cell r="D66" t="str">
            <v>Zócalo de granito vibroprensado</v>
          </cell>
        </row>
        <row r="67">
          <cell r="D67" t="str">
            <v>Granito pulido</v>
          </cell>
        </row>
        <row r="68">
          <cell r="D68" t="str">
            <v>Media caña en granito pulido</v>
          </cell>
        </row>
        <row r="69">
          <cell r="D69" t="str">
            <v>Gravilla lavada</v>
          </cell>
        </row>
        <row r="70">
          <cell r="D70" t="str">
            <v>Media caña en gravilla lavada</v>
          </cell>
        </row>
        <row r="71">
          <cell r="D71" t="str">
            <v>Vinisol 3 mm</v>
          </cell>
        </row>
        <row r="72">
          <cell r="D72" t="str">
            <v>Emeflex alto tráfico</v>
          </cell>
        </row>
        <row r="73">
          <cell r="D73" t="str">
            <v>Cedro</v>
          </cell>
        </row>
        <row r="74">
          <cell r="D74" t="str">
            <v>Media caña en mortero</v>
          </cell>
        </row>
        <row r="75">
          <cell r="D75" t="str">
            <v>Media caña en concreto esmaltado</v>
          </cell>
        </row>
        <row r="76">
          <cell r="D76" t="str">
            <v>Deck madera teca</v>
          </cell>
        </row>
        <row r="77">
          <cell r="D77" t="str">
            <v>Otro (por definir en lista despleg.)</v>
          </cell>
        </row>
        <row r="84">
          <cell r="D84" t="str">
            <v>Fachada</v>
          </cell>
        </row>
        <row r="85">
          <cell r="D85" t="str">
            <v>Interior de baños</v>
          </cell>
        </row>
        <row r="86">
          <cell r="D86" t="str">
            <v>Interior otros espacios</v>
          </cell>
        </row>
        <row r="93">
          <cell r="D93" t="str">
            <v>Bordillo h=0.17m</v>
          </cell>
        </row>
        <row r="94">
          <cell r="D94" t="str">
            <v>Bordillo en concreto m doble</v>
          </cell>
        </row>
        <row r="95">
          <cell r="D95" t="str">
            <v>Hilada parada</v>
          </cell>
        </row>
        <row r="103">
          <cell r="D103" t="str">
            <v>Alfajía en concreto</v>
          </cell>
        </row>
        <row r="104">
          <cell r="D104" t="str">
            <v>Hilada parada</v>
          </cell>
        </row>
        <row r="105">
          <cell r="D105" t="str">
            <v>Viga cinta h=0.10m</v>
          </cell>
        </row>
        <row r="113">
          <cell r="D113" t="str">
            <v>Bloque en concreto tipo INDURAL</v>
          </cell>
        </row>
        <row r="114">
          <cell r="D114" t="str">
            <v>Bloque en concreto tipo KREATO</v>
          </cell>
        </row>
        <row r="115">
          <cell r="D115" t="str">
            <v>Bloque de arcilla hueco</v>
          </cell>
        </row>
        <row r="116">
          <cell r="D116" t="str">
            <v>Concreto estructural</v>
          </cell>
        </row>
        <row r="117">
          <cell r="D117" t="str">
            <v>Piedra natural</v>
          </cell>
        </row>
        <row r="118">
          <cell r="D118" t="str">
            <v>Calados en concreto</v>
          </cell>
        </row>
        <row r="119">
          <cell r="D119" t="str">
            <v>Ladrillo portante prensado</v>
          </cell>
        </row>
        <row r="120">
          <cell r="D120" t="str">
            <v>Ladrillo portante trefilado</v>
          </cell>
        </row>
        <row r="121">
          <cell r="D121" t="str">
            <v>Muro calado</v>
          </cell>
        </row>
        <row r="122">
          <cell r="D122" t="str">
            <v>Otro (por definir en lista despleg.)</v>
          </cell>
        </row>
        <row r="161">
          <cell r="D161" t="str">
            <v>Pañete taludes</v>
          </cell>
        </row>
        <row r="162">
          <cell r="D162" t="str">
            <v>Pañete impermeabilizado integral</v>
          </cell>
        </row>
        <row r="163">
          <cell r="D163" t="str">
            <v>Pañete liso interior</v>
          </cell>
        </row>
        <row r="164">
          <cell r="D164" t="str">
            <v>Pañete liso exterior</v>
          </cell>
        </row>
        <row r="165">
          <cell r="D165" t="str">
            <v>Pañete liso bajo placa</v>
          </cell>
        </row>
        <row r="166">
          <cell r="D166" t="str">
            <v>Pañete liso bajo malla</v>
          </cell>
        </row>
        <row r="167">
          <cell r="D167" t="str">
            <v>Otro (por definir en lista despleg.)</v>
          </cell>
        </row>
        <row r="174">
          <cell r="D174" t="str">
            <v>Ladrillo de arcilla</v>
          </cell>
        </row>
        <row r="175">
          <cell r="D175" t="str">
            <v>Bloque de concreto</v>
          </cell>
        </row>
        <row r="176">
          <cell r="D176" t="str">
            <v>Cerámica de 20 x 20 Baños</v>
          </cell>
        </row>
        <row r="177">
          <cell r="D177" t="str">
            <v>Cerámica de 20 x 20 Aseo y basuras</v>
          </cell>
        </row>
        <row r="178">
          <cell r="D178" t="str">
            <v>Cerámica de 20 x 20 Cocinas</v>
          </cell>
        </row>
        <row r="179">
          <cell r="D179" t="str">
            <v>Cerámica de 30 x 30</v>
          </cell>
        </row>
        <row r="180">
          <cell r="D180" t="str">
            <v>Otro (por definir en lista despleg.)</v>
          </cell>
        </row>
        <row r="209">
          <cell r="D209">
            <v>0</v>
          </cell>
        </row>
        <row r="211">
          <cell r="D211" t="str">
            <v>Puerta ventana en lamina CR Cal.18 1m</v>
          </cell>
        </row>
        <row r="212">
          <cell r="D212" t="str">
            <v>Puerta ventana en lamina CR Cal.18 1 a 4m</v>
          </cell>
        </row>
        <row r="213">
          <cell r="D213" t="str">
            <v>Puerta ventana en lamina CR Cal.18 4 a 7m</v>
          </cell>
        </row>
        <row r="214">
          <cell r="D214" t="str">
            <v>Puerta en lamina con alma en vidrio CR Cal.18</v>
          </cell>
        </row>
        <row r="215">
          <cell r="D215" t="str">
            <v>Entam. CR Cal.18</v>
          </cell>
        </row>
        <row r="216">
          <cell r="D216" t="str">
            <v>Entablerada CR Cal.18</v>
          </cell>
        </row>
        <row r="217">
          <cell r="D217" t="str">
            <v>Entam. con mirilla en CR Cal.18</v>
          </cell>
        </row>
        <row r="218">
          <cell r="D218" t="str">
            <v>Entam. con rejilla en CR Cal.18</v>
          </cell>
        </row>
        <row r="219">
          <cell r="D219" t="str">
            <v>Corredera en CR Cal.18</v>
          </cell>
        </row>
        <row r="220">
          <cell r="D220" t="str">
            <v>Entam. con rejilla en CR Cal.18</v>
          </cell>
        </row>
        <row r="221">
          <cell r="D221" t="str">
            <v xml:space="preserve">Reja metalica </v>
          </cell>
        </row>
        <row r="222">
          <cell r="D222" t="str">
            <v>Reja pivotante con malla expandida  y lamina perforada</v>
          </cell>
        </row>
        <row r="227">
          <cell r="D227">
            <v>0</v>
          </cell>
        </row>
        <row r="229">
          <cell r="D229" t="str">
            <v>Cerrojo de seguridad</v>
          </cell>
        </row>
        <row r="230">
          <cell r="D230" t="str">
            <v>Cerradura antipánico</v>
          </cell>
        </row>
        <row r="231">
          <cell r="D231" t="str">
            <v>Cerradura de incrustar 19.1.13</v>
          </cell>
        </row>
        <row r="269">
          <cell r="D269" t="str">
            <v>Concreto</v>
          </cell>
        </row>
        <row r="285">
          <cell r="D285">
            <v>0</v>
          </cell>
        </row>
        <row r="286">
          <cell r="D286" t="str">
            <v>Concreto</v>
          </cell>
        </row>
        <row r="287">
          <cell r="D287" t="str">
            <v>Granito pulido</v>
          </cell>
        </row>
        <row r="288">
          <cell r="D288" t="str">
            <v>Gravilla lavada</v>
          </cell>
        </row>
        <row r="289">
          <cell r="D289" t="str">
            <v>Dilatación en concreto</v>
          </cell>
        </row>
        <row r="290">
          <cell r="D290" t="str">
            <v>Dilatación en ladrillo</v>
          </cell>
        </row>
        <row r="291">
          <cell r="D291" t="str">
            <v>Otro (por definir en lista despleg.)</v>
          </cell>
        </row>
        <row r="292">
          <cell r="D292">
            <v>0</v>
          </cell>
        </row>
        <row r="298">
          <cell r="D298" t="str">
            <v>Puerta-reja  alta pivotante con malla expandida CR y lamina perforada de acero negro</v>
          </cell>
        </row>
        <row r="299">
          <cell r="D299" t="str">
            <v>Reja metalica</v>
          </cell>
        </row>
        <row r="300">
          <cell r="D300" t="str">
            <v>Reja metalica alta</v>
          </cell>
        </row>
        <row r="301">
          <cell r="D301" t="str">
            <v>Batiente en lamina</v>
          </cell>
        </row>
        <row r="302">
          <cell r="D302" t="str">
            <v>Rejilla metalica</v>
          </cell>
        </row>
        <row r="303">
          <cell r="D303" t="str">
            <v>Reja metalica Caso 1</v>
          </cell>
        </row>
        <row r="304">
          <cell r="D304" t="str">
            <v>Reja metalica Caso 2</v>
          </cell>
        </row>
        <row r="305">
          <cell r="D305" t="str">
            <v>Reja metalica Caso 3</v>
          </cell>
        </row>
        <row r="306">
          <cell r="D306" t="str">
            <v>Reja metalica Caso 4</v>
          </cell>
        </row>
        <row r="307">
          <cell r="D307" t="str">
            <v>Reja metalica Caso 5</v>
          </cell>
        </row>
        <row r="308">
          <cell r="D308" t="str">
            <v>Reja metalica Caso 6</v>
          </cell>
        </row>
        <row r="309">
          <cell r="D309" t="str">
            <v>Reja metalica Caso 7</v>
          </cell>
        </row>
        <row r="459">
          <cell r="D459" t="str">
            <v>Ladrillo de arcilla</v>
          </cell>
        </row>
        <row r="460">
          <cell r="D460" t="str">
            <v>Concreto</v>
          </cell>
        </row>
        <row r="461">
          <cell r="D461" t="str">
            <v>Prefabricado de concreto</v>
          </cell>
        </row>
        <row r="462">
          <cell r="D462" t="str">
            <v>Aluminio</v>
          </cell>
        </row>
        <row r="463">
          <cell r="D463" t="str">
            <v>Otro (por definir en lista despleg.)</v>
          </cell>
        </row>
        <row r="482">
          <cell r="D482" t="str">
            <v>Metálica</v>
          </cell>
        </row>
        <row r="483">
          <cell r="D483" t="str">
            <v>Metálica Esc y Ram</v>
          </cell>
        </row>
        <row r="484">
          <cell r="D484" t="str">
            <v>Madera</v>
          </cell>
        </row>
        <row r="485">
          <cell r="D485" t="str">
            <v>Concreto visto</v>
          </cell>
        </row>
        <row r="486">
          <cell r="D486" t="str">
            <v>Ladrillo portante prensado</v>
          </cell>
        </row>
        <row r="487">
          <cell r="D487" t="str">
            <v>Calados en concreto</v>
          </cell>
        </row>
        <row r="488">
          <cell r="D488" t="str">
            <v>Calados en arcilla</v>
          </cell>
        </row>
        <row r="489">
          <cell r="D489" t="str">
            <v>Pasamanos metalico</v>
          </cell>
        </row>
        <row r="490">
          <cell r="D490" t="str">
            <v>Otro (por definir en lista despleg.)</v>
          </cell>
        </row>
        <row r="511">
          <cell r="D511" t="str">
            <v>Teja termoacustica tipo Metecno</v>
          </cell>
        </row>
        <row r="512">
          <cell r="D512" t="str">
            <v>Teja aluminio doble grafada</v>
          </cell>
        </row>
        <row r="513">
          <cell r="D513" t="str">
            <v>Teja Acesco tipo sandwich</v>
          </cell>
        </row>
        <row r="514">
          <cell r="D514" t="str">
            <v>Domo acrílico</v>
          </cell>
        </row>
        <row r="515">
          <cell r="D515" t="str">
            <v>Acrílico transparente 2 mm</v>
          </cell>
        </row>
        <row r="516">
          <cell r="D516" t="str">
            <v>Teja ondulada Crystacril</v>
          </cell>
        </row>
        <row r="517">
          <cell r="D517" t="str">
            <v>Teja Cindu</v>
          </cell>
        </row>
        <row r="518">
          <cell r="D518" t="str">
            <v>Gravilla suelta</v>
          </cell>
        </row>
        <row r="519">
          <cell r="D519" t="str">
            <v>Vegetación de jardinería</v>
          </cell>
        </row>
        <row r="520">
          <cell r="D520" t="str">
            <v>Prefabicados de proteccion cub</v>
          </cell>
        </row>
        <row r="521">
          <cell r="D521" t="str">
            <v>Tablon cuarto 26</v>
          </cell>
        </row>
        <row r="522">
          <cell r="D522" t="str">
            <v>Alistado para cubierta</v>
          </cell>
        </row>
        <row r="523">
          <cell r="D523" t="str">
            <v>Otro (por definir en lista despleg.)</v>
          </cell>
        </row>
        <row r="530">
          <cell r="D530" t="str">
            <v>Sanitario con fluxometro</v>
          </cell>
        </row>
        <row r="531">
          <cell r="D531" t="str">
            <v>Sanitario con fluxo. Discapacitados</v>
          </cell>
        </row>
        <row r="532">
          <cell r="D532" t="str">
            <v>Sanitario Infantil</v>
          </cell>
        </row>
        <row r="533">
          <cell r="D533" t="str">
            <v>Sanitario Tanque</v>
          </cell>
        </row>
        <row r="534">
          <cell r="D534" t="str">
            <v>Orinal Mediano</v>
          </cell>
        </row>
        <row r="535">
          <cell r="D535" t="str">
            <v>Orinal Infantil</v>
          </cell>
        </row>
        <row r="536">
          <cell r="D536" t="str">
            <v>Lavamanos de colgar</v>
          </cell>
        </row>
        <row r="537">
          <cell r="D537" t="str">
            <v>Lavamanos de incrustar</v>
          </cell>
        </row>
        <row r="538">
          <cell r="D538" t="str">
            <v>Lavamanos Metalico  Acero Inoxidable</v>
          </cell>
        </row>
        <row r="539">
          <cell r="D539" t="str">
            <v>Lavamanos discapacitados</v>
          </cell>
        </row>
        <row r="540">
          <cell r="D540" t="str">
            <v>Lavamanos Pedestal</v>
          </cell>
        </row>
        <row r="541">
          <cell r="D541" t="str">
            <v>Otro (por definir en lista despleg.)</v>
          </cell>
        </row>
        <row r="548">
          <cell r="D548" t="str">
            <v>Griferia Sanitario</v>
          </cell>
        </row>
        <row r="549">
          <cell r="D549" t="str">
            <v>Griferia Sanitario Tanque</v>
          </cell>
        </row>
        <row r="550">
          <cell r="D550" t="str">
            <v>Griferia Sanitario Minusvalido</v>
          </cell>
        </row>
        <row r="551">
          <cell r="D551" t="str">
            <v>Griferia Orinal</v>
          </cell>
        </row>
        <row r="552">
          <cell r="D552" t="str">
            <v>Griferia Lavamanos</v>
          </cell>
        </row>
        <row r="553">
          <cell r="D553" t="str">
            <v>Griferia Ducha</v>
          </cell>
        </row>
        <row r="554">
          <cell r="D554" t="str">
            <v>Otro (por definir en lista despleg.)</v>
          </cell>
        </row>
        <row r="561">
          <cell r="D561" t="str">
            <v>Dispensador papel</v>
          </cell>
        </row>
        <row r="562">
          <cell r="D562" t="str">
            <v>Dispensador toallas de papel</v>
          </cell>
        </row>
        <row r="563">
          <cell r="D563" t="str">
            <v>Dispensador jabon</v>
          </cell>
        </row>
        <row r="564">
          <cell r="D564" t="str">
            <v>Juego de Baño Of</v>
          </cell>
        </row>
        <row r="565">
          <cell r="D565" t="str">
            <v>Perchero</v>
          </cell>
        </row>
        <row r="566">
          <cell r="D566" t="str">
            <v>Secador</v>
          </cell>
        </row>
        <row r="567">
          <cell r="D567" t="str">
            <v>Barras minusvalidos</v>
          </cell>
        </row>
        <row r="568">
          <cell r="D568" t="str">
            <v>Otro (por definir en lista despleg.)</v>
          </cell>
        </row>
        <row r="575">
          <cell r="D575" t="str">
            <v>Mesón lavamanos en acero inoxidable</v>
          </cell>
        </row>
        <row r="576">
          <cell r="D576" t="str">
            <v>Mesón cocina en acero inoxidable</v>
          </cell>
        </row>
        <row r="577">
          <cell r="D577" t="str">
            <v>Mesón cocineta en concreto</v>
          </cell>
        </row>
        <row r="578">
          <cell r="D578" t="str">
            <v>Mesón lavamanos en concreto</v>
          </cell>
        </row>
        <row r="579">
          <cell r="D579" t="str">
            <v>Mesón cocina en concreto</v>
          </cell>
        </row>
        <row r="580">
          <cell r="D580" t="str">
            <v>Mesón cocineta</v>
          </cell>
        </row>
        <row r="581">
          <cell r="D581" t="str">
            <v>Mesón laboratorio en concreto</v>
          </cell>
        </row>
        <row r="582">
          <cell r="D582" t="str">
            <v>Mesón tienda escolar</v>
          </cell>
        </row>
        <row r="583">
          <cell r="D583" t="str">
            <v>Otro (por definir en lista despleg.)</v>
          </cell>
        </row>
        <row r="590">
          <cell r="D590" t="str">
            <v>División Sanitario  h=1.50</v>
          </cell>
        </row>
        <row r="591">
          <cell r="D591" t="str">
            <v>Tabiques extremos</v>
          </cell>
        </row>
        <row r="592">
          <cell r="D592" t="str">
            <v>Tabiques centrales</v>
          </cell>
        </row>
        <row r="593">
          <cell r="D593" t="str">
            <v>Divisón  orinal</v>
          </cell>
        </row>
        <row r="594">
          <cell r="D594" t="str">
            <v>Puerta Sanitario</v>
          </cell>
        </row>
        <row r="595">
          <cell r="D595" t="str">
            <v>Otro (por definir en lista despleg.)</v>
          </cell>
        </row>
        <row r="602">
          <cell r="D602" t="str">
            <v>Espejo h=0.75</v>
          </cell>
        </row>
        <row r="603">
          <cell r="D603" t="str">
            <v>Espejo h=0.70 Minusvalidos</v>
          </cell>
        </row>
        <row r="604">
          <cell r="D604" t="str">
            <v>Espejo h=0.62 Prejardin Jardin Transicion</v>
          </cell>
        </row>
        <row r="605">
          <cell r="D605" t="str">
            <v>Otro (por definir en lista despleg.)</v>
          </cell>
        </row>
        <row r="612">
          <cell r="D612" t="str">
            <v>Poceta</v>
          </cell>
        </row>
        <row r="613">
          <cell r="D613" t="str">
            <v>Poceta  Granito Huerta</v>
          </cell>
        </row>
        <row r="614">
          <cell r="D614" t="str">
            <v>Lavaplatos</v>
          </cell>
        </row>
        <row r="615">
          <cell r="D615" t="str">
            <v>Estufa 2 ptos</v>
          </cell>
        </row>
        <row r="616">
          <cell r="D616" t="str">
            <v>Vertedero laboratorios</v>
          </cell>
        </row>
        <row r="617">
          <cell r="D617" t="str">
            <v>Canecas  Tipo IDU  M120</v>
          </cell>
        </row>
        <row r="618">
          <cell r="D618" t="str">
            <v xml:space="preserve">Canecas  </v>
          </cell>
        </row>
        <row r="619">
          <cell r="D619" t="str">
            <v>Bebedero</v>
          </cell>
        </row>
        <row r="620">
          <cell r="D620" t="str">
            <v>Otro (por definir en lista despleg.)</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F"/>
      <sheetName val="AREAS"/>
      <sheetName val="MUROS"/>
      <sheetName val="VENTANAS"/>
      <sheetName val="PUERTAS"/>
      <sheetName val="BARANDAS"/>
      <sheetName val="APARATOS"/>
      <sheetName val="OTROS"/>
      <sheetName val="VARIOS"/>
      <sheetName val="PIEZAS EN CONCRETO"/>
      <sheetName val="Materiales"/>
    </sheetNames>
    <sheetDataSet>
      <sheetData sheetId="0">
        <row r="28">
          <cell r="B28" t="str">
            <v>S1</v>
          </cell>
        </row>
        <row r="29">
          <cell r="B29" t="str">
            <v>P1</v>
          </cell>
        </row>
        <row r="30">
          <cell r="B30" t="str">
            <v>P2</v>
          </cell>
        </row>
        <row r="31">
          <cell r="B31" t="str">
            <v>P3</v>
          </cell>
        </row>
        <row r="32">
          <cell r="B32" t="str">
            <v>P4</v>
          </cell>
        </row>
        <row r="33">
          <cell r="B33" t="str">
            <v>CUB</v>
          </cell>
        </row>
        <row r="34">
          <cell r="B34" t="str">
            <v>CUB A</v>
          </cell>
        </row>
        <row r="35">
          <cell r="B35" t="str">
            <v>EXT</v>
          </cell>
        </row>
        <row r="43">
          <cell r="B43" t="str">
            <v>C</v>
          </cell>
        </row>
        <row r="44">
          <cell r="B44" t="str">
            <v>A</v>
          </cell>
        </row>
        <row r="45">
          <cell r="B45" t="str">
            <v>ADM</v>
          </cell>
        </row>
        <row r="46">
          <cell r="B46" t="str">
            <v>PRE</v>
          </cell>
        </row>
        <row r="47">
          <cell r="B47" t="str">
            <v>EXT</v>
          </cell>
        </row>
        <row r="48">
          <cell r="B48">
            <v>0</v>
          </cell>
        </row>
        <row r="49">
          <cell r="B49">
            <v>1</v>
          </cell>
        </row>
        <row r="50">
          <cell r="B50">
            <v>2</v>
          </cell>
        </row>
        <row r="51">
          <cell r="B51">
            <v>3</v>
          </cell>
        </row>
        <row r="52">
          <cell r="B52">
            <v>4</v>
          </cell>
        </row>
        <row r="53">
          <cell r="B53">
            <v>5</v>
          </cell>
        </row>
        <row r="54">
          <cell r="B54">
            <v>6</v>
          </cell>
        </row>
        <row r="55">
          <cell r="B55">
            <v>7</v>
          </cell>
        </row>
        <row r="56">
          <cell r="B56">
            <v>8</v>
          </cell>
        </row>
        <row r="57">
          <cell r="B57">
            <v>9</v>
          </cell>
        </row>
        <row r="58">
          <cell r="B58">
            <v>10</v>
          </cell>
        </row>
        <row r="59">
          <cell r="B59">
            <v>11</v>
          </cell>
        </row>
        <row r="60">
          <cell r="B60">
            <v>12</v>
          </cell>
        </row>
        <row r="61">
          <cell r="B61">
            <v>13</v>
          </cell>
        </row>
        <row r="62">
          <cell r="B62">
            <v>14</v>
          </cell>
        </row>
        <row r="63">
          <cell r="B63">
            <v>15</v>
          </cell>
        </row>
        <row r="64">
          <cell r="B64">
            <v>16</v>
          </cell>
        </row>
        <row r="65">
          <cell r="B65">
            <v>17</v>
          </cell>
        </row>
        <row r="66">
          <cell r="B66" t="str">
            <v>Pas. 1</v>
          </cell>
        </row>
        <row r="67">
          <cell r="B67" t="str">
            <v>Pas. 2</v>
          </cell>
        </row>
        <row r="68">
          <cell r="B68" t="str">
            <v>Pas. 3</v>
          </cell>
        </row>
      </sheetData>
      <sheetData sheetId="1"/>
      <sheetData sheetId="2"/>
      <sheetData sheetId="3"/>
      <sheetData sheetId="4"/>
      <sheetData sheetId="5"/>
      <sheetData sheetId="6"/>
      <sheetData sheetId="7"/>
      <sheetData sheetId="8"/>
      <sheetData sheetId="9"/>
      <sheetData sheetId="1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LIM"/>
      <sheetName val="EXCAVACION"/>
      <sheetName val="CIMENTACION"/>
      <sheetName val="VIGAS"/>
      <sheetName val="VERTICALES"/>
      <sheetName val="PLACAS"/>
      <sheetName val="MUROS"/>
      <sheetName val="VENTANAS"/>
      <sheetName val="FILTRO"/>
    </sheetNames>
    <sheetDataSet>
      <sheetData sheetId="0"/>
      <sheetData sheetId="1"/>
      <sheetData sheetId="2"/>
      <sheetData sheetId="3"/>
      <sheetData sheetId="4"/>
      <sheetData sheetId="5"/>
      <sheetData sheetId="6"/>
      <sheetData sheetId="7"/>
      <sheetData sheetId="8"/>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ARIABLES"/>
      <sheetName val="101"/>
      <sheetName val="103"/>
      <sheetName val="104"/>
      <sheetName val="105"/>
      <sheetName val="106"/>
      <sheetName val="107"/>
      <sheetName val="108"/>
      <sheetName val="109"/>
      <sheetName val="110"/>
      <sheetName val="111"/>
      <sheetName val="112"/>
      <sheetName val="113"/>
      <sheetName val="114"/>
      <sheetName val="115"/>
      <sheetName val="201"/>
      <sheetName val="202"/>
      <sheetName val="301"/>
      <sheetName val="302"/>
      <sheetName val="303"/>
      <sheetName val="304"/>
      <sheetName val="305"/>
      <sheetName val="306"/>
      <sheetName val="307"/>
      <sheetName val="308"/>
      <sheetName val="401"/>
      <sheetName val="402"/>
      <sheetName val="403"/>
      <sheetName val="Hoja4 (28)"/>
      <sheetName val="Hoja4 (29)"/>
      <sheetName val="Hoja4 (30)"/>
      <sheetName val="Hoja4 (31)"/>
      <sheetName val="Hoja4 (32)"/>
      <sheetName val="Hoja4 (33)"/>
      <sheetName val="Hoja4 (34)"/>
      <sheetName val="Hoja4 (35)"/>
      <sheetName val="Hoja4 (36)"/>
      <sheetName val="Hoja4 (37)"/>
      <sheetName val="Hoja4 (38)"/>
      <sheetName val="Hoja4 (39)"/>
      <sheetName val="Hoja4 (40)"/>
      <sheetName val="Hoja4 (41)"/>
      <sheetName val="Hoja4 (42)"/>
      <sheetName val="Hoja4 (43)"/>
      <sheetName val="Hoja4 (44)"/>
      <sheetName val="Hoja4 (45)"/>
      <sheetName val="Hoja4 (46)"/>
      <sheetName val="Hoja4 (47)"/>
      <sheetName val="Hoja4 (48)"/>
      <sheetName val="Hoja4 (49)"/>
      <sheetName val="Hoja4 (50)"/>
      <sheetName val="Hoja4 (51)"/>
      <sheetName val="Hoja4 (52)"/>
      <sheetName val="Hoja4 (53)"/>
      <sheetName val="Hoja4 (54)"/>
      <sheetName val="Hoja4 (55)"/>
      <sheetName val="Hoja4 (56)"/>
      <sheetName val="Hoja4 (57)"/>
      <sheetName val="Hoja4 (58)"/>
      <sheetName val="Hoja4 (59)"/>
      <sheetName val="Hoja4 (60)"/>
      <sheetName val="Hoja4 (61)"/>
      <sheetName val="Hoja4 (62)"/>
      <sheetName val="Hoja4 (63)"/>
      <sheetName val="Hoja4 (64)"/>
      <sheetName val="Hoja4 (65)"/>
      <sheetName val="Hoja4 (66)"/>
      <sheetName val="Hoja4 (67)"/>
      <sheetName val="Hoja4 (68)"/>
      <sheetName val="Hoja4 (69)"/>
      <sheetName val="Hoja4 (70)"/>
    </sheetNames>
    <sheetDataSet>
      <sheetData sheetId="0" refreshError="1">
        <row r="6">
          <cell r="C6" t="str">
            <v>125895</v>
          </cell>
        </row>
        <row r="7">
          <cell r="C7" t="str">
            <v>FEBRERO DE 2002</v>
          </cell>
        </row>
        <row r="8">
          <cell r="C8" t="str">
            <v>ADECUACION DEL LOCAL CONCESION UNICENTRO PARA SPEED ZONE, POR EL SISTEMA DE PRECIOS UNITARIOS FIJOS - CLAUDIA MENDEZ</v>
          </cell>
        </row>
        <row r="9">
          <cell r="C9" t="str">
            <v>ESTRADA, NOVOA, ARIAS &amp; ASOCIADOS LTDA.</v>
          </cell>
        </row>
        <row r="10">
          <cell r="C10" t="str">
            <v>JAIME W. ESTRADA SARMIENTO</v>
          </cell>
        </row>
        <row r="11">
          <cell r="C11" t="str">
            <v>CLAUDIA MENDEZ</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S"/>
      <sheetName val="DEF"/>
      <sheetName val="PRELIM"/>
      <sheetName val="VIGAS"/>
      <sheetName val="PLACAS"/>
      <sheetName val="VERTICALES"/>
      <sheetName val="ESCALERA"/>
      <sheetName val="CIMENTACION"/>
      <sheetName val="EXCAVACION"/>
      <sheetName val="RES BLQ"/>
      <sheetName val="RES PISOS"/>
    </sheetNames>
    <sheetDataSet>
      <sheetData sheetId="0" refreshError="1"/>
      <sheetData sheetId="1">
        <row r="74">
          <cell r="B74" t="str">
            <v>C</v>
          </cell>
        </row>
        <row r="75">
          <cell r="B75" t="str">
            <v>A</v>
          </cell>
        </row>
        <row r="76">
          <cell r="B76" t="str">
            <v>ADM</v>
          </cell>
        </row>
        <row r="77">
          <cell r="B77" t="str">
            <v>PRE</v>
          </cell>
        </row>
        <row r="78">
          <cell r="B78">
            <v>0</v>
          </cell>
        </row>
        <row r="79">
          <cell r="B79">
            <v>1</v>
          </cell>
        </row>
        <row r="80">
          <cell r="B80">
            <v>2</v>
          </cell>
        </row>
        <row r="81">
          <cell r="B81">
            <v>3</v>
          </cell>
        </row>
        <row r="82">
          <cell r="B82">
            <v>4</v>
          </cell>
        </row>
        <row r="83">
          <cell r="B83">
            <v>5</v>
          </cell>
        </row>
        <row r="84">
          <cell r="B84">
            <v>6</v>
          </cell>
        </row>
        <row r="85">
          <cell r="B85">
            <v>7</v>
          </cell>
        </row>
        <row r="86">
          <cell r="B86">
            <v>8</v>
          </cell>
        </row>
        <row r="87">
          <cell r="B87">
            <v>9</v>
          </cell>
        </row>
        <row r="88">
          <cell r="B88">
            <v>10</v>
          </cell>
        </row>
        <row r="89">
          <cell r="B89">
            <v>11</v>
          </cell>
        </row>
        <row r="90">
          <cell r="B90">
            <v>12</v>
          </cell>
        </row>
        <row r="91">
          <cell r="B91">
            <v>13</v>
          </cell>
        </row>
        <row r="92">
          <cell r="B92">
            <v>14</v>
          </cell>
        </row>
        <row r="93">
          <cell r="B93">
            <v>15</v>
          </cell>
        </row>
        <row r="94">
          <cell r="B94">
            <v>16</v>
          </cell>
        </row>
        <row r="95">
          <cell r="B95">
            <v>17</v>
          </cell>
        </row>
        <row r="96">
          <cell r="B96">
            <v>18</v>
          </cell>
        </row>
        <row r="97">
          <cell r="B97">
            <v>19</v>
          </cell>
        </row>
        <row r="98">
          <cell r="B98">
            <v>20</v>
          </cell>
        </row>
      </sheetData>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S"/>
      <sheetName val="DEF"/>
      <sheetName val="PRELIM"/>
      <sheetName val="EXCAVACION"/>
      <sheetName val="VIGAS"/>
      <sheetName val="PLACAS"/>
      <sheetName val="VERTICALES"/>
      <sheetName val="ESCALERA"/>
      <sheetName val="CIMENTACION"/>
      <sheetName val="RESUM BLOQUES"/>
    </sheetNames>
    <sheetDataSet>
      <sheetData sheetId="0" refreshError="1"/>
      <sheetData sheetId="1">
        <row r="65">
          <cell r="B65" t="str">
            <v>S1</v>
          </cell>
        </row>
        <row r="66">
          <cell r="B66" t="str">
            <v>P1</v>
          </cell>
        </row>
        <row r="67">
          <cell r="B67" t="str">
            <v>P2</v>
          </cell>
        </row>
        <row r="68">
          <cell r="B68" t="str">
            <v>P3</v>
          </cell>
        </row>
        <row r="69">
          <cell r="B69" t="str">
            <v>CUB</v>
          </cell>
        </row>
        <row r="70">
          <cell r="B70" t="str">
            <v>CUB A</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pageSetUpPr fitToPage="1"/>
  </sheetPr>
  <dimension ref="A1:Z171"/>
  <sheetViews>
    <sheetView tabSelected="1" view="pageBreakPreview" zoomScale="90" zoomScaleNormal="88" zoomScaleSheetLayoutView="90" workbookViewId="0">
      <pane xSplit="5" ySplit="6" topLeftCell="F7" activePane="bottomRight" state="frozen"/>
      <selection pane="topRight" activeCell="M1" sqref="M1"/>
      <selection pane="bottomLeft" activeCell="A15" sqref="A15"/>
      <selection pane="bottomRight" activeCell="B8" sqref="B8"/>
    </sheetView>
  </sheetViews>
  <sheetFormatPr baseColWidth="10" defaultColWidth="11.42578125" defaultRowHeight="13.5" outlineLevelRow="1" outlineLevelCol="1" x14ac:dyDescent="0.2"/>
  <cols>
    <col min="1" max="1" width="8.7109375" style="1" customWidth="1"/>
    <col min="2" max="2" width="61" style="11" customWidth="1"/>
    <col min="3" max="3" width="7.140625" style="1" customWidth="1"/>
    <col min="4" max="4" width="10.42578125" style="113" customWidth="1"/>
    <col min="5" max="5" width="17.28515625" style="113" customWidth="1"/>
    <col min="6" max="6" width="20.42578125" style="62" customWidth="1"/>
    <col min="7" max="7" width="1" style="59" customWidth="1"/>
    <col min="8" max="8" width="12.28515625" customWidth="1" outlineLevel="1"/>
    <col min="9" max="9" width="13.140625" customWidth="1" outlineLevel="1"/>
    <col min="10" max="11" width="8.42578125" customWidth="1" outlineLevel="1"/>
    <col min="12" max="12" width="1.42578125" customWidth="1"/>
    <col min="13" max="13" width="10.42578125" customWidth="1" outlineLevel="1" collapsed="1"/>
    <col min="14" max="14" width="21.85546875" customWidth="1" outlineLevel="1"/>
    <col min="15" max="15" width="1" customWidth="1" outlineLevel="1"/>
    <col min="16" max="16" width="10.42578125" customWidth="1" outlineLevel="1"/>
    <col min="17" max="17" width="20.42578125" customWidth="1" outlineLevel="1"/>
    <col min="18" max="18" width="1" customWidth="1" outlineLevel="1"/>
    <col min="19" max="19" width="10.42578125" customWidth="1" outlineLevel="1"/>
    <col min="20" max="20" width="20.42578125" customWidth="1" outlineLevel="1"/>
    <col min="21" max="21" width="1" customWidth="1" outlineLevel="1"/>
    <col min="22" max="22" width="10.42578125" customWidth="1" outlineLevel="1"/>
    <col min="23" max="23" width="20.42578125" customWidth="1" outlineLevel="1"/>
    <col min="24" max="24" width="1" customWidth="1" outlineLevel="1"/>
    <col min="27" max="16384" width="11.42578125" style="56"/>
  </cols>
  <sheetData>
    <row r="1" spans="1:7" ht="32.25" customHeight="1" outlineLevel="1" x14ac:dyDescent="0.2">
      <c r="A1" s="134"/>
      <c r="B1" s="135" t="s">
        <v>363</v>
      </c>
      <c r="C1" s="135"/>
      <c r="D1" s="135"/>
      <c r="E1" s="136"/>
      <c r="F1" s="134"/>
    </row>
    <row r="2" spans="1:7" ht="37.5" customHeight="1" outlineLevel="1" x14ac:dyDescent="0.2">
      <c r="A2" s="137"/>
      <c r="B2" s="138" t="s">
        <v>365</v>
      </c>
      <c r="C2" s="138"/>
      <c r="D2" s="138"/>
      <c r="E2" s="139"/>
      <c r="F2" s="137"/>
    </row>
    <row r="3" spans="1:7" outlineLevel="1" x14ac:dyDescent="0.2">
      <c r="A3" s="61"/>
      <c r="B3" s="61"/>
      <c r="C3" s="61"/>
      <c r="D3" s="61"/>
      <c r="E3" s="61"/>
      <c r="F3" s="61"/>
    </row>
    <row r="4" spans="1:7" ht="14.25" customHeight="1" outlineLevel="1" x14ac:dyDescent="0.2">
      <c r="A4" s="60"/>
      <c r="B4" s="60"/>
      <c r="C4" s="60"/>
      <c r="D4" s="60"/>
      <c r="E4" s="60"/>
      <c r="F4" s="60"/>
    </row>
    <row r="5" spans="1:7" x14ac:dyDescent="0.2">
      <c r="A5" s="125"/>
      <c r="B5" s="125"/>
      <c r="C5" s="125"/>
      <c r="D5" s="125"/>
      <c r="E5" s="125"/>
      <c r="F5" s="126"/>
    </row>
    <row r="6" spans="1:7" ht="14.25" thickBot="1" x14ac:dyDescent="0.25">
      <c r="A6" s="119" t="s">
        <v>15</v>
      </c>
      <c r="B6" s="120" t="s">
        <v>9</v>
      </c>
      <c r="C6" s="121" t="s">
        <v>5</v>
      </c>
      <c r="D6" s="122" t="s">
        <v>16</v>
      </c>
      <c r="E6" s="123" t="s">
        <v>0</v>
      </c>
      <c r="F6" s="124" t="s">
        <v>4</v>
      </c>
    </row>
    <row r="7" spans="1:7" x14ac:dyDescent="0.2">
      <c r="A7" s="71">
        <v>1</v>
      </c>
      <c r="B7" s="13" t="s">
        <v>79</v>
      </c>
      <c r="C7" s="72"/>
      <c r="D7" s="18"/>
      <c r="E7" s="127"/>
      <c r="F7" s="79">
        <v>0</v>
      </c>
    </row>
    <row r="8" spans="1:7" x14ac:dyDescent="0.2">
      <c r="A8" s="73" t="s">
        <v>227</v>
      </c>
      <c r="B8" s="12" t="s">
        <v>80</v>
      </c>
      <c r="C8" s="74"/>
      <c r="D8" s="75"/>
      <c r="E8" s="114"/>
      <c r="F8" s="79">
        <v>0</v>
      </c>
    </row>
    <row r="9" spans="1:7" ht="94.5" x14ac:dyDescent="0.2">
      <c r="A9" s="115" t="s">
        <v>228</v>
      </c>
      <c r="B9" s="76" t="s">
        <v>195</v>
      </c>
      <c r="C9" s="77" t="s">
        <v>78</v>
      </c>
      <c r="D9" s="78">
        <v>1</v>
      </c>
      <c r="E9" s="116"/>
      <c r="F9" s="79"/>
      <c r="G9" s="80"/>
    </row>
    <row r="10" spans="1:7" ht="54.95" customHeight="1" x14ac:dyDescent="0.2">
      <c r="A10" s="115" t="s">
        <v>229</v>
      </c>
      <c r="B10" s="76" t="s">
        <v>175</v>
      </c>
      <c r="C10" s="77" t="s">
        <v>12</v>
      </c>
      <c r="D10" s="78">
        <v>110</v>
      </c>
      <c r="E10" s="116"/>
      <c r="F10" s="79"/>
    </row>
    <row r="11" spans="1:7" ht="27" x14ac:dyDescent="0.2">
      <c r="A11" s="73" t="s">
        <v>230</v>
      </c>
      <c r="B11" s="12" t="s">
        <v>81</v>
      </c>
      <c r="C11" s="74"/>
      <c r="D11" s="75"/>
      <c r="E11" s="114"/>
      <c r="F11" s="79"/>
    </row>
    <row r="12" spans="1:7" x14ac:dyDescent="0.2">
      <c r="A12" s="81" t="s">
        <v>231</v>
      </c>
      <c r="B12" s="19" t="s">
        <v>82</v>
      </c>
      <c r="C12" s="82"/>
      <c r="D12" s="83"/>
      <c r="E12" s="114"/>
      <c r="F12" s="79"/>
    </row>
    <row r="13" spans="1:7" ht="94.5" x14ac:dyDescent="0.2">
      <c r="A13" s="115" t="s">
        <v>232</v>
      </c>
      <c r="B13" s="76" t="s">
        <v>83</v>
      </c>
      <c r="C13" s="77" t="s">
        <v>78</v>
      </c>
      <c r="D13" s="78">
        <v>30</v>
      </c>
      <c r="E13" s="116"/>
      <c r="F13" s="79"/>
    </row>
    <row r="14" spans="1:7" ht="94.5" x14ac:dyDescent="0.2">
      <c r="A14" s="115" t="s">
        <v>233</v>
      </c>
      <c r="B14" s="76" t="s">
        <v>84</v>
      </c>
      <c r="C14" s="77" t="s">
        <v>78</v>
      </c>
      <c r="D14" s="78">
        <v>30</v>
      </c>
      <c r="E14" s="116"/>
      <c r="F14" s="79"/>
    </row>
    <row r="15" spans="1:7" x14ac:dyDescent="0.2">
      <c r="A15" s="81" t="s">
        <v>234</v>
      </c>
      <c r="B15" s="19" t="s">
        <v>85</v>
      </c>
      <c r="C15" s="82"/>
      <c r="D15" s="83"/>
      <c r="E15" s="114"/>
      <c r="F15" s="79"/>
    </row>
    <row r="16" spans="1:7" ht="108" x14ac:dyDescent="0.2">
      <c r="A16" s="115" t="s">
        <v>235</v>
      </c>
      <c r="B16" s="76" t="s">
        <v>196</v>
      </c>
      <c r="C16" s="84" t="s">
        <v>11</v>
      </c>
      <c r="D16" s="85">
        <v>150</v>
      </c>
      <c r="E16" s="116"/>
      <c r="F16" s="79"/>
    </row>
    <row r="17" spans="1:6" x14ac:dyDescent="0.2">
      <c r="A17" s="81" t="s">
        <v>236</v>
      </c>
      <c r="B17" s="19" t="s">
        <v>86</v>
      </c>
      <c r="C17" s="82"/>
      <c r="D17" s="83"/>
      <c r="E17" s="114"/>
      <c r="F17" s="79"/>
    </row>
    <row r="18" spans="1:6" ht="54" x14ac:dyDescent="0.2">
      <c r="A18" s="115" t="s">
        <v>237</v>
      </c>
      <c r="B18" s="76" t="s">
        <v>87</v>
      </c>
      <c r="C18" s="77" t="s">
        <v>11</v>
      </c>
      <c r="D18" s="78">
        <v>360</v>
      </c>
      <c r="E18" s="116"/>
      <c r="F18" s="79"/>
    </row>
    <row r="19" spans="1:6" ht="54" x14ac:dyDescent="0.2">
      <c r="A19" s="115" t="s">
        <v>238</v>
      </c>
      <c r="B19" s="76" t="s">
        <v>194</v>
      </c>
      <c r="C19" s="77" t="s">
        <v>11</v>
      </c>
      <c r="D19" s="78">
        <v>300</v>
      </c>
      <c r="E19" s="116"/>
      <c r="F19" s="79"/>
    </row>
    <row r="20" spans="1:6" x14ac:dyDescent="0.2">
      <c r="A20" s="81" t="s">
        <v>239</v>
      </c>
      <c r="B20" s="19" t="s">
        <v>88</v>
      </c>
      <c r="C20" s="82"/>
      <c r="D20" s="83"/>
      <c r="E20" s="114"/>
      <c r="F20" s="79"/>
    </row>
    <row r="21" spans="1:6" ht="54" x14ac:dyDescent="0.2">
      <c r="A21" s="115" t="s">
        <v>240</v>
      </c>
      <c r="B21" s="76" t="s">
        <v>197</v>
      </c>
      <c r="C21" s="77" t="s">
        <v>78</v>
      </c>
      <c r="D21" s="78">
        <v>2</v>
      </c>
      <c r="E21" s="116"/>
      <c r="F21" s="79"/>
    </row>
    <row r="22" spans="1:6" ht="81" x14ac:dyDescent="0.2">
      <c r="A22" s="115" t="s">
        <v>241</v>
      </c>
      <c r="B22" s="76" t="s">
        <v>89</v>
      </c>
      <c r="C22" s="77" t="s">
        <v>78</v>
      </c>
      <c r="D22" s="78">
        <v>60</v>
      </c>
      <c r="E22" s="116"/>
      <c r="F22" s="79"/>
    </row>
    <row r="23" spans="1:6" ht="67.5" x14ac:dyDescent="0.2">
      <c r="A23" s="115" t="s">
        <v>242</v>
      </c>
      <c r="B23" s="76" t="s">
        <v>90</v>
      </c>
      <c r="C23" s="77" t="s">
        <v>78</v>
      </c>
      <c r="D23" s="78">
        <v>30</v>
      </c>
      <c r="E23" s="116"/>
      <c r="F23" s="79"/>
    </row>
    <row r="24" spans="1:6" ht="108" x14ac:dyDescent="0.2">
      <c r="A24" s="115" t="s">
        <v>243</v>
      </c>
      <c r="B24" s="14" t="s">
        <v>91</v>
      </c>
      <c r="C24" s="84" t="s">
        <v>12</v>
      </c>
      <c r="D24" s="85">
        <v>90</v>
      </c>
      <c r="E24" s="116"/>
      <c r="F24" s="79"/>
    </row>
    <row r="25" spans="1:6" ht="108" x14ac:dyDescent="0.2">
      <c r="A25" s="115" t="s">
        <v>244</v>
      </c>
      <c r="B25" s="76" t="s">
        <v>92</v>
      </c>
      <c r="C25" s="77" t="s">
        <v>78</v>
      </c>
      <c r="D25" s="78">
        <v>30</v>
      </c>
      <c r="E25" s="116"/>
      <c r="F25" s="79"/>
    </row>
    <row r="26" spans="1:6" ht="81" x14ac:dyDescent="0.2">
      <c r="A26" s="115" t="s">
        <v>245</v>
      </c>
      <c r="B26" s="76" t="s">
        <v>93</v>
      </c>
      <c r="C26" s="77" t="s">
        <v>78</v>
      </c>
      <c r="D26" s="78">
        <v>264</v>
      </c>
      <c r="E26" s="116"/>
      <c r="F26" s="79"/>
    </row>
    <row r="27" spans="1:6" ht="67.5" x14ac:dyDescent="0.2">
      <c r="A27" s="115" t="s">
        <v>246</v>
      </c>
      <c r="B27" s="76" t="s">
        <v>191</v>
      </c>
      <c r="C27" s="77" t="s">
        <v>78</v>
      </c>
      <c r="D27" s="78">
        <v>40</v>
      </c>
      <c r="E27" s="116"/>
      <c r="F27" s="79"/>
    </row>
    <row r="28" spans="1:6" x14ac:dyDescent="0.2">
      <c r="A28" s="81" t="s">
        <v>247</v>
      </c>
      <c r="B28" s="19" t="s">
        <v>94</v>
      </c>
      <c r="C28" s="82"/>
      <c r="D28" s="83"/>
      <c r="E28" s="114"/>
      <c r="F28" s="79"/>
    </row>
    <row r="29" spans="1:6" ht="40.5" x14ac:dyDescent="0.2">
      <c r="A29" s="115" t="s">
        <v>248</v>
      </c>
      <c r="B29" s="76" t="s">
        <v>95</v>
      </c>
      <c r="C29" s="77" t="s">
        <v>11</v>
      </c>
      <c r="D29" s="78">
        <v>100</v>
      </c>
      <c r="E29" s="116"/>
      <c r="F29" s="79"/>
    </row>
    <row r="30" spans="1:6" ht="27" x14ac:dyDescent="0.2">
      <c r="A30" s="81" t="s">
        <v>249</v>
      </c>
      <c r="B30" s="19" t="s">
        <v>96</v>
      </c>
      <c r="C30" s="82"/>
      <c r="D30" s="83"/>
      <c r="E30" s="114"/>
      <c r="F30" s="79"/>
    </row>
    <row r="31" spans="1:6" ht="27" x14ac:dyDescent="0.2">
      <c r="A31" s="115" t="s">
        <v>250</v>
      </c>
      <c r="B31" s="76" t="s">
        <v>97</v>
      </c>
      <c r="C31" s="77" t="s">
        <v>12</v>
      </c>
      <c r="D31" s="78">
        <v>160</v>
      </c>
      <c r="E31" s="116"/>
      <c r="F31" s="79"/>
    </row>
    <row r="32" spans="1:6" ht="40.5" x14ac:dyDescent="0.2">
      <c r="A32" s="115" t="s">
        <v>251</v>
      </c>
      <c r="B32" s="76" t="s">
        <v>98</v>
      </c>
      <c r="C32" s="77" t="s">
        <v>11</v>
      </c>
      <c r="D32" s="78">
        <v>80</v>
      </c>
      <c r="E32" s="116"/>
      <c r="F32" s="79"/>
    </row>
    <row r="33" spans="1:6" ht="40.5" x14ac:dyDescent="0.2">
      <c r="A33" s="115" t="s">
        <v>252</v>
      </c>
      <c r="B33" s="76" t="s">
        <v>99</v>
      </c>
      <c r="C33" s="77" t="s">
        <v>11</v>
      </c>
      <c r="D33" s="78">
        <v>50</v>
      </c>
      <c r="E33" s="116"/>
      <c r="F33" s="79"/>
    </row>
    <row r="34" spans="1:6" ht="54" x14ac:dyDescent="0.2">
      <c r="A34" s="115" t="s">
        <v>253</v>
      </c>
      <c r="B34" s="76" t="s">
        <v>198</v>
      </c>
      <c r="C34" s="77" t="s">
        <v>11</v>
      </c>
      <c r="D34" s="78">
        <v>60</v>
      </c>
      <c r="E34" s="116"/>
      <c r="F34" s="79"/>
    </row>
    <row r="35" spans="1:6" ht="67.5" x14ac:dyDescent="0.2">
      <c r="A35" s="115" t="s">
        <v>254</v>
      </c>
      <c r="B35" s="76" t="s">
        <v>100</v>
      </c>
      <c r="C35" s="77" t="s">
        <v>11</v>
      </c>
      <c r="D35" s="78">
        <v>120</v>
      </c>
      <c r="E35" s="116"/>
      <c r="F35" s="79"/>
    </row>
    <row r="36" spans="1:6" x14ac:dyDescent="0.2">
      <c r="A36" s="81" t="s">
        <v>255</v>
      </c>
      <c r="B36" s="19" t="s">
        <v>101</v>
      </c>
      <c r="C36" s="82"/>
      <c r="D36" s="83"/>
      <c r="E36" s="114"/>
      <c r="F36" s="79"/>
    </row>
    <row r="37" spans="1:6" ht="135" x14ac:dyDescent="0.2">
      <c r="A37" s="115" t="s">
        <v>256</v>
      </c>
      <c r="B37" s="58" t="s">
        <v>199</v>
      </c>
      <c r="C37" s="84" t="s">
        <v>11</v>
      </c>
      <c r="D37" s="85">
        <v>150</v>
      </c>
      <c r="E37" s="116"/>
      <c r="F37" s="79"/>
    </row>
    <row r="38" spans="1:6" x14ac:dyDescent="0.2">
      <c r="A38" s="73" t="s">
        <v>257</v>
      </c>
      <c r="B38" s="12" t="s">
        <v>102</v>
      </c>
      <c r="C38" s="74"/>
      <c r="D38" s="75"/>
      <c r="E38" s="114"/>
      <c r="F38" s="79"/>
    </row>
    <row r="39" spans="1:6" ht="68.25" thickBot="1" x14ac:dyDescent="0.25">
      <c r="A39" s="86" t="s">
        <v>258</v>
      </c>
      <c r="B39" s="87" t="s">
        <v>103</v>
      </c>
      <c r="C39" s="88" t="s">
        <v>13</v>
      </c>
      <c r="D39" s="89">
        <v>12</v>
      </c>
      <c r="E39" s="116"/>
      <c r="F39" s="79"/>
    </row>
    <row r="40" spans="1:6" ht="14.25" thickBot="1" x14ac:dyDescent="0.25">
      <c r="A40" s="66" t="s">
        <v>259</v>
      </c>
      <c r="B40" s="2" t="s">
        <v>200</v>
      </c>
      <c r="C40" s="67"/>
      <c r="D40" s="68" t="s">
        <v>368</v>
      </c>
      <c r="E40" s="69"/>
      <c r="F40" s="70"/>
    </row>
    <row r="41" spans="1:6" ht="27" x14ac:dyDescent="0.2">
      <c r="A41" s="71">
        <v>3</v>
      </c>
      <c r="B41" s="13" t="s">
        <v>164</v>
      </c>
      <c r="C41" s="72"/>
      <c r="D41" s="90"/>
      <c r="E41" s="127"/>
      <c r="F41" s="79"/>
    </row>
    <row r="42" spans="1:6" x14ac:dyDescent="0.2">
      <c r="A42" s="73" t="s">
        <v>260</v>
      </c>
      <c r="B42" s="12" t="s">
        <v>104</v>
      </c>
      <c r="C42" s="74"/>
      <c r="D42" s="75"/>
      <c r="E42" s="114"/>
      <c r="F42" s="79"/>
    </row>
    <row r="43" spans="1:6" x14ac:dyDescent="0.2">
      <c r="A43" s="81" t="s">
        <v>261</v>
      </c>
      <c r="B43" s="19" t="s">
        <v>105</v>
      </c>
      <c r="C43" s="82"/>
      <c r="D43" s="83"/>
      <c r="E43" s="114"/>
      <c r="F43" s="79"/>
    </row>
    <row r="44" spans="1:6" ht="81" x14ac:dyDescent="0.2">
      <c r="A44" s="115" t="s">
        <v>262</v>
      </c>
      <c r="B44" s="14" t="s">
        <v>183</v>
      </c>
      <c r="C44" s="84" t="s">
        <v>12</v>
      </c>
      <c r="D44" s="85">
        <v>56</v>
      </c>
      <c r="E44" s="116"/>
      <c r="F44" s="79"/>
    </row>
    <row r="45" spans="1:6" x14ac:dyDescent="0.2">
      <c r="A45" s="81" t="s">
        <v>263</v>
      </c>
      <c r="B45" s="19" t="s">
        <v>106</v>
      </c>
      <c r="C45" s="82"/>
      <c r="D45" s="83"/>
      <c r="E45" s="114"/>
      <c r="F45" s="79"/>
    </row>
    <row r="46" spans="1:6" ht="81" x14ac:dyDescent="0.2">
      <c r="A46" s="115" t="s">
        <v>264</v>
      </c>
      <c r="B46" s="76" t="s">
        <v>215</v>
      </c>
      <c r="C46" s="77" t="s">
        <v>12</v>
      </c>
      <c r="D46" s="78">
        <v>70</v>
      </c>
      <c r="E46" s="116"/>
      <c r="F46" s="79"/>
    </row>
    <row r="47" spans="1:6" x14ac:dyDescent="0.2">
      <c r="A47" s="73" t="s">
        <v>265</v>
      </c>
      <c r="B47" s="12" t="s">
        <v>107</v>
      </c>
      <c r="C47" s="74"/>
      <c r="D47" s="75"/>
      <c r="E47" s="114"/>
      <c r="F47" s="79"/>
    </row>
    <row r="48" spans="1:6" x14ac:dyDescent="0.2">
      <c r="A48" s="81" t="s">
        <v>266</v>
      </c>
      <c r="B48" s="19" t="s">
        <v>108</v>
      </c>
      <c r="C48" s="82"/>
      <c r="D48" s="83"/>
      <c r="E48" s="114"/>
      <c r="F48" s="79"/>
    </row>
    <row r="49" spans="1:6" ht="54.75" thickBot="1" x14ac:dyDescent="0.25">
      <c r="A49" s="171" t="s">
        <v>267</v>
      </c>
      <c r="B49" s="76" t="s">
        <v>192</v>
      </c>
      <c r="C49" s="77" t="s">
        <v>78</v>
      </c>
      <c r="D49" s="78">
        <v>2</v>
      </c>
      <c r="E49" s="116"/>
      <c r="F49" s="79"/>
    </row>
    <row r="50" spans="1:6" ht="14.25" thickBot="1" x14ac:dyDescent="0.25">
      <c r="A50" s="66" t="s">
        <v>268</v>
      </c>
      <c r="B50" s="2" t="s">
        <v>201</v>
      </c>
      <c r="C50" s="67"/>
      <c r="D50" s="68" t="s">
        <v>368</v>
      </c>
      <c r="E50" s="69"/>
      <c r="F50" s="70"/>
    </row>
    <row r="51" spans="1:6" x14ac:dyDescent="0.2">
      <c r="A51" s="71">
        <v>4</v>
      </c>
      <c r="B51" s="13" t="s">
        <v>109</v>
      </c>
      <c r="C51" s="72"/>
      <c r="D51" s="90"/>
      <c r="E51" s="127"/>
      <c r="F51" s="79"/>
    </row>
    <row r="52" spans="1:6" x14ac:dyDescent="0.2">
      <c r="A52" s="81" t="s">
        <v>269</v>
      </c>
      <c r="B52" s="19" t="s">
        <v>110</v>
      </c>
      <c r="C52" s="82"/>
      <c r="D52" s="83"/>
      <c r="E52" s="114"/>
      <c r="F52" s="79"/>
    </row>
    <row r="53" spans="1:6" ht="95.25" thickBot="1" x14ac:dyDescent="0.25">
      <c r="A53" s="115" t="s">
        <v>270</v>
      </c>
      <c r="B53" s="57" t="s">
        <v>173</v>
      </c>
      <c r="C53" s="77" t="s">
        <v>14</v>
      </c>
      <c r="D53" s="78">
        <v>2800</v>
      </c>
      <c r="E53" s="116"/>
      <c r="F53" s="79"/>
    </row>
    <row r="54" spans="1:6" ht="14.25" thickBot="1" x14ac:dyDescent="0.25">
      <c r="A54" s="66" t="s">
        <v>271</v>
      </c>
      <c r="B54" s="2" t="s">
        <v>202</v>
      </c>
      <c r="C54" s="67"/>
      <c r="D54" s="68" t="s">
        <v>368</v>
      </c>
      <c r="E54" s="69"/>
      <c r="F54" s="70"/>
    </row>
    <row r="55" spans="1:6" ht="27" x14ac:dyDescent="0.2">
      <c r="A55" s="63">
        <v>8</v>
      </c>
      <c r="B55" s="17" t="s">
        <v>162</v>
      </c>
      <c r="C55" s="64"/>
      <c r="D55" s="91"/>
      <c r="E55" s="65"/>
      <c r="F55" s="79"/>
    </row>
    <row r="56" spans="1:6" x14ac:dyDescent="0.2">
      <c r="A56" s="73" t="s">
        <v>272</v>
      </c>
      <c r="B56" s="12" t="s">
        <v>111</v>
      </c>
      <c r="C56" s="74"/>
      <c r="D56" s="75"/>
      <c r="E56" s="114"/>
      <c r="F56" s="79"/>
    </row>
    <row r="57" spans="1:6" x14ac:dyDescent="0.2">
      <c r="A57" s="81" t="s">
        <v>273</v>
      </c>
      <c r="B57" s="19" t="s">
        <v>112</v>
      </c>
      <c r="C57" s="82"/>
      <c r="D57" s="83"/>
      <c r="E57" s="114"/>
      <c r="F57" s="79"/>
    </row>
    <row r="58" spans="1:6" ht="67.5" x14ac:dyDescent="0.2">
      <c r="A58" s="115" t="s">
        <v>274</v>
      </c>
      <c r="B58" s="14" t="s">
        <v>167</v>
      </c>
      <c r="C58" s="84" t="s">
        <v>12</v>
      </c>
      <c r="D58" s="85">
        <v>100</v>
      </c>
      <c r="E58" s="116"/>
      <c r="F58" s="79"/>
    </row>
    <row r="59" spans="1:6" x14ac:dyDescent="0.2">
      <c r="A59" s="81" t="s">
        <v>275</v>
      </c>
      <c r="B59" s="19" t="s">
        <v>113</v>
      </c>
      <c r="C59" s="82"/>
      <c r="D59" s="83"/>
      <c r="E59" s="114"/>
      <c r="F59" s="79"/>
    </row>
    <row r="60" spans="1:6" ht="108" x14ac:dyDescent="0.2">
      <c r="A60" s="115" t="s">
        <v>276</v>
      </c>
      <c r="B60" s="14" t="s">
        <v>168</v>
      </c>
      <c r="C60" s="77" t="s">
        <v>78</v>
      </c>
      <c r="D60" s="78">
        <v>138</v>
      </c>
      <c r="E60" s="116"/>
      <c r="F60" s="79"/>
    </row>
    <row r="61" spans="1:6" x14ac:dyDescent="0.2">
      <c r="A61" s="81" t="s">
        <v>277</v>
      </c>
      <c r="B61" s="19" t="s">
        <v>114</v>
      </c>
      <c r="C61" s="82"/>
      <c r="D61" s="83"/>
      <c r="E61" s="114"/>
      <c r="F61" s="79"/>
    </row>
    <row r="62" spans="1:6" ht="67.5" x14ac:dyDescent="0.2">
      <c r="A62" s="115" t="s">
        <v>278</v>
      </c>
      <c r="B62" s="76" t="s">
        <v>169</v>
      </c>
      <c r="C62" s="77" t="s">
        <v>78</v>
      </c>
      <c r="D62" s="78">
        <v>30</v>
      </c>
      <c r="E62" s="116"/>
      <c r="F62" s="79"/>
    </row>
    <row r="63" spans="1:6" ht="108" x14ac:dyDescent="0.2">
      <c r="A63" s="115" t="s">
        <v>279</v>
      </c>
      <c r="B63" s="76" t="s">
        <v>170</v>
      </c>
      <c r="C63" s="77" t="s">
        <v>78</v>
      </c>
      <c r="D63" s="78">
        <v>36</v>
      </c>
      <c r="E63" s="116"/>
      <c r="F63" s="79"/>
    </row>
    <row r="64" spans="1:6" ht="108" x14ac:dyDescent="0.2">
      <c r="A64" s="115" t="s">
        <v>280</v>
      </c>
      <c r="B64" s="76" t="s">
        <v>171</v>
      </c>
      <c r="C64" s="77" t="s">
        <v>78</v>
      </c>
      <c r="D64" s="78">
        <v>30</v>
      </c>
      <c r="E64" s="116"/>
      <c r="F64" s="79"/>
    </row>
    <row r="65" spans="1:6" x14ac:dyDescent="0.2">
      <c r="A65" s="73" t="s">
        <v>281</v>
      </c>
      <c r="B65" s="12" t="s">
        <v>115</v>
      </c>
      <c r="C65" s="74"/>
      <c r="D65" s="75"/>
      <c r="E65" s="114"/>
      <c r="F65" s="79"/>
    </row>
    <row r="66" spans="1:6" x14ac:dyDescent="0.2">
      <c r="A66" s="81" t="s">
        <v>282</v>
      </c>
      <c r="B66" s="19" t="s">
        <v>184</v>
      </c>
      <c r="C66" s="82"/>
      <c r="D66" s="83"/>
      <c r="E66" s="114"/>
      <c r="F66" s="79"/>
    </row>
    <row r="67" spans="1:6" ht="67.5" x14ac:dyDescent="0.2">
      <c r="A67" s="115" t="s">
        <v>283</v>
      </c>
      <c r="B67" s="76" t="s">
        <v>166</v>
      </c>
      <c r="C67" s="77" t="s">
        <v>78</v>
      </c>
      <c r="D67" s="78">
        <v>6</v>
      </c>
      <c r="E67" s="116"/>
      <c r="F67" s="79"/>
    </row>
    <row r="68" spans="1:6" x14ac:dyDescent="0.2">
      <c r="A68" s="73" t="s">
        <v>284</v>
      </c>
      <c r="B68" s="12" t="s">
        <v>116</v>
      </c>
      <c r="C68" s="74"/>
      <c r="D68" s="75"/>
      <c r="E68" s="114"/>
      <c r="F68" s="79"/>
    </row>
    <row r="69" spans="1:6" ht="67.5" x14ac:dyDescent="0.2">
      <c r="A69" s="115" t="s">
        <v>285</v>
      </c>
      <c r="B69" s="76" t="s">
        <v>117</v>
      </c>
      <c r="C69" s="77" t="s">
        <v>12</v>
      </c>
      <c r="D69" s="78">
        <v>60</v>
      </c>
      <c r="E69" s="116"/>
      <c r="F69" s="79"/>
    </row>
    <row r="70" spans="1:6" ht="40.5" x14ac:dyDescent="0.2">
      <c r="A70" s="115" t="s">
        <v>286</v>
      </c>
      <c r="B70" s="76" t="s">
        <v>118</v>
      </c>
      <c r="C70" s="77" t="s">
        <v>78</v>
      </c>
      <c r="D70" s="78">
        <v>6</v>
      </c>
      <c r="E70" s="116"/>
      <c r="F70" s="79"/>
    </row>
    <row r="71" spans="1:6" ht="27" x14ac:dyDescent="0.2">
      <c r="A71" s="115" t="s">
        <v>287</v>
      </c>
      <c r="B71" s="76" t="s">
        <v>119</v>
      </c>
      <c r="C71" s="77" t="s">
        <v>78</v>
      </c>
      <c r="D71" s="78">
        <v>6</v>
      </c>
      <c r="E71" s="116"/>
      <c r="F71" s="79"/>
    </row>
    <row r="72" spans="1:6" ht="41.25" thickBot="1" x14ac:dyDescent="0.25">
      <c r="A72" s="171" t="s">
        <v>288</v>
      </c>
      <c r="B72" s="92" t="s">
        <v>77</v>
      </c>
      <c r="C72" s="93" t="s">
        <v>78</v>
      </c>
      <c r="D72" s="94">
        <v>2</v>
      </c>
      <c r="E72" s="116"/>
      <c r="F72" s="79"/>
    </row>
    <row r="73" spans="1:6" ht="14.25" thickBot="1" x14ac:dyDescent="0.25">
      <c r="A73" s="66" t="s">
        <v>289</v>
      </c>
      <c r="B73" s="2" t="s">
        <v>203</v>
      </c>
      <c r="C73" s="67"/>
      <c r="D73" s="68" t="s">
        <v>368</v>
      </c>
      <c r="E73" s="69"/>
      <c r="F73" s="70"/>
    </row>
    <row r="74" spans="1:6" ht="27" x14ac:dyDescent="0.2">
      <c r="A74" s="71">
        <v>10</v>
      </c>
      <c r="B74" s="13" t="s">
        <v>163</v>
      </c>
      <c r="C74" s="72"/>
      <c r="D74" s="78" t="s">
        <v>368</v>
      </c>
      <c r="E74" s="127"/>
      <c r="F74" s="79"/>
    </row>
    <row r="75" spans="1:6" x14ac:dyDescent="0.2">
      <c r="A75" s="115" t="s">
        <v>290</v>
      </c>
      <c r="B75" s="12" t="s">
        <v>120</v>
      </c>
      <c r="C75" s="74"/>
      <c r="D75" s="78" t="s">
        <v>368</v>
      </c>
      <c r="E75" s="116"/>
      <c r="F75" s="79"/>
    </row>
    <row r="76" spans="1:6" x14ac:dyDescent="0.2">
      <c r="A76" s="81" t="s">
        <v>291</v>
      </c>
      <c r="B76" s="19" t="s">
        <v>121</v>
      </c>
      <c r="C76" s="82"/>
      <c r="D76" s="78" t="s">
        <v>368</v>
      </c>
      <c r="E76" s="114"/>
      <c r="F76" s="79"/>
    </row>
    <row r="77" spans="1:6" ht="27" x14ac:dyDescent="0.2">
      <c r="A77" s="115" t="s">
        <v>292</v>
      </c>
      <c r="B77" s="14" t="s">
        <v>186</v>
      </c>
      <c r="C77" s="84" t="s">
        <v>12</v>
      </c>
      <c r="D77" s="78">
        <v>528</v>
      </c>
      <c r="E77" s="116"/>
      <c r="F77" s="79"/>
    </row>
    <row r="78" spans="1:6" ht="27" x14ac:dyDescent="0.2">
      <c r="A78" s="115" t="s">
        <v>293</v>
      </c>
      <c r="B78" s="14" t="s">
        <v>187</v>
      </c>
      <c r="C78" s="84" t="s">
        <v>12</v>
      </c>
      <c r="D78" s="78">
        <v>20</v>
      </c>
      <c r="E78" s="116"/>
      <c r="F78" s="79"/>
    </row>
    <row r="79" spans="1:6" ht="40.5" x14ac:dyDescent="0.2">
      <c r="A79" s="115" t="s">
        <v>294</v>
      </c>
      <c r="B79" s="14" t="s">
        <v>188</v>
      </c>
      <c r="C79" s="84" t="s">
        <v>12</v>
      </c>
      <c r="D79" s="78">
        <v>720</v>
      </c>
      <c r="E79" s="116"/>
      <c r="F79" s="79"/>
    </row>
    <row r="80" spans="1:6" ht="27" x14ac:dyDescent="0.2">
      <c r="A80" s="115" t="s">
        <v>295</v>
      </c>
      <c r="B80" s="14" t="s">
        <v>216</v>
      </c>
      <c r="C80" s="84" t="s">
        <v>78</v>
      </c>
      <c r="D80" s="78">
        <v>4</v>
      </c>
      <c r="E80" s="116"/>
      <c r="F80" s="79"/>
    </row>
    <row r="81" spans="1:6" x14ac:dyDescent="0.2">
      <c r="A81" s="115" t="s">
        <v>296</v>
      </c>
      <c r="B81" s="19" t="s">
        <v>122</v>
      </c>
      <c r="C81" s="82"/>
      <c r="D81" s="78" t="s">
        <v>368</v>
      </c>
      <c r="E81" s="116"/>
      <c r="F81" s="79"/>
    </row>
    <row r="82" spans="1:6" x14ac:dyDescent="0.2">
      <c r="A82" s="115" t="s">
        <v>297</v>
      </c>
      <c r="B82" s="14" t="s">
        <v>217</v>
      </c>
      <c r="C82" s="84" t="s">
        <v>12</v>
      </c>
      <c r="D82" s="78">
        <v>20</v>
      </c>
      <c r="E82" s="116"/>
      <c r="F82" s="79"/>
    </row>
    <row r="83" spans="1:6" ht="27" x14ac:dyDescent="0.2">
      <c r="A83" s="115" t="s">
        <v>298</v>
      </c>
      <c r="B83" s="14" t="s">
        <v>218</v>
      </c>
      <c r="C83" s="84" t="s">
        <v>12</v>
      </c>
      <c r="D83" s="78">
        <v>10</v>
      </c>
      <c r="E83" s="116"/>
      <c r="F83" s="79"/>
    </row>
    <row r="84" spans="1:6" ht="27" x14ac:dyDescent="0.2">
      <c r="A84" s="115" t="s">
        <v>299</v>
      </c>
      <c r="B84" s="14" t="s">
        <v>219</v>
      </c>
      <c r="C84" s="84" t="s">
        <v>12</v>
      </c>
      <c r="D84" s="78">
        <v>1200</v>
      </c>
      <c r="E84" s="116"/>
      <c r="F84" s="79"/>
    </row>
    <row r="85" spans="1:6" x14ac:dyDescent="0.2">
      <c r="A85" s="115" t="s">
        <v>300</v>
      </c>
      <c r="B85" s="19" t="s">
        <v>123</v>
      </c>
      <c r="C85" s="82"/>
      <c r="D85" s="78" t="s">
        <v>368</v>
      </c>
      <c r="E85" s="116"/>
      <c r="F85" s="79"/>
    </row>
    <row r="86" spans="1:6" x14ac:dyDescent="0.2">
      <c r="A86" s="115" t="s">
        <v>301</v>
      </c>
      <c r="B86" s="14" t="s">
        <v>189</v>
      </c>
      <c r="C86" s="84" t="s">
        <v>78</v>
      </c>
      <c r="D86" s="78">
        <v>1</v>
      </c>
      <c r="E86" s="116"/>
      <c r="F86" s="79"/>
    </row>
    <row r="87" spans="1:6" ht="27" x14ac:dyDescent="0.2">
      <c r="A87" s="115" t="s">
        <v>302</v>
      </c>
      <c r="B87" s="14" t="s">
        <v>190</v>
      </c>
      <c r="C87" s="84" t="s">
        <v>78</v>
      </c>
      <c r="D87" s="78">
        <v>2</v>
      </c>
      <c r="E87" s="116"/>
      <c r="F87" s="79"/>
    </row>
    <row r="88" spans="1:6" ht="40.5" x14ac:dyDescent="0.2">
      <c r="A88" s="115" t="s">
        <v>303</v>
      </c>
      <c r="B88" s="14" t="s">
        <v>220</v>
      </c>
      <c r="C88" s="84" t="s">
        <v>78</v>
      </c>
      <c r="D88" s="78">
        <v>2</v>
      </c>
      <c r="E88" s="116"/>
      <c r="F88" s="79"/>
    </row>
    <row r="89" spans="1:6" x14ac:dyDescent="0.2">
      <c r="A89" s="115" t="s">
        <v>304</v>
      </c>
      <c r="B89" s="19" t="s">
        <v>124</v>
      </c>
      <c r="C89" s="82"/>
      <c r="D89" s="78" t="s">
        <v>368</v>
      </c>
      <c r="E89" s="116"/>
      <c r="F89" s="79"/>
    </row>
    <row r="90" spans="1:6" ht="27" x14ac:dyDescent="0.2">
      <c r="A90" s="115" t="s">
        <v>305</v>
      </c>
      <c r="B90" s="14" t="s">
        <v>221</v>
      </c>
      <c r="C90" s="84" t="s">
        <v>78</v>
      </c>
      <c r="D90" s="78">
        <v>40</v>
      </c>
      <c r="E90" s="116"/>
      <c r="F90" s="79"/>
    </row>
    <row r="91" spans="1:6" x14ac:dyDescent="0.2">
      <c r="A91" s="115" t="s">
        <v>306</v>
      </c>
      <c r="B91" s="19" t="s">
        <v>125</v>
      </c>
      <c r="C91" s="82"/>
      <c r="D91" s="78" t="s">
        <v>368</v>
      </c>
      <c r="E91" s="116"/>
      <c r="F91" s="79"/>
    </row>
    <row r="92" spans="1:6" ht="67.5" x14ac:dyDescent="0.2">
      <c r="A92" s="115" t="s">
        <v>307</v>
      </c>
      <c r="B92" s="14" t="s">
        <v>193</v>
      </c>
      <c r="C92" s="84" t="s">
        <v>78</v>
      </c>
      <c r="D92" s="78">
        <v>264</v>
      </c>
      <c r="E92" s="116"/>
      <c r="F92" s="79"/>
    </row>
    <row r="93" spans="1:6" x14ac:dyDescent="0.2">
      <c r="A93" s="115" t="s">
        <v>308</v>
      </c>
      <c r="B93" s="19" t="s">
        <v>126</v>
      </c>
      <c r="C93" s="82"/>
      <c r="D93" s="78" t="s">
        <v>368</v>
      </c>
      <c r="E93" s="116"/>
      <c r="F93" s="79"/>
    </row>
    <row r="94" spans="1:6" ht="68.25" thickBot="1" x14ac:dyDescent="0.25">
      <c r="A94" s="115" t="s">
        <v>309</v>
      </c>
      <c r="B94" s="14" t="s">
        <v>222</v>
      </c>
      <c r="C94" s="84" t="s">
        <v>78</v>
      </c>
      <c r="D94" s="78">
        <v>12</v>
      </c>
      <c r="E94" s="116"/>
      <c r="F94" s="79"/>
    </row>
    <row r="95" spans="1:6" ht="14.25" thickBot="1" x14ac:dyDescent="0.25">
      <c r="A95" s="66" t="s">
        <v>310</v>
      </c>
      <c r="B95" s="2" t="s">
        <v>204</v>
      </c>
      <c r="C95" s="67"/>
      <c r="D95" s="68" t="s">
        <v>368</v>
      </c>
      <c r="E95" s="69"/>
      <c r="F95" s="70"/>
    </row>
    <row r="96" spans="1:6" x14ac:dyDescent="0.2">
      <c r="A96" s="63">
        <v>13</v>
      </c>
      <c r="B96" s="17" t="s">
        <v>127</v>
      </c>
      <c r="C96" s="64"/>
      <c r="D96" s="91"/>
      <c r="E96" s="65"/>
      <c r="F96" s="79"/>
    </row>
    <row r="97" spans="1:6" x14ac:dyDescent="0.2">
      <c r="A97" s="73" t="s">
        <v>311</v>
      </c>
      <c r="B97" s="12" t="s">
        <v>128</v>
      </c>
      <c r="C97" s="74"/>
      <c r="D97" s="75"/>
      <c r="E97" s="114"/>
      <c r="F97" s="79"/>
    </row>
    <row r="98" spans="1:6" ht="54" x14ac:dyDescent="0.2">
      <c r="A98" s="115" t="s">
        <v>312</v>
      </c>
      <c r="B98" s="14" t="s">
        <v>129</v>
      </c>
      <c r="C98" s="84" t="s">
        <v>11</v>
      </c>
      <c r="D98" s="85">
        <v>2200</v>
      </c>
      <c r="E98" s="116"/>
      <c r="F98" s="79"/>
    </row>
    <row r="99" spans="1:6" ht="54" x14ac:dyDescent="0.2">
      <c r="A99" s="115" t="s">
        <v>313</v>
      </c>
      <c r="B99" s="14" t="s">
        <v>130</v>
      </c>
      <c r="C99" s="84" t="s">
        <v>11</v>
      </c>
      <c r="D99" s="85">
        <v>100</v>
      </c>
      <c r="E99" s="116"/>
      <c r="F99" s="79"/>
    </row>
    <row r="100" spans="1:6" ht="27" x14ac:dyDescent="0.2">
      <c r="A100" s="115" t="s">
        <v>314</v>
      </c>
      <c r="B100" s="76" t="s">
        <v>131</v>
      </c>
      <c r="C100" s="77" t="s">
        <v>11</v>
      </c>
      <c r="D100" s="78">
        <v>140</v>
      </c>
      <c r="E100" s="116"/>
      <c r="F100" s="79"/>
    </row>
    <row r="101" spans="1:6" ht="27" x14ac:dyDescent="0.2">
      <c r="A101" s="115" t="s">
        <v>315</v>
      </c>
      <c r="B101" s="76" t="s">
        <v>132</v>
      </c>
      <c r="C101" s="77" t="s">
        <v>12</v>
      </c>
      <c r="D101" s="78">
        <v>120</v>
      </c>
      <c r="E101" s="116"/>
      <c r="F101" s="79"/>
    </row>
    <row r="102" spans="1:6" ht="27" x14ac:dyDescent="0.2">
      <c r="A102" s="115" t="s">
        <v>316</v>
      </c>
      <c r="B102" s="76" t="s">
        <v>133</v>
      </c>
      <c r="C102" s="77" t="s">
        <v>12</v>
      </c>
      <c r="D102" s="78">
        <v>150</v>
      </c>
      <c r="E102" s="116"/>
      <c r="F102" s="79"/>
    </row>
    <row r="103" spans="1:6" x14ac:dyDescent="0.2">
      <c r="A103" s="73" t="s">
        <v>317</v>
      </c>
      <c r="B103" s="12" t="s">
        <v>134</v>
      </c>
      <c r="C103" s="74"/>
      <c r="D103" s="75"/>
      <c r="E103" s="114"/>
      <c r="F103" s="79"/>
    </row>
    <row r="104" spans="1:6" ht="27.75" thickBot="1" x14ac:dyDescent="0.25">
      <c r="A104" s="95" t="s">
        <v>318</v>
      </c>
      <c r="B104" s="92" t="s">
        <v>135</v>
      </c>
      <c r="C104" s="93" t="s">
        <v>11</v>
      </c>
      <c r="D104" s="94">
        <v>300</v>
      </c>
      <c r="E104" s="116"/>
      <c r="F104" s="79"/>
    </row>
    <row r="105" spans="1:6" ht="14.25" thickBot="1" x14ac:dyDescent="0.25">
      <c r="A105" s="66" t="s">
        <v>319</v>
      </c>
      <c r="B105" s="2" t="s">
        <v>205</v>
      </c>
      <c r="C105" s="67"/>
      <c r="D105" s="68" t="s">
        <v>368</v>
      </c>
      <c r="E105" s="69"/>
      <c r="F105" s="70"/>
    </row>
    <row r="106" spans="1:6" x14ac:dyDescent="0.2">
      <c r="A106" s="63">
        <v>14</v>
      </c>
      <c r="B106" s="17" t="s">
        <v>136</v>
      </c>
      <c r="C106" s="64"/>
      <c r="D106" s="91"/>
      <c r="E106" s="65"/>
      <c r="F106" s="79"/>
    </row>
    <row r="107" spans="1:6" x14ac:dyDescent="0.2">
      <c r="A107" s="73" t="s">
        <v>320</v>
      </c>
      <c r="B107" s="12" t="s">
        <v>137</v>
      </c>
      <c r="C107" s="74"/>
      <c r="D107" s="75"/>
      <c r="E107" s="114"/>
      <c r="F107" s="79"/>
    </row>
    <row r="108" spans="1:6" ht="68.25" thickBot="1" x14ac:dyDescent="0.25">
      <c r="A108" s="115" t="s">
        <v>321</v>
      </c>
      <c r="B108" s="76" t="s">
        <v>138</v>
      </c>
      <c r="C108" s="77" t="s">
        <v>11</v>
      </c>
      <c r="D108" s="78">
        <v>300</v>
      </c>
      <c r="E108" s="116"/>
      <c r="F108" s="79"/>
    </row>
    <row r="109" spans="1:6" ht="14.25" thickBot="1" x14ac:dyDescent="0.25">
      <c r="A109" s="66" t="s">
        <v>322</v>
      </c>
      <c r="B109" s="2" t="s">
        <v>206</v>
      </c>
      <c r="C109" s="67"/>
      <c r="D109" s="68" t="s">
        <v>368</v>
      </c>
      <c r="E109" s="69"/>
      <c r="F109" s="70"/>
    </row>
    <row r="110" spans="1:6" ht="27" x14ac:dyDescent="0.2">
      <c r="A110" s="71">
        <v>15</v>
      </c>
      <c r="B110" s="13" t="s">
        <v>139</v>
      </c>
      <c r="C110" s="72"/>
      <c r="D110" s="90"/>
      <c r="E110" s="127"/>
      <c r="F110" s="79"/>
    </row>
    <row r="111" spans="1:6" x14ac:dyDescent="0.2">
      <c r="A111" s="73" t="s">
        <v>323</v>
      </c>
      <c r="B111" s="12" t="s">
        <v>140</v>
      </c>
      <c r="C111" s="74"/>
      <c r="D111" s="75"/>
      <c r="E111" s="114"/>
      <c r="F111" s="79"/>
    </row>
    <row r="112" spans="1:6" x14ac:dyDescent="0.2">
      <c r="A112" s="81" t="s">
        <v>324</v>
      </c>
      <c r="B112" s="19" t="s">
        <v>141</v>
      </c>
      <c r="C112" s="82"/>
      <c r="D112" s="83"/>
      <c r="E112" s="114"/>
      <c r="F112" s="79"/>
    </row>
    <row r="113" spans="1:6" ht="27" x14ac:dyDescent="0.2">
      <c r="A113" s="115" t="s">
        <v>325</v>
      </c>
      <c r="B113" s="76" t="s">
        <v>176</v>
      </c>
      <c r="C113" s="77" t="s">
        <v>11</v>
      </c>
      <c r="D113" s="78">
        <v>360</v>
      </c>
      <c r="E113" s="116"/>
      <c r="F113" s="79"/>
    </row>
    <row r="114" spans="1:6" ht="54" x14ac:dyDescent="0.2">
      <c r="A114" s="115" t="s">
        <v>326</v>
      </c>
      <c r="B114" s="76" t="s">
        <v>142</v>
      </c>
      <c r="C114" s="77" t="s">
        <v>11</v>
      </c>
      <c r="D114" s="78">
        <v>360</v>
      </c>
      <c r="E114" s="116"/>
      <c r="F114" s="79"/>
    </row>
    <row r="115" spans="1:6" x14ac:dyDescent="0.2">
      <c r="A115" s="73" t="s">
        <v>327</v>
      </c>
      <c r="B115" s="12" t="s">
        <v>143</v>
      </c>
      <c r="C115" s="74"/>
      <c r="D115" s="75"/>
      <c r="E115" s="114"/>
      <c r="F115" s="79"/>
    </row>
    <row r="116" spans="1:6" x14ac:dyDescent="0.2">
      <c r="A116" s="81" t="s">
        <v>328</v>
      </c>
      <c r="B116" s="19" t="s">
        <v>144</v>
      </c>
      <c r="C116" s="82"/>
      <c r="D116" s="83"/>
      <c r="E116" s="114"/>
      <c r="F116" s="79"/>
    </row>
    <row r="117" spans="1:6" ht="108" x14ac:dyDescent="0.2">
      <c r="A117" s="115" t="s">
        <v>329</v>
      </c>
      <c r="B117" s="76" t="s">
        <v>174</v>
      </c>
      <c r="C117" s="77" t="s">
        <v>11</v>
      </c>
      <c r="D117" s="78">
        <v>150</v>
      </c>
      <c r="E117" s="116"/>
      <c r="F117" s="79"/>
    </row>
    <row r="118" spans="1:6" x14ac:dyDescent="0.2">
      <c r="A118" s="81" t="s">
        <v>330</v>
      </c>
      <c r="B118" s="19" t="s">
        <v>145</v>
      </c>
      <c r="C118" s="82"/>
      <c r="D118" s="83"/>
      <c r="E118" s="114"/>
      <c r="F118" s="79"/>
    </row>
    <row r="119" spans="1:6" ht="54" x14ac:dyDescent="0.2">
      <c r="A119" s="115" t="s">
        <v>331</v>
      </c>
      <c r="B119" s="76" t="s">
        <v>146</v>
      </c>
      <c r="C119" s="77" t="s">
        <v>78</v>
      </c>
      <c r="D119" s="78">
        <v>2</v>
      </c>
      <c r="E119" s="116"/>
      <c r="F119" s="79"/>
    </row>
    <row r="120" spans="1:6" ht="67.5" x14ac:dyDescent="0.2">
      <c r="A120" s="115" t="s">
        <v>332</v>
      </c>
      <c r="B120" s="76" t="s">
        <v>172</v>
      </c>
      <c r="C120" s="77" t="s">
        <v>12</v>
      </c>
      <c r="D120" s="78">
        <v>2</v>
      </c>
      <c r="E120" s="116"/>
      <c r="F120" s="79"/>
    </row>
    <row r="121" spans="1:6" ht="40.5" x14ac:dyDescent="0.2">
      <c r="A121" s="115" t="s">
        <v>333</v>
      </c>
      <c r="B121" s="76" t="s">
        <v>178</v>
      </c>
      <c r="C121" s="77" t="s">
        <v>12</v>
      </c>
      <c r="D121" s="78">
        <v>20</v>
      </c>
      <c r="E121" s="116"/>
      <c r="F121" s="79"/>
    </row>
    <row r="122" spans="1:6" ht="81.75" thickBot="1" x14ac:dyDescent="0.25">
      <c r="A122" s="115" t="s">
        <v>334</v>
      </c>
      <c r="B122" s="76" t="s">
        <v>177</v>
      </c>
      <c r="C122" s="77" t="s">
        <v>12</v>
      </c>
      <c r="D122" s="78">
        <v>40</v>
      </c>
      <c r="E122" s="116"/>
      <c r="F122" s="79"/>
    </row>
    <row r="123" spans="1:6" ht="14.25" thickBot="1" x14ac:dyDescent="0.25">
      <c r="A123" s="66" t="s">
        <v>335</v>
      </c>
      <c r="B123" s="2" t="s">
        <v>207</v>
      </c>
      <c r="C123" s="67"/>
      <c r="D123" s="68" t="s">
        <v>368</v>
      </c>
      <c r="E123" s="69"/>
      <c r="F123" s="70"/>
    </row>
    <row r="124" spans="1:6" x14ac:dyDescent="0.2">
      <c r="A124" s="71">
        <v>16</v>
      </c>
      <c r="B124" s="13" t="s">
        <v>147</v>
      </c>
      <c r="C124" s="72"/>
      <c r="D124" s="90"/>
      <c r="E124" s="127"/>
      <c r="F124" s="79"/>
    </row>
    <row r="125" spans="1:6" x14ac:dyDescent="0.2">
      <c r="A125" s="73" t="s">
        <v>336</v>
      </c>
      <c r="B125" s="12" t="s">
        <v>148</v>
      </c>
      <c r="C125" s="74"/>
      <c r="D125" s="75"/>
      <c r="E125" s="114"/>
      <c r="F125" s="79"/>
    </row>
    <row r="126" spans="1:6" x14ac:dyDescent="0.2">
      <c r="A126" s="81" t="s">
        <v>337</v>
      </c>
      <c r="B126" s="19" t="s">
        <v>149</v>
      </c>
      <c r="C126" s="82"/>
      <c r="D126" s="83"/>
      <c r="E126" s="114"/>
      <c r="F126" s="79"/>
    </row>
    <row r="127" spans="1:6" ht="95.25" thickBot="1" x14ac:dyDescent="0.25">
      <c r="A127" s="115" t="s">
        <v>338</v>
      </c>
      <c r="B127" s="76" t="s">
        <v>185</v>
      </c>
      <c r="C127" s="77" t="s">
        <v>11</v>
      </c>
      <c r="D127" s="78">
        <v>60</v>
      </c>
      <c r="E127" s="116"/>
      <c r="F127" s="79"/>
    </row>
    <row r="128" spans="1:6" ht="14.25" thickBot="1" x14ac:dyDescent="0.25">
      <c r="A128" s="66" t="s">
        <v>339</v>
      </c>
      <c r="B128" s="2" t="s">
        <v>208</v>
      </c>
      <c r="C128" s="67"/>
      <c r="D128" s="68" t="s">
        <v>368</v>
      </c>
      <c r="E128" s="69"/>
      <c r="F128" s="70"/>
    </row>
    <row r="129" spans="1:6" x14ac:dyDescent="0.2">
      <c r="A129" s="71">
        <v>19</v>
      </c>
      <c r="B129" s="13" t="s">
        <v>150</v>
      </c>
      <c r="C129" s="72"/>
      <c r="D129" s="90"/>
      <c r="E129" s="127"/>
      <c r="F129" s="79"/>
    </row>
    <row r="130" spans="1:6" x14ac:dyDescent="0.2">
      <c r="A130" s="73" t="s">
        <v>340</v>
      </c>
      <c r="B130" s="12" t="s">
        <v>151</v>
      </c>
      <c r="C130" s="74"/>
      <c r="D130" s="75"/>
      <c r="E130" s="114"/>
      <c r="F130" s="79"/>
    </row>
    <row r="131" spans="1:6" ht="54.75" thickBot="1" x14ac:dyDescent="0.25">
      <c r="A131" s="115" t="s">
        <v>341</v>
      </c>
      <c r="B131" s="76" t="s">
        <v>179</v>
      </c>
      <c r="C131" s="77" t="s">
        <v>11</v>
      </c>
      <c r="D131" s="75">
        <v>30</v>
      </c>
      <c r="E131" s="116"/>
      <c r="F131" s="79"/>
    </row>
    <row r="132" spans="1:6" ht="14.25" thickBot="1" x14ac:dyDescent="0.25">
      <c r="A132" s="66" t="s">
        <v>342</v>
      </c>
      <c r="B132" s="2" t="s">
        <v>209</v>
      </c>
      <c r="C132" s="67"/>
      <c r="D132" s="68" t="s">
        <v>368</v>
      </c>
      <c r="E132" s="69"/>
      <c r="F132" s="70"/>
    </row>
    <row r="133" spans="1:6" x14ac:dyDescent="0.2">
      <c r="A133" s="71">
        <v>20</v>
      </c>
      <c r="B133" s="13" t="s">
        <v>152</v>
      </c>
      <c r="C133" s="72"/>
      <c r="D133" s="75"/>
      <c r="E133" s="127"/>
      <c r="F133" s="79"/>
    </row>
    <row r="134" spans="1:6" x14ac:dyDescent="0.2">
      <c r="A134" s="73" t="s">
        <v>343</v>
      </c>
      <c r="B134" s="12" t="s">
        <v>153</v>
      </c>
      <c r="C134" s="74"/>
      <c r="D134" s="75"/>
      <c r="E134" s="114"/>
      <c r="F134" s="79"/>
    </row>
    <row r="135" spans="1:6" ht="54" x14ac:dyDescent="0.2">
      <c r="A135" s="115" t="s">
        <v>344</v>
      </c>
      <c r="B135" s="76" t="s">
        <v>223</v>
      </c>
      <c r="C135" s="77" t="s">
        <v>78</v>
      </c>
      <c r="D135" s="75">
        <v>72</v>
      </c>
      <c r="E135" s="116"/>
      <c r="F135" s="79"/>
    </row>
    <row r="136" spans="1:6" ht="54" x14ac:dyDescent="0.2">
      <c r="A136" s="115" t="s">
        <v>345</v>
      </c>
      <c r="B136" s="76" t="s">
        <v>224</v>
      </c>
      <c r="C136" s="77" t="s">
        <v>78</v>
      </c>
      <c r="D136" s="75">
        <v>36</v>
      </c>
      <c r="E136" s="116"/>
      <c r="F136" s="79"/>
    </row>
    <row r="137" spans="1:6" ht="40.5" x14ac:dyDescent="0.2">
      <c r="A137" s="115" t="s">
        <v>346</v>
      </c>
      <c r="B137" s="76" t="s">
        <v>225</v>
      </c>
      <c r="C137" s="77" t="s">
        <v>78</v>
      </c>
      <c r="D137" s="75">
        <v>264</v>
      </c>
      <c r="E137" s="116"/>
      <c r="F137" s="79"/>
    </row>
    <row r="138" spans="1:6" x14ac:dyDescent="0.2">
      <c r="A138" s="73" t="s">
        <v>347</v>
      </c>
      <c r="B138" s="12" t="s">
        <v>154</v>
      </c>
      <c r="C138" s="74"/>
      <c r="D138" s="75"/>
      <c r="E138" s="114"/>
      <c r="F138" s="79"/>
    </row>
    <row r="139" spans="1:6" ht="40.5" x14ac:dyDescent="0.2">
      <c r="A139" s="115" t="s">
        <v>348</v>
      </c>
      <c r="B139" s="76" t="s">
        <v>226</v>
      </c>
      <c r="C139" s="77" t="s">
        <v>78</v>
      </c>
      <c r="D139" s="75">
        <v>4</v>
      </c>
      <c r="E139" s="116"/>
      <c r="F139" s="79"/>
    </row>
    <row r="140" spans="1:6" x14ac:dyDescent="0.2">
      <c r="A140" s="73" t="s">
        <v>349</v>
      </c>
      <c r="B140" s="12" t="s">
        <v>155</v>
      </c>
      <c r="C140" s="74"/>
      <c r="D140" s="75"/>
      <c r="E140" s="114"/>
      <c r="F140" s="79"/>
    </row>
    <row r="141" spans="1:6" ht="54" x14ac:dyDescent="0.2">
      <c r="A141" s="171" t="s">
        <v>350</v>
      </c>
      <c r="B141" s="76" t="s">
        <v>210</v>
      </c>
      <c r="C141" s="77" t="s">
        <v>78</v>
      </c>
      <c r="D141" s="75">
        <v>16</v>
      </c>
      <c r="E141" s="116"/>
      <c r="F141" s="79"/>
    </row>
    <row r="142" spans="1:6" ht="54.75" thickBot="1" x14ac:dyDescent="0.25">
      <c r="A142" s="115" t="s">
        <v>351</v>
      </c>
      <c r="B142" s="76" t="s">
        <v>211</v>
      </c>
      <c r="C142" s="77" t="s">
        <v>78</v>
      </c>
      <c r="D142" s="75">
        <v>12</v>
      </c>
      <c r="E142" s="116"/>
      <c r="F142" s="79"/>
    </row>
    <row r="143" spans="1:6" ht="14.25" thickBot="1" x14ac:dyDescent="0.25">
      <c r="A143" s="66" t="s">
        <v>352</v>
      </c>
      <c r="B143" s="2" t="s">
        <v>212</v>
      </c>
      <c r="C143" s="67"/>
      <c r="D143" s="68" t="s">
        <v>368</v>
      </c>
      <c r="E143" s="69"/>
      <c r="F143" s="70"/>
    </row>
    <row r="144" spans="1:6" x14ac:dyDescent="0.2">
      <c r="A144" s="71">
        <v>21</v>
      </c>
      <c r="B144" s="13" t="s">
        <v>156</v>
      </c>
      <c r="C144" s="72"/>
      <c r="D144" s="90"/>
      <c r="E144" s="127"/>
      <c r="F144" s="79"/>
    </row>
    <row r="145" spans="1:6" x14ac:dyDescent="0.2">
      <c r="A145" s="73" t="s">
        <v>353</v>
      </c>
      <c r="B145" s="12" t="s">
        <v>157</v>
      </c>
      <c r="C145" s="74"/>
      <c r="D145" s="75"/>
      <c r="E145" s="114"/>
      <c r="F145" s="79"/>
    </row>
    <row r="146" spans="1:6" ht="108" x14ac:dyDescent="0.2">
      <c r="A146" s="115" t="s">
        <v>354</v>
      </c>
      <c r="B146" s="76" t="s">
        <v>165</v>
      </c>
      <c r="C146" s="84" t="s">
        <v>78</v>
      </c>
      <c r="D146" s="85">
        <v>30</v>
      </c>
      <c r="E146" s="116"/>
      <c r="F146" s="79"/>
    </row>
    <row r="147" spans="1:6" x14ac:dyDescent="0.2">
      <c r="A147" s="73" t="s">
        <v>355</v>
      </c>
      <c r="B147" s="12" t="s">
        <v>158</v>
      </c>
      <c r="C147" s="74"/>
      <c r="D147" s="75"/>
      <c r="E147" s="114"/>
      <c r="F147" s="79"/>
    </row>
    <row r="148" spans="1:6" ht="68.25" thickBot="1" x14ac:dyDescent="0.25">
      <c r="A148" s="171" t="s">
        <v>356</v>
      </c>
      <c r="B148" s="76" t="s">
        <v>159</v>
      </c>
      <c r="C148" s="77" t="s">
        <v>78</v>
      </c>
      <c r="D148" s="78">
        <v>30</v>
      </c>
      <c r="E148" s="116"/>
      <c r="F148" s="79"/>
    </row>
    <row r="149" spans="1:6" ht="14.25" thickBot="1" x14ac:dyDescent="0.25">
      <c r="A149" s="66" t="s">
        <v>357</v>
      </c>
      <c r="B149" s="2" t="s">
        <v>213</v>
      </c>
      <c r="C149" s="67"/>
      <c r="D149" s="68" t="s">
        <v>368</v>
      </c>
      <c r="E149" s="69"/>
      <c r="F149" s="70"/>
    </row>
    <row r="150" spans="1:6" x14ac:dyDescent="0.2">
      <c r="A150" s="71">
        <v>22</v>
      </c>
      <c r="B150" s="13" t="s">
        <v>160</v>
      </c>
      <c r="C150" s="72"/>
      <c r="D150" s="90"/>
      <c r="E150" s="127"/>
      <c r="F150" s="79"/>
    </row>
    <row r="151" spans="1:6" x14ac:dyDescent="0.2">
      <c r="A151" s="73" t="s">
        <v>358</v>
      </c>
      <c r="B151" s="12" t="s">
        <v>161</v>
      </c>
      <c r="C151" s="74"/>
      <c r="D151" s="75"/>
      <c r="E151" s="114"/>
      <c r="F151" s="79"/>
    </row>
    <row r="152" spans="1:6" ht="27" x14ac:dyDescent="0.2">
      <c r="A152" s="115" t="s">
        <v>359</v>
      </c>
      <c r="B152" s="76" t="s">
        <v>180</v>
      </c>
      <c r="C152" s="77" t="s">
        <v>11</v>
      </c>
      <c r="D152" s="85">
        <v>2873</v>
      </c>
      <c r="E152" s="116"/>
      <c r="F152" s="79"/>
    </row>
    <row r="153" spans="1:6" ht="67.5" x14ac:dyDescent="0.2">
      <c r="A153" s="115" t="s">
        <v>360</v>
      </c>
      <c r="B153" s="76" t="s">
        <v>181</v>
      </c>
      <c r="C153" s="77" t="s">
        <v>11</v>
      </c>
      <c r="D153" s="85">
        <v>730</v>
      </c>
      <c r="E153" s="116"/>
      <c r="F153" s="79"/>
    </row>
    <row r="154" spans="1:6" ht="41.25" thickBot="1" x14ac:dyDescent="0.25">
      <c r="A154" s="115" t="s">
        <v>361</v>
      </c>
      <c r="B154" s="76" t="s">
        <v>182</v>
      </c>
      <c r="C154" s="77" t="s">
        <v>11</v>
      </c>
      <c r="D154" s="85">
        <v>360</v>
      </c>
      <c r="E154" s="116"/>
      <c r="F154" s="79"/>
    </row>
    <row r="155" spans="1:6" ht="14.25" thickBot="1" x14ac:dyDescent="0.25">
      <c r="A155" s="66" t="s">
        <v>362</v>
      </c>
      <c r="B155" s="2" t="s">
        <v>214</v>
      </c>
      <c r="C155" s="67"/>
      <c r="D155" s="68" t="s">
        <v>368</v>
      </c>
      <c r="E155" s="69"/>
      <c r="F155" s="70"/>
    </row>
    <row r="156" spans="1:6" ht="14.25" thickBot="1" x14ac:dyDescent="0.25">
      <c r="A156" s="96"/>
      <c r="B156" s="3"/>
      <c r="C156" s="4"/>
      <c r="D156" s="15"/>
      <c r="E156" s="15"/>
      <c r="F156" s="20"/>
    </row>
    <row r="157" spans="1:6" ht="14.25" thickBot="1" x14ac:dyDescent="0.25">
      <c r="A157" s="97"/>
      <c r="B157" s="5" t="s">
        <v>3</v>
      </c>
      <c r="C157" s="98"/>
      <c r="D157" s="99"/>
      <c r="E157" s="99"/>
      <c r="F157" s="70"/>
    </row>
    <row r="158" spans="1:6" ht="14.25" thickBot="1" x14ac:dyDescent="0.25">
      <c r="A158" s="100"/>
      <c r="B158" s="5" t="s">
        <v>6</v>
      </c>
      <c r="C158" s="101"/>
      <c r="D158" s="68"/>
      <c r="E158" s="68"/>
      <c r="F158" s="102"/>
    </row>
    <row r="159" spans="1:6" x14ac:dyDescent="0.2">
      <c r="A159" s="103"/>
      <c r="B159" s="6" t="s">
        <v>7</v>
      </c>
      <c r="C159" s="104">
        <v>0</v>
      </c>
      <c r="D159" s="105"/>
      <c r="E159" s="117"/>
      <c r="F159" s="106"/>
    </row>
    <row r="160" spans="1:6" x14ac:dyDescent="0.2">
      <c r="A160" s="107"/>
      <c r="B160" s="7" t="s">
        <v>1</v>
      </c>
      <c r="C160" s="104">
        <v>0</v>
      </c>
      <c r="D160" s="108"/>
      <c r="E160" s="118"/>
      <c r="F160" s="106"/>
    </row>
    <row r="161" spans="1:7" x14ac:dyDescent="0.2">
      <c r="A161" s="107"/>
      <c r="B161" s="7" t="s">
        <v>2</v>
      </c>
      <c r="C161" s="104">
        <v>0</v>
      </c>
      <c r="D161" s="108"/>
      <c r="E161" s="118"/>
      <c r="F161" s="106"/>
    </row>
    <row r="162" spans="1:7" ht="14.25" thickBot="1" x14ac:dyDescent="0.25">
      <c r="A162" s="107"/>
      <c r="B162" s="7" t="s">
        <v>10</v>
      </c>
      <c r="C162" s="104">
        <v>0</v>
      </c>
      <c r="D162" s="108"/>
      <c r="E162" s="118"/>
      <c r="F162" s="106"/>
    </row>
    <row r="163" spans="1:7" ht="14.25" thickBot="1" x14ac:dyDescent="0.25">
      <c r="A163" s="97"/>
      <c r="B163" s="8"/>
      <c r="C163" s="109"/>
      <c r="D163" s="99"/>
      <c r="E163" s="99"/>
      <c r="F163" s="110"/>
    </row>
    <row r="164" spans="1:7" ht="14.25" thickBot="1" x14ac:dyDescent="0.25">
      <c r="A164" s="98"/>
      <c r="B164" s="5" t="s">
        <v>364</v>
      </c>
      <c r="C164" s="109"/>
      <c r="D164" s="99"/>
      <c r="E164" s="99"/>
      <c r="F164" s="149"/>
    </row>
    <row r="165" spans="1:7" ht="14.25" thickBot="1" x14ac:dyDescent="0.25">
      <c r="A165" s="96"/>
      <c r="B165" s="153" t="s">
        <v>366</v>
      </c>
      <c r="C165" s="140"/>
      <c r="D165" s="141"/>
      <c r="E165" s="141"/>
      <c r="F165" s="142"/>
    </row>
    <row r="166" spans="1:7" ht="14.25" thickBot="1" x14ac:dyDescent="0.25">
      <c r="A166" s="150"/>
      <c r="B166" s="143" t="s">
        <v>369</v>
      </c>
      <c r="C166" s="151"/>
      <c r="D166" s="152"/>
      <c r="E166" s="141"/>
      <c r="F166" s="142"/>
    </row>
    <row r="167" spans="1:7" ht="14.25" thickBot="1" x14ac:dyDescent="0.25">
      <c r="A167" s="147"/>
      <c r="B167" s="144" t="s">
        <v>367</v>
      </c>
      <c r="C167" s="145"/>
      <c r="D167" s="146"/>
      <c r="E167" s="146"/>
      <c r="F167" s="148"/>
    </row>
    <row r="168" spans="1:7" ht="14.25" thickBot="1" x14ac:dyDescent="0.25">
      <c r="A168" s="128"/>
      <c r="B168" s="129"/>
      <c r="C168" s="130"/>
      <c r="D168" s="131"/>
      <c r="E168" s="131"/>
      <c r="F168" s="132"/>
      <c r="G168" s="133"/>
    </row>
    <row r="169" spans="1:7" ht="14.25" thickBot="1" x14ac:dyDescent="0.25">
      <c r="A169" s="96"/>
      <c r="B169" s="3"/>
      <c r="C169" s="4"/>
      <c r="D169" s="15"/>
      <c r="E169" s="15"/>
      <c r="F169" s="20"/>
    </row>
    <row r="170" spans="1:7" ht="14.25" thickBot="1" x14ac:dyDescent="0.25">
      <c r="A170" s="111"/>
      <c r="B170" s="9" t="s">
        <v>8</v>
      </c>
      <c r="C170" s="10"/>
      <c r="D170" s="16"/>
      <c r="E170" s="16"/>
      <c r="F170" s="112"/>
    </row>
    <row r="171" spans="1:7" ht="14.25" thickBot="1" x14ac:dyDescent="0.25">
      <c r="A171" s="96"/>
      <c r="B171" s="3"/>
      <c r="C171" s="4"/>
      <c r="D171" s="15"/>
      <c r="E171" s="15"/>
      <c r="F171" s="20"/>
    </row>
  </sheetData>
  <autoFilter ref="A6:AC154"/>
  <conditionalFormatting sqref="A120">
    <cfRule type="duplicateValues" dxfId="16" priority="754"/>
  </conditionalFormatting>
  <conditionalFormatting sqref="A113">
    <cfRule type="duplicateValues" dxfId="15" priority="734"/>
  </conditionalFormatting>
  <conditionalFormatting sqref="A122">
    <cfRule type="duplicateValues" dxfId="14" priority="731"/>
  </conditionalFormatting>
  <conditionalFormatting sqref="A44">
    <cfRule type="duplicateValues" dxfId="13" priority="715"/>
  </conditionalFormatting>
  <conditionalFormatting sqref="A27">
    <cfRule type="duplicateValues" dxfId="12" priority="660"/>
  </conditionalFormatting>
  <conditionalFormatting sqref="A19">
    <cfRule type="duplicateValues" dxfId="11" priority="218"/>
  </conditionalFormatting>
  <conditionalFormatting sqref="B1:B2">
    <cfRule type="duplicateValues" dxfId="10" priority="2887"/>
  </conditionalFormatting>
  <conditionalFormatting sqref="A76">
    <cfRule type="duplicateValues" dxfId="9" priority="18"/>
  </conditionalFormatting>
  <conditionalFormatting sqref="A138">
    <cfRule type="duplicateValues" dxfId="8" priority="17"/>
  </conditionalFormatting>
  <conditionalFormatting sqref="A140">
    <cfRule type="duplicateValues" dxfId="7" priority="16"/>
  </conditionalFormatting>
  <conditionalFormatting sqref="A168">
    <cfRule type="duplicateValues" dxfId="6" priority="2"/>
  </conditionalFormatting>
  <conditionalFormatting sqref="A164:A167">
    <cfRule type="duplicateValues" dxfId="5" priority="1"/>
  </conditionalFormatting>
  <conditionalFormatting sqref="A142">
    <cfRule type="duplicateValues" dxfId="4" priority="3762"/>
  </conditionalFormatting>
  <conditionalFormatting sqref="A141">
    <cfRule type="duplicateValues" dxfId="3" priority="3763"/>
  </conditionalFormatting>
  <conditionalFormatting sqref="A103:A104">
    <cfRule type="duplicateValues" dxfId="2" priority="3846"/>
  </conditionalFormatting>
  <conditionalFormatting sqref="A77:A94 A75">
    <cfRule type="duplicateValues" dxfId="1" priority="6615"/>
  </conditionalFormatting>
  <conditionalFormatting sqref="A121 A114:A119 A95:A102 A20:A26 A105:A112 A143:A163 A1:A18 A139 A123:A137 A28:A43 A45:A74 A169:A1048576">
    <cfRule type="duplicateValues" dxfId="0" priority="6616"/>
  </conditionalFormatting>
  <printOptions horizontalCentered="1"/>
  <pageMargins left="0.78740157480314965" right="0.78740157480314965" top="0.78740157480314965" bottom="0.78740157480314965" header="0.51181102362204722" footer="0.51181102362204722"/>
  <pageSetup scale="71" fitToHeight="0" orientation="portrait" horizontalDpi="1200" verticalDpi="1200" r:id="rId1"/>
  <headerFooter>
    <oddHeader>&amp;L&amp;G&amp;C&amp;"Arial,Negrita"&amp;12DIRECCIÓN DE INFRAESTRUCTURA
PRESUPUESTO DE OBRA</oddHeader>
    <oddFooter>&amp;L&amp;8&amp;F / &amp;D&amp;C&amp;8Página &amp;P de &amp;N</oddFooter>
  </headerFooter>
  <rowBreaks count="2" manualBreakCount="2">
    <brk id="132" max="5" man="1"/>
    <brk id="153" max="5" man="1"/>
  </rowBreaks>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dimension ref="A1:L54"/>
  <sheetViews>
    <sheetView workbookViewId="0">
      <selection activeCell="D72" sqref="D72"/>
    </sheetView>
  </sheetViews>
  <sheetFormatPr baseColWidth="10" defaultColWidth="11.42578125" defaultRowHeight="15" x14ac:dyDescent="0.25"/>
  <cols>
    <col min="1" max="1" width="11.42578125" style="22"/>
    <col min="2" max="2" width="12.42578125" style="22" bestFit="1" customWidth="1"/>
    <col min="3" max="3" width="12.28515625" style="22" customWidth="1"/>
    <col min="4" max="4" width="16.85546875" style="22" customWidth="1"/>
    <col min="5" max="5" width="14.28515625" style="22" bestFit="1" customWidth="1"/>
    <col min="6" max="16384" width="11.42578125" style="22"/>
  </cols>
  <sheetData>
    <row r="1" spans="1:12" ht="15.75" thickBot="1" x14ac:dyDescent="0.3">
      <c r="A1" s="158" t="s">
        <v>76</v>
      </c>
      <c r="B1" s="159"/>
      <c r="C1" s="159"/>
      <c r="D1" s="159"/>
      <c r="E1" s="159"/>
      <c r="F1" s="159"/>
      <c r="G1" s="159"/>
      <c r="H1" s="159"/>
      <c r="I1" s="159"/>
      <c r="J1" s="160"/>
    </row>
    <row r="2" spans="1:12" hidden="1" x14ac:dyDescent="0.25"/>
    <row r="3" spans="1:12" ht="15.75" hidden="1" x14ac:dyDescent="0.25">
      <c r="A3" s="161" t="s">
        <v>17</v>
      </c>
      <c r="B3" s="161"/>
      <c r="C3" s="162">
        <f>'2. PPTO CONSOLIDADO'!F170</f>
        <v>0</v>
      </c>
      <c r="D3" s="162"/>
      <c r="E3" s="21" t="s">
        <v>18</v>
      </c>
    </row>
    <row r="4" spans="1:12" ht="15.75" hidden="1" x14ac:dyDescent="0.25">
      <c r="A4" s="23"/>
      <c r="B4" s="23"/>
      <c r="C4" s="24"/>
      <c r="D4" s="24"/>
    </row>
    <row r="5" spans="1:12" hidden="1" x14ac:dyDescent="0.25">
      <c r="A5" s="161" t="s">
        <v>19</v>
      </c>
      <c r="B5" s="161"/>
      <c r="C5" s="163" t="str">
        <f>TRIM(D27)</f>
        <v>DE PESOS M/CTE</v>
      </c>
      <c r="D5" s="164"/>
      <c r="E5" s="164"/>
      <c r="F5" s="164"/>
      <c r="G5" s="164"/>
      <c r="H5" s="164"/>
      <c r="I5" s="164"/>
      <c r="J5" s="165"/>
    </row>
    <row r="6" spans="1:12" hidden="1" x14ac:dyDescent="0.25">
      <c r="B6" s="25"/>
      <c r="C6" s="166"/>
      <c r="D6" s="167"/>
      <c r="E6" s="167"/>
      <c r="F6" s="167"/>
      <c r="G6" s="167"/>
      <c r="H6" s="167"/>
      <c r="I6" s="167"/>
      <c r="J6" s="168"/>
    </row>
    <row r="7" spans="1:12" hidden="1" x14ac:dyDescent="0.25"/>
    <row r="8" spans="1:12" hidden="1" x14ac:dyDescent="0.25">
      <c r="A8" s="26">
        <v>1</v>
      </c>
      <c r="B8" s="27" t="s">
        <v>28</v>
      </c>
      <c r="C8" s="27" t="s">
        <v>29</v>
      </c>
      <c r="D8" s="28"/>
      <c r="E8" s="29">
        <f>INT((C3-(INT(C3/1000000000000000)*1000000000000000))/1000000000000)</f>
        <v>0</v>
      </c>
      <c r="F8" s="30" t="s">
        <v>20</v>
      </c>
      <c r="G8" s="31">
        <f>INT(E8/100)*100</f>
        <v>0</v>
      </c>
      <c r="H8" s="30" t="str">
        <f>IF(AND(G8=100,G9=0,G10=0),IF(G8=0," ",LOOKUP(G8,A7:C52,B7:B52)),IF(G8=0," ",LOOKUP(G8,A7:C52,C7:C52)))</f>
        <v xml:space="preserve"> </v>
      </c>
      <c r="I8" s="32"/>
      <c r="J8" s="169" t="s">
        <v>21</v>
      </c>
      <c r="K8" s="28"/>
      <c r="L8" s="28"/>
    </row>
    <row r="9" spans="1:12" hidden="1" x14ac:dyDescent="0.25">
      <c r="A9" s="26">
        <v>2</v>
      </c>
      <c r="B9" s="27" t="s">
        <v>30</v>
      </c>
      <c r="C9" s="27" t="s">
        <v>30</v>
      </c>
      <c r="D9" s="28"/>
      <c r="E9" s="29">
        <f>+E8-G8</f>
        <v>0</v>
      </c>
      <c r="F9" s="30" t="s">
        <v>22</v>
      </c>
      <c r="G9" s="31">
        <f>INT(E9/10)*10</f>
        <v>0</v>
      </c>
      <c r="H9" s="30" t="str">
        <f>IF(OR(G9=10,G9=20),LOOKUP(E9,A7:C52,C7:C52),IF(AND(G9=100,G10=0,G11=0),IF(G9=0," ",LOOKUP(G9,A7:C52,B7:B52)),IF(G9=0," ",LOOKUP(G9,A7:C52,C7:C52))))</f>
        <v xml:space="preserve"> </v>
      </c>
      <c r="I9" s="30" t="str">
        <f>IF(G10=0," ",IF(AND(G9&gt;20,G9&lt;=90),"Y"," "))</f>
        <v xml:space="preserve"> </v>
      </c>
      <c r="J9" s="169"/>
      <c r="K9" s="28"/>
      <c r="L9" s="28"/>
    </row>
    <row r="10" spans="1:12" hidden="1" x14ac:dyDescent="0.25">
      <c r="A10" s="26">
        <v>3</v>
      </c>
      <c r="B10" s="27" t="s">
        <v>31</v>
      </c>
      <c r="C10" s="27" t="s">
        <v>31</v>
      </c>
      <c r="D10" s="28"/>
      <c r="E10" s="29">
        <f>+E9-G9</f>
        <v>0</v>
      </c>
      <c r="F10" s="30" t="s">
        <v>23</v>
      </c>
      <c r="G10" s="29">
        <f>INT(E10)</f>
        <v>0</v>
      </c>
      <c r="H10" s="30" t="str">
        <f>IF(OR(G9=10,G9=20)," ",IF(AND(G10=100,G11=0,G12=0),IF(G10=0," ",LOOKUP(G10,A7:C52,B7:B52)),IF(G10=0," ",LOOKUP(G10,A7:C52,B7:B52))))</f>
        <v xml:space="preserve"> </v>
      </c>
      <c r="I10" s="30" t="str">
        <f>IF(AND(G8=0,G9=0,G10=1),"BILLÓN",IF(SUM(G8:G10)=0," ","BILLONES"))</f>
        <v xml:space="preserve"> </v>
      </c>
      <c r="J10" s="169"/>
      <c r="K10" s="28"/>
      <c r="L10" s="28"/>
    </row>
    <row r="11" spans="1:12" ht="15" hidden="1" customHeight="1" x14ac:dyDescent="0.25">
      <c r="A11" s="26">
        <v>4</v>
      </c>
      <c r="B11" s="27" t="s">
        <v>32</v>
      </c>
      <c r="C11" s="27" t="s">
        <v>32</v>
      </c>
      <c r="D11" s="28"/>
      <c r="E11" s="33">
        <f>INT((C3-(INT(C3/1000000000000)*1000000000000))/1000000000)</f>
        <v>0</v>
      </c>
      <c r="F11" s="34" t="s">
        <v>20</v>
      </c>
      <c r="G11" s="35">
        <f>INT(E11/100)*100</f>
        <v>0</v>
      </c>
      <c r="H11" s="34" t="str">
        <f>IF(AND(G11=100,G12=0,G13=0),IF(G11=0," ",LOOKUP(G11,A7:C52,B7:B52)),IF(G11=0," ",LOOKUP(G11,A7:C52,C7:C52)))</f>
        <v xml:space="preserve"> </v>
      </c>
      <c r="I11" s="36"/>
      <c r="J11" s="170" t="s">
        <v>24</v>
      </c>
      <c r="K11" s="28"/>
      <c r="L11" s="28"/>
    </row>
    <row r="12" spans="1:12" hidden="1" x14ac:dyDescent="0.25">
      <c r="A12" s="26">
        <v>5</v>
      </c>
      <c r="B12" s="27" t="s">
        <v>33</v>
      </c>
      <c r="C12" s="27" t="s">
        <v>33</v>
      </c>
      <c r="D12" s="28"/>
      <c r="E12" s="33">
        <f>+E11-G11</f>
        <v>0</v>
      </c>
      <c r="F12" s="34" t="s">
        <v>22</v>
      </c>
      <c r="G12" s="35">
        <f>INT(E12/10)*10</f>
        <v>0</v>
      </c>
      <c r="H12" s="34" t="str">
        <f>IF(OR(G12=10,G12=20),LOOKUP(E12,A7:C52,C7:C52),IF(AND(G12=100,G13=0,G14=0),IF(G12=0," ",LOOKUP(G12,A7:C52,B7:B52)),IF(G12=0," ",LOOKUP(G12,A7:C52,C7:C52))))</f>
        <v xml:space="preserve"> </v>
      </c>
      <c r="I12" s="34" t="str">
        <f>IF(G13=0," ",IF(AND(G12&gt;20,G12&lt;=90),"Y"," "))</f>
        <v xml:space="preserve"> </v>
      </c>
      <c r="J12" s="170"/>
      <c r="K12" s="28"/>
      <c r="L12" s="28"/>
    </row>
    <row r="13" spans="1:12" hidden="1" x14ac:dyDescent="0.25">
      <c r="A13" s="26">
        <v>6</v>
      </c>
      <c r="B13" s="27" t="s">
        <v>34</v>
      </c>
      <c r="C13" s="27" t="s">
        <v>34</v>
      </c>
      <c r="D13" s="28"/>
      <c r="E13" s="33">
        <f>+E12-G12</f>
        <v>0</v>
      </c>
      <c r="F13" s="34" t="s">
        <v>23</v>
      </c>
      <c r="G13" s="33">
        <f>INT(E13)</f>
        <v>0</v>
      </c>
      <c r="H13" s="34" t="str">
        <f>IF(AND(G11=0,G12=0,G13=1)," ",IF(AND(G8=0,G9=0,G10=0,G11=0,G12=0,G13=1)," ",IF(OR(G12=10,G12=20)," ",IF(AND(G13=100,G14=0,G15=0),IF(G13=0," ",LOOKUP(G13,A7:C52,B7:B52)),IF(G13=0," ",LOOKUP(G13,A7:C52,B7:B52))))))</f>
        <v xml:space="preserve"> </v>
      </c>
      <c r="I13" s="34" t="str">
        <f>IF(AND(G11=0,G12=0,G13=1),"MIL",IF(SUM(G11:G13)=0," ","MIL"))</f>
        <v xml:space="preserve"> </v>
      </c>
      <c r="J13" s="170"/>
      <c r="K13" s="28"/>
      <c r="L13" s="28"/>
    </row>
    <row r="14" spans="1:12" hidden="1" x14ac:dyDescent="0.25">
      <c r="A14" s="26">
        <v>7</v>
      </c>
      <c r="B14" s="27" t="s">
        <v>35</v>
      </c>
      <c r="C14" s="27" t="s">
        <v>35</v>
      </c>
      <c r="D14" s="28"/>
      <c r="E14" s="37">
        <f>INT((C3-(INT(C3/1000000000)*1000000000))/1000000)</f>
        <v>0</v>
      </c>
      <c r="F14" s="38" t="s">
        <v>20</v>
      </c>
      <c r="G14" s="39">
        <f>INT(E14/100)*100</f>
        <v>0</v>
      </c>
      <c r="H14" s="38" t="str">
        <f>IF(AND(G14=100,G15=0,G16=0),IF(G14=0," ",LOOKUP(G14,A7:C52,B7:B52)),IF(G14=0," ",LOOKUP(G14,A7:C52,C7:C52)))</f>
        <v xml:space="preserve"> </v>
      </c>
      <c r="I14" s="40"/>
      <c r="J14" s="154" t="s">
        <v>25</v>
      </c>
      <c r="K14" s="28"/>
      <c r="L14" s="28"/>
    </row>
    <row r="15" spans="1:12" hidden="1" x14ac:dyDescent="0.25">
      <c r="A15" s="26">
        <v>8</v>
      </c>
      <c r="B15" s="27" t="s">
        <v>36</v>
      </c>
      <c r="C15" s="27" t="s">
        <v>36</v>
      </c>
      <c r="D15" s="28"/>
      <c r="E15" s="37">
        <f>+E14-G14</f>
        <v>0</v>
      </c>
      <c r="F15" s="38" t="s">
        <v>22</v>
      </c>
      <c r="G15" s="39">
        <f>INT(E15/10)*10</f>
        <v>0</v>
      </c>
      <c r="H15" s="38" t="str">
        <f>IF(OR(G15=10,G15=20),LOOKUP(E15,A7:C52,C7:C52),IF(AND(G15=100,G16=0,G20=0),IF(G15=0," ",LOOKUP(G15,A7:C52,B7:B52)),IF(G15=0," ",LOOKUP(G15,A7:C52,C7:C52))))</f>
        <v xml:space="preserve"> </v>
      </c>
      <c r="I15" s="38" t="str">
        <f>IF(G16=0," ",IF(AND(G15&gt;20,G15&lt;=90),"Y"," "))</f>
        <v xml:space="preserve"> </v>
      </c>
      <c r="J15" s="154"/>
      <c r="K15" s="28"/>
      <c r="L15" s="28"/>
    </row>
    <row r="16" spans="1:12" hidden="1" x14ac:dyDescent="0.25">
      <c r="A16" s="26">
        <v>9</v>
      </c>
      <c r="B16" s="27" t="s">
        <v>37</v>
      </c>
      <c r="C16" s="27" t="s">
        <v>37</v>
      </c>
      <c r="D16" s="28"/>
      <c r="E16" s="37">
        <f>+E15-G15</f>
        <v>0</v>
      </c>
      <c r="F16" s="38" t="s">
        <v>23</v>
      </c>
      <c r="G16" s="37">
        <f>INT(E16)</f>
        <v>0</v>
      </c>
      <c r="H16" s="38" t="str">
        <f>IF(AND(G14=0,G15=0,G16=1),"Un",IF(AND(G11=0,G12=0,G13=0,G14=0,G15=0,G16=1)," ",IF(OR(G15=10,G15=20)," ",IF(AND(G16=100,G20=0,G27=0),IF(G16=0," ",LOOKUP(G16,A7:C52,B7:B52)),IF(G16=0," ",LOOKUP(G16,A7:C52,B7:B52))))))</f>
        <v xml:space="preserve"> </v>
      </c>
      <c r="I16" s="38" t="str">
        <f>IF(AND(OR(G11&gt;0,G12&gt;0,G13&gt;0),G14=0,G15=0,G16=0),"MILLONES",IF(AND(G11=0,G12=0,G13=0,G14=0,G15=0,G16=1),"MILLÓN",IF(SUM(G14:G16)=0," ","MILLONES")))</f>
        <v xml:space="preserve"> </v>
      </c>
      <c r="J16" s="154"/>
      <c r="K16" s="28"/>
      <c r="L16" s="28"/>
    </row>
    <row r="17" spans="1:12" hidden="1" x14ac:dyDescent="0.25">
      <c r="A17" s="26">
        <v>10</v>
      </c>
      <c r="B17" s="27" t="s">
        <v>38</v>
      </c>
      <c r="C17" s="27" t="s">
        <v>38</v>
      </c>
      <c r="D17" s="28"/>
      <c r="E17" s="41">
        <f>INT((C3-(INT(C3/1000000)*1000000))/1000)</f>
        <v>0</v>
      </c>
      <c r="F17" s="42" t="s">
        <v>20</v>
      </c>
      <c r="G17" s="43">
        <f>INT(E17/100)*100</f>
        <v>0</v>
      </c>
      <c r="H17" s="42" t="str">
        <f>IF(AND(G17=100,G18=0,G19=0),IF(G17=0," ",LOOKUP(G17,A7:C52,B7:B52)),IF(G17=0," ",LOOKUP(G17,A7:C52,C7:C52)))</f>
        <v xml:space="preserve"> </v>
      </c>
      <c r="I17" s="44"/>
      <c r="J17" s="155" t="s">
        <v>26</v>
      </c>
      <c r="K17" s="28"/>
      <c r="L17" s="28"/>
    </row>
    <row r="18" spans="1:12" hidden="1" x14ac:dyDescent="0.25">
      <c r="A18" s="26">
        <v>11</v>
      </c>
      <c r="B18" s="27" t="s">
        <v>39</v>
      </c>
      <c r="C18" s="27" t="s">
        <v>39</v>
      </c>
      <c r="D18" s="28"/>
      <c r="E18" s="41">
        <f>+E17-G17</f>
        <v>0</v>
      </c>
      <c r="F18" s="42" t="s">
        <v>22</v>
      </c>
      <c r="G18" s="43">
        <f>INT(E18/10)*10</f>
        <v>0</v>
      </c>
      <c r="H18" s="42" t="str">
        <f>IF(OR(G18=10,G18=20),LOOKUP(E18,A7:C52,C7:C52),IF(AND(G18=100,G19=0,F25=0),IF(G18=0," ",LOOKUP(G18,A7:C52,B7:B52)),IF(G18=0," ",LOOKUP(G18,A7:C52,C7:C52))))</f>
        <v xml:space="preserve"> </v>
      </c>
      <c r="I18" s="42" t="str">
        <f>IF(G19=0," ",IF(AND(G18&gt;20,G18&lt;=90),"Y"," "))</f>
        <v xml:space="preserve"> </v>
      </c>
      <c r="J18" s="155"/>
      <c r="K18" s="28"/>
      <c r="L18" s="28"/>
    </row>
    <row r="19" spans="1:12" hidden="1" x14ac:dyDescent="0.25">
      <c r="A19" s="26">
        <v>12</v>
      </c>
      <c r="B19" s="27" t="s">
        <v>40</v>
      </c>
      <c r="C19" s="27" t="s">
        <v>40</v>
      </c>
      <c r="D19" s="28"/>
      <c r="E19" s="41">
        <f>+E18-G18</f>
        <v>0</v>
      </c>
      <c r="F19" s="42" t="s">
        <v>23</v>
      </c>
      <c r="G19" s="41">
        <f>INT(E19)</f>
        <v>0</v>
      </c>
      <c r="H19" s="42" t="str">
        <f>IF(AND(G17=0,G18=0,G19=1)," ",IF(AND(G14=0,G15=0,G16=0,G17=0,G18=0,G19=1)," ",IF(OR(G18=10,G18=20)," ",IF(AND(G19=100,F25=0,F26=0),IF(G19=0," ",LOOKUP(G19,A7:C52,B7:B52)),IF(G19=0," ",LOOKUP(G19,A7:C52,B7:B52))))))</f>
        <v xml:space="preserve"> </v>
      </c>
      <c r="I19" s="42" t="str">
        <f>IF(AND(G17=0,G18=0,G19=1),"MIL",IF(SUM(G17:G19)=0," ","MIL"))</f>
        <v xml:space="preserve"> </v>
      </c>
      <c r="J19" s="155"/>
      <c r="K19" s="28"/>
      <c r="L19" s="28"/>
    </row>
    <row r="20" spans="1:12" hidden="1" x14ac:dyDescent="0.25">
      <c r="A20" s="26">
        <v>13</v>
      </c>
      <c r="B20" s="27" t="s">
        <v>41</v>
      </c>
      <c r="C20" s="27" t="s">
        <v>41</v>
      </c>
      <c r="D20" s="28"/>
      <c r="E20" s="45">
        <f>INT((C3-(INT(C3/1000)*1000))/1)</f>
        <v>0</v>
      </c>
      <c r="F20" s="46" t="s">
        <v>20</v>
      </c>
      <c r="G20" s="47">
        <f>INT(E20/100)*100</f>
        <v>0</v>
      </c>
      <c r="H20" s="46" t="str">
        <f>IF(AND(G20=100,G21=0,G22=0),IF(G20=0," ",LOOKUP(G20,A7:C52,B7:B52)),IF(G20=0," ",LOOKUP(G20,A7:C52,C7:C52)))</f>
        <v xml:space="preserve"> </v>
      </c>
      <c r="I20" s="48"/>
      <c r="J20" s="156" t="s">
        <v>27</v>
      </c>
      <c r="K20" s="28"/>
      <c r="L20" s="28"/>
    </row>
    <row r="21" spans="1:12" hidden="1" x14ac:dyDescent="0.25">
      <c r="A21" s="26">
        <v>14</v>
      </c>
      <c r="B21" s="27" t="s">
        <v>42</v>
      </c>
      <c r="C21" s="27" t="s">
        <v>42</v>
      </c>
      <c r="D21" s="28"/>
      <c r="E21" s="45">
        <f>+E20-G20</f>
        <v>0</v>
      </c>
      <c r="F21" s="46" t="s">
        <v>22</v>
      </c>
      <c r="G21" s="47">
        <f>INT(E21/10)*10</f>
        <v>0</v>
      </c>
      <c r="H21" s="46" t="str">
        <f>IF(OR(G21=10,G21=20),LOOKUP(E21,A7:C52,C7:C52),IF(AND(G21=100,G22=0,G32=0),IF(G21=0," ",LOOKUP(G21,A7:C52,B7:B52)),IF(G21=0," ",LOOKUP(G21,A7:C52,C7:C52))))</f>
        <v xml:space="preserve"> </v>
      </c>
      <c r="I21" s="46" t="str">
        <f>IF(G22=0," ",IF(AND(G21&gt;20,G21&lt;=90),"Y"," "))</f>
        <v xml:space="preserve"> </v>
      </c>
      <c r="J21" s="156"/>
      <c r="K21" s="28"/>
      <c r="L21" s="28"/>
    </row>
    <row r="22" spans="1:12" hidden="1" x14ac:dyDescent="0.25">
      <c r="A22" s="26">
        <v>15</v>
      </c>
      <c r="B22" s="27" t="s">
        <v>43</v>
      </c>
      <c r="C22" s="27" t="s">
        <v>43</v>
      </c>
      <c r="D22" s="28"/>
      <c r="E22" s="45">
        <f>+E21-G21</f>
        <v>0</v>
      </c>
      <c r="F22" s="46" t="s">
        <v>23</v>
      </c>
      <c r="G22" s="45">
        <f>INT(E22)</f>
        <v>0</v>
      </c>
      <c r="H22" s="46" t="str">
        <f>IF(AND(G20=0,G21=0,G22=1),"UN",IF(AND(G17=0,G18=0,G19=0,G20=0,G21=0,G22=1)," ",IF(OR(G21=10,G21=20)," ",IF(AND(G22=100,G32=0,G33=0),IF(G22=0," ",LOOKUP(G22,A7:C52,B7:B52)),IF(G22=0," ",LOOKUP(G22,A7:C52,B7:B52))))))</f>
        <v xml:space="preserve"> </v>
      </c>
      <c r="I22" s="46"/>
      <c r="J22" s="156"/>
      <c r="K22" s="28"/>
      <c r="L22" s="28"/>
    </row>
    <row r="23" spans="1:12" hidden="1" x14ac:dyDescent="0.25">
      <c r="A23" s="26">
        <v>16</v>
      </c>
      <c r="B23" s="27" t="s">
        <v>44</v>
      </c>
      <c r="C23" s="27" t="s">
        <v>44</v>
      </c>
      <c r="D23" s="28"/>
      <c r="E23" s="28"/>
      <c r="F23" s="28"/>
      <c r="G23" s="28"/>
      <c r="H23" s="28"/>
      <c r="I23" s="28"/>
      <c r="J23" s="28"/>
      <c r="K23" s="28"/>
    </row>
    <row r="24" spans="1:12" hidden="1" x14ac:dyDescent="0.25">
      <c r="A24" s="26">
        <v>17</v>
      </c>
      <c r="B24" s="27" t="s">
        <v>45</v>
      </c>
      <c r="C24" s="27" t="s">
        <v>45</v>
      </c>
      <c r="D24" s="28"/>
      <c r="E24" s="28"/>
      <c r="F24" s="28"/>
      <c r="G24" s="28"/>
      <c r="H24" s="28"/>
      <c r="I24" s="28"/>
      <c r="J24" s="28"/>
      <c r="K24" s="28"/>
    </row>
    <row r="25" spans="1:12" ht="15.75" hidden="1" x14ac:dyDescent="0.25">
      <c r="A25" s="26">
        <v>18</v>
      </c>
      <c r="B25" s="27" t="s">
        <v>46</v>
      </c>
      <c r="C25" s="27" t="s">
        <v>46</v>
      </c>
      <c r="D25" s="28"/>
      <c r="E25" s="28"/>
      <c r="F25" s="49"/>
      <c r="G25" s="28"/>
      <c r="H25" s="28"/>
      <c r="I25" s="28"/>
      <c r="J25" s="28"/>
      <c r="K25" s="28"/>
    </row>
    <row r="26" spans="1:12" hidden="1" x14ac:dyDescent="0.25">
      <c r="A26" s="26">
        <v>19</v>
      </c>
      <c r="B26" s="27" t="s">
        <v>47</v>
      </c>
      <c r="C26" s="27" t="s">
        <v>47</v>
      </c>
      <c r="D26" s="28"/>
      <c r="E26" s="28"/>
      <c r="F26" s="28"/>
      <c r="G26" s="28"/>
      <c r="H26" s="28"/>
      <c r="I26" s="28"/>
      <c r="J26" s="28"/>
      <c r="K26" s="28"/>
    </row>
    <row r="27" spans="1:12" hidden="1" x14ac:dyDescent="0.25">
      <c r="A27" s="26">
        <v>20</v>
      </c>
      <c r="B27" s="27" t="s">
        <v>48</v>
      </c>
      <c r="C27" s="27" t="s">
        <v>48</v>
      </c>
      <c r="D27" s="157" t="str">
        <f>H8&amp;" "&amp;H9&amp;" "&amp;I9&amp;" "&amp;" "&amp;H10&amp;" "&amp;I10&amp;" "&amp;H11&amp;" "&amp;H12&amp;" "&amp;I12&amp;" "&amp;" "&amp;H13&amp;" "&amp;I13&amp;" "&amp;H14&amp;" "&amp;H15&amp;" "&amp;I15&amp;" "&amp;H16&amp;" "&amp;I16&amp;" "&amp;H17&amp;" "&amp;H18&amp;" "&amp;I18&amp;" "&amp;H19&amp;" "&amp;I19&amp;" "&amp;H20&amp;" "&amp;H21&amp;" "&amp;I21&amp;" "&amp;H22&amp;" "&amp;H29</f>
        <v xml:space="preserve">                                                  DE PESOS M/CTE</v>
      </c>
      <c r="E27" s="157"/>
      <c r="F27" s="157"/>
      <c r="G27" s="157"/>
      <c r="H27" s="157"/>
      <c r="I27" s="157"/>
      <c r="J27" s="157"/>
      <c r="K27" s="157"/>
    </row>
    <row r="28" spans="1:12" hidden="1" x14ac:dyDescent="0.25">
      <c r="A28" s="26">
        <v>21</v>
      </c>
      <c r="B28" s="27" t="s">
        <v>49</v>
      </c>
      <c r="C28" s="27" t="s">
        <v>50</v>
      </c>
      <c r="D28" s="157"/>
      <c r="E28" s="157"/>
      <c r="F28" s="157"/>
      <c r="G28" s="157"/>
      <c r="H28" s="157"/>
      <c r="I28" s="157"/>
      <c r="J28" s="157"/>
      <c r="K28" s="157"/>
    </row>
    <row r="29" spans="1:12" hidden="1" x14ac:dyDescent="0.25">
      <c r="A29" s="26">
        <v>22</v>
      </c>
      <c r="B29" s="27" t="s">
        <v>51</v>
      </c>
      <c r="C29" s="27" t="s">
        <v>51</v>
      </c>
      <c r="D29" s="28"/>
      <c r="E29" s="28"/>
      <c r="F29" s="28"/>
      <c r="G29" s="28"/>
      <c r="H29" s="50" t="str">
        <f>IF(F30&lt;&gt;0,"DE PESOS M/CTE",IF(C3=1,"PESO M/CTE","PESOS M/CTE"))</f>
        <v>DE PESOS M/CTE</v>
      </c>
      <c r="I29" s="28"/>
      <c r="J29" s="28"/>
      <c r="K29" s="28"/>
    </row>
    <row r="30" spans="1:12" hidden="1" x14ac:dyDescent="0.25">
      <c r="A30" s="26">
        <v>23</v>
      </c>
      <c r="B30" s="27" t="s">
        <v>52</v>
      </c>
      <c r="C30" s="27" t="s">
        <v>52</v>
      </c>
      <c r="D30" s="28"/>
      <c r="E30" s="51">
        <f>C3/1000000</f>
        <v>0</v>
      </c>
      <c r="F30" s="52" t="str">
        <f>IF(E30=INT(E30),"DE PESOS M/CTE",0)</f>
        <v>DE PESOS M/CTE</v>
      </c>
      <c r="G30" s="28"/>
      <c r="H30" s="28"/>
      <c r="I30" s="28"/>
      <c r="J30" s="28"/>
      <c r="K30" s="28"/>
    </row>
    <row r="31" spans="1:12" hidden="1" x14ac:dyDescent="0.25">
      <c r="A31" s="26">
        <v>24</v>
      </c>
      <c r="B31" s="27" t="s">
        <v>53</v>
      </c>
      <c r="C31" s="27" t="s">
        <v>53</v>
      </c>
      <c r="D31" s="28"/>
      <c r="E31" s="28"/>
      <c r="F31" s="28"/>
      <c r="G31" s="28"/>
      <c r="H31" s="28"/>
      <c r="I31" s="28"/>
      <c r="J31" s="28"/>
      <c r="K31" s="28"/>
    </row>
    <row r="32" spans="1:12" hidden="1" x14ac:dyDescent="0.25">
      <c r="A32" s="26">
        <v>25</v>
      </c>
      <c r="B32" s="27" t="s">
        <v>54</v>
      </c>
      <c r="C32" s="27" t="s">
        <v>54</v>
      </c>
      <c r="D32" s="28"/>
      <c r="E32" s="28"/>
      <c r="F32" s="28"/>
      <c r="G32" s="28"/>
      <c r="H32" s="28"/>
      <c r="I32" s="28"/>
      <c r="J32" s="28"/>
      <c r="K32" s="28"/>
    </row>
    <row r="33" spans="1:11" hidden="1" x14ac:dyDescent="0.25">
      <c r="A33" s="26">
        <v>26</v>
      </c>
      <c r="B33" s="27" t="s">
        <v>55</v>
      </c>
      <c r="C33" s="27" t="s">
        <v>55</v>
      </c>
      <c r="D33" s="28"/>
      <c r="E33" s="28"/>
      <c r="F33" s="28"/>
      <c r="G33" s="28"/>
      <c r="H33" s="28"/>
      <c r="I33" s="28"/>
      <c r="J33" s="28"/>
      <c r="K33" s="28"/>
    </row>
    <row r="34" spans="1:11" hidden="1" x14ac:dyDescent="0.25">
      <c r="A34" s="26">
        <v>27</v>
      </c>
      <c r="B34" s="27" t="s">
        <v>56</v>
      </c>
      <c r="C34" s="27" t="s">
        <v>56</v>
      </c>
      <c r="D34" s="28"/>
      <c r="E34" s="28"/>
      <c r="F34" s="28"/>
      <c r="G34" s="28"/>
      <c r="H34" s="28"/>
      <c r="I34" s="28"/>
      <c r="J34" s="28"/>
      <c r="K34" s="28"/>
    </row>
    <row r="35" spans="1:11" hidden="1" x14ac:dyDescent="0.25">
      <c r="A35" s="26">
        <v>28</v>
      </c>
      <c r="B35" s="27" t="s">
        <v>57</v>
      </c>
      <c r="C35" s="27" t="s">
        <v>57</v>
      </c>
      <c r="D35" s="28"/>
      <c r="E35" s="28"/>
      <c r="F35" s="28"/>
      <c r="G35" s="28"/>
      <c r="H35" s="28"/>
      <c r="I35" s="28"/>
      <c r="J35" s="28"/>
      <c r="K35" s="28"/>
    </row>
    <row r="36" spans="1:11" hidden="1" x14ac:dyDescent="0.25">
      <c r="A36" s="26">
        <v>29</v>
      </c>
      <c r="B36" s="27" t="s">
        <v>58</v>
      </c>
      <c r="C36" s="27" t="s">
        <v>58</v>
      </c>
      <c r="D36" s="28"/>
      <c r="E36" s="28"/>
      <c r="F36" s="28"/>
      <c r="G36" s="28"/>
      <c r="H36" s="28"/>
      <c r="I36" s="28"/>
      <c r="J36" s="28"/>
      <c r="K36" s="28"/>
    </row>
    <row r="37" spans="1:11" hidden="1" x14ac:dyDescent="0.25">
      <c r="A37" s="26">
        <v>30</v>
      </c>
      <c r="B37" s="27" t="s">
        <v>59</v>
      </c>
      <c r="C37" s="27" t="s">
        <v>59</v>
      </c>
      <c r="D37" s="28"/>
      <c r="E37" s="28"/>
      <c r="F37" s="28"/>
      <c r="G37" s="28"/>
      <c r="H37" s="28"/>
      <c r="I37" s="28"/>
      <c r="J37" s="28"/>
      <c r="K37" s="28"/>
    </row>
    <row r="38" spans="1:11" hidden="1" x14ac:dyDescent="0.25">
      <c r="A38" s="26">
        <v>40</v>
      </c>
      <c r="B38" s="27" t="s">
        <v>60</v>
      </c>
      <c r="C38" s="27" t="s">
        <v>60</v>
      </c>
      <c r="D38" s="28"/>
      <c r="E38" s="28"/>
      <c r="F38" s="28"/>
      <c r="G38" s="28"/>
      <c r="H38" s="28"/>
      <c r="I38" s="28"/>
      <c r="J38" s="28"/>
      <c r="K38" s="28"/>
    </row>
    <row r="39" spans="1:11" hidden="1" x14ac:dyDescent="0.25">
      <c r="A39" s="26">
        <v>50</v>
      </c>
      <c r="B39" s="27" t="s">
        <v>61</v>
      </c>
      <c r="C39" s="27" t="s">
        <v>61</v>
      </c>
      <c r="D39" s="28"/>
      <c r="E39" s="28"/>
      <c r="F39" s="28"/>
      <c r="G39" s="28"/>
      <c r="H39" s="28"/>
      <c r="I39" s="28"/>
      <c r="J39" s="28"/>
      <c r="K39" s="28"/>
    </row>
    <row r="40" spans="1:11" hidden="1" x14ac:dyDescent="0.25">
      <c r="A40" s="26">
        <v>60</v>
      </c>
      <c r="B40" s="27" t="s">
        <v>62</v>
      </c>
      <c r="C40" s="27" t="s">
        <v>62</v>
      </c>
      <c r="D40" s="28"/>
      <c r="E40" s="28"/>
      <c r="F40" s="28"/>
      <c r="G40" s="28"/>
      <c r="H40" s="28"/>
      <c r="I40" s="28"/>
      <c r="J40" s="28"/>
      <c r="K40" s="28"/>
    </row>
    <row r="41" spans="1:11" hidden="1" x14ac:dyDescent="0.25">
      <c r="A41" s="26">
        <v>70</v>
      </c>
      <c r="B41" s="27" t="s">
        <v>63</v>
      </c>
      <c r="C41" s="27" t="s">
        <v>63</v>
      </c>
      <c r="D41" s="28"/>
      <c r="E41" s="28"/>
      <c r="F41" s="28"/>
      <c r="G41" s="28"/>
      <c r="H41" s="28"/>
      <c r="I41" s="28"/>
      <c r="J41" s="28"/>
      <c r="K41" s="28"/>
    </row>
    <row r="42" spans="1:11" hidden="1" x14ac:dyDescent="0.25">
      <c r="A42" s="26">
        <v>80</v>
      </c>
      <c r="B42" s="27" t="s">
        <v>64</v>
      </c>
      <c r="C42" s="27" t="s">
        <v>64</v>
      </c>
      <c r="D42" s="28"/>
      <c r="E42" s="28"/>
      <c r="F42" s="28"/>
      <c r="G42" s="28"/>
      <c r="H42" s="28"/>
      <c r="I42" s="28"/>
      <c r="J42" s="28"/>
      <c r="K42" s="28"/>
    </row>
    <row r="43" spans="1:11" hidden="1" x14ac:dyDescent="0.25">
      <c r="A43" s="26">
        <v>90</v>
      </c>
      <c r="B43" s="27" t="s">
        <v>65</v>
      </c>
      <c r="C43" s="27" t="s">
        <v>65</v>
      </c>
      <c r="D43" s="28"/>
      <c r="E43" s="28"/>
      <c r="F43" s="28"/>
      <c r="G43" s="28"/>
      <c r="H43" s="28"/>
      <c r="I43" s="28"/>
      <c r="J43" s="28"/>
      <c r="K43" s="28"/>
    </row>
    <row r="44" spans="1:11" hidden="1" x14ac:dyDescent="0.25">
      <c r="A44" s="26">
        <v>100</v>
      </c>
      <c r="B44" s="27" t="s">
        <v>66</v>
      </c>
      <c r="C44" s="27" t="s">
        <v>67</v>
      </c>
      <c r="D44" s="28"/>
      <c r="E44" s="28"/>
      <c r="F44" s="28"/>
      <c r="G44" s="28"/>
      <c r="H44" s="28"/>
      <c r="I44" s="28"/>
      <c r="J44" s="28"/>
      <c r="K44" s="28"/>
    </row>
    <row r="45" spans="1:11" hidden="1" x14ac:dyDescent="0.25">
      <c r="A45" s="26">
        <v>200</v>
      </c>
      <c r="B45" s="27" t="s">
        <v>68</v>
      </c>
      <c r="C45" s="27" t="s">
        <v>68</v>
      </c>
      <c r="D45" s="28"/>
      <c r="E45" s="28"/>
      <c r="F45" s="28"/>
      <c r="G45" s="28"/>
      <c r="H45" s="28"/>
      <c r="I45" s="28"/>
      <c r="J45" s="28"/>
      <c r="K45" s="28"/>
    </row>
    <row r="46" spans="1:11" hidden="1" x14ac:dyDescent="0.25">
      <c r="A46" s="26">
        <v>300</v>
      </c>
      <c r="B46" s="27" t="s">
        <v>69</v>
      </c>
      <c r="C46" s="27" t="s">
        <v>69</v>
      </c>
      <c r="D46" s="28"/>
      <c r="E46" s="28"/>
      <c r="F46" s="28"/>
      <c r="G46" s="28"/>
      <c r="H46" s="28"/>
      <c r="I46" s="28"/>
      <c r="J46" s="28"/>
      <c r="K46" s="28"/>
    </row>
    <row r="47" spans="1:11" hidden="1" x14ac:dyDescent="0.25">
      <c r="A47" s="26">
        <v>400</v>
      </c>
      <c r="B47" s="27" t="s">
        <v>70</v>
      </c>
      <c r="C47" s="27" t="s">
        <v>70</v>
      </c>
      <c r="D47" s="28"/>
      <c r="E47" s="28"/>
      <c r="F47" s="28"/>
      <c r="G47" s="28"/>
      <c r="H47" s="28"/>
      <c r="I47" s="28"/>
      <c r="J47" s="28"/>
      <c r="K47" s="28"/>
    </row>
    <row r="48" spans="1:11" hidden="1" x14ac:dyDescent="0.25">
      <c r="A48" s="26">
        <v>500</v>
      </c>
      <c r="B48" s="27" t="s">
        <v>71</v>
      </c>
      <c r="C48" s="27" t="s">
        <v>71</v>
      </c>
      <c r="D48" s="28"/>
      <c r="E48" s="28"/>
      <c r="F48" s="28"/>
      <c r="G48" s="28"/>
      <c r="H48" s="28"/>
      <c r="I48" s="28"/>
      <c r="J48" s="28"/>
      <c r="K48" s="28"/>
    </row>
    <row r="49" spans="1:11" hidden="1" x14ac:dyDescent="0.25">
      <c r="A49" s="26">
        <v>600</v>
      </c>
      <c r="B49" s="27" t="s">
        <v>72</v>
      </c>
      <c r="C49" s="27" t="s">
        <v>72</v>
      </c>
      <c r="D49" s="28"/>
      <c r="E49" s="28"/>
      <c r="F49" s="28"/>
      <c r="G49" s="28"/>
      <c r="H49" s="28"/>
      <c r="I49" s="28"/>
      <c r="J49" s="28"/>
      <c r="K49" s="28"/>
    </row>
    <row r="50" spans="1:11" hidden="1" x14ac:dyDescent="0.25">
      <c r="A50" s="26">
        <v>700</v>
      </c>
      <c r="B50" s="27" t="s">
        <v>73</v>
      </c>
      <c r="C50" s="27" t="s">
        <v>73</v>
      </c>
      <c r="D50" s="28"/>
      <c r="E50" s="28"/>
      <c r="F50" s="28"/>
      <c r="G50" s="28"/>
      <c r="H50" s="28"/>
      <c r="I50" s="28"/>
      <c r="J50" s="28"/>
      <c r="K50" s="28"/>
    </row>
    <row r="51" spans="1:11" hidden="1" x14ac:dyDescent="0.25">
      <c r="A51" s="26">
        <v>800</v>
      </c>
      <c r="B51" s="27" t="s">
        <v>74</v>
      </c>
      <c r="C51" s="27" t="s">
        <v>74</v>
      </c>
      <c r="D51" s="28"/>
      <c r="E51" s="28"/>
      <c r="F51" s="28"/>
      <c r="G51" s="28"/>
      <c r="H51" s="28"/>
      <c r="I51" s="28"/>
      <c r="J51" s="28"/>
      <c r="K51" s="28"/>
    </row>
    <row r="52" spans="1:11" hidden="1" x14ac:dyDescent="0.25">
      <c r="A52" s="26">
        <v>900</v>
      </c>
      <c r="B52" s="27" t="s">
        <v>75</v>
      </c>
      <c r="C52" s="27" t="s">
        <v>75</v>
      </c>
      <c r="D52" s="28"/>
      <c r="E52" s="28"/>
      <c r="F52" s="28"/>
      <c r="G52" s="28"/>
      <c r="H52" s="28"/>
      <c r="I52" s="28"/>
      <c r="J52" s="28"/>
      <c r="K52" s="28"/>
    </row>
    <row r="53" spans="1:11" hidden="1" x14ac:dyDescent="0.25">
      <c r="A53" s="53"/>
      <c r="B53" s="54"/>
      <c r="C53" s="54"/>
      <c r="D53" s="28"/>
      <c r="E53" s="28"/>
      <c r="F53" s="28"/>
      <c r="G53" s="28"/>
      <c r="H53" s="28"/>
      <c r="I53" s="28"/>
      <c r="J53" s="28"/>
      <c r="K53" s="28"/>
    </row>
    <row r="54" spans="1:11" hidden="1" x14ac:dyDescent="0.25">
      <c r="A54" s="55"/>
      <c r="B54" s="55"/>
      <c r="C54" s="55"/>
      <c r="D54" s="55"/>
      <c r="E54" s="55"/>
      <c r="F54" s="55"/>
      <c r="G54" s="55"/>
      <c r="H54" s="55"/>
      <c r="I54" s="55"/>
      <c r="J54" s="55"/>
      <c r="K54" s="55"/>
    </row>
  </sheetData>
  <sheetProtection algorithmName="SHA-512" hashValue="M10mFmgVBJCmm9bQpd5XeAGIEC1O9YWeidvywT+pyhrfc7Eapxz0ui96qBdOJBrWtTkDaR3i1ioQx9IPjapLsg==" saltValue="J+kZY06WmCsXJ4+XKfaWbA==" spinCount="100000" sheet="1" objects="1" scenarios="1" selectLockedCells="1" selectUnlockedCells="1"/>
  <mergeCells count="11">
    <mergeCell ref="J14:J16"/>
    <mergeCell ref="J17:J19"/>
    <mergeCell ref="J20:J22"/>
    <mergeCell ref="D27:K28"/>
    <mergeCell ref="A1:J1"/>
    <mergeCell ref="A3:B3"/>
    <mergeCell ref="C3:D3"/>
    <mergeCell ref="A5:B5"/>
    <mergeCell ref="C5:J6"/>
    <mergeCell ref="J8:J10"/>
    <mergeCell ref="J11:J13"/>
  </mergeCells>
  <dataValidations disablePrompts="1" count="1">
    <dataValidation type="whole" operator="greaterThanOrEqual" allowBlank="1" showInputMessage="1" showErrorMessage="1" errorTitle="Gerencie.com" error="Numeros enteros mayores que 0" promptTitle="Gerencie.com" prompt="Digite el valor" sqref="C3:D3">
      <formula1>0</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2. PPTO CONSOLIDADO</vt:lpstr>
      <vt:lpstr>CONVER.#.LETRA</vt:lpstr>
      <vt:lpstr>'2. PPTO CONSOLIDADO'!Área_de_impresión</vt:lpstr>
      <vt:lpstr>'2. PPTO CONSOLIDADO'!Títulos_a_imprimir</vt:lpstr>
    </vt:vector>
  </TitlesOfParts>
  <Company>Me&amp;Ta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Corporation</dc:creator>
  <cp:lastModifiedBy>Angela Maria Gonzalez Orozco</cp:lastModifiedBy>
  <cp:lastPrinted>2019-06-14T16:53:57Z</cp:lastPrinted>
  <dcterms:created xsi:type="dcterms:W3CDTF">1996-11-27T10:00:04Z</dcterms:created>
  <dcterms:modified xsi:type="dcterms:W3CDTF">2019-07-08T17:39:45Z</dcterms:modified>
</cp:coreProperties>
</file>