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H:\USPEC BACKUP (ABRIL-22-19)\PROCESOS OBRA\USPEC-LP-022-2019 (MANTENIMIENTO 17 GRUPOS)\DEFINITIVO\OFERTAS ECONOMICAS\ANEXO No. 17A\G3\"/>
    </mc:Choice>
  </mc:AlternateContent>
  <bookViews>
    <workbookView xWindow="0" yWindow="0" windowWidth="28800" windowHeight="12435"/>
  </bookViews>
  <sheets>
    <sheet name="2. PPTO CONSOLIDADO" sheetId="11" r:id="rId1"/>
    <sheet name="CONVER.#.LETRA" sheetId="14" state="hidden" r:id="rId2"/>
  </sheets>
  <externalReferences>
    <externalReference r:id="rId3"/>
    <externalReference r:id="rId4"/>
    <externalReference r:id="rId5"/>
    <externalReference r:id="rId6"/>
    <externalReference r:id="rId7"/>
    <externalReference r:id="rId8"/>
  </externalReferences>
  <definedNames>
    <definedName name="_xlnm._FilterDatabase" localSheetId="0" hidden="1">'2. PPTO CONSOLIDADO'!$A$5:$XCU$158</definedName>
    <definedName name="a.vtas.cim">#REF!</definedName>
    <definedName name="ACCESORIOS">[1]Materiales!$D$559:$D$570</definedName>
    <definedName name="Accesorios_de_1_2">#REF!</definedName>
    <definedName name="Accesorios_de_3_4">#REF!</definedName>
    <definedName name="Acero_de_Refuerzo_Figurado_de_60.000_P.S.I.">#REF!</definedName>
    <definedName name="Acido_Muriatico">#REF!</definedName>
    <definedName name="Acoflex_1_2">#REF!</definedName>
    <definedName name="Acometida_en_2_3___350_kcmil___1___250_kcmil_AWG__THHN_en_Ø_4">#REF!</definedName>
    <definedName name="Acometida_en_3___1_0___1___2___1___6_T_AWG__THHN_en_1Ø_3">#REF!</definedName>
    <definedName name="Acometida_en_3___250_kcmil___1___2_0___1___2_T_AWG__THHN_en_1Ø_3">#REF!</definedName>
    <definedName name="Acometida_en_3___4_0___1___2_0___1___2_T_AWG__THHN_en_1Ø_3">#REF!</definedName>
    <definedName name="Acometida_en_3___6___1___8___1___8_T_AWG__THHN_en_1Ø_1">#REF!</definedName>
    <definedName name="Acometida_en_3___6_en_1Ø_2">#REF!</definedName>
    <definedName name="Acometida_en_3___8___1___10___1___8_T_AWG__THHN_en_1Ø_1">#REF!</definedName>
    <definedName name="Acometida_en_Conductor_de_Cobre_3___2_0_AWG_XLEP_15_Kv">#REF!</definedName>
    <definedName name="Agua">#REF!</definedName>
    <definedName name="Alambre_Negro_No.18">#REF!</definedName>
    <definedName name="Alcaparro_2.00_m">#REF!</definedName>
    <definedName name="aleros">[1]Materiales!$D$267:$D$281</definedName>
    <definedName name="ALFAJIAS">[1]Materiales!$D$457:$D$465</definedName>
    <definedName name="Almacenista">#REF!</definedName>
    <definedName name="Andamio_Sección">#REF!</definedName>
    <definedName name="Andamios">#REF!</definedName>
    <definedName name="Angulo_en_aluminio_1_2__x_1_2__x_1_16">#REF!</definedName>
    <definedName name="Angulo_hierro_2_1_2__x_3_13">#REF!</definedName>
    <definedName name="Anticorrosivo_Rojo_Claro">#REF!</definedName>
    <definedName name="APARATOS">[1]Materiales!$D$528:$D$543</definedName>
    <definedName name="Aparatos_Telefonicos_para_extensiones">#REF!</definedName>
    <definedName name="Aparatos_Telefonicos_secretariales">#REF!</definedName>
    <definedName name="Aplique_Cilindrico_de_Pared_en_Acero_Galvanizado_de_1x26_W._120_V.">#REF!</definedName>
    <definedName name="Aplique_Cilindrico_de_Pared_en_Acero_Galvanizado_de_2x26_W._120_V.">#REF!</definedName>
    <definedName name="Aplique_Cilindrico_de_Techo_en_Acero_Galvanizado_de_2x26_W._120_V.">#REF!</definedName>
    <definedName name="APU_1.1.1">#REF!</definedName>
    <definedName name="APU_1.1.2">#REF!</definedName>
    <definedName name="APU_1.1.3">#REF!</definedName>
    <definedName name="APU_1.1.4">#REF!</definedName>
    <definedName name="APU_1.1.5">#REF!</definedName>
    <definedName name="APU_1.2.1">#REF!</definedName>
    <definedName name="APU_1.2.2">#REF!</definedName>
    <definedName name="APU_1.2.3">#REF!</definedName>
    <definedName name="APU_1.3.1">#REF!</definedName>
    <definedName name="APU_1.3.2">#REF!</definedName>
    <definedName name="APU_10.1.1">#REF!</definedName>
    <definedName name="APU_10.1.10">#REF!</definedName>
    <definedName name="APU_10.1.11">#REF!</definedName>
    <definedName name="APU_10.1.13">#REF!</definedName>
    <definedName name="APU_10.1.14">#REF!</definedName>
    <definedName name="APU_10.1.15">#REF!</definedName>
    <definedName name="APU_10.1.16">#REF!</definedName>
    <definedName name="APU_10.1.17">#REF!</definedName>
    <definedName name="APU_10.1.18">#REF!</definedName>
    <definedName name="APU_10.1.19">#REF!</definedName>
    <definedName name="APU_10.1.2">#REF!</definedName>
    <definedName name="APU_10.1.3">#REF!</definedName>
    <definedName name="APU_10.1.4">#REF!</definedName>
    <definedName name="APU_10.1.5">#REF!</definedName>
    <definedName name="APU_10.1.6">#REF!</definedName>
    <definedName name="APU_10.1.7">#REF!</definedName>
    <definedName name="APU_10.1.8">#REF!</definedName>
    <definedName name="APU_10.1.9">#REF!</definedName>
    <definedName name="APU_10.2.1">#REF!</definedName>
    <definedName name="APU_10.2.2">#REF!</definedName>
    <definedName name="APU_11.1.1">#REF!</definedName>
    <definedName name="APU_11.1.2">#REF!</definedName>
    <definedName name="APU_11.1.3">#REF!</definedName>
    <definedName name="APU_11.1.4">#REF!</definedName>
    <definedName name="APU_11.2.1.1">#REF!</definedName>
    <definedName name="APU_11.2.2.1">#REF!</definedName>
    <definedName name="APU_11.2.2.2">#REF!</definedName>
    <definedName name="APU_11.2.3.1">#REF!</definedName>
    <definedName name="APU_11.2.3.2">#REF!</definedName>
    <definedName name="APU_12.1.1">#REF!</definedName>
    <definedName name="APU_12.1.10">#REF!</definedName>
    <definedName name="APU_12.1.11">#REF!</definedName>
    <definedName name="APU_12.1.12">#REF!</definedName>
    <definedName name="APU_12.1.13">#REF!</definedName>
    <definedName name="APU_12.1.14">#REF!</definedName>
    <definedName name="APU_12.1.15">#REF!</definedName>
    <definedName name="APU_12.1.16">#REF!</definedName>
    <definedName name="APU_12.1.17">#REF!</definedName>
    <definedName name="APU_12.1.18">#REF!</definedName>
    <definedName name="APU_12.1.19">#REF!</definedName>
    <definedName name="APU_12.1.2">#REF!</definedName>
    <definedName name="APU_12.1.20">#REF!</definedName>
    <definedName name="APU_12.1.21">#REF!</definedName>
    <definedName name="APU_12.1.22">#REF!</definedName>
    <definedName name="APU_12.1.23">#REF!</definedName>
    <definedName name="APU_12.1.24">#REF!</definedName>
    <definedName name="APU_12.1.25">#REF!</definedName>
    <definedName name="APU_12.1.26">#REF!</definedName>
    <definedName name="APU_12.1.27">#REF!</definedName>
    <definedName name="APU_12.1.28">#REF!</definedName>
    <definedName name="APU_12.1.29">#REF!</definedName>
    <definedName name="APU_12.1.3">#REF!</definedName>
    <definedName name="APU_12.1.30">#REF!</definedName>
    <definedName name="APU_12.1.31">#REF!</definedName>
    <definedName name="APU_12.1.32">#REF!</definedName>
    <definedName name="APU_12.1.33">#REF!</definedName>
    <definedName name="APU_12.1.34">#REF!</definedName>
    <definedName name="APU_12.1.35">#REF!</definedName>
    <definedName name="APU_12.1.36">#REF!</definedName>
    <definedName name="APU_12.1.37">#REF!</definedName>
    <definedName name="APU_12.1.38">#REF!</definedName>
    <definedName name="APU_12.1.39">#REF!</definedName>
    <definedName name="APU_12.1.4">#REF!</definedName>
    <definedName name="APU_12.1.40">#REF!</definedName>
    <definedName name="APU_12.1.41">#REF!</definedName>
    <definedName name="APU_12.1.42">#REF!</definedName>
    <definedName name="APU_12.1.43">#REF!</definedName>
    <definedName name="APU_12.1.44">#REF!</definedName>
    <definedName name="APU_12.1.45">#REF!</definedName>
    <definedName name="APU_12.1.46">#REF!</definedName>
    <definedName name="APU_12.1.47">#REF!</definedName>
    <definedName name="APU_12.1.48">#REF!</definedName>
    <definedName name="APU_12.1.49">#REF!</definedName>
    <definedName name="APU_12.1.5">#REF!</definedName>
    <definedName name="APU_12.1.50">#REF!</definedName>
    <definedName name="APU_12.1.51">#REF!</definedName>
    <definedName name="APU_12.1.52">#REF!</definedName>
    <definedName name="APU_12.1.53">#REF!</definedName>
    <definedName name="APU_12.1.54">#REF!</definedName>
    <definedName name="APU_12.1.55">#REF!</definedName>
    <definedName name="APU_12.1.56">#REF!</definedName>
    <definedName name="APU_12.1.57">#REF!</definedName>
    <definedName name="APU_12.1.58">#REF!</definedName>
    <definedName name="APU_12.1.59">#REF!</definedName>
    <definedName name="APU_12.1.6">#REF!</definedName>
    <definedName name="APU_12.1.60">#REF!</definedName>
    <definedName name="APU_12.1.61">#REF!</definedName>
    <definedName name="APU_12.1.62">#REF!</definedName>
    <definedName name="APU_12.1.63">#REF!</definedName>
    <definedName name="APU_12.1.64">#REF!</definedName>
    <definedName name="APU_12.1.65">#REF!</definedName>
    <definedName name="APU_12.1.66">#REF!</definedName>
    <definedName name="APU_12.1.67">#REF!</definedName>
    <definedName name="APU_12.1.68">#REF!</definedName>
    <definedName name="APU_12.1.69">#REF!</definedName>
    <definedName name="APU_12.1.7">#REF!</definedName>
    <definedName name="APU_12.1.70">#REF!</definedName>
    <definedName name="APU_12.1.71">#REF!</definedName>
    <definedName name="APU_12.1.8">#REF!</definedName>
    <definedName name="APU_12.1.9">#REF!</definedName>
    <definedName name="APU_13.1.1">#REF!</definedName>
    <definedName name="APU_13.1.2">#REF!</definedName>
    <definedName name="APU_13.1.3">#REF!</definedName>
    <definedName name="APU_13.1.4">#REF!</definedName>
    <definedName name="APU_13.1.5">#REF!</definedName>
    <definedName name="APU_13.1.6">#REF!</definedName>
    <definedName name="APU_14.1.1">#REF!</definedName>
    <definedName name="APU_14.1.2">#REF!</definedName>
    <definedName name="APU_14.1.3">#REF!</definedName>
    <definedName name="APU_14.1.4">#REF!</definedName>
    <definedName name="APU_14.1.5">#REF!</definedName>
    <definedName name="APU_15.1.1">#REF!</definedName>
    <definedName name="APU_15.2.1">#REF!</definedName>
    <definedName name="APU_15.2.10">#REF!</definedName>
    <definedName name="APU_15.2.11">#REF!</definedName>
    <definedName name="APU_15.2.12">#REF!</definedName>
    <definedName name="APU_15.2.13">#REF!</definedName>
    <definedName name="APU_15.2.14">#REF!</definedName>
    <definedName name="APU_15.2.15">#REF!</definedName>
    <definedName name="APU_15.2.2">#REF!</definedName>
    <definedName name="APU_15.2.3">#REF!</definedName>
    <definedName name="APU_15.2.4">#REF!</definedName>
    <definedName name="APU_15.2.5">#REF!</definedName>
    <definedName name="APU_15.2.6">#REF!</definedName>
    <definedName name="APU_15.2.7">#REF!</definedName>
    <definedName name="APU_15.2.8">#REF!</definedName>
    <definedName name="APU_15.2.9">#REF!</definedName>
    <definedName name="APU_16.1.1">#REF!</definedName>
    <definedName name="APU_16.1.10">#REF!</definedName>
    <definedName name="APU_16.1.11">#REF!</definedName>
    <definedName name="APU_16.1.12">#REF!</definedName>
    <definedName name="APU_16.1.13">#REF!</definedName>
    <definedName name="APU_16.1.14">#REF!</definedName>
    <definedName name="APU_16.1.15">#REF!</definedName>
    <definedName name="APU_16.1.16">#REF!</definedName>
    <definedName name="APU_16.1.17">#REF!</definedName>
    <definedName name="APU_16.1.18">#REF!</definedName>
    <definedName name="APU_16.1.19">#REF!</definedName>
    <definedName name="APU_16.1.2">#REF!</definedName>
    <definedName name="APU_16.1.3">#REF!</definedName>
    <definedName name="APU_16.1.4">#REF!</definedName>
    <definedName name="APU_16.1.5">#REF!</definedName>
    <definedName name="APU_16.1.6">#REF!</definedName>
    <definedName name="APU_16.1.7">#REF!</definedName>
    <definedName name="APU_16.1.8">#REF!</definedName>
    <definedName name="APU_16.1.9">#REF!</definedName>
    <definedName name="APU_17.1.1">#REF!</definedName>
    <definedName name="APU_17.1.2">#REF!</definedName>
    <definedName name="APU_18.1.1">#REF!</definedName>
    <definedName name="APU_18.2.1">#REF!</definedName>
    <definedName name="APU_18.2.2">#REF!</definedName>
    <definedName name="APU_18.2.3">#REF!</definedName>
    <definedName name="APU_18.2.4">#REF!</definedName>
    <definedName name="APU_18.3.1">#REF!</definedName>
    <definedName name="APU_18.3.2">#REF!</definedName>
    <definedName name="APU_18.4.1">#REF!</definedName>
    <definedName name="APU_18.4.2">#REF!</definedName>
    <definedName name="APU_19.1.1">#REF!</definedName>
    <definedName name="APU_19.1.2">#REF!</definedName>
    <definedName name="APU_19.1.3">#REF!</definedName>
    <definedName name="APU_19.1.4">#REF!</definedName>
    <definedName name="APU_19.1.5">#REF!</definedName>
    <definedName name="APU_19.2.1">#REF!</definedName>
    <definedName name="APU_19.3.1">#REF!</definedName>
    <definedName name="APU_2.1.1">#REF!</definedName>
    <definedName name="APU_2.1.2">#REF!</definedName>
    <definedName name="APU_2.1.3">#REF!</definedName>
    <definedName name="APU_2.1.4">#REF!</definedName>
    <definedName name="APU_2.2.1">#REF!</definedName>
    <definedName name="APU_2.2.2">#REF!</definedName>
    <definedName name="APU_2.2.3">#REF!</definedName>
    <definedName name="APU_2.3.1">#REF!</definedName>
    <definedName name="APU_2.3.2">#REF!</definedName>
    <definedName name="APU_20.1.1">#REF!</definedName>
    <definedName name="APU_20.1.2">#REF!</definedName>
    <definedName name="APU_20.1.3">#REF!</definedName>
    <definedName name="APU_20.1.4">#REF!</definedName>
    <definedName name="APU_20.2.1">#REF!</definedName>
    <definedName name="APU_20.2.2">#REF!</definedName>
    <definedName name="APU_20.2.3">#REF!</definedName>
    <definedName name="APU_20.2.4">#REF!</definedName>
    <definedName name="APU_20.2.5">#REF!</definedName>
    <definedName name="APU_20.2.6">#REF!</definedName>
    <definedName name="APU_21.1.4">#REF!</definedName>
    <definedName name="APU_21.2.1">#REF!</definedName>
    <definedName name="APU_21.2.2">#REF!</definedName>
    <definedName name="APU_21.2.3">#REF!</definedName>
    <definedName name="APU_21.2.4">#REF!</definedName>
    <definedName name="APU_3.1.1">#REF!</definedName>
    <definedName name="APU_3.1.10">#REF!</definedName>
    <definedName name="APU_3.1.11">#REF!</definedName>
    <definedName name="APU_3.1.12">#REF!</definedName>
    <definedName name="APU_3.1.13">#REF!</definedName>
    <definedName name="APU_3.1.2">#REF!</definedName>
    <definedName name="APU_3.1.3">#REF!</definedName>
    <definedName name="APU_3.1.4">#REF!</definedName>
    <definedName name="APU_3.1.5">#REF!</definedName>
    <definedName name="APU_3.1.6">#REF!</definedName>
    <definedName name="APU_3.1.7">#REF!</definedName>
    <definedName name="APU_3.1.8">#REF!</definedName>
    <definedName name="APU_3.1.9">#REF!</definedName>
    <definedName name="APU_3.2.1">#REF!</definedName>
    <definedName name="APU_3.2.10">#REF!</definedName>
    <definedName name="APU_3.2.2">#REF!</definedName>
    <definedName name="APU_3.2.3">#REF!</definedName>
    <definedName name="APU_3.2.4">#REF!</definedName>
    <definedName name="APU_3.2.5">#REF!</definedName>
    <definedName name="APU_3.2.6">#REF!</definedName>
    <definedName name="APU_3.2.7">#REF!</definedName>
    <definedName name="APU_3.2.8">#REF!</definedName>
    <definedName name="APU_3.2.9">#REF!</definedName>
    <definedName name="APU_3.3.1">#REF!</definedName>
    <definedName name="APU_3.3.2">#REF!</definedName>
    <definedName name="APU_3.3.3">#REF!</definedName>
    <definedName name="APU_3.3.4">#REF!</definedName>
    <definedName name="APU_3.4.1.1">#REF!</definedName>
    <definedName name="APU_3.4.1.2">#REF!</definedName>
    <definedName name="APU_3.4.1.3">#REF!</definedName>
    <definedName name="APU_3.4.1.4">#REF!</definedName>
    <definedName name="APU_3.4.2.1">#REF!</definedName>
    <definedName name="APU_3.4.2.2">#REF!</definedName>
    <definedName name="APU_3.4.2.3">#REF!</definedName>
    <definedName name="APU_3.4.2.4">#REF!</definedName>
    <definedName name="APU_3.4.3.1">#REF!</definedName>
    <definedName name="APU_3.4.3.2">#REF!</definedName>
    <definedName name="APU_3.4.4.1">#REF!</definedName>
    <definedName name="APU_3.4.4.2">#REF!</definedName>
    <definedName name="APU_3.4.4.3">#REF!</definedName>
    <definedName name="APU_3.4.5.1">#REF!</definedName>
    <definedName name="APU_4.1.1">#REF!</definedName>
    <definedName name="APU_4.1.2">#REF!</definedName>
    <definedName name="APU_4.1.3">#REF!</definedName>
    <definedName name="APU_4.1.4">#REF!</definedName>
    <definedName name="APU_4.1.5">#REF!</definedName>
    <definedName name="APU_4.1.6">#REF!</definedName>
    <definedName name="APU_4.1.7">#REF!</definedName>
    <definedName name="APU_4.1.8">#REF!</definedName>
    <definedName name="APU_4.5.1">#REF!</definedName>
    <definedName name="APU_4.5.2">#REF!</definedName>
    <definedName name="APU_5.1.1">#REF!</definedName>
    <definedName name="APU_5.1.10">#REF!</definedName>
    <definedName name="APU_5.1.11">#REF!</definedName>
    <definedName name="APU_5.1.12">#REF!</definedName>
    <definedName name="APU_5.1.13">#REF!</definedName>
    <definedName name="APU_5.1.2">#REF!</definedName>
    <definedName name="APU_5.1.3">#REF!</definedName>
    <definedName name="APU_5.1.4">#REF!</definedName>
    <definedName name="APU_5.1.5">#REF!</definedName>
    <definedName name="APU_5.1.6">#REF!</definedName>
    <definedName name="APU_5.1.7">#REF!</definedName>
    <definedName name="APU_5.1.8">#REF!</definedName>
    <definedName name="APU_5.1.9">#REF!</definedName>
    <definedName name="APU_5.3.1">#REF!</definedName>
    <definedName name="APU_6.1.1">#REF!</definedName>
    <definedName name="APU_6.1.10">#REF!</definedName>
    <definedName name="APU_6.1.2">#REF!</definedName>
    <definedName name="APU_6.1.3">#REF!</definedName>
    <definedName name="APU_6.1.4">#REF!</definedName>
    <definedName name="APU_6.1.5">#REF!</definedName>
    <definedName name="APU_6.1.6">#REF!</definedName>
    <definedName name="APU_6.1.7">#REF!</definedName>
    <definedName name="APU_6.1.8">#REF!</definedName>
    <definedName name="APU_6.1.9">#REF!</definedName>
    <definedName name="APU_6_1_11">#REF!</definedName>
    <definedName name="APU_7.1.1">#REF!</definedName>
    <definedName name="APU_7.1.10">#REF!</definedName>
    <definedName name="APU_7.1.2">#REF!</definedName>
    <definedName name="APU_7.1.3">#REF!</definedName>
    <definedName name="APU_7.1.4">#REF!</definedName>
    <definedName name="APU_7.1.5">#REF!</definedName>
    <definedName name="APU_7.1.6">#REF!</definedName>
    <definedName name="APU_7.1.7">#REF!</definedName>
    <definedName name="APU_7.1.8">#REF!</definedName>
    <definedName name="APU_7.1.9">#REF!</definedName>
    <definedName name="APU_7.2.1">#REF!</definedName>
    <definedName name="APU_7.2.2">#REF!</definedName>
    <definedName name="APU_7.3.1">#REF!</definedName>
    <definedName name="APU_7.3.10">#REF!</definedName>
    <definedName name="APU_7.3.11">#REF!</definedName>
    <definedName name="APU_7.3.12">#REF!</definedName>
    <definedName name="APU_7.3.13">#REF!</definedName>
    <definedName name="APU_7.3.14">#REF!</definedName>
    <definedName name="APU_7.3.15">#REF!</definedName>
    <definedName name="APU_7.3.16">#REF!</definedName>
    <definedName name="APU_7.3.2">#REF!</definedName>
    <definedName name="APU_7.3.3">#REF!</definedName>
    <definedName name="APU_7.3.4">#REF!</definedName>
    <definedName name="APU_7.3.5">#REF!</definedName>
    <definedName name="APU_7.3.6">#REF!</definedName>
    <definedName name="APU_7.3.7">#REF!</definedName>
    <definedName name="APU_7.3.8">#REF!</definedName>
    <definedName name="APU_7.3.9">#REF!</definedName>
    <definedName name="APU_7.4.1">#REF!</definedName>
    <definedName name="APU_7.4.2">#REF!</definedName>
    <definedName name="APU_7.5.1">#REF!</definedName>
    <definedName name="APU_7.5.2">#REF!</definedName>
    <definedName name="APU_7.5.3">#REF!</definedName>
    <definedName name="APU_7.5.4">#REF!</definedName>
    <definedName name="APU_7.5.5">#REF!</definedName>
    <definedName name="APU_7.5.6">#REF!</definedName>
    <definedName name="APU_7.5.7">#REF!</definedName>
    <definedName name="APU_7.5.8">#REF!</definedName>
    <definedName name="APU_7.6.1">#REF!</definedName>
    <definedName name="APU_7.6.2">#REF!</definedName>
    <definedName name="APU_7.6.3">#REF!</definedName>
    <definedName name="APU_7.7.1.1">#REF!</definedName>
    <definedName name="APU_7.7.1.2">#REF!</definedName>
    <definedName name="APU_7.7.1.3">#REF!</definedName>
    <definedName name="APU_7.7.1.4">#REF!</definedName>
    <definedName name="APU_7.7.1.5">#REF!</definedName>
    <definedName name="APU_7.7.1.6">#REF!</definedName>
    <definedName name="APU_7.7.1.7">#REF!</definedName>
    <definedName name="APU_7.7.1.8">#REF!</definedName>
    <definedName name="APU_7.7.2.1">#REF!</definedName>
    <definedName name="APU_7.7.2.2">#REF!</definedName>
    <definedName name="APU_7.7.2.3">#REF!</definedName>
    <definedName name="APU_7.7.2.4">#REF!</definedName>
    <definedName name="APU_7.7.3.1">#REF!</definedName>
    <definedName name="APU_7.7.3.2">#REF!</definedName>
    <definedName name="APU_7.7.4.1">#REF!</definedName>
    <definedName name="APU_7.7.4.2">#REF!</definedName>
    <definedName name="APU_7.7.4.3">#REF!</definedName>
    <definedName name="APU_7.7.5.1">#REF!</definedName>
    <definedName name="APU_7.7.5.2">#REF!</definedName>
    <definedName name="APU_7.7.6.1">#REF!</definedName>
    <definedName name="APU_7.7.6.2">#REF!</definedName>
    <definedName name="APU_7.7.6.3">#REF!</definedName>
    <definedName name="APU_7.7.6.4">#REF!</definedName>
    <definedName name="APU_7.7.6.5">#REF!</definedName>
    <definedName name="APU_7.7.6.6">#REF!</definedName>
    <definedName name="APU_7.7.7.1">#REF!</definedName>
    <definedName name="APU_7.7.7.2">#REF!</definedName>
    <definedName name="APU_7.7.8.1.1">#REF!</definedName>
    <definedName name="APU_7.7.8.1.10">#REF!</definedName>
    <definedName name="APU_7.7.8.1.11">#REF!</definedName>
    <definedName name="APU_7.7.8.1.2">#REF!</definedName>
    <definedName name="APU_7.7.8.1.3">#REF!</definedName>
    <definedName name="APU_7.7.8.1.4">#REF!</definedName>
    <definedName name="APU_7.7.8.1.5">#REF!</definedName>
    <definedName name="APU_7.7.8.1.6">#REF!</definedName>
    <definedName name="APU_7.7.8.1.7">#REF!</definedName>
    <definedName name="APU_7.7.8.1.8">#REF!</definedName>
    <definedName name="APU_7.7.8.1.9">#REF!</definedName>
    <definedName name="APU_7.7.8.2.1">#REF!</definedName>
    <definedName name="APU_7.7.8.2.2">#REF!</definedName>
    <definedName name="APU_7.7.8.3.1">#REF!</definedName>
    <definedName name="APU_7.7.8.3.2">#REF!</definedName>
    <definedName name="APU_7.7.8.3.3">#REF!</definedName>
    <definedName name="APU_7.7.8.3.4">#REF!</definedName>
    <definedName name="APU_7.7.8.3.5">#REF!</definedName>
    <definedName name="APU_7.7.8.3.6">#REF!</definedName>
    <definedName name="APU_7.7.8.4.1">#REF!</definedName>
    <definedName name="APU_7.7.8.4.2">#REF!</definedName>
    <definedName name="APU_7.7.8.4.3">#REF!</definedName>
    <definedName name="APU_7.7.8.4.4">#REF!</definedName>
    <definedName name="APU_7.7.8.4.5">#REF!</definedName>
    <definedName name="APU_7.7.8.4.6">#REF!</definedName>
    <definedName name="APU_7.7.8.4.7">#REF!</definedName>
    <definedName name="APU_7.7.8.4.8">#REF!</definedName>
    <definedName name="APU_7.8.1.1">#REF!</definedName>
    <definedName name="APU_7.8.1.2">#REF!</definedName>
    <definedName name="APU_7.8.1.3">#REF!</definedName>
    <definedName name="APU_7.8.1.4">#REF!</definedName>
    <definedName name="APU_7.8.2.1">#REF!</definedName>
    <definedName name="APU_7.8.2.2">#REF!</definedName>
    <definedName name="APU_7.8.2.3">#REF!</definedName>
    <definedName name="APU_7.8.3.1">#REF!</definedName>
    <definedName name="APU_7.8.3.2">#REF!</definedName>
    <definedName name="APU_7.9.1.1">#REF!</definedName>
    <definedName name="APU_7.9.1.2">#REF!</definedName>
    <definedName name="APU_7.9.1.3">#REF!</definedName>
    <definedName name="APU_7.9.1.4">#REF!</definedName>
    <definedName name="APU_7.9.1.5">#REF!</definedName>
    <definedName name="APU_7.9.2.1">#REF!</definedName>
    <definedName name="APU_7.9.2.2">#REF!</definedName>
    <definedName name="APU_7.9.2.3">#REF!</definedName>
    <definedName name="APU_7.9.3.1">#REF!</definedName>
    <definedName name="APU_7.9.3.2">#REF!</definedName>
    <definedName name="APU_7.9.3.3">#REF!</definedName>
    <definedName name="APU_7.9.3.4">#REF!</definedName>
    <definedName name="APU_7.9.4.1">#REF!</definedName>
    <definedName name="APU_7.9.4.2">#REF!</definedName>
    <definedName name="APU_7.9.4.3">#REF!</definedName>
    <definedName name="APU_9.1.1">#REF!</definedName>
    <definedName name="APU_acero.60000">#REF!</definedName>
    <definedName name="APU_Alcaparros">#REF!</definedName>
    <definedName name="APU_Aseo_General">#REF!</definedName>
    <definedName name="APU_Asta_Banderas">#REF!</definedName>
    <definedName name="APU_Cauchos_Sabaneros">#REF!</definedName>
    <definedName name="APU_concreto.2500">#REF!</definedName>
    <definedName name="APU_concreto.3000">#REF!</definedName>
    <definedName name="APU_concreto.4000">#REF!</definedName>
    <definedName name="APU_concreto.imp.3000">#REF!</definedName>
    <definedName name="APU_Duchas_Antivandalicas">#REF!</definedName>
    <definedName name="APU_Gabinete_Incendio">#REF!</definedName>
    <definedName name="APU_Gescobas_Granito_BH">#REF!</definedName>
    <definedName name="APU_Lavamanos_Colgar">#REF!</definedName>
    <definedName name="APU_Limpieza_Fachadas">#REF!</definedName>
    <definedName name="APU_Limpieza_Muros_Interiores">#REF!</definedName>
    <definedName name="APU_Magnolios">#REF!</definedName>
    <definedName name="APU_Mano_de_Oso">#REF!</definedName>
    <definedName name="APU_mortero.1.4_3000">#REF!</definedName>
    <definedName name="APU_mortero_1.3_4000">#REF!</definedName>
    <definedName name="APU_mortero_1.3_imp">#REF!</definedName>
    <definedName name="APU_mortero_1.4_imp">#REF!</definedName>
    <definedName name="APU_mortero1.5_2000">#REF!</definedName>
    <definedName name="APU_Pradizacion">#REF!</definedName>
    <definedName name="APU_Sangegado">#REF!</definedName>
    <definedName name="_xlnm.Print_Area" localSheetId="0">'2. PPTO CONSOLIDADO'!$A$1:$F$170</definedName>
    <definedName name="Arena_de_Peña">#REF!</definedName>
    <definedName name="Arena_de_rio">#REF!</definedName>
    <definedName name="Arena_Lavada_de_Peña">#REF!</definedName>
    <definedName name="Arena_semilavada">#REF!</definedName>
    <definedName name="Arranque.m">[1]Materiales!$D$91:$D$98</definedName>
    <definedName name="ASEO">[1]Materiales!$D$610:$D$622</definedName>
    <definedName name="Aseo_general">#REF!</definedName>
    <definedName name="Aseo_General___3_HS__Sal__Mínimo">#REF!</definedName>
    <definedName name="Asta_Para_Banderas">#REF!</definedName>
    <definedName name="Auxiliar_de_Contabilidad">#REF!</definedName>
    <definedName name="Ayudante_Acabados_albañilería">#REF!</definedName>
    <definedName name="Ayudante_Albaílería_General">#REF!</definedName>
    <definedName name="Ayudante_Carpintería">#REF!</definedName>
    <definedName name="Ayudante_Electrico">#REF!</definedName>
    <definedName name="Ayudante_Instalaciones_sanitarias">#REF!</definedName>
    <definedName name="Ayudante_Taller">#REF!</definedName>
    <definedName name="Ayudante_Topografo">#REF!</definedName>
    <definedName name="Balas_Fluorescentes_en_Acero_Galvanizado_de_1x13_W__120_V.">#REF!</definedName>
    <definedName name="Balas_Fluorescentes_en_Acero_Galvanizado_de_1x42_W__120_V.">#REF!</definedName>
    <definedName name="Balas_Fluorescentes_en_Acero_Galvanizado_de_2x26_W__120_V.">#REF!</definedName>
    <definedName name="Balde_Plastico_Negro">#REF!</definedName>
    <definedName name="Baldosa_Alfa_L1_30x30">#REF!</definedName>
    <definedName name="Banco_de_Ductos_de_PVC_en_1_Ø">#REF!</definedName>
    <definedName name="Banco_de_Ductos_de_PVC_en_2_Ø">#REF!</definedName>
    <definedName name="Bandeja_de_Fibra_Optica_de_12_Puertos">#REF!</definedName>
    <definedName name="BARANDAS">[1]Materiales!$D$480:$D$492</definedName>
    <definedName name="Barniz_vitriflex">#REF!</definedName>
    <definedName name="Barra_de_Seguridad_AI_Ref._5724">#REF!</definedName>
    <definedName name="Barra_de_Seguridad_AI_Ref._5770">#REF!</definedName>
    <definedName name="Base_en_recebo_B___200">#REF!</definedName>
    <definedName name="Base_granular">#REF!</definedName>
    <definedName name="_xlnm.Database">#REF!</definedName>
    <definedName name="Bateas">#REF!</definedName>
    <definedName name="Bebederos_para_parque">#REF!</definedName>
    <definedName name="Bicicletero">#REF!</definedName>
    <definedName name="Bisagra_aluminio_Extruído_3">#REF!</definedName>
    <definedName name="Bisagra_común_de_3">#REF!</definedName>
    <definedName name="BLOQUE">#REF!</definedName>
    <definedName name="BLOQUES">[2]DEF!$B$42:$B$71</definedName>
    <definedName name="Bombas_de_Incendio">#REF!</definedName>
    <definedName name="Bombas_de_Suministro_Pre_Ensambladas">#REF!</definedName>
    <definedName name="Bombas_sum_seg_espec">#REF!</definedName>
    <definedName name="Bombas_Sumergibles">#REF!</definedName>
    <definedName name="Bombas_Sumergibles_Según_Especificacion">#REF!</definedName>
    <definedName name="Bordillo_en_concreto_e__15.H_0_40_para_jardineras_y_otros">#REF!</definedName>
    <definedName name="Bordillo_Jardineras_en_circulaciones_y_patio__en_concreto_e__15._Anden">#REF!</definedName>
    <definedName name="Bordillo_prefabricados_tipo_A___70">#REF!</definedName>
    <definedName name="Brazo_Hidráulico_Dorma__4">#REF!</definedName>
    <definedName name="Breaker_Tipo_Enchufable_de_1x20A_10KA">#REF!</definedName>
    <definedName name="Breaker_Tipo_Enchufable_de_3x20A_10KA">#REF!</definedName>
    <definedName name="Breaker_Tipo_Enchufable_de_3x30A_10KA">#REF!</definedName>
    <definedName name="Breaker_Tipo_Enchufable_de_3x80A_25KA">#REF!</definedName>
    <definedName name="Brida_Roscada_Acero_X_150_PSI_2">#REF!</definedName>
    <definedName name="Brida_Roscada_Acero_X_150_PSI_3">#REF!</definedName>
    <definedName name="Brocha_de_cerda_4">#REF!</definedName>
    <definedName name="Cable_Aluminio_Aislado_P.V.C._1_0_AWG">#REF!</definedName>
    <definedName name="Cable_Aluminio_Aislado_P.V.C._2_0_AWG">#REF!</definedName>
    <definedName name="Cable_Telefonico_de_20_Pares">#REF!</definedName>
    <definedName name="Cable_teléfonos_2_Pares">#REF!</definedName>
    <definedName name="Cable_UTP_4_Pares_Cat._5E">#REF!</definedName>
    <definedName name="Caja_de_Paso_en_Mamposteria_de_40x40_cm.">#REF!</definedName>
    <definedName name="Caja_de_Paso_Metalicas_de_10x10_cm.">#REF!</definedName>
    <definedName name="Caja_de_Paso_Metalicas_de_20x20_cm.">#REF!</definedName>
    <definedName name="Caja_Galvanizada_5800">#REF!</definedName>
    <definedName name="Caja_para_Taco_100_a_4_circuitos">#REF!</definedName>
    <definedName name="Cajas_de_Inspeccion__N._CODENSA__AP_280">#REF!</definedName>
    <definedName name="Cajas_de_Inspeccion__N._CODENSA__CS_274">#REF!</definedName>
    <definedName name="Cajas_de_Inspeccion_Según_N._CODENSA_C8_276">#REF!</definedName>
    <definedName name="Cajillas_Medidores_1_1_2">#REF!</definedName>
    <definedName name="Calado_Ceramico_20x20">#REF!</definedName>
    <definedName name="Calentadores_de_Paso">#REF!</definedName>
    <definedName name="Campana_Extractora">#REF!</definedName>
    <definedName name="Campana_extractora_más_ductería.">#REF!</definedName>
    <definedName name="Canaleta_Metalica_con_Division_de_15x4_cm.">#REF!</definedName>
    <definedName name="Canalizacion_Subterranea_4_PVC_4__Según_N._CODENSA">#REF!</definedName>
    <definedName name="Canastilla_Lavaplatos_Ref._93500_000_000">#REF!</definedName>
    <definedName name="Canchas_múltiples.">#REF!</definedName>
    <definedName name="Canecas_de_55_Gal.">#REF!</definedName>
    <definedName name="Cant.ptas">[1]DEF!$D$6</definedName>
    <definedName name="Cant.vnas">[1]DEF!$D$7</definedName>
    <definedName name="Caolin">#REF!</definedName>
    <definedName name="Cargador_frontal">#REF!</definedName>
    <definedName name="Casetón_en_fibra_de_vidrio.">#REF!</definedName>
    <definedName name="Caucho_Sabanero_1.50_m">#REF!</definedName>
    <definedName name="Cedro_caqueta_pieza">#REF!</definedName>
    <definedName name="Celosía_en_aluminio">#REF!</definedName>
    <definedName name="Cemento_Blanco">#REF!</definedName>
    <definedName name="Cemento_gris">#REF!</definedName>
    <definedName name="Cepillos">#REF!</definedName>
    <definedName name="Ceramica_30_X_30_Ref.">#REF!</definedName>
    <definedName name="Cerámica_Alfa_Lisa_20x20">#REF!</definedName>
    <definedName name="Cerchas_metalicas_segun_diseño_arquitectonico">#REF!</definedName>
    <definedName name="Cerco_Ordinario_3_M">#REF!</definedName>
    <definedName name="Cerradura">[1]Materiales!$D$227:$D$235</definedName>
    <definedName name="Cerradura__No_hay_sugerencias__baño_A_40S">#REF!</definedName>
    <definedName name="Cerradura_Ref._A40_S_Orbit_C_M_Schlage">#REF!</definedName>
    <definedName name="Cerradura_Ref._A50_PD_Con_Manija_Orbit_C_M_Schlage">#REF!</definedName>
    <definedName name="Cerradura_Ref._A50_WD_Orbit_C_M_Schlage">#REF!</definedName>
    <definedName name="Cerradura_Ref._A80_PD_Orbit_C_M_Schlage">#REF!</definedName>
    <definedName name="Cerradura_Ref._B362_C_M_Schlage">#REF!</definedName>
    <definedName name="Certificacion_por_Punto_Sencillo">#REF!</definedName>
    <definedName name="Chazos_de_Madera_10_X_10">#REF!</definedName>
    <definedName name="Cheque_1">#REF!</definedName>
    <definedName name="Cheque_1_1_2">#REF!</definedName>
    <definedName name="Cheque_2">#REF!</definedName>
    <definedName name="Cheque_3">#REF!</definedName>
    <definedName name="Cinta_teflón">#REF!</definedName>
    <definedName name="Cocineta_estufa_a_gas_dos_puestos">#REF!</definedName>
    <definedName name="Codo_45_cobre_tipo_CxC">#REF!</definedName>
    <definedName name="Codo_90_1_4__c_x_c_sanitario_3">#REF!</definedName>
    <definedName name="Codo_90_1_4__c_x_c_sanitario_4">#REF!</definedName>
    <definedName name="Codo_90_cobre_tipo_CxC">#REF!</definedName>
    <definedName name="Codo_90_presión_P.V.C._1">#REF!</definedName>
    <definedName name="Codo_90_presión_P.V.C._1_1_2">#REF!</definedName>
    <definedName name="Codo_90_presión_P.V.C._1_2">#REF!</definedName>
    <definedName name="Codo_90_presión_P.V.C._3_4">#REF!</definedName>
    <definedName name="Codo_90o_1_4__CxC_SANITARIO_2">#REF!</definedName>
    <definedName name="Codo_90o_1_4__CxC_SANITARIO_3">#REF!</definedName>
    <definedName name="Codo_90o_1_4__CxC_SANITARIO_4">#REF!</definedName>
    <definedName name="Codo_90o_1_4__CxC_SANITARIO_6">#REF!</definedName>
    <definedName name="Codo_90o_Presión_P.V.C._1">#REF!</definedName>
    <definedName name="Codo_90o_Presión_P.V.C._1_1_2">#REF!</definedName>
    <definedName name="Codo_90o_Presión_P.V.C._1_1_4">#REF!</definedName>
    <definedName name="Codo_90o_Presión_P.V.C._1_2">#REF!</definedName>
    <definedName name="Codo_90o_Presión_P.V.C._2">#REF!</definedName>
    <definedName name="Codo_90o_Presión_P.V.C._2_1_2">#REF!</definedName>
    <definedName name="Codo_90o_Presión_P.V.C._3">#REF!</definedName>
    <definedName name="Codo_90o_Presión_P.V.C._3_4">#REF!</definedName>
    <definedName name="Codo_galvanizado_1">#REF!</definedName>
    <definedName name="Codo_galvanizado_1_1_2">#REF!</definedName>
    <definedName name="Codo_galvanizado_2">#REF!</definedName>
    <definedName name="Codo_Galvanizado_3">#REF!</definedName>
    <definedName name="Col.conc">[3]VERTICALES!#REF!</definedName>
    <definedName name="Color_mineral">#REF!</definedName>
    <definedName name="Compresor_2_Martillos_185_PCM">#REF!</definedName>
    <definedName name="Concreto_1_3_5">#REF!</definedName>
    <definedName name="Concreto_2500_PSI">#REF!</definedName>
    <definedName name="Concreto_3000_PSI">#REF!</definedName>
    <definedName name="Concreto_a_granel_con_silo_puesto_en_obra__cemento_1A__2500_P.S.I.">#REF!</definedName>
    <definedName name="Concreto_a_granel_con_silo_puesto_en_obra__cemento_1A__3000_P.S.I.">#REF!</definedName>
    <definedName name="Concreto_a_granel_con_silo_puesto_en_obra__cemento_1A__4000_P.S.I.">#REF!</definedName>
    <definedName name="Concreto_común_3000_P.S.I.">#REF!</definedName>
    <definedName name="Concreto_Corriente_2500_P.S.I.">#REF!</definedName>
    <definedName name="Concreto_Corriente_3000_P.S.I.">#REF!</definedName>
    <definedName name="Concreto_corriente_de_2500_P.S.I.">#REF!</definedName>
    <definedName name="Concreto_Corriente_de_3000_P.S.I.">#REF!</definedName>
    <definedName name="Concreto_Corriente_de_4000_P.S.I.">#REF!</definedName>
    <definedName name="Concreto_Gravilla_Fina_2000_psi">#REF!</definedName>
    <definedName name="Conexión_Siamesa">#REF!</definedName>
    <definedName name="Conexión_Siamesa_de_2_1_2__X_2_1_2__X_3">#REF!</definedName>
    <definedName name="CONTRATISTA">[4]VARIABLES!$C$9</definedName>
    <definedName name="CONTRATO.No">[4]VARIABLES!$C$6</definedName>
    <definedName name="Cuadrilla_Albañilería_OF_Ayudante">#REF!</definedName>
    <definedName name="Cubierta_sándwich___Deck_Aluzinc_333C_mm_Cal_26">#REF!</definedName>
    <definedName name="Cubierta_Trapezoidal_Acesco_3_05">#REF!</definedName>
    <definedName name="CUBIERTAS">[1]Materiales!$D$509:$D$525</definedName>
    <definedName name="Cuchillas">#REF!</definedName>
    <definedName name="Cupula_tragante_4_x2">#REF!</definedName>
    <definedName name="d.acero">#REF!</definedName>
    <definedName name="Desinfeccion_del_Sistema_de_Agua_Potable">#REF!</definedName>
    <definedName name="Disolvente_Thinner">#REF!</definedName>
    <definedName name="Dispensador_Jabon_Liquido_Ref._B_4063">#REF!</definedName>
    <definedName name="Dispensador_Toallas_de_Papel_Ref._B_369">#REF!</definedName>
    <definedName name="DIVISIONES">[1]Materiales!$D$588:$D$597</definedName>
    <definedName name="Documentacion_y_Marquillado">#REF!</definedName>
    <definedName name="Domos_acrílicos_1.10_x_1.10">#REF!</definedName>
    <definedName name="ducha_antivandalica_mezclador">#REF!</definedName>
    <definedName name="Durmiente_3_m">#REF!</definedName>
    <definedName name="Durmiente_Abarco_4m">#REF!</definedName>
    <definedName name="Durmiente_Ordinario_4m">#REF!</definedName>
    <definedName name="Emeflex_3_00_mm">#REF!</definedName>
    <definedName name="ENCHAPES">[1]Materiales!$D$172:$D$182</definedName>
    <definedName name="Endurecedor">#REF!</definedName>
    <definedName name="Entramado_piso__repisas_8_4_3">#REF!</definedName>
    <definedName name="Equipo_de_Medida_de_Energia_Activa_y_Reactiva__Transformadores_de_Corriente_de_660_5_A_Bornera_de_Prueba_y_Celda">#REF!</definedName>
    <definedName name="Equipo_para_Suministro_Agua_No_Potable_Según_Especificacion">#REF!</definedName>
    <definedName name="Equipo_para_Suministro_de_Agua_Potable_Según_Especificacion">#REF!</definedName>
    <definedName name="Equipo_Proteccion_de_Incendio_Según_Especificacion">#REF!</definedName>
    <definedName name="Esc.conc">#REF!</definedName>
    <definedName name="Esc.ref">#REF!</definedName>
    <definedName name="Escalera_metálica_en_caracol_Diametro_1_80">#REF!</definedName>
    <definedName name="Escalera_Metalica_tramo_5_50_ML">#REF!</definedName>
    <definedName name="Escobas">#REF!</definedName>
    <definedName name="Escotilla_de_Inspeccion_tanques_de_agua">#REF!</definedName>
    <definedName name="Escudos_Americanos_para_Sprinkler">#REF!</definedName>
    <definedName name="Esmalte_Sintético_Pintulux">#REF!</definedName>
    <definedName name="Esp.vtas.cim">#REF!</definedName>
    <definedName name="Espatula">#REF!</definedName>
    <definedName name="Espatulas">#REF!</definedName>
    <definedName name="Espatulas_3">#REF!</definedName>
    <definedName name="Espatulas_5">#REF!</definedName>
    <definedName name="Espejo_4.00_mm">#REF!</definedName>
    <definedName name="ESPEJOS">[1]Materiales!$D$600:$D$607</definedName>
    <definedName name="Esponjillas">#REF!</definedName>
    <definedName name="Estopa">#REF!</definedName>
    <definedName name="Estructuras_LA228__LA223_Incluye_Poste_12m_750_kg">#REF!</definedName>
    <definedName name="Estufa_Electrica_2_Puestos">#REF!</definedName>
    <definedName name="Estufas">#REF!</definedName>
    <definedName name="EUR">'2. PPTO CONSOLIDADO'!#REF!</definedName>
    <definedName name="Exacavacion_mecanica">#REF!</definedName>
    <definedName name="EXCAV_MEC">[3]EXCAVACION!#REF!</definedName>
    <definedName name="Excavacion_manual_con_retiro">#REF!</definedName>
    <definedName name="Extractor_de_Olores_con_Persiana_Ref.">#REF!</definedName>
    <definedName name="FECHA.CONTRATO">[4]VARIABLES!$C$7</definedName>
    <definedName name="Fijamix_Alfa">#REF!</definedName>
    <definedName name="Flexometro">#REF!</definedName>
    <definedName name="Flotador_Metálico_1_1_2__Bronce">#REF!</definedName>
    <definedName name="Flotador_Metálico_2__Bronce">#REF!</definedName>
    <definedName name="Formaleta_Entrepisos">#REF!</definedName>
    <definedName name="Formaleta_madera">#REF!</definedName>
    <definedName name="Formaleta_plaquetas">#REF!</definedName>
    <definedName name="Formaleta_Sardinel">#REF!</definedName>
    <definedName name="Gabinete_Cerrado_de_Comunicaciones_de_100x60x60_cm.">#REF!</definedName>
    <definedName name="Gabinete_Cerrado_de_Comunicaciones_de_60x60x60_cm.">#REF!</definedName>
    <definedName name="Gabinetes_de_Incendio">#REF!</definedName>
    <definedName name="Gabinetes_de_Incendio_Clase_I">#REF!</definedName>
    <definedName name="Gabinetes_Metalicos__Cal._16_min__Color_Gris_Claro_para_T_GEN_1">#REF!</definedName>
    <definedName name="Gabinetes_Metalicos__Cal._16_min__Color_Gris_Claro_para_T_GEN_2">#REF!</definedName>
    <definedName name="Gabinetes_Metalicos__Cal._16_min__Color_Gris_Claro_para_T_GEN_3">#REF!</definedName>
    <definedName name="Gabinetes_Metalicos__Cal._16_min__Color_Gris_Claro_para_Tablero_General">#REF!</definedName>
    <definedName name="Gancho_teja_eternit_55_MM">#REF!</definedName>
    <definedName name="Geotextil_tejido_ST_200">#REF!</definedName>
    <definedName name="Grama_Kikuyo">#REF!</definedName>
    <definedName name="Granito__No_hay_sugerencias__peruano_No_3">#REF!</definedName>
    <definedName name="Granito_Blanco_Huila_No._1">#REF!</definedName>
    <definedName name="Granito_Rosa_Porrino_JP__30___e_10mm">#REF!</definedName>
    <definedName name="Gravilla">#REF!</definedName>
    <definedName name="Gravilla_de_río">#REF!</definedName>
    <definedName name="GRIFERIA">[1]Materiales!$D$546:$D$557</definedName>
    <definedName name="Griferia_Lavaplatos_Flamingo_Ref._90500_000_000">#REF!</definedName>
    <definedName name="Guardaescoba_en_Aluminio__incl._Instalacion">#REF!</definedName>
    <definedName name="GUARDAESCOBAS">[1]Materiales!$D$63:$D$79</definedName>
    <definedName name="H.C.pobre">#REF!</definedName>
    <definedName name="H.Subbase">#REF!</definedName>
    <definedName name="Herramienta_menor">#REF!</definedName>
    <definedName name="Hoja_Entamborada_en_Madera_2.10x1.50_2_Hojas">#REF!</definedName>
    <definedName name="Hoja_Entamborada_en_Madera_2.10x75">#REF!</definedName>
    <definedName name="Hoja_Entamborada_en_Madera_2.10x90">#REF!</definedName>
    <definedName name="Hoja_Entamborada_en_Madera_2.25x90">#REF!</definedName>
    <definedName name="Hoja_Entamborada_en_Madera_2.40x4.80_4_Hojas_Plegable">#REF!</definedName>
    <definedName name="Horno_Microondas">#REF!</definedName>
    <definedName name="Impermeabilizante_concreto_de_3000_P.S.I.">#REF!</definedName>
    <definedName name="Impermeabilizante_mortero_1_3">#REF!</definedName>
    <definedName name="Impermeabilizante_mortero_1_4">#REF!</definedName>
    <definedName name="INCREM.ESPECIAL.SAM">'2. PPTO CONSOLIDADO'!#REF!</definedName>
    <definedName name="INCREM.SAM.2015">'2. PPTO CONSOLIDADO'!#REF!</definedName>
    <definedName name="INCREM.SAM.2016">'2. PPTO CONSOLIDADO'!#REF!</definedName>
    <definedName name="Incremento_Fluido_3000_psi">#REF!</definedName>
    <definedName name="instalacion_lavamanos">#REF!</definedName>
    <definedName name="instalacion_lavaplatos">#REF!</definedName>
    <definedName name="instalacion_sanitario">#REF!</definedName>
    <definedName name="Instalación_y_dotación">#REF!</definedName>
    <definedName name="IVA">'2. PPTO CONSOLIDADO'!#REF!</definedName>
    <definedName name="Jardines">#REF!</definedName>
    <definedName name="Juego_de_incrustaciones_acuacer">#REF!</definedName>
    <definedName name="Juego_de_incrustaciones_en_color_blanco">#REF!</definedName>
    <definedName name="Juegos_infantiles_según_catálogo_I.D.R.D.">#REF!</definedName>
    <definedName name="Ladrillo_cuarto_x_26_tono_natural_rustico">#REF!</definedName>
    <definedName name="Ladrillo_Jamba_Doble_Coral_Moore">#REF!</definedName>
    <definedName name="Ladrillo_Portante_Trefilado_14__15x30x10">#REF!</definedName>
    <definedName name="Ladrillo_prensado_fino_santafe">#REF!</definedName>
    <definedName name="Ladrillo_tablon_natural_1_4___26___6_Tono_natural.">#REF!</definedName>
    <definedName name="Ladrillo_tolete_comun">#REF!</definedName>
    <definedName name="Ladrillo_Tolete_Recocido">#REF!</definedName>
    <definedName name="Lámina_cold_rolled_cal_18">#REF!</definedName>
    <definedName name="Lamina_HR_6mm">#REF!</definedName>
    <definedName name="lamina_identificacion">#REF!</definedName>
    <definedName name="Lavamanos_de_sobre_poner_Corona">#REF!</definedName>
    <definedName name="Lavamanos_de_sobreponer_en_acero_inoxidable.">#REF!</definedName>
    <definedName name="Lavamanos_de_Sobreponer_Ref._07349">#REF!</definedName>
    <definedName name="Lavaplatos_Bar_Redondo_Ref._0556_999">#REF!</definedName>
    <definedName name="Lija">#REF!</definedName>
    <definedName name="Listón_1.5x3x3">#REF!</definedName>
    <definedName name="Listón_M.H._Guayacán">#REF!</definedName>
    <definedName name="Llave_automatica_Ref._71100_000_000">#REF!</definedName>
    <definedName name="Llave_Manguera">#REF!</definedName>
    <definedName name="Luminaria_Artistica_Riel_2.43_m__6_Proyectores_Incand._de_100_W._120_V.">#REF!</definedName>
    <definedName name="Luminaria_Cerrada_Tipo_AP_de_Sodio_de_150_W._220_V.__Incluye_Fotocelda">#REF!</definedName>
    <definedName name="Luminaria_Cerrada_Tipo_AP_de_Sodio_de_250_W._220_V.">#REF!</definedName>
    <definedName name="Luminaria_Hermetica_de_Piso_Grado_IP65_de_90_W._120_V.">#REF!</definedName>
    <definedName name="Luminaria_Industrial_Metal_Halide_de_250_W._220_V.">#REF!</definedName>
    <definedName name="Luminaria_Tipo_Wall_Pack_de_70_W._220_V.">#REF!</definedName>
    <definedName name="Luminarias_Fluorescentes_Sistema_Modular_de_2x32_W__120_V__Tipo_T_8">#REF!</definedName>
    <definedName name="Luminarias_Fluorescentes_Tipo_Industrial_de_2x32_W__120_V__Tipo_T_8">#REF!</definedName>
    <definedName name="Luminarias_Fluorescentes_Tubos_en__U__de_2x32_W__120_V__Tipo_T_8">#REF!</definedName>
    <definedName name="M.D.O._Alistado_de_Pisos">#REF!</definedName>
    <definedName name="M.D.O._Aseo_Durnate_la_Obra">#REF!</definedName>
    <definedName name="M.D.O._Aseo_Final">#REF!</definedName>
    <definedName name="M.D.O._Cargue_Volqueta">#REF!</definedName>
    <definedName name="M.D.O._Chazos_en_Madera">#REF!</definedName>
    <definedName name="M.D.O._Demolicion_Muro">#REF!</definedName>
    <definedName name="M.D.O._Enchape_Ceramica">#REF!</definedName>
    <definedName name="M.D.O._Instalacion_Alfombra">#REF!</definedName>
    <definedName name="M.D.O._Instalacion_Cieloraso">#REF!</definedName>
    <definedName name="M.D.O._Instalacion_Granito">#REF!</definedName>
    <definedName name="M.D.O._Instalacion_Zocalo_en_Granito">#REF!</definedName>
    <definedName name="M.D.O._Pañete_Liso_Muros">#REF!</definedName>
    <definedName name="M.D.O._Preparacion_Grouting">#REF!</definedName>
    <definedName name="M.D.O._Preparacion_Mortero">#REF!</definedName>
    <definedName name="M.D.O._Replanteo">#REF!</definedName>
    <definedName name="M.D.O._Trasciego_de_Escombros">#REF!</definedName>
    <definedName name="M.D.O._Vinilo_Estuco">#REF!</definedName>
    <definedName name="Macetas">#REF!</definedName>
    <definedName name="Madera_teca_suministro__instalacion__pulida_y_lacada">#REF!</definedName>
    <definedName name="Magnolio_1.50_m">#REF!</definedName>
    <definedName name="Malla_electrosoldada_Q_3.1">#REF!</definedName>
    <definedName name="Malla_eslabonada">#REF!</definedName>
    <definedName name="Malla_IMT_30_Cal_12_e_2mm">#REF!</definedName>
    <definedName name="Mallas_electrosoldadas_M___063">#REF!</definedName>
    <definedName name="Manguera_para_Agua_1_2">#REF!</definedName>
    <definedName name="Manguera_para_Niveles_3_8">#REF!</definedName>
    <definedName name="Mano_de_Obra_AA">#REF!</definedName>
    <definedName name="Mano_de_Obra_BB">#REF!</definedName>
    <definedName name="Mano_de_Obra_CC">#REF!</definedName>
    <definedName name="Mano_de_Obra_DD">#REF!</definedName>
    <definedName name="Mano_de_Oso_80_cm.">#REF!</definedName>
    <definedName name="Manto_Fiber_GLass_600_XT">#REF!</definedName>
    <definedName name="Manual_de_Operación_y_Mantenimiento">#REF!</definedName>
    <definedName name="Marco_en_Lamina_Cal._18_2.10x1.50_P_13">#REF!</definedName>
    <definedName name="Marco_en_Lamina_Cal._18_2.10x75_P_9">#REF!</definedName>
    <definedName name="Marco_en_Lamina_Cal._18_2.10x90_P_7">#REF!</definedName>
    <definedName name="Marco_en_Lamina_Cal._18_2.25x90_P_6">#REF!</definedName>
    <definedName name="Marco_en_Lamina_Cal._18_2.40x4.80__Corrediza__P_16">#REF!</definedName>
    <definedName name="Marco_para_Segueta">#REF!</definedName>
    <definedName name="Marco_tapa_caja_de_inspeccion_ORNAMENTACION.">#REF!</definedName>
    <definedName name="Marcos_en_concreto_visto_para_ventana_de_correr_7.5_X_30_cm.">#REF!</definedName>
    <definedName name="Marmolina">#REF!</definedName>
    <definedName name="Marquesinas_en_lamina_puntos_fijos">#REF!</definedName>
    <definedName name="Mecheros_Bunsen">#REF!</definedName>
    <definedName name="Medidores__Domestico__2">#REF!</definedName>
    <definedName name="Medidores__Incendio__1_1_2">#REF!</definedName>
    <definedName name="MESONES">[1]Materiales!$D$573:$D$585</definedName>
    <definedName name="Mesones_de_atención_en_granito_color_gris_jaspe.">#REF!</definedName>
    <definedName name="Metal_Deck_Cal_22">#REF!</definedName>
    <definedName name="Mineral">#REF!</definedName>
    <definedName name="Mortero_1___3">#REF!</definedName>
    <definedName name="Mortero_1_3_impermeabilizado">#REF!</definedName>
    <definedName name="Mortero_1_4">#REF!</definedName>
    <definedName name="Mortero_a_granel_con_silo_puesto_en_obra__1_3_de_4000_P.S.I.">#REF!</definedName>
    <definedName name="Mortero_a_granel_con_silo_puesto_en_obra__1_4_de_3000_P.S.I.">#REF!</definedName>
    <definedName name="Mortero_a_granel_con_silo_puesto_en_obra__1_5_de_2000_P.S.I.">#REF!</definedName>
    <definedName name="Mortero_impermeabilizado_1_4">#REF!</definedName>
    <definedName name="MUROS">[1]Materiales!$D$111:$D$124</definedName>
    <definedName name="Nevera">#REF!</definedName>
    <definedName name="Niple_Pasamuros_en_Tuberia_y_Lamina_de_Acero_1">#REF!</definedName>
    <definedName name="Niple_Pasamuros_en_Tuberia_y_Lamina_de_Acero_1_1_2">#REF!</definedName>
    <definedName name="Niple_Pasamuros_en_Tuberia_y_Lamina_de_Acero_12">#REF!</definedName>
    <definedName name="Niple_Pasamuros_en_Tuberia_y_Lamina_de_Acero_14">#REF!</definedName>
    <definedName name="Niple_Pasamuros_en_Tuberia_y_Lamina_de_Acero_2">#REF!</definedName>
    <definedName name="Niple_Pasamuros_en_Tuberia_y_Lamina_de_Acero_3">#REF!</definedName>
    <definedName name="Niv">[1]DEF!$C$9</definedName>
    <definedName name="NIVELES">[2]DEF!$B$27:$B$38</definedName>
    <definedName name="OBJETO.CONTRATO">[4]VARIABLES!$C$8</definedName>
    <definedName name="Oficial">#REF!</definedName>
    <definedName name="Organizador_de_Cables_de_Puenteo">#REF!</definedName>
    <definedName name="Orinal_Mediano_Ref._08860">#REF!</definedName>
    <definedName name="P_1___2.7x4.55___Plano_de_Detalle_No._A_170">#REF!</definedName>
    <definedName name="P_2___2.7x4.8___Plano_de_Detalle_No._A_170">#REF!</definedName>
    <definedName name="P_2´___2.2x4.8___Plano_de_Detalle_No._A_171">#REF!</definedName>
    <definedName name="P_3___2.7x1.05___Plano_de_Detalle_No._A_170">#REF!</definedName>
    <definedName name="P_4___2.7x1.5___Plano_de_Detalle_No._A_170">#REF!</definedName>
    <definedName name="P_5___2.7x4.2___Plano_de_Detalle_No._A_171">#REF!</definedName>
    <definedName name="P_7´___2.7x0.9___Plano_de_Detalle_No._A_172">#REF!</definedName>
    <definedName name="Pabmeril_Pliego_9_x11">#REF!</definedName>
    <definedName name="Palas">#REF!</definedName>
    <definedName name="PAÑETES">[1]Materiales!$D$159:$D$169</definedName>
    <definedName name="Papelera_AI_Ref._CA_08R">#REF!</definedName>
    <definedName name="Paral_Telescópico_2_2_m">#REF!</definedName>
    <definedName name="Paral_Telescópico_2_4">#REF!</definedName>
    <definedName name="Parales_estrcuturales_para_presiana_Luxalon">#REF!</definedName>
    <definedName name="Pararayos_Ionizante__Incluye_Bajante_y_Pozo_de_Tierra">#REF!</definedName>
    <definedName name="Pared_en_Dry_Wall_E.10_CM">#REF!</definedName>
    <definedName name="Pared_en_sistema_dray_wall_e_0.15">#REF!</definedName>
    <definedName name="Pasos_escalera_nariz__L__especial_de_Moore_o_similar__tono_coral">#REF!</definedName>
    <definedName name="Patch_Panel_de_16_Puertos_RJ_45_Cat._5E">#REF!</definedName>
    <definedName name="Patch_Panel_de_32_Puertos_RJ_45_Cat._5E">#REF!</definedName>
    <definedName name="Pegacor">#REF!</definedName>
    <definedName name="Pegante_Colbón">#REF!</definedName>
    <definedName name="Percha_en_AI_Doble_Ref._FB_5502">#REF!</definedName>
    <definedName name="Persianas_Luxalon_Cortasol_84RLSL5">#REF!</definedName>
    <definedName name="Piedra_Media_Zonga">#REF!</definedName>
    <definedName name="Pintura_blanca_para_trafico">#REF!</definedName>
    <definedName name="Pintura_electrostática">#REF!</definedName>
    <definedName name="pir.trunc">#REF!</definedName>
    <definedName name="PIRLANES">[1]Materiales!$D$284:$D$293</definedName>
    <definedName name="PISO">#REF!</definedName>
    <definedName name="piso.pta">[1]PUERTAS!$F$1</definedName>
    <definedName name="piso.vna">[3]VENTANAS!#REF!</definedName>
    <definedName name="Piso_olimpia_base_20___20">#REF!</definedName>
    <definedName name="pisos">#REF!</definedName>
    <definedName name="Plancha">#REF!</definedName>
    <definedName name="Planchón_Ordinario_3_M">#REF!</definedName>
    <definedName name="Planos_Record">#REF!</definedName>
    <definedName name="Planta_Telefonica_Digital_de_10_Lineas_Troncales_20_Extensiones_y_5_Directos">#REF!</definedName>
    <definedName name="Plaquetas_en_concreto_0_40_x_0_40_tipo_IDU">#REF!</definedName>
    <definedName name="Platina_hierro_1_2__x_1_8">#REF!</definedName>
    <definedName name="Poceta_en_acero_inoxidable_tipo_SOCODA">#REF!</definedName>
    <definedName name="Pocetas_en_granito_lavado_blanco_Huila_grano_1.">#REF!</definedName>
    <definedName name="por.adic">#REF!</definedName>
    <definedName name="Porcelanato_Gris_Dolphin_Ref.">#REF!</definedName>
    <definedName name="Porta_candado_simple_3_.">#REF!</definedName>
    <definedName name="Porta_Papel_Doble_con_Tapa_Ref._B_288">#REF!</definedName>
    <definedName name="PTA">[1]DEF!$C$6</definedName>
    <definedName name="Puentes_metalicos_Según_Diseño">#REF!</definedName>
    <definedName name="Puerta_en_Lamina_Cal._18_2.10x60__Incluye_marco_y_Rejilla__P_10">#REF!</definedName>
    <definedName name="Puerta_en_Lamina_Cal._18_2.10x75__Incluye_marco_y_Rejilla__P_8">#REF!</definedName>
    <definedName name="Puerta_en_Lamina_Cal._18_2.10x90__Incluye_marco_y_Rejilla__P_6´">#REF!</definedName>
    <definedName name="Puerta_en_Lamina_Cal._18_2.70x1.50__Incluye_marco_y_Rejilla__2_Hojas_P_12">#REF!</definedName>
    <definedName name="Puerta_marco_y_hoja">#REF!</definedName>
    <definedName name="PUERTAS">[1]Materiales!$D$209:$D$224</definedName>
    <definedName name="Puesta_a_Tierra_Subestacion_Según_N._CODENSA_CTS_523_2">#REF!</definedName>
    <definedName name="Puesta_a_Tierra_T_GEN_3__3_Varillas_CW_5_8_x2.44_m">#REF!</definedName>
    <definedName name="Pulida_pisos_en_granito">#REF!</definedName>
    <definedName name="Punteros">#REF!</definedName>
    <definedName name="Puntilla_acerada_1.5">#REF!</definedName>
    <definedName name="Puntilla_con_Cabeza_1">#REF!</definedName>
    <definedName name="Puntilla_con_Cabeza_2">#REF!</definedName>
    <definedName name="Puntilla_sin_Cabeza_1">#REF!</definedName>
    <definedName name="PV_1___2.15x2.25___Plano_de_Detalle_No._A_168">#REF!</definedName>
    <definedName name="PV_2___2.15x2.1___Plano_de_Detalle_No._A_168">#REF!</definedName>
    <definedName name="PV_2´___2.15x2.175___Plano_de_Detalle_No._A_168">#REF!</definedName>
    <definedName name="PV_3___2.7x2.25___Plano_de_Detalle_No._A_168">#REF!</definedName>
    <definedName name="PV_4___2.7x6.6___Plano_de_Detalle_No._A_168">#REF!</definedName>
    <definedName name="PV_5___2.7x6.75___Plano_de_Detalle_No._A_169">#REF!</definedName>
    <definedName name="Recebo_común">#REF!</definedName>
    <definedName name="ref.est.col">#REF!</definedName>
    <definedName name="ref.est.va">#REF!</definedName>
    <definedName name="ref.est.vc">#REF!</definedName>
    <definedName name="ref.pa50">#REF!</definedName>
    <definedName name="ref.pal.col">#REF!</definedName>
    <definedName name="ref.pal.cont">#REF!</definedName>
    <definedName name="ref.pal.pant">#REF!</definedName>
    <definedName name="ref.pal.tanq">#REF!</definedName>
    <definedName name="ref.pal.va">#REF!</definedName>
    <definedName name="ref.pal.vc">#REF!</definedName>
    <definedName name="ref.pal.zap">#REF!</definedName>
    <definedName name="ref.pal.zc">#REF!</definedName>
    <definedName name="ref.pil">#REF!</definedName>
    <definedName name="ref.pm">#REF!</definedName>
    <definedName name="ref.tv.cont">#REF!</definedName>
    <definedName name="ref.tv.pant">#REF!</definedName>
    <definedName name="ref.tv.tanq">#REF!</definedName>
    <definedName name="registro_aparatos">#REF!</definedName>
    <definedName name="Registro_Toya_3_4">#REF!</definedName>
    <definedName name="Regulador_Trifasico_de_1_KVA">#REF!</definedName>
    <definedName name="Regulador_Trifasico_de_20_KVA">#REF!</definedName>
    <definedName name="Regulador_Trifasico_de_9_KVA">#REF!</definedName>
    <definedName name="Rejilla_sifón_S_4.5_x_3.5">#REF!</definedName>
    <definedName name="Rejilla_sosco">#REF!</definedName>
    <definedName name="Rejillas_prefabricadas_baños_y_circulaciones_0_10___0_15">#REF!</definedName>
    <definedName name="Remante.m">[1]Materiales!$D$101:$D$108</definedName>
    <definedName name="Remate_y_o_bordillo_cubiertas_0_10___0_20">#REF!</definedName>
    <definedName name="Remates_Laterales_y_Superiores_en_Aluzinc">#REF!</definedName>
    <definedName name="Remates_sillares_ventanas">#REF!</definedName>
    <definedName name="REP.CONTRATANTE">[4]VARIABLES!$C$11</definedName>
    <definedName name="REP.CONTRATISTA">[4]VARIABLES!$C$10</definedName>
    <definedName name="Reparaciones_en_PVC_A.LL._2">#REF!</definedName>
    <definedName name="Reparaciones_en_PVC_A.LL._3">#REF!</definedName>
    <definedName name="Reparaciones_en_PVC_A.LL._4">#REF!</definedName>
    <definedName name="Reparaciones_en_PVC_P_1">#REF!</definedName>
    <definedName name="Reparaciones_en_PVC_P_1_1_2">#REF!</definedName>
    <definedName name="Reparaciones_en_PVC_P_1_1_4">#REF!</definedName>
    <definedName name="Reparaciones_en_PVC_P_1_2">#REF!</definedName>
    <definedName name="Reparaciones_en_PVC_P_3_4">#REF!</definedName>
    <definedName name="Reparaciones_en_PVC_S_2">#REF!</definedName>
    <definedName name="Reparaciones_en_PVC_S_3">#REF!</definedName>
    <definedName name="Reparaciones_en_PVC_S_4">#REF!</definedName>
    <definedName name="Repisa_Ordinario">#REF!</definedName>
    <definedName name="Retro_excavadora">#REF!</definedName>
    <definedName name="Salida_de_Barrera_Fotoelectrica">#REF!</definedName>
    <definedName name="Salida_de_Datos_1XRJ45__Cat_5___Incluye_toma_cajas__Faceplate_y_Accesorios">#REF!</definedName>
    <definedName name="Salida_de_Sensor_de_Movimiento">#REF!</definedName>
    <definedName name="Salida_de_Sonido__Incluye_Toma__Cajas_y_Conductor_para_Sonido">#REF!</definedName>
    <definedName name="Salida_de_Toma_Telefonica_Plug_Americano_Doble_RJ45_4_Hilos">#REF!</definedName>
    <definedName name="Salida_para_Microfono__Incluye_Toma__Cajas_y_Conductor_para_Sonido">#REF!</definedName>
    <definedName name="Salidas_de_Alumbrado_en_Tuberia_PVC">#REF!</definedName>
    <definedName name="Salidas_de_Alumbrado_Luminarias_Tipo_Wall_Pack__y_Metal_Halide_en_T._PVC">#REF!</definedName>
    <definedName name="Salidas_de_Tomacorriente_Monofasicas_Normales_15_A__120_V__5_15R">#REF!</definedName>
    <definedName name="Salidas_de_Tomacorriente_Monofasicas_Reguladas_15_A__120_V__5_15R">#REF!</definedName>
    <definedName name="Salidas_de_Tomacorriente_Trifasica_30_A__220_V">#REF!</definedName>
    <definedName name="Salidas_de_TV__Incluye_Toma_y_Cajas">#REF!</definedName>
    <definedName name="Sangregado_2.00_m">#REF!</definedName>
    <definedName name="Sanitario_de_fluxometro_blanco_Corona.">#REF!</definedName>
    <definedName name="sanitario_porcelana_blanco">#REF!</definedName>
    <definedName name="Sanitario_Stilo_Ref._30535_100">#REF!</definedName>
    <definedName name="Seccionador_de_Maniobras_de_17.5_KV_630_A">#REF!</definedName>
    <definedName name="Seguetas">#REF!</definedName>
    <definedName name="sep">#REF!</definedName>
    <definedName name="Servicio_de_Volqueta">#REF!</definedName>
    <definedName name="Siembra_por_Unidad">#REF!</definedName>
    <definedName name="Sifón_c_x_c_sanitario_2">#REF!</definedName>
    <definedName name="Sifón_c_x_c_sanitario_3">#REF!</definedName>
    <definedName name="Sifón_c_x_c_sanitario_4">#REF!</definedName>
    <definedName name="Sifón_c_x_c_sanitario_6">#REF!</definedName>
    <definedName name="Sifon_en_P_Ref._93510_000_000">#REF!</definedName>
    <definedName name="Sifón_sanitario_P.V.C._3">#REF!</definedName>
    <definedName name="sifones_cromados">#REF!</definedName>
    <definedName name="Sika_impermeabilizante_integral">#REF!</definedName>
    <definedName name="Sika_transparente">#REF!</definedName>
    <definedName name="Silletería_Tandem.">#REF!</definedName>
    <definedName name="Soldadura_de_estaño_para_cobre">#REF!</definedName>
    <definedName name="Soldadura_eléctrica_004___323">#REF!</definedName>
    <definedName name="Soldadura_estaño_para_cobre">#REF!</definedName>
    <definedName name="Soldadura_liquida_P.V.C._3_4">#REF!</definedName>
    <definedName name="Soldadura_P.V.C._liquida_1_4">#REF!</definedName>
    <definedName name="Soldadura_SP___13_1_8">#REF!</definedName>
    <definedName name="Soporte_Colgante_Tipo_Clevis_de_1_2__a_1_1_2">#REF!</definedName>
    <definedName name="Soporte_Colgante_Tipo_Clevis_de_2__a_4">#REF!</definedName>
    <definedName name="Soporte_Colgante_Tipo_Clevis_de_6">#REF!</definedName>
    <definedName name="Sprinkler_PENDENT_57_y_68_grados">#REF!</definedName>
    <definedName name="Strip_Telefonico_de_30_Pares__Caja_Metalica_de_50x50x20_cm.">#REF!</definedName>
    <definedName name="Sub_Contrato_a_Todo_Costo_Alfombra">#REF!</definedName>
    <definedName name="Sub_Contrato_a_Todo_Costo_Cielo_Raso">#REF!</definedName>
    <definedName name="Subestacion_Tipo_Pedestal_225_Kva__11400_208_120V_60Hz_D_Y5_N._CTS_523">#REF!</definedName>
    <definedName name="Suministro__Transporte__Instalacion_Canalizacion_de_80x40__N._CODENSA">#REF!</definedName>
    <definedName name="Suministro__Transporte_e_Instalacion_de_Postes_de_Concreto_12_m_Tipo_AP">#REF!</definedName>
    <definedName name="Suministro__Transporte_e_Instalacion_de_Postes_Metalicos_de_9_m">#REF!</definedName>
    <definedName name="T.muro">[1]Materiales!$D$82:$D$88</definedName>
    <definedName name="Tabla_burra_30">#REF!</definedName>
    <definedName name="Tabla_Burra_Cedro_Macho_28_cm.">#REF!</definedName>
    <definedName name="Tabla_Burra_Ordinario_25">#REF!</definedName>
    <definedName name="tabla_chapa_10">#REF!</definedName>
    <definedName name="Tabla_chapa_ordinario_30_cm.">#REF!</definedName>
    <definedName name="Tablero_Control_Alumbrado_1_contactores_Trifasicos_20A__3_interruptores_de_codillo_15A">#REF!</definedName>
    <definedName name="Tablero_Control_Alumbrado_10_contactores_Trifasicos_20A">#REF!</definedName>
    <definedName name="Tablero_Control_Alumbrado_10_contactores_Trifasicos_20A__16_interruptores_de_codillo_15A">#REF!</definedName>
    <definedName name="Tablero_Control_Alumbrado_2_contactores_Trifasicos_20A__5_interruptores_de_codillo_15A">#REF!</definedName>
    <definedName name="Tablero_Control_Alumbrado_6_contactores_Trifasicos_20A__7_interruptores_de_codillo_15A">#REF!</definedName>
    <definedName name="Tablero_Control_Alumbrado_7_contactores_Trifasicos_20A__8_interruptores_de_codillo_15A">#REF!</definedName>
    <definedName name="Tablero_Dist._T_NP1_1__T_NP2_3__T_NP1_9_Trifasico_CON_Espacio_Totalizador_30_Circ._5_Hilos_220V">#REF!</definedName>
    <definedName name="Tablero_Dist._T_NP1_11_Trifasico_SIN_Espacio_Totalizador_12_Circuitos_5_Hilos_220V">#REF!</definedName>
    <definedName name="Tablero_Dist._T_NP1_2_Trifasico_CON_Espacio_Totalizador_42_Circ._5_Hilos_220V">#REF!</definedName>
    <definedName name="Tablero_Dist._T_NP1_5__T_NP1_7_Trifasico_CON_Espacio_Totalizador_35_Circ._5_Hilos_220V">#REF!</definedName>
    <definedName name="Tablero_Dist._T_REG_1_Trifasico_CON_Espacio_Totalizador_12_Circ._5_Hilos_220V">#REF!</definedName>
    <definedName name="Tablero_Dist._T_REG_2__T_REG_5__T_NP2_1__T_NP2_6__T_NP1_3_Trifasico_CON_Espacio_Totalizador_18_Circ._5_Hilos_220V">#REF!</definedName>
    <definedName name="Tablero_Dist._T_REG_3__T_NP1_10__T_NP2_5__T_NP1_9__T_NP_1_8T_NP1_4__T_NP2_4__T_NP2_2_Trifasico_CON_Espacio_Totalizador_24_Circ._5_Hilos_220V">#REF!</definedName>
    <definedName name="Tablex_Pizano_9mm_Cerramiento">#REF!</definedName>
    <definedName name="Taco_Termo_magnético_Unipolar_HQP_30A">#REF!</definedName>
    <definedName name="Tanques_Hidro_Acumuladores">#REF!</definedName>
    <definedName name="Tapa_Registro_R20x20">#REF!</definedName>
    <definedName name="Tapaporos_nogal">#REF!</definedName>
    <definedName name="Teja_eternit_No_6">#REF!</definedName>
    <definedName name="Thiner">#REF!</definedName>
    <definedName name="Tintilla_para_madera">#REF!</definedName>
    <definedName name="TIPO.COL">#REF!</definedName>
    <definedName name="Tiras_Alistado_3_x_3_x_3">#REF!</definedName>
    <definedName name="_xlnm.Print_Titles" localSheetId="0">'2. PPTO CONSOLIDADO'!$1:$5</definedName>
    <definedName name="Toma_telefónica">#REF!</definedName>
    <definedName name="Toma_Trifásica">#REF!</definedName>
    <definedName name="Tornillo_para_Madera_1__No.6">#REF!</definedName>
    <definedName name="Tornillo_para_madera_2__No_9">#REF!</definedName>
    <definedName name="Toxement_1_A_Impermeabilizante_Integral">#REF!</definedName>
    <definedName name="Trafico_liviano_espesor_6_cm._Ref._R25CE_Fibrit">#REF!</definedName>
    <definedName name="Transporte_Andamio">#REF!</definedName>
    <definedName name="Traperos">#REF!</definedName>
    <definedName name="Triplex_Andes_Pizano_14_mm">#REF!</definedName>
    <definedName name="Tuberia_Acero_Galvanizado_Schedule_40_1">#REF!</definedName>
    <definedName name="Tuberia_Acero_Galvanizado_Schedule_40_1_1_2">#REF!</definedName>
    <definedName name="Tuberia_Acero_Galvanizado_Schedule_40_2">#REF!</definedName>
    <definedName name="Tuberia_de_3_4">#REF!</definedName>
    <definedName name="Tuberia_H_G_3">#REF!</definedName>
    <definedName name="Tuberia_Novafort_10">#REF!</definedName>
    <definedName name="Tuberia_Novafort_12">#REF!</definedName>
    <definedName name="Tuberia_Novafort_14">#REF!</definedName>
    <definedName name="Tuberia_Novafort_8">#REF!</definedName>
    <definedName name="Tubo_cobre_tipo_L_1_2">#REF!</definedName>
    <definedName name="Tubo_de_presión___11_P.V.C._3_4">#REF!</definedName>
    <definedName name="Tubo_de_presión___13_5_P.V.C._1">#REF!</definedName>
    <definedName name="Tubo_de_presión___21_P.V.C._1_1_2">#REF!</definedName>
    <definedName name="Tubo_de_presión___9_P.V.C._1_2">#REF!</definedName>
    <definedName name="Tubo_estructura_negra_3">#REF!</definedName>
    <definedName name="Tubo_estructural_galvanizado_1">#REF!</definedName>
    <definedName name="Tubo_estructural_galvanizado_2">#REF!</definedName>
    <definedName name="Tubo_galvanizado_3">#REF!</definedName>
    <definedName name="Tubo_Gas_Galvanizado_1_2">#REF!</definedName>
    <definedName name="Tubo_mueble_cal_18_1">#REF!</definedName>
    <definedName name="Tubo_P.V.C.___L_2">#REF!</definedName>
    <definedName name="Tubo_P.V.C.___L_3">#REF!</definedName>
    <definedName name="Tubo_P.V.C._sanitario_2">#REF!</definedName>
    <definedName name="Tubo_P.V.C._sanitario_3">#REF!</definedName>
    <definedName name="Tubo_P.V.C._sanitario_4">#REF!</definedName>
    <definedName name="Tubo_P.V.C._sanitario_6">#REF!</definedName>
    <definedName name="Tubo_Presión___11_P.V.C._3_4">#REF!</definedName>
    <definedName name="Tubo_Presión___13_5_P.V.C._1">#REF!</definedName>
    <definedName name="Tubo_Presión___21_P.V.C._1_1_2">#REF!</definedName>
    <definedName name="Tubo_Presión___21_P.V.C._1_1_4">#REF!</definedName>
    <definedName name="Tubo_Presión___9_P.V.C._1_2">#REF!</definedName>
    <definedName name="Tubo_Presión__21_P.V.C._2">#REF!</definedName>
    <definedName name="Tubo_presión__9_P.V.C._1_2">#REF!</definedName>
    <definedName name="Tubo_presión__9_P.V.C._3_4">#REF!</definedName>
    <definedName name="Tubo_Presión__P.V.C._2_1_2">#REF!</definedName>
    <definedName name="Tubo_Presión__P.V.C._3">#REF!</definedName>
    <definedName name="Tuibo_cobre_tipo_L_1_2">#REF!</definedName>
    <definedName name="USD">'2. PPTO CONSOLIDADO'!#REF!</definedName>
    <definedName name="V_1___2.7x1.966___Plano_de_Detalle_No._A_159">#REF!</definedName>
    <definedName name="V_10___1.8x6.9___Plano_de_Detalle_No._A_161">#REF!</definedName>
    <definedName name="V_11___2x1.9___Plano_de_Detalle_No._A_161">#REF!</definedName>
    <definedName name="V_12___1.2x1.5___Plano_de_Detalle_No._A_161">#REF!</definedName>
    <definedName name="V_13___1.8x4.4___Plano_de_Detalle_No._A_161">#REF!</definedName>
    <definedName name="V_14___1.8x6.7___Plano_de_Detalle_No._A_162">#REF!</definedName>
    <definedName name="V_15___1.8x6.8___Plano_de_Detalle_No._A_162">#REF!</definedName>
    <definedName name="V_16___1.2x0.9___Plano_de_Detalle_No._A_161">#REF!</definedName>
    <definedName name="V_17___2.7x0.525___Plano_de_Detalle_No._A_162">#REF!</definedName>
    <definedName name="V_18___1.8x2___Plano_de_Detalle_No._A_162">#REF!</definedName>
    <definedName name="V_18´___1.8x2.1___Plano_de_Detalle_No._A_162">#REF!</definedName>
    <definedName name="V_19___4.95x14.352___Plano_de_Detalle_No._A_163">#REF!</definedName>
    <definedName name="V_2___1.8x6.75___Plano_de_Detalle_No._A_159">#REF!</definedName>
    <definedName name="V_20___4.4x4.82___Plano_de_Detalle_No._A_164">#REF!</definedName>
    <definedName name="V_21___2.2x4.82___Plano_de_Detalle_No._A_164">#REF!</definedName>
    <definedName name="V_21´___2.75x4.82___Plano_de_Detalle_No._A_164">#REF!</definedName>
    <definedName name="V_22___2.05x2.05___Plano_de_Detalle_No._A_162">#REF!</definedName>
    <definedName name="V_23___2.05x1.9___Plano_de_Detalle_No._A_162">#REF!</definedName>
    <definedName name="V_23´___2.05x1.975___Plano_de_Detalle_No._A_162">#REF!</definedName>
    <definedName name="V_24___2.7x6.426___Plano_de_Detalle_No._A_165">#REF!</definedName>
    <definedName name="V_25___2.7x3.15___Plano_de_Detalle_No._A_165">#REF!</definedName>
    <definedName name="V_26___2.7x4.35___Plano_de_Detalle_No._A_165">#REF!</definedName>
    <definedName name="V_27___0.45x4.65___Plano_de_Detalle_No._A_166">#REF!</definedName>
    <definedName name="V_28___0.45x6.975___Plano_de_Detalle_No._A_166">#REF!</definedName>
    <definedName name="V_29___2.7x1.8___Plano_de_Detalle_No._A_166">#REF!</definedName>
    <definedName name="V_3___1.2x1.2___Plano_de_Detalle_No._A_159">#REF!</definedName>
    <definedName name="V_30___1.8x1.95___Plano_de_Detalle_No._A_166">#REF!</definedName>
    <definedName name="V_31___2x7.2___Plano_de_Detalle_No._A_167">#REF!</definedName>
    <definedName name="V_32___2.7x1.25___Plano_de_Detalle_No._A_166">#REF!</definedName>
    <definedName name="V_4___1.8x9___Plano_de_Detalle_No._A_160">#REF!</definedName>
    <definedName name="V_5___1.8x4.65___Plano_de_Detalle_No._A_160">#REF!</definedName>
    <definedName name="V_6___1.8x2.85___Plano_de_Detalle_No._A_160">#REF!</definedName>
    <definedName name="V_7___1.8x2.25___Plano_de_Detalle_No._A_160">#REF!</definedName>
    <definedName name="V_8___1.8x9___Plano_de_Detalle_No._A_160">#REF!</definedName>
    <definedName name="V_8´___1.8x9___Plano_de_Detalle_No._A_160">#REF!</definedName>
    <definedName name="V_9___1.8x1.05___Plano_de_Detalle_No._A_160">#REF!</definedName>
    <definedName name="Valla_Informativa_Licencia_2.00X1.00">#REF!</definedName>
    <definedName name="Valvula_de_Paso_Directo_125_PSIG_Vapor__200_PSIG_Agua_1">#REF!</definedName>
    <definedName name="Valvula_de_Paso_Directo_125_PSIG_Vapor__200_PSIG_Agua_1_1_2">#REF!</definedName>
    <definedName name="Valvula_de_Paso_Directo_125_PSIG_Vapor__200_PSIG_Agua_1_1_4">#REF!</definedName>
    <definedName name="Valvula_de_Paso_Directo_125_PSIG_Vapor__200_PSIG_Agua_1_2">#REF!</definedName>
    <definedName name="Valvula_de_Paso_Directo_125_PSIG_Vapor__200_PSIG_Agua_2">#REF!</definedName>
    <definedName name="Valvula_de_Paso_Directo_125_PSIG_Vapor__200_PSIG_Agua_2_1_2">#REF!</definedName>
    <definedName name="Valvula_de_Paso_Directo_125_PSIG_Vapor__200_PSIG_Agua_3">#REF!</definedName>
    <definedName name="Valvula_de_Paso_Directo_125_PSIG_Vapor__200_PSIG_Agua_3_4">#REF!</definedName>
    <definedName name="Valvula_de_Vastago_Ascendente_Cuerpo_en_Hierro_1">#REF!</definedName>
    <definedName name="Valvula_de_Vastago_Ascendente_Cuerpo_en_Hierro_3">#REF!</definedName>
    <definedName name="Valvulas_de_1_2">#REF!</definedName>
    <definedName name="Valvulas_de_3_4">#REF!</definedName>
    <definedName name="Valvulas_de_Pie_Bronce_1">#REF!</definedName>
    <definedName name="Valvulas_de_Pie_Bronce_2">#REF!</definedName>
    <definedName name="Valvulas_de_Pie_Bronce_3">#REF!</definedName>
    <definedName name="Vara_de_Clavo">#REF!</definedName>
    <definedName name="VENTANAS">[1]Materiales!$D$296:$D$314</definedName>
    <definedName name="Vibrador_a_Gasolina">#REF!</definedName>
    <definedName name="Vibrocompactador_a_gasolina">#REF!</definedName>
    <definedName name="Viniltex">#REF!</definedName>
    <definedName name="Viniltex_blanco">#REF!</definedName>
    <definedName name="VNA">[1]DEF!$C$7</definedName>
    <definedName name="Volqueta_3.00_m">#REF!</definedName>
    <definedName name="Volqueta_Viaje_6_m3">#REF!</definedName>
    <definedName name="volumenes">#REF!</definedName>
    <definedName name="x">[5]DEF!$B$73:$B$102</definedName>
    <definedName name="xx">[5]DEF!$B$73:$B$102</definedName>
    <definedName name="Yeso">#REF!</definedName>
    <definedName name="Zocalo_en_acero_inoxidable_e_0_10_ML">#REF!</definedName>
    <definedName name="Zorra_Metalica__Ruedas_de_Caucho">#REF!</definedName>
    <definedName name="ZZ">[6]DEF!$B$64:$B$73</definedName>
  </definedNames>
  <calcPr calcId="152511" concurrentCalc="0"/>
</workbook>
</file>

<file path=xl/calcChain.xml><?xml version="1.0" encoding="utf-8"?>
<calcChain xmlns="http://schemas.openxmlformats.org/spreadsheetml/2006/main">
  <c r="C3" i="14" l="1"/>
  <c r="E14" i="14"/>
  <c r="G14" i="14"/>
  <c r="E15" i="14"/>
  <c r="E11" i="14"/>
  <c r="G11" i="14"/>
  <c r="E12" i="14"/>
  <c r="G12" i="14"/>
  <c r="E30" i="14"/>
  <c r="F30" i="14"/>
  <c r="H29" i="14"/>
  <c r="E17" i="14"/>
  <c r="G17" i="14"/>
  <c r="E20" i="14"/>
  <c r="G20" i="14"/>
  <c r="E21" i="14"/>
  <c r="G21" i="14"/>
  <c r="E8" i="14"/>
  <c r="G8" i="14"/>
  <c r="E9" i="14"/>
  <c r="G9" i="14"/>
  <c r="E18" i="14"/>
  <c r="G18" i="14"/>
  <c r="E13" i="14"/>
  <c r="G13" i="14"/>
  <c r="I12" i="14"/>
  <c r="G15" i="14"/>
  <c r="E16" i="14"/>
  <c r="G16" i="14"/>
  <c r="I15" i="14"/>
  <c r="E22" i="14"/>
  <c r="G22" i="14"/>
  <c r="H21" i="14"/>
  <c r="H11" i="14"/>
  <c r="I16" i="14"/>
  <c r="E10" i="14"/>
  <c r="G10" i="14"/>
  <c r="I9" i="14"/>
  <c r="I13" i="14"/>
  <c r="H15" i="14"/>
  <c r="H16" i="14"/>
  <c r="H14" i="14"/>
  <c r="E19" i="14"/>
  <c r="G19" i="14"/>
  <c r="I18" i="14"/>
  <c r="I21" i="14"/>
  <c r="H20" i="14"/>
  <c r="H12" i="14"/>
  <c r="H19" i="14"/>
  <c r="H22" i="14"/>
  <c r="H18" i="14"/>
  <c r="H8" i="14"/>
  <c r="I19" i="14"/>
  <c r="H10" i="14"/>
  <c r="H9" i="14"/>
  <c r="H17" i="14"/>
  <c r="I10" i="14"/>
  <c r="H13" i="14"/>
  <c r="D27" i="14"/>
  <c r="C5" i="14"/>
</calcChain>
</file>

<file path=xl/sharedStrings.xml><?xml version="1.0" encoding="utf-8"?>
<sst xmlns="http://schemas.openxmlformats.org/spreadsheetml/2006/main" count="544" uniqueCount="373">
  <si>
    <t>VR. UNITARIO</t>
  </si>
  <si>
    <t xml:space="preserve">IMPREVISTOS </t>
  </si>
  <si>
    <t>UTILIDAD</t>
  </si>
  <si>
    <t>TOTAL COSTOS DIRECTOS</t>
  </si>
  <si>
    <t>VR. PARCIAL</t>
  </si>
  <si>
    <t>UND</t>
  </si>
  <si>
    <t>TOTAL COSTOS INDIRECTOS</t>
  </si>
  <si>
    <t xml:space="preserve">ADMINISTRACIÓN </t>
  </si>
  <si>
    <t>COSTO TOTAL DEL PROYECTO</t>
  </si>
  <si>
    <t>DESCRIPCIÓN</t>
  </si>
  <si>
    <t>I.V.A. / UTILIDAD</t>
  </si>
  <si>
    <t>m2</t>
  </si>
  <si>
    <t>m</t>
  </si>
  <si>
    <t>m3</t>
  </si>
  <si>
    <t>kg</t>
  </si>
  <si>
    <t>ÍTEM</t>
  </si>
  <si>
    <t>CANTIDAD</t>
  </si>
  <si>
    <t>Valor en Pesos:</t>
  </si>
  <si>
    <t>← Digitar el valor</t>
  </si>
  <si>
    <t>Valor en Letras:</t>
  </si>
  <si>
    <t>Centenas</t>
  </si>
  <si>
    <t>Billones</t>
  </si>
  <si>
    <t>Decenas</t>
  </si>
  <si>
    <t>Unidades</t>
  </si>
  <si>
    <t>Miles de Millones</t>
  </si>
  <si>
    <t>Millones</t>
  </si>
  <si>
    <t>Miles</t>
  </si>
  <si>
    <t>Cientos</t>
  </si>
  <si>
    <t>UN</t>
  </si>
  <si>
    <t>UNO</t>
  </si>
  <si>
    <t>DOS</t>
  </si>
  <si>
    <t>TRES</t>
  </si>
  <si>
    <t>CUATRO</t>
  </si>
  <si>
    <t>CINCO</t>
  </si>
  <si>
    <t>SEIS</t>
  </si>
  <si>
    <t>SIETE</t>
  </si>
  <si>
    <t>OCHO</t>
  </si>
  <si>
    <t>NUEVE</t>
  </si>
  <si>
    <t>DIEZ</t>
  </si>
  <si>
    <t>ONCE</t>
  </si>
  <si>
    <t>DOCE</t>
  </si>
  <si>
    <t>TRECE</t>
  </si>
  <si>
    <t>CATORCE</t>
  </si>
  <si>
    <t>QUINCE</t>
  </si>
  <si>
    <t>DIECISÉIS</t>
  </si>
  <si>
    <t>DIECISIETE</t>
  </si>
  <si>
    <t>DIECIOCHO</t>
  </si>
  <si>
    <t>DIECINUEVE</t>
  </si>
  <si>
    <t>VEINTE</t>
  </si>
  <si>
    <t>VEINTIUNO</t>
  </si>
  <si>
    <t>VEINTIUN</t>
  </si>
  <si>
    <t>VEINTIDÓS</t>
  </si>
  <si>
    <t>VEINTITRÉS</t>
  </si>
  <si>
    <t>VEINTICUATRO</t>
  </si>
  <si>
    <t>VEINTICINCO</t>
  </si>
  <si>
    <t>VEINTISÉIS</t>
  </si>
  <si>
    <t>VEINTISIETE</t>
  </si>
  <si>
    <t>VEINTIOCHO</t>
  </si>
  <si>
    <t>VEINTINUEVE</t>
  </si>
  <si>
    <t>TREINTA</t>
  </si>
  <si>
    <t>CUARENTA</t>
  </si>
  <si>
    <t>CINCUENTA</t>
  </si>
  <si>
    <t>SESENTA</t>
  </si>
  <si>
    <t>SETENTA</t>
  </si>
  <si>
    <t>OCHENTA</t>
  </si>
  <si>
    <t>NOVENTA</t>
  </si>
  <si>
    <t>CIEN</t>
  </si>
  <si>
    <t>CIENTO</t>
  </si>
  <si>
    <t>DOSCIENTOS</t>
  </si>
  <si>
    <t>TRESCIENTOS</t>
  </si>
  <si>
    <t>CUATROCIENTOS</t>
  </si>
  <si>
    <t>QUINIENTOS</t>
  </si>
  <si>
    <t>SEISCIENTOS</t>
  </si>
  <si>
    <t>SETECIENTOS</t>
  </si>
  <si>
    <t>OCHOCIENTOS</t>
  </si>
  <si>
    <t>NOVECIENTOS</t>
  </si>
  <si>
    <t>LOS DATOS EN ESTA HOJA PERMANECEN OCULTOS PARA FUNCIONAMIENTO DE LOS VALORES EN LETRAS DEL TOTAL DEL PPTO</t>
  </si>
  <si>
    <t>u</t>
  </si>
  <si>
    <t>Esmalte sintético alquídico a base de aceite sobre Hoja de puerta metálica, tres (3) capas aplicadas con pistola sobre la totalidad de las caras vistas. Incluye preparación de superficie y diluyente. El pago por m2 será medido en el alzado de la hoja de la puerta, medido SOLAMENTE por una cara y contempla la pintura de todas las caras vistas.</t>
  </si>
  <si>
    <t>ACTIVIDADES PREINICIO.</t>
  </si>
  <si>
    <t>PLAN DE CONTINGENCIA.</t>
  </si>
  <si>
    <t>PRELIMINARES, PROVISIONALES DE OBRA Y DEMOLICIONES.</t>
  </si>
  <si>
    <t>ACTIVIDADES PRELIMINARES.</t>
  </si>
  <si>
    <t>DEMOLICIONES Y DESMONTES PARA ALMACENAMIENTO O PARA DISPOSICIÓN DE ESCOMBROS A SITIO APROBADO POR LA AUTORIDAD AMBIENTAL.</t>
  </si>
  <si>
    <t>DEMOLICIONES Y/O DESMONTES DE CARPINTERÍAS.</t>
  </si>
  <si>
    <t>Desmonte manual de marco y hoja de puerta (de una hoja / hoja sencilla) (indiferente del material y tamaño). Incluye embalaje con polietileno de burbuja y recubrimiento final con láminas de cartón corrugado respectivamente amarradas con zuncho, transporte y proceso de almacenamiento hasta la bodega que disponga el director del establecimiento para los elementos reutilizables, limpieza y retiro de escombros menores. NO incluye reparaciones de muros posterior al desmonte.</t>
  </si>
  <si>
    <t>DEMOLICIONES Y/O DESMONTES DE PISOS Y GUARDAESCOBAS.</t>
  </si>
  <si>
    <t>Picada de piso en concreto realizado con herramienta menor garantizando una superficie burda para adherencia de posterior alistado. Incluye cargue, retiro, disposición de escombros a sitio aprobado por la autoridad ambiental. APLICA SOLO CUANDO NO HAY MATERIAL DE ACABADO.</t>
  </si>
  <si>
    <t>Demolición manual de alistado de piso y material de acabado de tipo liviano (cerámico, arcilla. gres, o baldosas livianas de cemento) con espesor 4 cm o menor. Incluye cargue, retiro, disposición de escombros a sitio aprobado por la autoridad ambiental.</t>
  </si>
  <si>
    <t>DEMOLICIONES Y/O DESMONTES DE INSTALACIONES.</t>
  </si>
  <si>
    <t>Demolición manual y retiro de puntos hidráulicos existentes de 1/2" a 1,1/2" en pared o piso, incluyendo la demolición de la superficie en el recorrido del punto incluyendo una longitud hasta de 1,50 m, corte de la tubería, instalación de tapón soldado, reparación de demolición con concreto con gravilla fina f'c=3000, cargue, retiro, disposición de escombros a sitio aprobado por la autoridad ambiental.</t>
  </si>
  <si>
    <t>Demolición manual y retiro de puntos sanitarios existentes de 2" a 4" en pared o piso, incluyendo la demolición de la superficie en el recorrido del punto incluyendo una longitud hasta de 1,50 m, corte de la tubería, instalación de tapón soldado, reparación de demolición con concreto con gravilla fina f'c=3000, cargue, retiro, disposición de escombros a sitio aprobado por la autoridad ambiental.</t>
  </si>
  <si>
    <t>Retiro manual de tubería potable, sanitaria, y/o de ventilación de diámetros desde 1/2" hasta 2" y que se encuentre bajo tierra o superpuesta sobre esta sin fijación. En caso de encontrarse en buen estado y ser reutilizable se transportará y se almacenará en la bodega que disponga el director del establecimiento para los elementos reutilizables, de lo contrario se realizará cargue, retiro, disposición de escombros a sitio aprobado por la autoridad ambiental. NO incluye ningún movimiento de tierras (ni excavaciones, ni rellenos, etc.).</t>
  </si>
  <si>
    <t>Retiro manual de tubería potable, sanitaria, y/o de ventilación de diámetros desde 2,1/2" hasta 6" y que se encuentre bajo tierra o superpuesta sobre esta sin fijación. En caso de encontrarse en buen estado y ser reutilizable se transportará y se almacenará en la bodega que disponga el director del establecimiento para los elementos reutilizables, de lo contrario se realizará cargue, retiro, disposición de escombros a sitio aprobado por la autoridad ambiental. NO incluye ningún movimiento de tierras (ni excavaciones, ni rellenos, etc.).</t>
  </si>
  <si>
    <t>Desmonte manual de aparatos sanitarios de tipo cerámico (indiferente de si es sanitario lavamanos orinal etc., tamaño, ubicación, o características particulares), en el caso de lavamanos y/o lavaplatos incluye su grifería si es de sobreponer. Incluye embalaje con polietileno de burbuja y recubrimiento final con láminas de cartón corrugado respectivamente amarradas con zuncho, transporte y proceso de almacenamiento hasta la bodega que disponga el director del establecimiento para los elementos reutilizables, limpieza y retiro de escombros menores. NO incluye desmonte de griferías incrustadas en muro.</t>
  </si>
  <si>
    <t>Desmonte manual completo de ducha NO antivandálica (indiferente de tamaño, ubicación, o características particulares), ejecutando la demolición necesaria, desmonte del grifo actual y todas sus piezas incluyendo el pomo de la ducha. Incluye embalaje con polietileno de burbuja y recubrimiento final con láminas de cartón corrugado respectivamente amarradas con zuncho, transporte y proceso de almacenamiento hasta la bodega que disponga el director del establecimiento para los elementos reutilizables, limpieza y retiro de escombros menores.</t>
  </si>
  <si>
    <t>DEMOLICIONES Y/O DESMONTES DE CIELO RASOS.</t>
  </si>
  <si>
    <t>Demolición manual de pañetes bajo placa (indiferente del tipo), incluyendo proceso de raspado de restantes y limpieza hasta descubrir el material original de construcción de la placa. Incluye cargue, retiro, disposición de escombros a sitio aprobado por la autoridad ambiental.</t>
  </si>
  <si>
    <t>DEMOLICIONES Y/O DESMONTES DE MUROS, PAÑETES, ENCHAPES, Y DIVISIONES LIVIANAS.</t>
  </si>
  <si>
    <t>Demolición manual de Pañetes (indiferente del tipo), incluyendo proceso de raspado de restantes y limpieza hasta descubrir el material original de construcción del muro y/o columna y/o viga. Incluye cargue, retiro, disposición de escombros a sitio aprobado por la autoridad ambiental. APLICA SOLO CUANDO EL MURO DE SOPORTE NO VA A SER DEMOLIDO.</t>
  </si>
  <si>
    <t>EXCAVACIONES, RELLENOS Y REEMPLAZOS.</t>
  </si>
  <si>
    <t>Relleno manual con recebo común compactado. Incluye extendido, humedecimiento y compactación.</t>
  </si>
  <si>
    <t>Mallas electrosoldadas. Incluye corte y fijación.</t>
  </si>
  <si>
    <t>REDES HÚMEDAS.</t>
  </si>
  <si>
    <t>ACOMETIDA AGUA POTABLE.</t>
  </si>
  <si>
    <t>OBRAS CIVILES HIDROSANITARIAS.</t>
  </si>
  <si>
    <t>Limpieza de cajas de inspección existentes de redes sanitarias y/o de aguas lluvias hasta medidas 1,00x1,00x1,00 m (a x L x h), incluyendo trabajos necesarios para la apertura de la misma, retiro de obstrucciones dentro de la caja, bombeo de agua estancada, limpieza con agua a presión, cargue, disposición de escombros a sitio aprobado por la autoridad ambiental. NO incluye reparaciones internas ni externas de la caja.</t>
  </si>
  <si>
    <t>Limpieza de trampas de grasas existentes desde medidas 1,01x1,01x1,01 m y hasta medidas 2,00x1,00x1,00 m (a x L x h), incluyendo trabajos necesarios para la apertura de la misma, recolección y disposición adecuada de grasas acumuladas, bombeo de agua estancada, retiro de obstrucciones dentro de la caja, limpieza y puesta en funcionamiento del filtro del fondo, limpieza con agua a presión, cargue, disposición de escombros a sitio aprobado por la autoridad ambiental. NO incluye reparaciones internas ni externas de la caja.</t>
  </si>
  <si>
    <t>ESTRUCTURAS (Concreto, metal, madera) Y CONCRETOS ARQUITECTÓNICOS.</t>
  </si>
  <si>
    <t>ACEROS DE REFUERZO PARA ESTRUCTURAS EN CONCRETO Y RELACIONADOS.</t>
  </si>
  <si>
    <t>ELEMENTOS NO ESTRUCTURALES PREFABRICADOS Y/O FUNDIDOS EN SITIO.</t>
  </si>
  <si>
    <t>PREFABRICADOS EN OBRA O FUNDIDOS EN SITIO.</t>
  </si>
  <si>
    <t>OTROS.</t>
  </si>
  <si>
    <t>INSTALACIONES HIDROSANITARIAS.</t>
  </si>
  <si>
    <t>RED GENERAL DE AGUA FRÍA POTABLE.</t>
  </si>
  <si>
    <t>PUNTOS HIDRÁULICOS DE AGUA FRÍA.</t>
  </si>
  <si>
    <t>RED GENERAL SANITARIA / AGUAS RESIDUALES, VENTILACIONES Y REVENTILACIONES.</t>
  </si>
  <si>
    <t>PUNTOS SANITARIOS.</t>
  </si>
  <si>
    <t>GENERALES DE LAS REDES.</t>
  </si>
  <si>
    <t>PASES.</t>
  </si>
  <si>
    <t>ACTIVIDADES COMPLEMENTARIAS.</t>
  </si>
  <si>
    <t>Pase en muro de mampostería de arcilla espesor entre 15 y 20 cm, para paso de tubería de diámetro entre 1/2" y 1". Incluye apertura y posterior resane con mortero en ambas caras del muro dando acabado a la vista. Incluye cargue, retiro y disposición de escombros a sitio aprobado por la autoridad ambiental.</t>
  </si>
  <si>
    <t>Sondeo y limpieza de red sanitaria ø.=2"-4", garantizando el retiro de las obstrucciones existentes y el correcto desagüe de los líquidos, implementando sonda eléctrica acarreable. Incluye prueba de flujo al finalizar el trabajo, cargue, retiro, disposición de escombros a sitio aprobado por la autoridad ambiental. NO incluye reemplazo de tuberías y/o accesorios.</t>
  </si>
  <si>
    <t>SISTEMA AMBIENTAL DE RECURSOS HIDRICOS.</t>
  </si>
  <si>
    <t>OBRAS CIVILES.</t>
  </si>
  <si>
    <t>Limpieza de canales de piso existentes retirando cualquier obstrucción superficial y adherida, implementando ácido muriático (clorhídrico) y agua a presión con hidrolavadora. Incluye cargue, retiro, disposición de escombros a sitio aprobado por la autoridad ambiental. El m de pago será medido en la longitud de la canal en planta.</t>
  </si>
  <si>
    <t>RED DE BAJA TENSIÓN.</t>
  </si>
  <si>
    <t>CANALIZACIONES PARA CABLEADO ELÉCTRICO BT.</t>
  </si>
  <si>
    <t>ACOMETIDAS Y CABLEADOS BT.</t>
  </si>
  <si>
    <t>TABLEROS BT.</t>
  </si>
  <si>
    <t>INTERRUPTORES Y PROTECCIONES BT.</t>
  </si>
  <si>
    <t>SALIDAS DE ALUMBRADO.</t>
  </si>
  <si>
    <t>SALIDAS DE TOMAS NORMALES Y REGULADAS.</t>
  </si>
  <si>
    <t>PAÑETES, REVOQUES Y REPELLOS.</t>
  </si>
  <si>
    <t>SOBRE MUROS Y OTROS ELEMENTOS VERTICALES.</t>
  </si>
  <si>
    <t>Resanes generales menores sobre superficie con mortero impermeabilizado integralmente 1:4 e.=2 cm dando acabado liso. Incluye preparación de superficie. La aplicabilidad de este ítem para pago depende de que el daño sobre la superficie no supere el 20% de la misma.</t>
  </si>
  <si>
    <t>ALISTADOS Y ACABADOS DE PISOS.</t>
  </si>
  <si>
    <t>BASES DE PISOS Y AFINADOS.</t>
  </si>
  <si>
    <t>Alistado de pisos con mortero impermeabilizado integralmente 1:3 h.=8 cm promedio alistado + pendientado.</t>
  </si>
  <si>
    <t>ACABADO DE PISOS.</t>
  </si>
  <si>
    <t>CERÁMICOS Y PORCELÁNICOS.</t>
  </si>
  <si>
    <t>Acabado de piso con Baldosa de Cerámica de 33,8x33,8 cm, tipo Duropiso de CORONA o equivalente de igual calidad o superior. Incluye dilatación de aluminio según diseño y emboquille, aparejado según diseño. Pegado con mezcla lista de fábrica.</t>
  </si>
  <si>
    <t>CARPINTERÍA METÁLICA (Aluminio, acero y otros).</t>
  </si>
  <si>
    <t>CARPINTERÍA EN ACERO.</t>
  </si>
  <si>
    <t>PUERTAS EN ACERO.</t>
  </si>
  <si>
    <t>DIVISIONES Y PUERTAS EN ACERO PARA BAÑOS.</t>
  </si>
  <si>
    <t>Puerta para batería sanitaria de acero inoxidable 304 cal.20 satinado con cerrojo y gancho de ropa, estructura interior en polímero inyectado de alta densidad y tubería cuadrada de 1” galvanizada, tipo SOCODA línea institucional o equivalente de igual calidad o superior, instalado con accesorios y bisagras tipo Socoda, según diseño. Incluye bisagras, paral recibidor de la puerta, suministro, montaje. APLICA PARA SISTEMAS DE PISO O SISTEMA CANTILÉVER.</t>
  </si>
  <si>
    <t>ENCHAPES.</t>
  </si>
  <si>
    <t>SOBRE MUROS.</t>
  </si>
  <si>
    <t>SOBRE OTROS ELEMENTOS.</t>
  </si>
  <si>
    <t>Enchape en granito fundido y pulido e.=1,5 cm para Pocetas de aseo 60x60x40 cm (a x l x h). Incluye las cuatro (4) caras interiores y media cañas interiores, dilataciones en bronce según diseño. NO incluye enchape de caras exteriores, media cañas exteriores, ni fondo de la poceta.</t>
  </si>
  <si>
    <t>APARATOS SANITARIOS Y RELACIONADOS.</t>
  </si>
  <si>
    <t>APARATOS SANITARIOS.</t>
  </si>
  <si>
    <t>GRIFERÍAS.</t>
  </si>
  <si>
    <t>Ducha SIN pomo, con salida en tubo PVC 1/2" y válvula de control PVC 1/2". Incluye la válvula / registro, regata y resane, instalación, tubería completa hasta la salida del agua, y todo lo relacionado para su puesta en funcionamiento. NO incluye punto hidráulico.</t>
  </si>
  <si>
    <t>CALENTADORES DE AGUA.</t>
  </si>
  <si>
    <t>ACCESORIOS PARA UNIDADES SANITARIAS.</t>
  </si>
  <si>
    <t>PINTURAS Y RECUBRIMIENTOS.</t>
  </si>
  <si>
    <t>SOBRE MUROS Y PANELERÍA LIVIANA.</t>
  </si>
  <si>
    <t>Pintura epóxica aséptica para acabado aplicado sobre pañete totalmente seco (edad mayor a 28 días) y/o superficies secas (por ejemplo sistema drywall de yeso y/o fibrocemento), versión brillante, formulada en dos componentes, impermeable al paso de agua y vapores, tipo Sikaguard-68 de SIKA o equivalente de igual calidad o superior, aplicada en tres (3) capas garantizando un espesor final de 12 mils (305 micrones). Incluye dilución con producto tipo Colmasolvente Epóxico de SIKA o equivalente, limpieza y preparación de superficie, filos y dilataciones.</t>
  </si>
  <si>
    <t>SOBRE CARPINTERÍA METÁLICA.</t>
  </si>
  <si>
    <t>MOBILIARIO, DOTACIONES, SEÑALIZACIÓN, ASEO Y FINALES.</t>
  </si>
  <si>
    <t>ASEO Y LIMPIEZA.</t>
  </si>
  <si>
    <t>Sanitario cerámico de tanque, dos piezas, con asiento redondo, tipo Acuaplus II de CORONA o equivalente de igual calidad o superior. Incluye suministro, asiento plástico redondo color blanco, montaje, contenido completo del tanque, acople y conexión, regulador de caudal (válvula plástica) y complementarios para su puesta en funcionamiento. NO incluye puntos hidrosanitarios.</t>
  </si>
  <si>
    <t>INSTALACIONES HIDROSANITARIAS, CONTRAINCENDIO, DE GAS, AIRES COMPRIMIDOS (redes y equipos).</t>
  </si>
  <si>
    <t>INSTALACIONES ELÉCTRICAS, DE COMUNICACIONES, SEGURIDAD Y SONIDO (redes y equipos).</t>
  </si>
  <si>
    <t>REDES SUBTERRÁNEAS (hidrosanitarias, gas, eléctricas, comunicaciones, calderas, lavandería, ventilación, ambientales, etc.).</t>
  </si>
  <si>
    <t>Excavación manual en material común h.&lt;=2,00m. Incluye entibado en ambos costados, cargue hasta lugar de acopio. NO incluye retiro. APLICA SOLO CUANDO EL MATERIAL EXCAVADO ES REUTILIZADO COMO RELLENO.</t>
  </si>
  <si>
    <t>Válvula cheque tipo Cortina / horizontal en bronce 1/2", presión de trabajo 150 PSI, roscas NPT, sello metálico, tipo HICC de HELBERT o equivalente de igual calidad o superior. Incluye suministro, instalación, sellante líquido para las roscas, universal y los dos (2) adaptadores macho laterales en PVCP.</t>
  </si>
  <si>
    <t>Instalación de griferías NO antivandálicas existentes o reutilizadas (indiferente de su material de fabricación y de si es ducha, grifería de lavamanos, sanitario, lavaplatos, etc.). Incluye sellantes siliconados y otros menores. NO incluye el suministro de la grifería. NO incluye punto hidráulico.</t>
  </si>
  <si>
    <t>Grouting de planta f'c=3000 PSI. NO se admitirá mezcla fabricada en sitio.</t>
  </si>
  <si>
    <t>Tubería PVCP 1/2" RDE 9, instalada en alturas mayores a 10,00 m. Incluye suministro, regata y resane, instalación, uniones codos tés y demás accesorios para el correcto tendido y funcionamiento de la tubería. NO incluye accesorios especiales como tés dobles, bridas de conexión, u similares que excedan de manera considerable el costos de los accesorios ordinarios. El contratista suministrara además del equipo requerido y normativo el personal técnico certificado para trabajo en alturas.</t>
  </si>
  <si>
    <t>Tubería PVCP 3/4" RDE 11, instalada en alturas mayores a 10,00 m. Incluye suministro, regata y resane, instalación, uniones codos tés y demás accesorios para el correcto tendido y funcionamiento de la tubería. NO incluye accesorios especiales como tés dobles, bridas de conexión, u similares que excedan de manera considerable el costos de los accesorios ordinarios. El contratista suministrara además del equipo requerido y normativo el personal técnico certificado para trabajo en alturas.</t>
  </si>
  <si>
    <t>Tubería PVCP 1" RDE 13,5, instalada en alturas mayores a 10,00 m. Incluye suministro, regata y resane, instalación, uniones codos tés y demás accesorios para el correcto tendido y funcionamiento de la tubería. NO incluye accesorios especiales como tés dobles, bridas de conexión, u similares que excedan de manera considerable el costos de los accesorios ordinarios. El contratista suministrara además del equipo requerido y normativo el personal técnico certificado para trabajo en alturas.</t>
  </si>
  <si>
    <t>Tubería PVCP 1,1/4" RDE 21, instalada en alturas mayores a 10,00 m. Incluye suministro, regata y resane, instalación, uniones codos tés y demás accesorios para el correcto tendido y funcionamiento de la tubería. NO incluye accesorios especiales como tés dobles, bridas de conexión, u similares que excedan de manera considerable el costos de los accesorios ordinarios. El contratista suministrara además del equipo requerido y normativo el personal técnico certificado para trabajo en alturas.</t>
  </si>
  <si>
    <t>Tubería PVCS 3", instalada en alturas mayores a 10,00 m. Incluye suministro, regata y resane, instalación, uniones codos tés yes y demás accesorios para el correcto tendido y funcionamiento de la tubería. NO incluye accesorios especiales como yes dobles, bridas de conexión, juntas de expansión, u similares que excedan de manera considerable el costos de los accesorios ordinarios. El contratista suministrara además del equipo requerido y normativo el personal técnico certificado para trabajo en alturas.</t>
  </si>
  <si>
    <t>Mantenimiento correctivo de puntos de suministro en material PVCP ø.=1/2", instalado subterráneo y/o a nivel y/o en alturas hasta 10,00 m, incluyendo los cambios de la tubería dañada, los accesorios de unión, cambios de dirección, derivaciones, reducciones, y cualquier otro accesorio requerido, cortes necesarios, andamiaje para trabajos en altura, y cualquier otro requerido para su correcto mantenimiento y puesta en funcionamiento. NO incluye abrazaderas, ni pinturas, ni registros de control. EL PUNTO ESTA CONTEMPLADO DESDE EL PRIMER ACCESORIO DE CAMBIO DE DIRECCIÓN HORIZONTAL A VERTICAL.</t>
  </si>
  <si>
    <t>Tubería PVCS 4", instalada subterránea y/o a nivel y/o en alturas hasta 10,00 m. Incluye suministro, instalación, uniones codos tés yes y demás accesorios para el correcto tendido y funcionamiento de la tubería. NO incluye accesorios especiales como yes dobles, bridas de conexión, juntas de expansión, u similares que excedan de manera considerable el costos de los accesorios ordinarios.</t>
  </si>
  <si>
    <t>Tubería PVCS 6", instalada subterránea y/o a nivel y/o en alturas hasta 10,00 m. Incluye suministro, instalación, uniones codos tés yes y demás accesorios para el correcto tendido y funcionamiento de la tubería. NO incluye accesorios especiales como yes dobles, bridas de conexión, juntas de expansión, u similares que excedan de manera considerable el costos de los accesorios ordinarios.</t>
  </si>
  <si>
    <t>Punto San. Lavamanos PVCS 2", instalado subterráneo y/o a nivel y/o en alturas hasta 10,00 m. Incluye tubería, accesorios, complementarios, regata y resane. EL PUNTO ESTA CONTEMPLADO DESDE EL PRIMER ACCESORIO DE DERIVACIÓN DEL RAMAL COLECTOR HORIZONTAL.</t>
  </si>
  <si>
    <t>Punto San. Sanitario de tanque PVCS 4", instalado subterráneo y/o a nivel y/o en alturas hasta 10,00 m, instalado subterráneo y/o a nivel y/o en alturas hasta 10,00 m. Incluye tubería, accesorios, complementarios, regata y resane. EL PUNTO ESTA CONTEMPLADO DESDE EL PRIMER ACCESORIO DE DERIVACIÓN DEL RAMAL COLECTOR HORIZONTAL.</t>
  </si>
  <si>
    <t>Punto San. Sifón de piso PVCS 3", instalado subterráneo y/o a nivel y/o en alturas hasta 10,00 m, instalado subterráneo y/o a nivel y/o en alturas hasta 10,00 m. Incluye tubería, accesorios, complementarios, regata y resane. EL PUNTO ESTA CONTEMPLADO DESDE EL PRIMER ACCESORIO DE DERIVACIÓN DEL RAMAL COLECTOR HORIZONTAL.</t>
  </si>
  <si>
    <t>Mantenimiento correctivo de puntos de desagüe en material PVCS ø.=3", instalado subterráneo y/o a nivel y/o en alturas hasta 10,00 m, incluyendo los cambios de la tubería dañada, los accesorios de unión, cambios de dirección, derivaciones, reducciones, y cualquier otro accesorio requerido, cortes necesarios, andamiaje para trabajos en altura, y cualquier otro requerido para su correcto mantenimiento y puesta en funcionamiento. NO incluye abrazaderas, ni pinturas. EL PUNTO ESTA CONTEMPLADO DESDE EL PRIMER ACCESORIO DE DERIVACIÓN DEL RAMAL COLECTOR HORIZONTAL.</t>
  </si>
  <si>
    <t>Punto AF Duchas PVCP 1/2", tubular vertical / paral hasta 1,50 m, instalado subterráneo y/o a nivel y/o en alturas hasta 10,00 m. Incluye cámara de aire, tubería, accesorios, complementarios, regata y resane. EL PUNTO ESTA CONTEMPLADO DESDE EL PRIMER ACCESORIO DE CAMBIO DE DIRECCIÓN HORIZONTAL A VERTICAL.</t>
  </si>
  <si>
    <t>Punto AF Sanitario de tanque PVCP 1/2", tubular vertical / paral hasta 1,50 m, instalado subterráneo y/o a nivel y/o en alturas hasta 10,00 m. Incluye cámara de aire, tubería, accesorios, complementarios, regata y resane. EL PUNTO ESTA CONTEMPLADO DESDE EL PRIMER ACCESORIO DE CAMBIO DE DIRECCIÓN HORIZONTAL A VERTICAL.</t>
  </si>
  <si>
    <t>Punto AF Lavaplatos / poceta / vertedero PVCP 1/2", tubular vertical / paral hasta 1,50 m, instalado subterráneo y/o a nivel y/o en alturas hasta 10,00 m. Incluye cámara de aire, tubería, accesorios, complementarios, regata y resane. EL PUNTO ESTA CONTEMPLADO DESDE EL PRIMER ACCESORIO DE CAMBIO DE DIRECCIÓN HORIZONTAL A VERTICAL.</t>
  </si>
  <si>
    <t>Punto AF Lavamanos PVCP 1/2", tubular vertical / paral hasta 1,50 m, instalado subterráneo y/o a nivel y/o en alturas hasta 10,00 m. Incluye cámara de aire, tubería, accesorios, complementarios, regata y resane. EL PUNTO ESTA CONTEMPLADO DESDE EL PRIMER ACCESORIO DE CAMBIO DE DIRECCIÓN HORIZONTAL A VERTICAL.</t>
  </si>
  <si>
    <t/>
  </si>
  <si>
    <t>Pañete liso impermeabilizado integralmente 1:3 e.=4 cm. Incluye filos y dilataciones según diseño.</t>
  </si>
  <si>
    <t>Aseo manual general final contemplando la limpieza con ácido muriático (clorhídrico) para lavar y descurtir tanto muros y pisos en concreto y/o arcilla de las manchas de cemento mortero y otros, protegiendo las carpinterías durante el proceso, retiro de impurezas superficiales de los muros con gratas (cepillos) metálicas y de nylon, lijado (en caso de requerirse), lavando y restregando los pisos, limpiando la ventanería interna y externamente, retirando posibles escombros menores restantes en ductos y otros, enjuague y limpieza final con agua a presión, y cualquier otra actividad necesaria para garantizar la entrega en total limpieza de los sitios trabajados durante la obra. Incluye implementos para trabajos en alturas. El pago por m2 será medido en la planta del área construida e intervenida.</t>
  </si>
  <si>
    <t>Cerramiento provisional en lona verde h.=2,00 m, con estructura en repisas de madera 5x10 cm distanciadas cada 0,70 m. Incluye dados de concreto f'c=2500 PSI 10x10x20 cm para las repisas. El pago por metro lineal será medido en planta.</t>
  </si>
  <si>
    <t>Enchape de pared con baldosas de cerámica de 20,5x20,5 cm, tipo Egeo de CORONA o equivalente de igual calidad o superior. Incluye win esquinero plástico, remate de borde en redondel plástico, pegado con mezcla lista de fábrica y emboquilles.</t>
  </si>
  <si>
    <t>Pintura vinilo 100% acrílica plástica mate, lineal a.&lt;=50 cm, con altos sólidos, de alta calidad con máxima protección para intemperie; alta elasticidad, hidrorrepelente; resistente a algas, hongos, adhesión de suciedad, álcali y humos; sin contenido de plomo ni cromo; aplicada en tres (3) capas, tipo Koraza Doble Vida de PINTUCO o equivalente de igual calidad o superior. Incluye preparación de superficie.</t>
  </si>
  <si>
    <t>MOVIMIENTOS DE TIERRAS, CIMENTACIONES, Y OTROS ENTERRADOS / SUBTERRÁNEOS DE TIPO ESTRUCTURAL.</t>
  </si>
  <si>
    <t>OTROS RELACIONADOS PARA ELEMENTOS ESTRUCTURALES ENTERRADOS / SUBTERRÁNEOS.</t>
  </si>
  <si>
    <t>Tubería PVCP 2,1/2" RDE 21, instalada subterránea y/o a nivel y/o en alturas hasta 10,00 m. Incluye suministro, regata y resane, instalación, uniones codos tés y demás accesorios para el correcto tendido y funcionamiento de la tubería. NO incluye excavación, ni accesorios especiales como tés dobles, bridas de conexión, u similares que excedan de manera considerable el costos de los accesorios ordinarios.</t>
  </si>
  <si>
    <t>Tubería PVCP 2" RDE 21, instalada subterránea y/o a nivel y/o en alturas hasta 10,00 m. Incluye suministro, regata y resane, instalación, uniones codos tés y demás accesorios para el correcto tendido y funcionamiento de la tubería. NO incluye excavación, ni accesorios especiales como tés dobles, bridas de conexión, u similares que excedan de manera considerable el costos de los accesorios ordinarios.</t>
  </si>
  <si>
    <t>VÁLVULAS Y/O REGISTROS DE CONTROL.</t>
  </si>
  <si>
    <t>Caja de inspección en mampostería 100x100x100 cm (a x L x h) medidas internas útiles. Incluye base en concreto f'c=3000 PSI y malla electrosoldada, cañuela, ladrillo tolete recocido común, tapa en concreto f'c=3000 PSI con marco y contramarco reforzado metálico, pañetado liso impermeabilizado 1:4 interno completo. No incluye excavaciones ni rellenos.</t>
  </si>
  <si>
    <t>Caja de inspección en mampostería 80x80x80 cm (a x L x h) medidas internas útiles. Incluye base en concreto f'c=3000 PSI y malla electrosoldada, cañuela, ladrillo tolete recocido común, tapa en concreto f'c=3000 PSI con marco y contramarco metálico, pañetado liso impermeabilizado 1:4 interno completo. No incluye excavaciones ni rellenos.</t>
  </si>
  <si>
    <t>Lavamanos corrido fabricado en concreto baja permeabilidad f'c=3000 PSI e.=5,0 cm, medidas externas totales 43x55x23 cm (alto espaldar x fondo x alto frontal), medidas internas finales 38x45x18 cm (alto espaldar x fondo x alto frontal), fondo interno de la batea con falsas en las esquinas, contenciones laterales de cierre, formaleta ordinaria pues requiere posterior pañetado; apoyado sobre muretes de 50x77 cm (a x h) dispuestos de manera transversal, fabricados con ladrillo portante prensado 29x14,5x6 cm color natural tipo SANTAFÉ o equivalente de igual calidad o superior, muretes separados entre ejes a 1,06 m. Medidas internas externas y ubicación de muretes según planos de detalle. NO incluye malla electrosoldada, ni pañetes, ni dovelado de muros, ni enchape de las superficies. El pago por metro lineal será medido por la longitud del conjunto en planta.</t>
  </si>
  <si>
    <t>Marcos para puertas en lámina doblada CR cal. 18. Incluye pisavidrios (si aplica), perfiles según diseño. Incluye suministro, fabricación, montaje, bisagras tipo pistón, soldaduras, cargue del marco con grouting f'c=3000 PSI, anclaje tipo pata de gallina fabricado en ángulo y complementarios, anticorrosivo aplicado en dos (2) capas. NO incluye pintura de acabado. El m de pago será medido en el contorno del vano que cubre el marco.</t>
  </si>
  <si>
    <t>Puerta parcialmente entablerada y parcialmente entamborada con hoja e.=5,0 cm en lámina CR. cal.18; marco de la hoja y de la división de los tableros en tubular rectangular estructural 2,3/8"x1,1/2" e.=1,5 mm; parte entablerada figurada según planos; parte entamborada para laterales y central de la hoja; con marco y montante figurados en lámina CR. cal.16; pisavidrios en CR. cal.18 (si aplican); manijas y demás perfiles según diseño. Incluye suministro, fabricación, montaje, bisagras tipo pistón, soldaduras, cargue del marco con grouting f'c=3000 PSI, anclaje tipo pata de gallina fabricado en ángulo y complementarios, anticorrosivo aplicado en dos (2) capas. NO incluye vidrios (si aplica), ni cerraduras, ni pintura de acabado.</t>
  </si>
  <si>
    <t>Enchape con baldosas de cerámica de 20,5x20,5 cm para Lavamanos corrido fabricado en concreto de medidas externas totales 180x40x140 cm (alto espaldar x ancho / fondo x alto frontal) y medidas internas finales 90x30x50 cm (alto espaldar x ancho / fondo x alto frontal), enchape tipo Egeo de CORONA o equivalente de igual calidad o superior; enchape interno total y externo incluyendo la base inferior y tapas laterales. Incluye win esquinero plástico, remate de borde en redondel plástico y emboquille. Pegado con mezcla lista de fábrica. El pago por metro lineal será medido por la longitud del conjunto en planta.</t>
  </si>
  <si>
    <t>Suministro e Instalación de Tubería EMT de 3/4", Incluye Todos los Elementos y Accesorios Necesarios para su Correcto Montaje y  Funcionamiento</t>
  </si>
  <si>
    <t>Suministro e instalacion de Conductor de Continuidad Desnudo No. 12 AWG</t>
  </si>
  <si>
    <t>Suministro e instalacion tablero de distribución monofasico de 4 Circuitos</t>
  </si>
  <si>
    <t>Desmonte manual de apliques eléctricos (indiferente del material y tamaño). Incluye embalaje en polietileno de burbuja y recubrimiento final con láminas de cartón corrugado respectivamente amarradas con zuncho, transporte y proceso de almacenamiento hasta la bodega de los elementos reutilizables, limpieza y retiro de escombros menores.</t>
  </si>
  <si>
    <t>APARATOS Y EQUIPOS PTAP</t>
  </si>
  <si>
    <t>Salida para luminaria en tuberia EMT Incluye 12 metros de cableado EN 2 No.12 AWG + 1 No.12T, tuberia EMT', Codos, Uniones, Terminales, Apliques, toma de 15A y demas accesorios y elementos necesarios para su correcta instalacion y funcionemiento.</t>
  </si>
  <si>
    <t>Campamento provisional de obra 18 m2. Incluye excavaciones, rellenos, concretos de vigas de amarre, muros y divisiones en bloque hueco de arcilla, cubierta en teja metálica ondulada y su estructura de soporte, ventanas y puertas metálicas en acero, aparatos e instalaciones eléctricas, aparatos e instalaciones hidrosanitarias, y todos los demás elementos para su correcto funcionamiento. NO incluye adecuaciones de instalaciones eléctricas o hidrosanitarios externas al campamento.</t>
  </si>
  <si>
    <t>Suspensión del servicio de acometida hidráulica al ingreso del edificio y posterior al medidor, mediante corte de la red e instalación de válvula registro tipo cortina 1", garantizando que la red con servicio no entorpezca las labores posteriores de demolición. NO incluye desmonte o demolición de instalaciones.</t>
  </si>
  <si>
    <t>Demolición manual de enchapes y acabados de muros de tipo liviano (cerámico, arcilla, o baldosas livianas de cemento), y su correspondiente pega. Incluye cargue, retiro, disposición de escombros a sitio aprobado por la autoridad ambiental. APLICA SOLO CUANDO EL MURO DE SOPORTE NO VA A SER DEMOLIDO.</t>
  </si>
  <si>
    <t>Válvula registro tipo Cortina / Paso directo (PD) pesado 2", presión de trabajo 200 PSI, con cuerpo y cuello y vástago y disco (todos) en bronce, tipo 206 de RED WHITE o equivalente de igual calidad o superior. Incluye suministro, instalación, sellante líquido para las roscas, universal y los dos (2) adaptadores macho laterales en PVCP.</t>
  </si>
  <si>
    <t>SUBTOTAL 0. ACTIVIDADES PREINICIO.</t>
  </si>
  <si>
    <t>SUBTOTAL 1. PRELIMINARES, PROVISIONALES DE OBRA Y DEMOLICIONES.</t>
  </si>
  <si>
    <t>SUBTOTAL 2. MOVIMIENTOS DE TIERRAS, CIMENTACIONES, Y OTROS ENTERRADOS / SUBTERRÁNEOS DE TIPO ESTRUCTURAL.</t>
  </si>
  <si>
    <t>SUBTOTAL 3. REDES SUBTERRÁNEAS (hidrosanitarias, gas, eléctricas, comunicaciones, calderas, lavandería, ventilación, ambientales, etc.).</t>
  </si>
  <si>
    <t>SUBTOTAL 4. ESTRUCTURAS (Concreto, metal, madera) Y CONCRETOS ARQUITECTÓNICOS.</t>
  </si>
  <si>
    <t>SUBTOTAL 6. ELEMENTOS NO ESTRUCTURALES PREFABRICADOS Y/O FUNDIDOS EN SITIO.</t>
  </si>
  <si>
    <t>SUBTOTAL 8. INSTALACIONES HIDROSANITARIAS, CONTRAINCENDIO, DE GAS, AIRES COMPRIMIDOS (redes y equipos).</t>
  </si>
  <si>
    <t>SUBTOTAL 9. SISTEMA AMBIENTAL DE RECURSOS HIDRICOS.</t>
  </si>
  <si>
    <t>SUBTOTAL 10. INSTALACIONES ELÉCTRICAS, DE COMUNICACIONES, SEGURIDAD Y SONIDO (redes y equipos).</t>
  </si>
  <si>
    <t>SUBTOTAL 13. PAÑETES, REVOQUES Y REPELLOS.</t>
  </si>
  <si>
    <t>SUBTOTAL 14. ALISTADOS Y ACABADOS DE PISOS.</t>
  </si>
  <si>
    <t>SUBTOTAL 16. CARPINTERÍA METÁLICA (Aluminio, acero y otros).</t>
  </si>
  <si>
    <t>SUBTOTAL 19. ENCHAPES.</t>
  </si>
  <si>
    <t>SUBTOTAL 21. APARATOS SANITARIOS Y RELACIONADOS.</t>
  </si>
  <si>
    <t>SUBTOTAL 22. PINTURAS Y RECUBRIMIENTOS.</t>
  </si>
  <si>
    <t>Red de entrada y salida en Cable Encauchetado 3 x No. 10 LS-HFFR.</t>
  </si>
  <si>
    <t>Suministro e instalacion de Interruptor Monopolar desde 1x15 A hasta 1x40 A,  Tipo Enchufable</t>
  </si>
  <si>
    <t>Salida de Tomacorriente doble con polo a tierra, se realizan en 2 No.12 AWG + 1No. 12, Incluye ductería PVC regateada por pared,  resanes,caja rectangular y todos los accesorios y actividades para su correcto funcionamiento.(longitud promedio por salida 0,5 m.)</t>
  </si>
  <si>
    <t>0.1</t>
  </si>
  <si>
    <t>.0</t>
  </si>
  <si>
    <t>1.1</t>
  </si>
  <si>
    <t>1.1.3</t>
  </si>
  <si>
    <t>1.1.8</t>
  </si>
  <si>
    <t>1.3</t>
  </si>
  <si>
    <t>1.3.3</t>
  </si>
  <si>
    <t>1.3.3.5</t>
  </si>
  <si>
    <t>1.3.5</t>
  </si>
  <si>
    <t>1.3.5.2</t>
  </si>
  <si>
    <t>1.3.5.5</t>
  </si>
  <si>
    <t>1.3.6</t>
  </si>
  <si>
    <t>1.3.6.1</t>
  </si>
  <si>
    <t>1.3.6.5</t>
  </si>
  <si>
    <t>1.3.6.6</t>
  </si>
  <si>
    <t>1.3.6.7</t>
  </si>
  <si>
    <t>1.3.6.8</t>
  </si>
  <si>
    <t>1.3.6.22</t>
  </si>
  <si>
    <t>1.3.6.31</t>
  </si>
  <si>
    <t>1.3.6.35</t>
  </si>
  <si>
    <t>1.3.7</t>
  </si>
  <si>
    <t>1.3.7.3</t>
  </si>
  <si>
    <t>1.3.8</t>
  </si>
  <si>
    <t>1.3.8.6</t>
  </si>
  <si>
    <t>1.3.8.7</t>
  </si>
  <si>
    <t>.1</t>
  </si>
  <si>
    <t>2.5</t>
  </si>
  <si>
    <t>2.5.1</t>
  </si>
  <si>
    <t>.2</t>
  </si>
  <si>
    <t>3.1</t>
  </si>
  <si>
    <t>3.1.5</t>
  </si>
  <si>
    <t>3.1.13</t>
  </si>
  <si>
    <t>3.2</t>
  </si>
  <si>
    <t>3.2.1</t>
  </si>
  <si>
    <t>3.2.1.3</t>
  </si>
  <si>
    <t>3.2.1.4</t>
  </si>
  <si>
    <t>3.2.7</t>
  </si>
  <si>
    <t>3.2.7.7</t>
  </si>
  <si>
    <t>3.2.7.8</t>
  </si>
  <si>
    <t>3.2.7.18</t>
  </si>
  <si>
    <t>3.2.7.19</t>
  </si>
  <si>
    <t>.3</t>
  </si>
  <si>
    <t>4.3</t>
  </si>
  <si>
    <t>4.3.2</t>
  </si>
  <si>
    <t>.4</t>
  </si>
  <si>
    <t>6.1</t>
  </si>
  <si>
    <t>6.1.13</t>
  </si>
  <si>
    <t>6.1.13.3</t>
  </si>
  <si>
    <t>.6</t>
  </si>
  <si>
    <t>8.1</t>
  </si>
  <si>
    <t>8.1.3</t>
  </si>
  <si>
    <t>8.1.3.4</t>
  </si>
  <si>
    <t>8.1.3.8</t>
  </si>
  <si>
    <t>8.1.3.12</t>
  </si>
  <si>
    <t>8.1.3.16</t>
  </si>
  <si>
    <t>8.1.6</t>
  </si>
  <si>
    <t>8.1.6.1</t>
  </si>
  <si>
    <t>8.1.6.2</t>
  </si>
  <si>
    <t>8.1.6.4</t>
  </si>
  <si>
    <t>8.1.6.7</t>
  </si>
  <si>
    <t>8.1.6.11</t>
  </si>
  <si>
    <t>8.1.8</t>
  </si>
  <si>
    <t>8.1.8.4</t>
  </si>
  <si>
    <t>8.1.8.5</t>
  </si>
  <si>
    <t>8.1.8.7</t>
  </si>
  <si>
    <t>8.1.9</t>
  </si>
  <si>
    <t>8.1.9.1</t>
  </si>
  <si>
    <t>8.1.9.4</t>
  </si>
  <si>
    <t>8.1.9.9</t>
  </si>
  <si>
    <t>8.1.9.12</t>
  </si>
  <si>
    <t>8.5</t>
  </si>
  <si>
    <t>8.5.2</t>
  </si>
  <si>
    <t>8.5.2.1</t>
  </si>
  <si>
    <t>8.5.4</t>
  </si>
  <si>
    <t>8.5.4.24</t>
  </si>
  <si>
    <t>8.5.4.35</t>
  </si>
  <si>
    <t>8.6</t>
  </si>
  <si>
    <t>8.6.1</t>
  </si>
  <si>
    <t>.8</t>
  </si>
  <si>
    <t>9.4</t>
  </si>
  <si>
    <t>9.4.13</t>
  </si>
  <si>
    <t>9.4.13.1</t>
  </si>
  <si>
    <t>.9</t>
  </si>
  <si>
    <t>10.2</t>
  </si>
  <si>
    <t>10.2.1</t>
  </si>
  <si>
    <t>10.2.1.12</t>
  </si>
  <si>
    <t>10.2.2</t>
  </si>
  <si>
    <t>10.2.2.3</t>
  </si>
  <si>
    <t>10.2.2.51</t>
  </si>
  <si>
    <t>10.2.3</t>
  </si>
  <si>
    <t>10.2.3.15</t>
  </si>
  <si>
    <t>10.2.4</t>
  </si>
  <si>
    <t>10.2.4.1</t>
  </si>
  <si>
    <t>10.2.5</t>
  </si>
  <si>
    <t>10.2.5.2</t>
  </si>
  <si>
    <t>10.2.6</t>
  </si>
  <si>
    <t>10.2.6.3</t>
  </si>
  <si>
    <t>.10</t>
  </si>
  <si>
    <t>13.1</t>
  </si>
  <si>
    <t>13.1.2</t>
  </si>
  <si>
    <t>13.1.17</t>
  </si>
  <si>
    <t>.13</t>
  </si>
  <si>
    <t>14.1</t>
  </si>
  <si>
    <t>14.1.5</t>
  </si>
  <si>
    <t>14.2</t>
  </si>
  <si>
    <t>14.2.4</t>
  </si>
  <si>
    <t>14.2.4.2</t>
  </si>
  <si>
    <t>.14</t>
  </si>
  <si>
    <t>16.2</t>
  </si>
  <si>
    <t>16.2.3</t>
  </si>
  <si>
    <t>16.2.3.2</t>
  </si>
  <si>
    <t>16.2.3.4</t>
  </si>
  <si>
    <t>16.2.5</t>
  </si>
  <si>
    <t>16.2.5.6</t>
  </si>
  <si>
    <t>.16</t>
  </si>
  <si>
    <t>19.1</t>
  </si>
  <si>
    <t>19.1.1</t>
  </si>
  <si>
    <t>19.3</t>
  </si>
  <si>
    <t>19.3.2</t>
  </si>
  <si>
    <t>19.3.5</t>
  </si>
  <si>
    <t>.19</t>
  </si>
  <si>
    <t>21.1</t>
  </si>
  <si>
    <t>21.1.24</t>
  </si>
  <si>
    <t>21.2</t>
  </si>
  <si>
    <t>21.2.1</t>
  </si>
  <si>
    <t>21.2.18</t>
  </si>
  <si>
    <t>21.3</t>
  </si>
  <si>
    <t>21.4</t>
  </si>
  <si>
    <t>.21</t>
  </si>
  <si>
    <t>22.1</t>
  </si>
  <si>
    <t>22.1.11</t>
  </si>
  <si>
    <t>22.1.15</t>
  </si>
  <si>
    <t>22.3</t>
  </si>
  <si>
    <t>22.3.9</t>
  </si>
  <si>
    <t>.22</t>
  </si>
  <si>
    <t>26.4</t>
  </si>
  <si>
    <t>26.4.16</t>
  </si>
  <si>
    <t>.26</t>
  </si>
  <si>
    <t>SUBTOTAL 26. MOBILIARIO, DOTACIONES, SEÑALIZACIÓN, ASEO Y FINALES.</t>
  </si>
  <si>
    <t>RM MANIZALES</t>
  </si>
  <si>
    <t xml:space="preserve">Mantenimiento general de Baterías sanitarias patio 1 y 2. Mantenimiento Rancho </t>
  </si>
</sst>
</file>

<file path=xl/styles.xml><?xml version="1.0" encoding="utf-8"?>
<styleSheet xmlns="http://schemas.openxmlformats.org/spreadsheetml/2006/main" xmlns:mc="http://schemas.openxmlformats.org/markup-compatibility/2006" xmlns:x14ac="http://schemas.microsoft.com/office/spreadsheetml/2009/9/ac" mc:Ignorable="x14ac">
  <numFmts count="9">
    <numFmt numFmtId="164" formatCode="_-&quot;$&quot;* #,##0_-;\-&quot;$&quot;* #,##0_-;_-&quot;$&quot;* &quot;-&quot;_-;_-@_-"/>
    <numFmt numFmtId="165" formatCode="_-&quot;$&quot;* #,##0.00_-;\-&quot;$&quot;* #,##0.00_-;_-&quot;$&quot;* &quot;-&quot;??_-;_-@_-"/>
    <numFmt numFmtId="166" formatCode="_-* #,##0.00\ &quot;Pts&quot;_-;\-* #,##0.00\ &quot;Pts&quot;_-;_-* &quot;-&quot;??\ &quot;Pts&quot;_-;_-@_-"/>
    <numFmt numFmtId="167" formatCode="_-* #,##0.00\ _P_t_s_-;\-* #,##0.00\ _P_t_s_-;_-* &quot;-&quot;??\ _P_t_s_-;_-@_-"/>
    <numFmt numFmtId="168" formatCode="_-[$$-240A]* #,##0.00_-;\-[$$-240A]* #,##0.00_-;_-[$$-240A]* &quot;-&quot;??_-;_-@_-"/>
    <numFmt numFmtId="169" formatCode="&quot;$&quot;\ #,##0"/>
    <numFmt numFmtId="170" formatCode="#,##0.00000"/>
    <numFmt numFmtId="171" formatCode="dd\ /\ mmm\ /\ yyyy"/>
    <numFmt numFmtId="172" formatCode="_ * #,##0.00_ ;_ * \-#,##0.00_ ;_ * &quot;-&quot;??_ ;_ @_ "/>
  </numFmts>
  <fonts count="32"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0"/>
      <name val="Arial"/>
      <family val="2"/>
    </font>
    <font>
      <sz val="10"/>
      <name val="Arial"/>
      <family val="2"/>
    </font>
    <font>
      <b/>
      <sz val="11"/>
      <name val="Arial"/>
      <family val="2"/>
    </font>
    <font>
      <sz val="11"/>
      <color theme="1"/>
      <name val="Arial"/>
      <family val="2"/>
    </font>
    <font>
      <b/>
      <sz val="8"/>
      <name val="Trebuchet MS"/>
      <family val="2"/>
    </font>
    <font>
      <sz val="8"/>
      <name val="Trebuchet MS"/>
      <family val="2"/>
    </font>
    <font>
      <b/>
      <sz val="8"/>
      <color rgb="FFFF0000"/>
      <name val="Trebuchet MS"/>
      <family val="2"/>
    </font>
    <font>
      <b/>
      <sz val="8"/>
      <color rgb="FF3333FF"/>
      <name val="Trebuchet MS"/>
      <family val="2"/>
    </font>
    <font>
      <b/>
      <sz val="8"/>
      <color theme="0" tint="-0.249977111117893"/>
      <name val="Trebuchet MS"/>
      <family val="2"/>
    </font>
    <font>
      <sz val="11"/>
      <color rgb="FFFF0000"/>
      <name val="Calibri"/>
      <family val="2"/>
      <scheme val="minor"/>
    </font>
    <font>
      <b/>
      <sz val="11"/>
      <color theme="1"/>
      <name val="Calibri"/>
      <family val="2"/>
      <scheme val="minor"/>
    </font>
    <font>
      <sz val="12"/>
      <color theme="1"/>
      <name val="Calibri"/>
      <family val="2"/>
      <scheme val="minor"/>
    </font>
    <font>
      <sz val="11"/>
      <color theme="1"/>
      <name val="Calibri"/>
      <family val="2"/>
    </font>
    <font>
      <sz val="8"/>
      <color theme="1"/>
      <name val="Calibri"/>
      <family val="2"/>
      <scheme val="minor"/>
    </font>
    <font>
      <sz val="9"/>
      <color theme="1"/>
      <name val="Calibri"/>
      <family val="2"/>
      <scheme val="minor"/>
    </font>
    <font>
      <b/>
      <sz val="9"/>
      <color theme="1"/>
      <name val="Calibri"/>
      <family val="2"/>
      <scheme val="minor"/>
    </font>
    <font>
      <sz val="12"/>
      <color rgb="FFFF0000"/>
      <name val="Arial Narrow"/>
      <family val="2"/>
    </font>
    <font>
      <sz val="10"/>
      <color theme="1"/>
      <name val="Calibri"/>
      <family val="2"/>
      <scheme val="minor"/>
    </font>
    <font>
      <sz val="8"/>
      <color rgb="FFFF0000"/>
      <name val="Calibri"/>
      <family val="2"/>
      <scheme val="minor"/>
    </font>
    <font>
      <sz val="9"/>
      <color rgb="FFFF0000"/>
      <name val="Arial Narrow"/>
      <family val="2"/>
    </font>
    <font>
      <b/>
      <sz val="10"/>
      <color rgb="FFFF0000"/>
      <name val="Arial"/>
      <family val="2"/>
    </font>
    <font>
      <sz val="10"/>
      <color indexed="8"/>
      <name val="MS Sans Serif"/>
      <family val="2"/>
    </font>
    <font>
      <b/>
      <sz val="11"/>
      <color rgb="FFFF0000"/>
      <name val="Arial"/>
      <family val="2"/>
    </font>
    <font>
      <sz val="10"/>
      <name val="MS Sans Serif"/>
      <family val="2"/>
    </font>
    <font>
      <sz val="10"/>
      <name val="Tahoma"/>
      <family val="2"/>
    </font>
    <font>
      <sz val="10"/>
      <name val="MS Sans Serif"/>
      <family val="2"/>
    </font>
  </fonts>
  <fills count="10">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theme="0" tint="-0.249977111117893"/>
        <bgColor indexed="64"/>
      </patternFill>
    </fill>
    <fill>
      <patternFill patternType="solid">
        <fgColor theme="1"/>
        <bgColor indexed="64"/>
      </patternFill>
    </fill>
    <fill>
      <patternFill patternType="solid">
        <fgColor theme="4" tint="0.59999389629810485"/>
        <bgColor indexed="64"/>
      </patternFill>
    </fill>
    <fill>
      <patternFill patternType="solid">
        <fgColor theme="6" tint="0.59999389629810485"/>
        <bgColor indexed="64"/>
      </patternFill>
    </fill>
    <fill>
      <patternFill patternType="solid">
        <fgColor theme="8" tint="0.59999389629810485"/>
        <bgColor indexed="64"/>
      </patternFill>
    </fill>
    <fill>
      <patternFill patternType="solid">
        <fgColor theme="9" tint="0.59999389629810485"/>
        <bgColor indexed="64"/>
      </patternFill>
    </fill>
  </fills>
  <borders count="31">
    <border>
      <left/>
      <right/>
      <top/>
      <bottom/>
      <diagonal/>
    </border>
    <border>
      <left style="medium">
        <color indexed="64"/>
      </left>
      <right style="thin">
        <color indexed="64"/>
      </right>
      <top style="thin">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right/>
      <top/>
      <bottom style="thin">
        <color indexed="64"/>
      </bottom>
      <diagonal/>
    </border>
    <border>
      <left style="medium">
        <color indexed="64"/>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33">
    <xf numFmtId="0" fontId="0" fillId="0" borderId="0"/>
    <xf numFmtId="167" fontId="5" fillId="0" borderId="0" applyFont="0" applyFill="0" applyBorder="0" applyAlignment="0" applyProtection="0"/>
    <xf numFmtId="167" fontId="7" fillId="0" borderId="0" applyFont="0" applyFill="0" applyBorder="0" applyAlignment="0" applyProtection="0"/>
    <xf numFmtId="166" fontId="5" fillId="0" borderId="0" applyFont="0" applyFill="0" applyBorder="0" applyAlignment="0" applyProtection="0"/>
    <xf numFmtId="166" fontId="7" fillId="0" borderId="0" applyFont="0" applyFill="0" applyBorder="0" applyAlignment="0" applyProtection="0"/>
    <xf numFmtId="0" fontId="7" fillId="0" borderId="0"/>
    <xf numFmtId="0" fontId="7" fillId="0" borderId="0"/>
    <xf numFmtId="9" fontId="5" fillId="0" borderId="0" applyFont="0" applyFill="0" applyBorder="0" applyAlignment="0" applyProtection="0"/>
    <xf numFmtId="9" fontId="7" fillId="0" borderId="0" applyFont="0" applyFill="0" applyBorder="0" applyAlignment="0" applyProtection="0"/>
    <xf numFmtId="0" fontId="9" fillId="0" borderId="0"/>
    <xf numFmtId="0" fontId="5" fillId="0" borderId="0"/>
    <xf numFmtId="0" fontId="4" fillId="0" borderId="0"/>
    <xf numFmtId="167" fontId="5" fillId="0" borderId="0" applyFont="0" applyFill="0" applyBorder="0" applyAlignment="0" applyProtection="0"/>
    <xf numFmtId="166" fontId="5" fillId="0" borderId="0" applyFont="0" applyFill="0" applyBorder="0" applyAlignment="0" applyProtection="0"/>
    <xf numFmtId="0" fontId="5" fillId="0" borderId="0"/>
    <xf numFmtId="0" fontId="5" fillId="0" borderId="0"/>
    <xf numFmtId="9" fontId="5" fillId="0" borderId="0" applyFont="0" applyFill="0" applyBorder="0" applyAlignment="0" applyProtection="0"/>
    <xf numFmtId="0" fontId="3" fillId="0" borderId="0"/>
    <xf numFmtId="0" fontId="2" fillId="0" borderId="0"/>
    <xf numFmtId="0" fontId="2" fillId="0" borderId="0"/>
    <xf numFmtId="164" fontId="5" fillId="0" borderId="0" applyFont="0" applyFill="0" applyBorder="0" applyAlignment="0" applyProtection="0"/>
    <xf numFmtId="0" fontId="5" fillId="0" borderId="0"/>
    <xf numFmtId="0" fontId="2" fillId="0" borderId="0"/>
    <xf numFmtId="0" fontId="2" fillId="0" borderId="0"/>
    <xf numFmtId="0" fontId="17" fillId="0" borderId="0"/>
    <xf numFmtId="0" fontId="27" fillId="0" borderId="0"/>
    <xf numFmtId="165" fontId="17" fillId="0" borderId="0" applyFont="0" applyFill="0" applyBorder="0" applyAlignment="0" applyProtection="0"/>
    <xf numFmtId="0" fontId="1" fillId="0" borderId="0"/>
    <xf numFmtId="0" fontId="29" fillId="0" borderId="0"/>
    <xf numFmtId="0" fontId="30" fillId="0" borderId="0"/>
    <xf numFmtId="38" fontId="31" fillId="0" borderId="0" applyFont="0" applyFill="0" applyBorder="0" applyAlignment="0" applyProtection="0"/>
    <xf numFmtId="40" fontId="31" fillId="0" borderId="0" applyFont="0" applyFill="0" applyBorder="0" applyAlignment="0" applyProtection="0"/>
    <xf numFmtId="172" fontId="5" fillId="0" borderId="0" applyFont="0" applyFill="0" applyBorder="0" applyAlignment="0" applyProtection="0"/>
  </cellStyleXfs>
  <cellXfs count="150">
    <xf numFmtId="0" fontId="0" fillId="0" borderId="0" xfId="0"/>
    <xf numFmtId="0" fontId="11" fillId="0" borderId="0" xfId="0" applyFont="1" applyAlignment="1">
      <alignment horizontal="center" vertical="center"/>
    </xf>
    <xf numFmtId="0" fontId="10" fillId="4" borderId="8" xfId="0" applyFont="1" applyFill="1" applyBorder="1" applyAlignment="1">
      <alignment horizontal="left" vertical="center"/>
    </xf>
    <xf numFmtId="0" fontId="10" fillId="3" borderId="8" xfId="0" applyFont="1" applyFill="1" applyBorder="1" applyAlignment="1">
      <alignment horizontal="left" vertical="center"/>
    </xf>
    <xf numFmtId="0" fontId="10" fillId="3" borderId="8" xfId="0" applyFont="1" applyFill="1" applyBorder="1" applyAlignment="1">
      <alignment horizontal="center" vertical="center"/>
    </xf>
    <xf numFmtId="0" fontId="10" fillId="4" borderId="8" xfId="0" applyFont="1" applyFill="1" applyBorder="1" applyAlignment="1">
      <alignment horizontal="justify" vertical="center"/>
    </xf>
    <xf numFmtId="0" fontId="10" fillId="3" borderId="15" xfId="0" applyFont="1" applyFill="1" applyBorder="1" applyAlignment="1">
      <alignment horizontal="justify" vertical="center"/>
    </xf>
    <xf numFmtId="0" fontId="10" fillId="3" borderId="14" xfId="0" applyFont="1" applyFill="1" applyBorder="1" applyAlignment="1">
      <alignment horizontal="justify" vertical="center"/>
    </xf>
    <xf numFmtId="0" fontId="11" fillId="4" borderId="8" xfId="0" applyFont="1" applyFill="1" applyBorder="1" applyAlignment="1">
      <alignment horizontal="justify" vertical="center"/>
    </xf>
    <xf numFmtId="0" fontId="10" fillId="2" borderId="8" xfId="0" applyFont="1" applyFill="1" applyBorder="1" applyAlignment="1">
      <alignment horizontal="justify" vertical="center"/>
    </xf>
    <xf numFmtId="0" fontId="10" fillId="2" borderId="8" xfId="0" applyFont="1" applyFill="1" applyBorder="1" applyAlignment="1">
      <alignment horizontal="center" vertical="center" wrapText="1"/>
    </xf>
    <xf numFmtId="0" fontId="11" fillId="0" borderId="0" xfId="0" applyFont="1" applyAlignment="1">
      <alignment horizontal="justify" vertical="center"/>
    </xf>
    <xf numFmtId="0" fontId="13" fillId="0" borderId="5" xfId="0" applyFont="1" applyBorder="1" applyAlignment="1">
      <alignment horizontal="left" vertical="center" wrapText="1"/>
    </xf>
    <xf numFmtId="0" fontId="12" fillId="0" borderId="11" xfId="0" applyFont="1" applyBorder="1" applyAlignment="1">
      <alignment horizontal="left" vertical="center" wrapText="1"/>
    </xf>
    <xf numFmtId="0" fontId="11" fillId="0" borderId="5" xfId="0" applyFont="1" applyBorder="1" applyAlignment="1">
      <alignment horizontal="left" vertical="center" wrapText="1"/>
    </xf>
    <xf numFmtId="2" fontId="10" fillId="3" borderId="8" xfId="1" applyNumberFormat="1" applyFont="1" applyFill="1" applyBorder="1" applyAlignment="1">
      <alignment horizontal="left" vertical="center"/>
    </xf>
    <xf numFmtId="2" fontId="10" fillId="2" borderId="8" xfId="1" applyNumberFormat="1" applyFont="1" applyFill="1" applyBorder="1" applyAlignment="1">
      <alignment horizontal="justify" vertical="center" wrapText="1"/>
    </xf>
    <xf numFmtId="0" fontId="12" fillId="0" borderId="21" xfId="0" applyFont="1" applyBorder="1" applyAlignment="1">
      <alignment horizontal="left" vertical="center" wrapText="1"/>
    </xf>
    <xf numFmtId="2" fontId="12" fillId="0" borderId="21" xfId="1" applyNumberFormat="1" applyFont="1" applyBorder="1" applyAlignment="1">
      <alignment horizontal="center" vertical="center" wrapText="1"/>
    </xf>
    <xf numFmtId="0" fontId="13" fillId="0" borderId="19" xfId="0" applyFont="1" applyBorder="1" applyAlignment="1">
      <alignment horizontal="left" vertical="center" wrapText="1"/>
    </xf>
    <xf numFmtId="2" fontId="12" fillId="0" borderId="11" xfId="1" applyNumberFormat="1" applyFont="1" applyBorder="1" applyAlignment="1">
      <alignment horizontal="center" vertical="center" wrapText="1"/>
    </xf>
    <xf numFmtId="0" fontId="10" fillId="0" borderId="5" xfId="0" applyFont="1" applyBorder="1" applyAlignment="1">
      <alignment horizontal="left" vertical="center" wrapText="1"/>
    </xf>
    <xf numFmtId="168" fontId="10" fillId="3" borderId="8" xfId="3" applyNumberFormat="1" applyFont="1" applyFill="1" applyBorder="1" applyAlignment="1">
      <alignment horizontal="center" vertical="center"/>
    </xf>
    <xf numFmtId="0" fontId="18" fillId="3" borderId="0" xfId="11" applyFont="1" applyFill="1"/>
    <xf numFmtId="0" fontId="4" fillId="3" borderId="0" xfId="11" applyFill="1"/>
    <xf numFmtId="0" fontId="4" fillId="3" borderId="0" xfId="11" applyFill="1" applyAlignment="1">
      <alignment horizontal="center"/>
    </xf>
    <xf numFmtId="169" fontId="17" fillId="3" borderId="0" xfId="11" applyNumberFormat="1" applyFont="1" applyFill="1" applyAlignment="1">
      <alignment horizontal="center"/>
    </xf>
    <xf numFmtId="169" fontId="4" fillId="3" borderId="0" xfId="11" applyNumberFormat="1" applyFill="1"/>
    <xf numFmtId="0" fontId="19" fillId="3" borderId="5" xfId="11" applyFont="1" applyFill="1" applyBorder="1" applyAlignment="1" applyProtection="1">
      <alignment horizontal="center" vertical="top" wrapText="1"/>
      <protection hidden="1"/>
    </xf>
    <xf numFmtId="0" fontId="19" fillId="3" borderId="5" xfId="11" applyFont="1" applyFill="1" applyBorder="1" applyAlignment="1" applyProtection="1">
      <alignment vertical="top" wrapText="1"/>
      <protection hidden="1"/>
    </xf>
    <xf numFmtId="0" fontId="15" fillId="3" borderId="0" xfId="11" applyFont="1" applyFill="1" applyProtection="1">
      <protection hidden="1"/>
    </xf>
    <xf numFmtId="3" fontId="20" fillId="2" borderId="5" xfId="11" applyNumberFormat="1" applyFont="1" applyFill="1" applyBorder="1" applyAlignment="1" applyProtection="1">
      <alignment horizontal="center"/>
      <protection hidden="1"/>
    </xf>
    <xf numFmtId="0" fontId="20" fillId="2" borderId="5" xfId="11" applyFont="1" applyFill="1" applyBorder="1" applyAlignment="1" applyProtection="1">
      <alignment horizontal="center"/>
      <protection hidden="1"/>
    </xf>
    <xf numFmtId="1" fontId="20" fillId="2" borderId="5" xfId="11" applyNumberFormat="1" applyFont="1" applyFill="1" applyBorder="1" applyAlignment="1" applyProtection="1">
      <alignment horizontal="center"/>
      <protection hidden="1"/>
    </xf>
    <xf numFmtId="0" fontId="20" fillId="2" borderId="5" xfId="11" applyFont="1" applyFill="1" applyBorder="1" applyProtection="1">
      <protection hidden="1"/>
    </xf>
    <xf numFmtId="3" fontId="20" fillId="6" borderId="5" xfId="11" applyNumberFormat="1" applyFont="1" applyFill="1" applyBorder="1" applyAlignment="1" applyProtection="1">
      <alignment horizontal="center"/>
      <protection hidden="1"/>
    </xf>
    <xf numFmtId="0" fontId="20" fillId="6" borderId="5" xfId="11" applyFont="1" applyFill="1" applyBorder="1" applyAlignment="1" applyProtection="1">
      <alignment horizontal="center"/>
      <protection hidden="1"/>
    </xf>
    <xf numFmtId="1" fontId="20" fillId="6" borderId="5" xfId="11" applyNumberFormat="1" applyFont="1" applyFill="1" applyBorder="1" applyAlignment="1" applyProtection="1">
      <alignment horizontal="center"/>
      <protection hidden="1"/>
    </xf>
    <xf numFmtId="0" fontId="20" fillId="6" borderId="5" xfId="11" applyFont="1" applyFill="1" applyBorder="1" applyProtection="1">
      <protection hidden="1"/>
    </xf>
    <xf numFmtId="3" fontId="20" fillId="7" borderId="5" xfId="11" applyNumberFormat="1" applyFont="1" applyFill="1" applyBorder="1" applyAlignment="1" applyProtection="1">
      <alignment horizontal="center"/>
      <protection hidden="1"/>
    </xf>
    <xf numFmtId="0" fontId="20" fillId="7" borderId="5" xfId="11" applyFont="1" applyFill="1" applyBorder="1" applyAlignment="1" applyProtection="1">
      <alignment horizontal="center"/>
      <protection hidden="1"/>
    </xf>
    <xf numFmtId="1" fontId="20" fillId="7" borderId="5" xfId="11" applyNumberFormat="1" applyFont="1" applyFill="1" applyBorder="1" applyAlignment="1" applyProtection="1">
      <alignment horizontal="center"/>
      <protection hidden="1"/>
    </xf>
    <xf numFmtId="0" fontId="20" fillId="7" borderId="5" xfId="11" applyFont="1" applyFill="1" applyBorder="1" applyProtection="1">
      <protection hidden="1"/>
    </xf>
    <xf numFmtId="3" fontId="20" fillId="8" borderId="5" xfId="11" applyNumberFormat="1" applyFont="1" applyFill="1" applyBorder="1" applyAlignment="1" applyProtection="1">
      <alignment horizontal="center"/>
      <protection hidden="1"/>
    </xf>
    <xf numFmtId="0" fontId="20" fillId="8" borderId="5" xfId="11" applyFont="1" applyFill="1" applyBorder="1" applyAlignment="1" applyProtection="1">
      <alignment horizontal="center"/>
      <protection hidden="1"/>
    </xf>
    <xf numFmtId="1" fontId="20" fillId="8" borderId="5" xfId="11" applyNumberFormat="1" applyFont="1" applyFill="1" applyBorder="1" applyAlignment="1" applyProtection="1">
      <alignment horizontal="center"/>
      <protection hidden="1"/>
    </xf>
    <xf numFmtId="0" fontId="20" fillId="8" borderId="5" xfId="11" applyFont="1" applyFill="1" applyBorder="1" applyProtection="1">
      <protection hidden="1"/>
    </xf>
    <xf numFmtId="3" fontId="20" fillId="9" borderId="5" xfId="11" applyNumberFormat="1" applyFont="1" applyFill="1" applyBorder="1" applyAlignment="1" applyProtection="1">
      <alignment horizontal="center"/>
      <protection hidden="1"/>
    </xf>
    <xf numFmtId="0" fontId="20" fillId="9" borderId="5" xfId="11" applyFont="1" applyFill="1" applyBorder="1" applyAlignment="1" applyProtection="1">
      <alignment horizontal="center"/>
      <protection hidden="1"/>
    </xf>
    <xf numFmtId="1" fontId="20" fillId="9" borderId="5" xfId="11" applyNumberFormat="1" applyFont="1" applyFill="1" applyBorder="1" applyAlignment="1" applyProtection="1">
      <alignment horizontal="center"/>
      <protection hidden="1"/>
    </xf>
    <xf numFmtId="0" fontId="20" fillId="9" borderId="5" xfId="11" applyFont="1" applyFill="1" applyBorder="1" applyProtection="1">
      <protection hidden="1"/>
    </xf>
    <xf numFmtId="0" fontId="22" fillId="3" borderId="0" xfId="11" applyFont="1" applyFill="1" applyProtection="1">
      <protection hidden="1"/>
    </xf>
    <xf numFmtId="0" fontId="4" fillId="3" borderId="0" xfId="11" applyFill="1" applyProtection="1">
      <protection hidden="1"/>
    </xf>
    <xf numFmtId="170" fontId="23" fillId="3" borderId="0" xfId="11" applyNumberFormat="1" applyFont="1" applyFill="1" applyAlignment="1" applyProtection="1">
      <alignment horizontal="center"/>
      <protection hidden="1"/>
    </xf>
    <xf numFmtId="1" fontId="4" fillId="3" borderId="0" xfId="11" applyNumberFormat="1" applyFill="1" applyAlignment="1" applyProtection="1">
      <alignment horizontal="center"/>
      <protection hidden="1"/>
    </xf>
    <xf numFmtId="0" fontId="24" fillId="3" borderId="0" xfId="11" applyFont="1" applyFill="1" applyAlignment="1" applyProtection="1">
      <alignment horizontal="center" vertical="top" wrapText="1"/>
      <protection hidden="1"/>
    </xf>
    <xf numFmtId="0" fontId="24" fillId="3" borderId="0" xfId="11" applyFont="1" applyFill="1" applyAlignment="1" applyProtection="1">
      <alignment vertical="top" wrapText="1"/>
      <protection hidden="1"/>
    </xf>
    <xf numFmtId="0" fontId="25" fillId="3" borderId="0" xfId="11" applyFont="1" applyFill="1" applyProtection="1">
      <protection hidden="1"/>
    </xf>
    <xf numFmtId="0" fontId="11" fillId="0" borderId="0" xfId="0" applyFont="1" applyAlignment="1" applyProtection="1">
      <alignment vertical="center"/>
      <protection locked="0"/>
    </xf>
    <xf numFmtId="0" fontId="11" fillId="5" borderId="0" xfId="0" applyFont="1" applyFill="1" applyAlignment="1">
      <alignment vertical="center"/>
    </xf>
    <xf numFmtId="4" fontId="10" fillId="0" borderId="0" xfId="6" applyNumberFormat="1" applyFont="1" applyAlignment="1">
      <alignment vertical="center" wrapText="1"/>
    </xf>
    <xf numFmtId="168" fontId="11" fillId="0" borderId="0" xfId="3" applyNumberFormat="1" applyFont="1" applyAlignment="1">
      <alignment horizontal="center" vertical="center"/>
    </xf>
    <xf numFmtId="0" fontId="12" fillId="0" borderId="20" xfId="0" applyFont="1" applyBorder="1" applyAlignment="1">
      <alignment horizontal="center" vertical="center"/>
    </xf>
    <xf numFmtId="0" fontId="12" fillId="0" borderId="21" xfId="0" applyFont="1" applyBorder="1" applyAlignment="1">
      <alignment horizontal="center" vertical="center"/>
    </xf>
    <xf numFmtId="168" fontId="10" fillId="0" borderId="21" xfId="3" applyNumberFormat="1" applyFont="1" applyBorder="1" applyAlignment="1">
      <alignment horizontal="center" vertical="center" wrapText="1"/>
    </xf>
    <xf numFmtId="0" fontId="13" fillId="0" borderId="18" xfId="0" applyFont="1" applyBorder="1" applyAlignment="1">
      <alignment horizontal="center" vertical="center"/>
    </xf>
    <xf numFmtId="0" fontId="13" fillId="0" borderId="19" xfId="0" applyFont="1" applyBorder="1" applyAlignment="1">
      <alignment horizontal="center" vertical="center"/>
    </xf>
    <xf numFmtId="2" fontId="13" fillId="0" borderId="19" xfId="1" applyNumberFormat="1" applyFont="1" applyBorder="1" applyAlignment="1">
      <alignment horizontal="center" vertical="center"/>
    </xf>
    <xf numFmtId="0" fontId="14" fillId="4" borderId="7" xfId="0" applyFont="1" applyFill="1" applyBorder="1" applyAlignment="1">
      <alignment horizontal="center" vertical="center"/>
    </xf>
    <xf numFmtId="0" fontId="10" fillId="4" borderId="8" xfId="0" applyFont="1" applyFill="1" applyBorder="1" applyAlignment="1">
      <alignment horizontal="center" vertical="center"/>
    </xf>
    <xf numFmtId="2" fontId="10" fillId="4" borderId="8" xfId="1" applyNumberFormat="1" applyFont="1" applyFill="1" applyBorder="1" applyAlignment="1">
      <alignment horizontal="center" vertical="center"/>
    </xf>
    <xf numFmtId="168" fontId="10" fillId="4" borderId="8" xfId="3" applyNumberFormat="1" applyFont="1" applyFill="1" applyBorder="1" applyAlignment="1">
      <alignment horizontal="center" vertical="center"/>
    </xf>
    <xf numFmtId="168" fontId="10" fillId="4" borderId="9" xfId="3" applyNumberFormat="1" applyFont="1" applyFill="1" applyBorder="1" applyAlignment="1">
      <alignment horizontal="left" vertical="center"/>
    </xf>
    <xf numFmtId="0" fontId="12" fillId="0" borderId="13" xfId="0" applyFont="1" applyBorder="1" applyAlignment="1">
      <alignment horizontal="center" vertical="center"/>
    </xf>
    <xf numFmtId="0" fontId="12" fillId="0" borderId="11" xfId="0" applyFont="1" applyBorder="1" applyAlignment="1">
      <alignment horizontal="center" vertical="center"/>
    </xf>
    <xf numFmtId="0" fontId="13" fillId="0" borderId="1" xfId="0" applyFont="1" applyBorder="1" applyAlignment="1">
      <alignment horizontal="center" vertical="center"/>
    </xf>
    <xf numFmtId="0" fontId="13" fillId="0" borderId="5" xfId="0" applyFont="1" applyBorder="1" applyAlignment="1">
      <alignment horizontal="center" vertical="center"/>
    </xf>
    <xf numFmtId="2" fontId="13" fillId="0" borderId="5" xfId="1" applyNumberFormat="1" applyFont="1" applyBorder="1" applyAlignment="1">
      <alignment horizontal="center" vertical="center"/>
    </xf>
    <xf numFmtId="0" fontId="11" fillId="0" borderId="5" xfId="0" applyFont="1" applyBorder="1" applyAlignment="1">
      <alignment vertical="center" wrapText="1"/>
    </xf>
    <xf numFmtId="0" fontId="11" fillId="0" borderId="5" xfId="0" applyFont="1" applyBorder="1" applyAlignment="1">
      <alignment horizontal="center" vertical="center" wrapText="1"/>
    </xf>
    <xf numFmtId="2" fontId="11" fillId="0" borderId="5" xfId="1" applyNumberFormat="1" applyFont="1" applyBorder="1" applyAlignment="1">
      <alignment horizontal="center" vertical="center" wrapText="1"/>
    </xf>
    <xf numFmtId="168" fontId="11" fillId="0" borderId="6" xfId="3" applyNumberFormat="1" applyFont="1" applyBorder="1" applyAlignment="1">
      <alignment vertical="center" wrapText="1"/>
    </xf>
    <xf numFmtId="165" fontId="11" fillId="5" borderId="0" xfId="0" applyNumberFormat="1" applyFont="1" applyFill="1" applyAlignment="1">
      <alignment vertical="center"/>
    </xf>
    <xf numFmtId="0" fontId="10" fillId="0" borderId="1" xfId="0" applyFont="1" applyBorder="1" applyAlignment="1">
      <alignment horizontal="center" vertical="center"/>
    </xf>
    <xf numFmtId="0" fontId="10" fillId="0" borderId="5" xfId="0" applyFont="1" applyBorder="1" applyAlignment="1">
      <alignment horizontal="center" vertical="center"/>
    </xf>
    <xf numFmtId="2" fontId="10" fillId="0" borderId="5" xfId="1" applyNumberFormat="1" applyFont="1" applyBorder="1" applyAlignment="1">
      <alignment horizontal="center" vertical="center"/>
    </xf>
    <xf numFmtId="0" fontId="11" fillId="0" borderId="5" xfId="0" applyFont="1" applyBorder="1" applyAlignment="1">
      <alignment horizontal="center" vertical="center"/>
    </xf>
    <xf numFmtId="2" fontId="12" fillId="0" borderId="11" xfId="1" applyNumberFormat="1" applyFont="1" applyBorder="1" applyAlignment="1">
      <alignment horizontal="center" vertical="center"/>
    </xf>
    <xf numFmtId="168" fontId="10" fillId="0" borderId="19" xfId="3" applyNumberFormat="1" applyFont="1" applyBorder="1" applyAlignment="1">
      <alignment horizontal="center" vertical="center" wrapText="1"/>
    </xf>
    <xf numFmtId="2" fontId="12" fillId="0" borderId="21" xfId="1" applyNumberFormat="1" applyFont="1" applyBorder="1" applyAlignment="1">
      <alignment horizontal="center" vertical="center"/>
    </xf>
    <xf numFmtId="0" fontId="10" fillId="0" borderId="5" xfId="0" applyFont="1" applyBorder="1" applyAlignment="1">
      <alignment horizontal="center" vertical="center" wrapText="1"/>
    </xf>
    <xf numFmtId="2" fontId="10" fillId="0" borderId="5" xfId="1" applyNumberFormat="1" applyFont="1" applyBorder="1" applyAlignment="1">
      <alignment horizontal="center" vertical="center" wrapText="1"/>
    </xf>
    <xf numFmtId="0" fontId="11" fillId="3" borderId="8" xfId="0" applyFont="1" applyFill="1" applyBorder="1" applyAlignment="1">
      <alignment horizontal="center" vertical="center"/>
    </xf>
    <xf numFmtId="0" fontId="11" fillId="4" borderId="7" xfId="0" applyFont="1" applyFill="1" applyBorder="1" applyAlignment="1">
      <alignment horizontal="center" vertical="center"/>
    </xf>
    <xf numFmtId="0" fontId="11" fillId="4" borderId="8" xfId="0" applyFont="1" applyFill="1" applyBorder="1" applyAlignment="1">
      <alignment horizontal="center" vertical="center"/>
    </xf>
    <xf numFmtId="2" fontId="11" fillId="4" borderId="8" xfId="1" applyNumberFormat="1" applyFont="1" applyFill="1" applyBorder="1" applyAlignment="1">
      <alignment horizontal="center" vertical="center"/>
    </xf>
    <xf numFmtId="0" fontId="10" fillId="4" borderId="7" xfId="0" applyFont="1" applyFill="1" applyBorder="1" applyAlignment="1">
      <alignment horizontal="center" vertical="center"/>
    </xf>
    <xf numFmtId="9" fontId="10" fillId="4" borderId="8" xfId="0" applyNumberFormat="1" applyFont="1" applyFill="1" applyBorder="1" applyAlignment="1">
      <alignment horizontal="center" vertical="center"/>
    </xf>
    <xf numFmtId="168" fontId="10" fillId="4" borderId="9" xfId="3" applyNumberFormat="1" applyFont="1" applyFill="1" applyBorder="1" applyAlignment="1">
      <alignment horizontal="center" vertical="center"/>
    </xf>
    <xf numFmtId="0" fontId="10" fillId="3" borderId="17" xfId="0" applyFont="1" applyFill="1" applyBorder="1" applyAlignment="1">
      <alignment horizontal="center" vertical="center"/>
    </xf>
    <xf numFmtId="9" fontId="10" fillId="3" borderId="5" xfId="7" applyFont="1" applyFill="1" applyBorder="1" applyAlignment="1">
      <alignment horizontal="center" vertical="center"/>
    </xf>
    <xf numFmtId="2" fontId="10" fillId="3" borderId="2" xfId="1" applyNumberFormat="1" applyFont="1" applyFill="1" applyBorder="1" applyAlignment="1">
      <alignment horizontal="center" vertical="center"/>
    </xf>
    <xf numFmtId="168" fontId="10" fillId="3" borderId="6" xfId="3" applyNumberFormat="1" applyFont="1" applyFill="1" applyBorder="1" applyAlignment="1">
      <alignment horizontal="center" vertical="center" wrapText="1"/>
    </xf>
    <xf numFmtId="0" fontId="10" fillId="3" borderId="16" xfId="0" applyFont="1" applyFill="1" applyBorder="1" applyAlignment="1">
      <alignment horizontal="center" vertical="center"/>
    </xf>
    <xf numFmtId="2" fontId="10" fillId="3" borderId="10" xfId="1" applyNumberFormat="1" applyFont="1" applyFill="1" applyBorder="1" applyAlignment="1">
      <alignment horizontal="center" vertical="center"/>
    </xf>
    <xf numFmtId="9" fontId="11" fillId="4" borderId="8" xfId="0" applyNumberFormat="1" applyFont="1" applyFill="1" applyBorder="1" applyAlignment="1">
      <alignment horizontal="center" vertical="center"/>
    </xf>
    <xf numFmtId="168" fontId="11" fillId="4" borderId="9" xfId="3" applyNumberFormat="1" applyFont="1" applyFill="1" applyBorder="1" applyAlignment="1">
      <alignment horizontal="center" vertical="center"/>
    </xf>
    <xf numFmtId="0" fontId="11" fillId="2" borderId="7" xfId="0" applyFont="1" applyFill="1" applyBorder="1" applyAlignment="1">
      <alignment horizontal="center" vertical="center"/>
    </xf>
    <xf numFmtId="2" fontId="11" fillId="0" borderId="0" xfId="1" applyNumberFormat="1" applyFont="1" applyAlignment="1">
      <alignment horizontal="center" vertical="center"/>
    </xf>
    <xf numFmtId="0" fontId="10" fillId="4" borderId="8" xfId="0" quotePrefix="1" applyFont="1" applyFill="1" applyBorder="1" applyAlignment="1">
      <alignment horizontal="center" vertical="center"/>
    </xf>
    <xf numFmtId="168" fontId="10" fillId="0" borderId="5" xfId="3" applyNumberFormat="1" applyFont="1" applyBorder="1" applyAlignment="1">
      <alignment horizontal="center" vertical="center" wrapText="1"/>
    </xf>
    <xf numFmtId="0" fontId="11" fillId="0" borderId="1" xfId="0" applyFont="1" applyBorder="1" applyAlignment="1">
      <alignment horizontal="center" vertical="center"/>
    </xf>
    <xf numFmtId="168" fontId="11" fillId="0" borderId="5" xfId="3" applyNumberFormat="1" applyFont="1" applyBorder="1" applyAlignment="1">
      <alignment horizontal="center" vertical="center" wrapText="1"/>
    </xf>
    <xf numFmtId="0" fontId="10" fillId="4" borderId="27" xfId="0" applyFont="1" applyFill="1" applyBorder="1" applyAlignment="1">
      <alignment horizontal="center" vertical="center"/>
    </xf>
    <xf numFmtId="0" fontId="10" fillId="4" borderId="28" xfId="0" applyFont="1" applyFill="1" applyBorder="1" applyAlignment="1">
      <alignment horizontal="center" vertical="center"/>
    </xf>
    <xf numFmtId="0" fontId="10" fillId="4" borderId="29" xfId="0" applyFont="1" applyFill="1" applyBorder="1" applyAlignment="1">
      <alignment horizontal="center" vertical="center"/>
    </xf>
    <xf numFmtId="2" fontId="10" fillId="4" borderId="29" xfId="1" applyNumberFormat="1" applyFont="1" applyFill="1" applyBorder="1" applyAlignment="1">
      <alignment horizontal="center" vertical="center"/>
    </xf>
    <xf numFmtId="168" fontId="10" fillId="4" borderId="29" xfId="3" applyNumberFormat="1" applyFont="1" applyFill="1" applyBorder="1" applyAlignment="1">
      <alignment horizontal="center" vertical="center"/>
    </xf>
    <xf numFmtId="168" fontId="10" fillId="4" borderId="30" xfId="3" applyNumberFormat="1" applyFont="1" applyFill="1" applyBorder="1" applyAlignment="1">
      <alignment horizontal="center" vertical="center"/>
    </xf>
    <xf numFmtId="0" fontId="11" fillId="4" borderId="5" xfId="0" applyFont="1" applyFill="1" applyBorder="1" applyAlignment="1">
      <alignment horizontal="centerContinuous" vertical="center"/>
    </xf>
    <xf numFmtId="171" fontId="11" fillId="4" borderId="5" xfId="0" applyNumberFormat="1" applyFont="1" applyFill="1" applyBorder="1" applyAlignment="1">
      <alignment horizontal="centerContinuous" vertical="center"/>
    </xf>
    <xf numFmtId="168" fontId="10" fillId="0" borderId="11" xfId="3" applyNumberFormat="1" applyFont="1" applyBorder="1" applyAlignment="1">
      <alignment horizontal="center" vertical="center" wrapText="1"/>
    </xf>
    <xf numFmtId="2" fontId="10" fillId="0" borderId="8" xfId="1" applyNumberFormat="1" applyFont="1" applyBorder="1" applyAlignment="1">
      <alignment horizontal="left" vertical="center"/>
    </xf>
    <xf numFmtId="2" fontId="10" fillId="0" borderId="3" xfId="1" applyNumberFormat="1" applyFont="1" applyBorder="1" applyAlignment="1">
      <alignment horizontal="center" vertical="center"/>
    </xf>
    <xf numFmtId="2" fontId="10" fillId="0" borderId="26" xfId="1" applyNumberFormat="1" applyFont="1" applyBorder="1" applyAlignment="1">
      <alignment horizontal="center" vertical="center"/>
    </xf>
    <xf numFmtId="0" fontId="11" fillId="4" borderId="0" xfId="0" applyFont="1" applyFill="1" applyAlignment="1">
      <alignment vertical="center"/>
    </xf>
    <xf numFmtId="168" fontId="10" fillId="2" borderId="9" xfId="3" applyNumberFormat="1" applyFont="1" applyFill="1" applyBorder="1" applyAlignment="1">
      <alignment horizontal="center" vertical="center" wrapText="1"/>
    </xf>
    <xf numFmtId="0" fontId="28" fillId="3" borderId="0" xfId="6" applyFont="1" applyFill="1" applyAlignment="1" applyProtection="1">
      <alignment vertical="center" wrapText="1"/>
      <protection locked="0"/>
    </xf>
    <xf numFmtId="0" fontId="28" fillId="3" borderId="0" xfId="6" applyFont="1" applyFill="1" applyAlignment="1" applyProtection="1">
      <alignment horizontal="centerContinuous" vertical="center" wrapText="1"/>
      <protection locked="0"/>
    </xf>
    <xf numFmtId="0" fontId="8" fillId="3" borderId="0" xfId="6" applyFont="1" applyFill="1" applyAlignment="1" applyProtection="1">
      <alignment horizontal="centerContinuous" vertical="center" wrapText="1"/>
      <protection locked="0"/>
    </xf>
    <xf numFmtId="4" fontId="26" fillId="3" borderId="0" xfId="6" applyNumberFormat="1" applyFont="1" applyFill="1" applyAlignment="1" applyProtection="1">
      <alignment vertical="center" wrapText="1"/>
      <protection locked="0"/>
    </xf>
    <xf numFmtId="4" fontId="26" fillId="3" borderId="0" xfId="6" applyNumberFormat="1" applyFont="1" applyFill="1" applyAlignment="1" applyProtection="1">
      <alignment horizontal="centerContinuous" vertical="center" wrapText="1"/>
      <protection locked="0"/>
    </xf>
    <xf numFmtId="4" fontId="6" fillId="3" borderId="0" xfId="6" applyNumberFormat="1" applyFont="1" applyFill="1" applyAlignment="1" applyProtection="1">
      <alignment horizontal="centerContinuous" vertical="center" wrapText="1"/>
      <protection locked="0"/>
    </xf>
    <xf numFmtId="0" fontId="21" fillId="7" borderId="5" xfId="11" applyFont="1" applyFill="1" applyBorder="1" applyAlignment="1" applyProtection="1">
      <alignment horizontal="center" vertical="center" wrapText="1"/>
      <protection hidden="1"/>
    </xf>
    <xf numFmtId="0" fontId="21" fillId="8" borderId="5" xfId="11" applyFont="1" applyFill="1" applyBorder="1" applyAlignment="1" applyProtection="1">
      <alignment horizontal="center" vertical="center" wrapText="1"/>
      <protection hidden="1"/>
    </xf>
    <xf numFmtId="0" fontId="21" fillId="9" borderId="5" xfId="11" applyFont="1" applyFill="1" applyBorder="1" applyAlignment="1" applyProtection="1">
      <alignment horizontal="center" vertical="center" wrapText="1"/>
      <protection hidden="1"/>
    </xf>
    <xf numFmtId="0" fontId="4" fillId="3" borderId="0" xfId="11" applyFill="1" applyAlignment="1" applyProtection="1">
      <alignment horizontal="center" vertical="center" wrapText="1"/>
      <protection hidden="1"/>
    </xf>
    <xf numFmtId="0" fontId="16" fillId="2" borderId="7" xfId="11" applyFont="1" applyFill="1" applyBorder="1" applyAlignment="1">
      <alignment horizontal="center"/>
    </xf>
    <xf numFmtId="0" fontId="16" fillId="2" borderId="8" xfId="11" applyFont="1" applyFill="1" applyBorder="1" applyAlignment="1">
      <alignment horizontal="center"/>
    </xf>
    <xf numFmtId="0" fontId="16" fillId="2" borderId="9" xfId="11" applyFont="1" applyFill="1" applyBorder="1" applyAlignment="1">
      <alignment horizontal="center"/>
    </xf>
    <xf numFmtId="0" fontId="4" fillId="3" borderId="0" xfId="11" applyFill="1" applyAlignment="1">
      <alignment horizontal="center"/>
    </xf>
    <xf numFmtId="169" fontId="17" fillId="3" borderId="5" xfId="11" applyNumberFormat="1" applyFont="1" applyFill="1" applyBorder="1" applyAlignment="1">
      <alignment horizontal="center"/>
    </xf>
    <xf numFmtId="0" fontId="16" fillId="3" borderId="22" xfId="11" applyFont="1" applyFill="1" applyBorder="1" applyAlignment="1">
      <alignment horizontal="center" vertical="center" wrapText="1"/>
    </xf>
    <xf numFmtId="0" fontId="16" fillId="3" borderId="4" xfId="11" applyFont="1" applyFill="1" applyBorder="1" applyAlignment="1">
      <alignment horizontal="center" vertical="center" wrapText="1"/>
    </xf>
    <xf numFmtId="0" fontId="16" fillId="3" borderId="23" xfId="11" applyFont="1" applyFill="1" applyBorder="1" applyAlignment="1">
      <alignment horizontal="center" vertical="center" wrapText="1"/>
    </xf>
    <xf numFmtId="0" fontId="16" fillId="3" borderId="24" xfId="11" applyFont="1" applyFill="1" applyBorder="1" applyAlignment="1">
      <alignment horizontal="center" vertical="center" wrapText="1"/>
    </xf>
    <xf numFmtId="0" fontId="16" fillId="3" borderId="12" xfId="11" applyFont="1" applyFill="1" applyBorder="1" applyAlignment="1">
      <alignment horizontal="center" vertical="center" wrapText="1"/>
    </xf>
    <xf numFmtId="0" fontId="16" fillId="3" borderId="25" xfId="11" applyFont="1" applyFill="1" applyBorder="1" applyAlignment="1">
      <alignment horizontal="center" vertical="center" wrapText="1"/>
    </xf>
    <xf numFmtId="0" fontId="21" fillId="2" borderId="5" xfId="11" applyFont="1" applyFill="1" applyBorder="1" applyAlignment="1" applyProtection="1">
      <alignment horizontal="center" vertical="center"/>
      <protection hidden="1"/>
    </xf>
    <xf numFmtId="0" fontId="21" fillId="6" borderId="5" xfId="11" applyFont="1" applyFill="1" applyBorder="1" applyAlignment="1" applyProtection="1">
      <alignment horizontal="center" vertical="center" wrapText="1"/>
      <protection hidden="1"/>
    </xf>
  </cellXfs>
  <cellStyles count="33">
    <cellStyle name="Millares" xfId="1" builtinId="3"/>
    <cellStyle name="Millares [0] 2" xfId="30"/>
    <cellStyle name="Millares 2" xfId="2"/>
    <cellStyle name="Millares 2 2" xfId="12"/>
    <cellStyle name="Millares 2 3" xfId="32"/>
    <cellStyle name="Millares 3" xfId="31"/>
    <cellStyle name="Moneda" xfId="3" builtinId="4"/>
    <cellStyle name="Moneda [0] 2" xfId="20"/>
    <cellStyle name="Moneda 2" xfId="4"/>
    <cellStyle name="Moneda 2 2" xfId="13"/>
    <cellStyle name="Moneda 3" xfId="26"/>
    <cellStyle name="Normal" xfId="0" builtinId="0"/>
    <cellStyle name="Normal 10 2" xfId="21"/>
    <cellStyle name="Normal 2" xfId="10"/>
    <cellStyle name="Normal 2 2" xfId="5"/>
    <cellStyle name="Normal 2 2 2" xfId="14"/>
    <cellStyle name="Normal 2 2 3" xfId="29"/>
    <cellStyle name="Normal 3" xfId="9"/>
    <cellStyle name="Normal 3 4" xfId="25"/>
    <cellStyle name="Normal 4" xfId="6"/>
    <cellStyle name="Normal 4 2" xfId="15"/>
    <cellStyle name="Normal 5" xfId="11"/>
    <cellStyle name="Normal 5 2" xfId="17"/>
    <cellStyle name="Normal 5 2 2" xfId="19"/>
    <cellStyle name="Normal 5 2 3" xfId="23"/>
    <cellStyle name="Normal 5 3" xfId="18"/>
    <cellStyle name="Normal 5 4" xfId="22"/>
    <cellStyle name="Normal 6" xfId="24"/>
    <cellStyle name="Normal 6 2" xfId="27"/>
    <cellStyle name="Normal 7" xfId="28"/>
    <cellStyle name="Porcentaje" xfId="7" builtinId="5"/>
    <cellStyle name="Porcentaje 2" xfId="8"/>
    <cellStyle name="Porcentaje 2 2" xfId="16"/>
  </cellStyles>
  <dxfs count="10">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s>
  <tableStyles count="0" defaultTableStyle="TableStyleMedium2" defaultPivotStyle="PivotStyleLight16"/>
  <colors>
    <mruColors>
      <color rgb="FFFFE389"/>
      <color rgb="FFFFDB69"/>
      <color rgb="FF3333FF"/>
      <color rgb="FF9933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6.xml"/><Relationship Id="rId3" Type="http://schemas.openxmlformats.org/officeDocument/2006/relationships/externalLink" Target="externalLinks/externalLink1.xml"/><Relationship Id="rId7" Type="http://schemas.openxmlformats.org/officeDocument/2006/relationships/externalLink" Target="externalLinks/externalLink5.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sharedStrings" Target="sharedStrings.xml"/><Relationship Id="rId5" Type="http://schemas.openxmlformats.org/officeDocument/2006/relationships/externalLink" Target="externalLinks/externalLink3.xml"/><Relationship Id="rId10" Type="http://schemas.openxmlformats.org/officeDocument/2006/relationships/styles" Target="styles.xml"/><Relationship Id="rId4" Type="http://schemas.openxmlformats.org/officeDocument/2006/relationships/externalLink" Target="externalLinks/externalLink2.xml"/><Relationship Id="rId9"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M:\192.168.70.23\proyectos_inversion\Users\Solanyi\Desktop\Casa%20de%20mayores\2.%20Procesados\3.%20Memorias%20de%20calculo\02%20PPTO%20XXX%20Arq%20XX-XX-1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M:\192.168.70.23\proyectos_inversion\Users\Solanyi\Desktop\2016.08.19%20Entrega%20Full\Ppto%20Ubaque%20Cant%20Arq%2011-ENE-11.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M:\192.168.70.23\proyectos_inversion\Users\Solanyi\Documents\06%20Back%20Up%20USPEC\01%20Ppto%20base\2018.04.04%20Memorias%20Calculo.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M:\Ppto-05\PPTO%20EDICION\ENA\ABS\Numeros-ABS-ENA\Speed-Zone-CLAUDIA%20MENDEZ.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M:\Ppto-05\PPTO%20EDICION\TALLER%20PPTO\PROYECTOS\BERNARDO%20JARAMILLO\02%20BERNARDO%20JARAMILLO%2020090721\0-Est%20calculos%20v1.00%20-%20IED%20BJ.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M:\192.168.70.23\proyectos_inversion\Users\Solanyi\Desktop\2016.08.19%20Entrega%20Full\01%20PPTO%20Ubaque%20Est%2011-ENE-1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 val="DEF"/>
      <sheetName val="PUERTAS"/>
    </sheetNames>
    <sheetDataSet>
      <sheetData sheetId="0" refreshError="1"/>
      <sheetData sheetId="1" refreshError="1"/>
      <sheetData sheetId="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F"/>
    </sheetNames>
    <sheetDataSet>
      <sheetData sheetId="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RTICALES"/>
      <sheetName val="EXCAVACION"/>
      <sheetName val="VENTANAS"/>
    </sheetNames>
    <sheetDataSet>
      <sheetData sheetId="0" refreshError="1"/>
      <sheetData sheetId="1" refreshError="1"/>
      <sheetData sheetId="2"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ARIABLES"/>
      <sheetName val="101"/>
      <sheetName val="103"/>
      <sheetName val="104"/>
      <sheetName val="105"/>
      <sheetName val="106"/>
      <sheetName val="107"/>
      <sheetName val="108"/>
      <sheetName val="109"/>
      <sheetName val="110"/>
      <sheetName val="111"/>
      <sheetName val="112"/>
      <sheetName val="113"/>
      <sheetName val="114"/>
      <sheetName val="115"/>
      <sheetName val="201"/>
      <sheetName val="202"/>
      <sheetName val="301"/>
      <sheetName val="302"/>
      <sheetName val="303"/>
      <sheetName val="304"/>
      <sheetName val="305"/>
      <sheetName val="306"/>
      <sheetName val="307"/>
      <sheetName val="308"/>
      <sheetName val="401"/>
      <sheetName val="402"/>
      <sheetName val="403"/>
      <sheetName val="Hoja4 (28)"/>
      <sheetName val="Hoja4 (29)"/>
      <sheetName val="Hoja4 (30)"/>
      <sheetName val="Hoja4 (31)"/>
      <sheetName val="Hoja4 (32)"/>
      <sheetName val="Hoja4 (33)"/>
      <sheetName val="Hoja4 (34)"/>
      <sheetName val="Hoja4 (35)"/>
      <sheetName val="Hoja4 (36)"/>
      <sheetName val="Hoja4 (37)"/>
      <sheetName val="Hoja4 (38)"/>
      <sheetName val="Hoja4 (39)"/>
      <sheetName val="Hoja4 (40)"/>
      <sheetName val="Hoja4 (41)"/>
      <sheetName val="Hoja4 (42)"/>
      <sheetName val="Hoja4 (43)"/>
      <sheetName val="Hoja4 (44)"/>
      <sheetName val="Hoja4 (45)"/>
      <sheetName val="Hoja4 (46)"/>
      <sheetName val="Hoja4 (47)"/>
      <sheetName val="Hoja4 (48)"/>
      <sheetName val="Hoja4 (49)"/>
      <sheetName val="Hoja4 (50)"/>
      <sheetName val="Hoja4 (51)"/>
      <sheetName val="Hoja4 (52)"/>
      <sheetName val="Hoja4 (53)"/>
      <sheetName val="Hoja4 (54)"/>
      <sheetName val="Hoja4 (55)"/>
      <sheetName val="Hoja4 (56)"/>
      <sheetName val="Hoja4 (57)"/>
      <sheetName val="Hoja4 (58)"/>
      <sheetName val="Hoja4 (59)"/>
      <sheetName val="Hoja4 (60)"/>
      <sheetName val="Hoja4 (61)"/>
      <sheetName val="Hoja4 (62)"/>
      <sheetName val="Hoja4 (63)"/>
      <sheetName val="Hoja4 (64)"/>
      <sheetName val="Hoja4 (65)"/>
      <sheetName val="Hoja4 (66)"/>
      <sheetName val="Hoja4 (67)"/>
      <sheetName val="Hoja4 (68)"/>
      <sheetName val="Hoja4 (69)"/>
      <sheetName val="Hoja4 (70)"/>
    </sheetNames>
    <sheetDataSet>
      <sheetData sheetId="0" refreshError="1">
        <row r="6">
          <cell r="C6" t="str">
            <v>125895</v>
          </cell>
        </row>
        <row r="7">
          <cell r="C7" t="str">
            <v>FEBRERO DE 2002</v>
          </cell>
        </row>
        <row r="8">
          <cell r="C8" t="str">
            <v>ADECUACION DEL LOCAL CONCESION UNICENTRO PARA SPEED ZONE, POR EL SISTEMA DE PRECIOS UNITARIOS FIJOS - CLAUDIA MENDEZ</v>
          </cell>
        </row>
        <row r="9">
          <cell r="C9" t="str">
            <v>ESTRADA, NOVOA, ARIAS &amp; ASOCIADOS LTDA.</v>
          </cell>
        </row>
        <row r="10">
          <cell r="C10" t="str">
            <v>JAIME W. ESTRADA SARMIENTO</v>
          </cell>
        </row>
        <row r="11">
          <cell r="C11" t="str">
            <v>CLAUDIA MENDEZ</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S"/>
      <sheetName val="DEF"/>
      <sheetName val="PRELIM"/>
      <sheetName val="VIGAS"/>
      <sheetName val="PLACAS"/>
      <sheetName val="VERTICALES"/>
      <sheetName val="ESCALERA"/>
      <sheetName val="CIMENTACION"/>
      <sheetName val="EXCAVACION"/>
      <sheetName val="RES BLQ"/>
      <sheetName val="RES PISOS"/>
    </sheetNames>
    <sheetDataSet>
      <sheetData sheetId="0" refreshError="1"/>
      <sheetData sheetId="1" refreshError="1">
        <row r="74">
          <cell r="B74" t="str">
            <v>C</v>
          </cell>
        </row>
        <row r="75">
          <cell r="B75" t="str">
            <v>A</v>
          </cell>
        </row>
        <row r="76">
          <cell r="B76" t="str">
            <v>ADM</v>
          </cell>
        </row>
        <row r="77">
          <cell r="B77" t="str">
            <v>PRE</v>
          </cell>
        </row>
        <row r="78">
          <cell r="B78">
            <v>0</v>
          </cell>
        </row>
        <row r="79">
          <cell r="B79">
            <v>1</v>
          </cell>
        </row>
        <row r="80">
          <cell r="B80">
            <v>2</v>
          </cell>
        </row>
        <row r="81">
          <cell r="B81">
            <v>3</v>
          </cell>
        </row>
        <row r="82">
          <cell r="B82">
            <v>4</v>
          </cell>
        </row>
        <row r="83">
          <cell r="B83">
            <v>5</v>
          </cell>
        </row>
        <row r="84">
          <cell r="B84">
            <v>6</v>
          </cell>
        </row>
        <row r="85">
          <cell r="B85">
            <v>7</v>
          </cell>
        </row>
        <row r="86">
          <cell r="B86">
            <v>8</v>
          </cell>
        </row>
        <row r="87">
          <cell r="B87">
            <v>9</v>
          </cell>
        </row>
        <row r="88">
          <cell r="B88">
            <v>10</v>
          </cell>
        </row>
        <row r="89">
          <cell r="B89">
            <v>11</v>
          </cell>
        </row>
        <row r="90">
          <cell r="B90">
            <v>12</v>
          </cell>
        </row>
        <row r="91">
          <cell r="B91">
            <v>13</v>
          </cell>
        </row>
        <row r="92">
          <cell r="B92">
            <v>14</v>
          </cell>
        </row>
        <row r="93">
          <cell r="B93">
            <v>15</v>
          </cell>
        </row>
        <row r="94">
          <cell r="B94">
            <v>16</v>
          </cell>
        </row>
        <row r="95">
          <cell r="B95">
            <v>17</v>
          </cell>
        </row>
        <row r="96">
          <cell r="B96">
            <v>18</v>
          </cell>
        </row>
        <row r="97">
          <cell r="B97">
            <v>19</v>
          </cell>
        </row>
        <row r="98">
          <cell r="B98">
            <v>20</v>
          </cell>
        </row>
      </sheetData>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F"/>
    </sheetNames>
    <sheetDataSet>
      <sheetData sheetId="0"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pageSetUpPr fitToPage="1"/>
  </sheetPr>
  <dimension ref="A1:S170"/>
  <sheetViews>
    <sheetView tabSelected="1" view="pageBreakPreview" zoomScaleNormal="88" zoomScaleSheetLayoutView="100" workbookViewId="0">
      <pane xSplit="5" ySplit="5" topLeftCell="F6" activePane="bottomRight" state="frozen"/>
      <selection pane="topRight" activeCell="M1" sqref="M1"/>
      <selection pane="bottomLeft" activeCell="A15" sqref="A15"/>
      <selection pane="bottomRight" activeCell="D6" sqref="D6"/>
    </sheetView>
  </sheetViews>
  <sheetFormatPr baseColWidth="10" defaultColWidth="11.42578125" defaultRowHeight="13.5" outlineLevelRow="1" outlineLevelCol="1" x14ac:dyDescent="0.2"/>
  <cols>
    <col min="1" max="1" width="8.7109375" style="1" customWidth="1"/>
    <col min="2" max="2" width="61" style="11" customWidth="1"/>
    <col min="3" max="3" width="7.140625" style="1" customWidth="1"/>
    <col min="4" max="4" width="10.42578125" style="108" customWidth="1"/>
    <col min="5" max="5" width="17.28515625" style="108" customWidth="1"/>
    <col min="6" max="6" width="20.42578125" style="61" customWidth="1"/>
    <col min="7" max="7" width="1" style="59" customWidth="1"/>
    <col min="8" max="8" width="8.42578125" customWidth="1" outlineLevel="1"/>
    <col min="9" max="9" width="15.42578125" customWidth="1" outlineLevel="1"/>
    <col min="10" max="11" width="8.42578125" customWidth="1" outlineLevel="1"/>
    <col min="12" max="12" width="1.42578125" customWidth="1"/>
    <col min="13" max="13" width="1" customWidth="1" outlineLevel="1"/>
    <col min="14" max="14" width="10.42578125" customWidth="1" outlineLevel="1"/>
    <col min="15" max="15" width="20.42578125" customWidth="1" outlineLevel="1"/>
    <col min="16" max="16" width="1" customWidth="1" outlineLevel="1"/>
    <col min="17" max="17" width="10.42578125" customWidth="1" outlineLevel="1"/>
    <col min="18" max="18" width="20.42578125" customWidth="1" outlineLevel="1"/>
    <col min="19" max="19" width="1" customWidth="1" outlineLevel="1"/>
    <col min="20" max="16384" width="11.42578125" style="58"/>
  </cols>
  <sheetData>
    <row r="1" spans="1:7" ht="32.25" customHeight="1" outlineLevel="1" x14ac:dyDescent="0.2">
      <c r="A1" s="127"/>
      <c r="B1" s="128" t="s">
        <v>371</v>
      </c>
      <c r="C1" s="128"/>
      <c r="D1" s="128"/>
      <c r="E1" s="129"/>
      <c r="F1" s="127"/>
    </row>
    <row r="2" spans="1:7" ht="32.25" customHeight="1" outlineLevel="1" x14ac:dyDescent="0.2">
      <c r="A2" s="130"/>
      <c r="B2" s="131" t="s">
        <v>372</v>
      </c>
      <c r="C2" s="131"/>
      <c r="D2" s="131"/>
      <c r="E2" s="132"/>
      <c r="F2" s="130"/>
    </row>
    <row r="3" spans="1:7" outlineLevel="1" x14ac:dyDescent="0.2">
      <c r="A3" s="60"/>
      <c r="B3" s="60"/>
      <c r="C3" s="60"/>
      <c r="D3" s="60"/>
      <c r="E3" s="60"/>
      <c r="F3" s="60"/>
    </row>
    <row r="4" spans="1:7" ht="22.35" customHeight="1" x14ac:dyDescent="0.2">
      <c r="A4" s="119"/>
      <c r="B4" s="119"/>
      <c r="C4" s="119"/>
      <c r="D4" s="119"/>
      <c r="E4" s="119"/>
      <c r="F4" s="120"/>
    </row>
    <row r="5" spans="1:7" ht="14.25" thickBot="1" x14ac:dyDescent="0.25">
      <c r="A5" s="113" t="s">
        <v>15</v>
      </c>
      <c r="B5" s="114" t="s">
        <v>9</v>
      </c>
      <c r="C5" s="115" t="s">
        <v>5</v>
      </c>
      <c r="D5" s="116" t="s">
        <v>16</v>
      </c>
      <c r="E5" s="117" t="s">
        <v>0</v>
      </c>
      <c r="F5" s="118" t="s">
        <v>4</v>
      </c>
    </row>
    <row r="6" spans="1:7" x14ac:dyDescent="0.2">
      <c r="A6" s="62">
        <v>0</v>
      </c>
      <c r="B6" s="17" t="s">
        <v>79</v>
      </c>
      <c r="C6" s="63"/>
      <c r="D6" s="18"/>
      <c r="E6" s="64"/>
      <c r="F6" s="81"/>
    </row>
    <row r="7" spans="1:7" ht="14.25" thickBot="1" x14ac:dyDescent="0.25">
      <c r="A7" s="65" t="s">
        <v>232</v>
      </c>
      <c r="B7" s="19" t="s">
        <v>80</v>
      </c>
      <c r="C7" s="66"/>
      <c r="D7" s="67"/>
      <c r="E7" s="88"/>
      <c r="F7" s="81"/>
    </row>
    <row r="8" spans="1:7" ht="14.25" thickBot="1" x14ac:dyDescent="0.25">
      <c r="A8" s="68" t="s">
        <v>233</v>
      </c>
      <c r="B8" s="2" t="s">
        <v>214</v>
      </c>
      <c r="C8" s="69"/>
      <c r="D8" s="70" t="s">
        <v>187</v>
      </c>
      <c r="E8" s="71"/>
      <c r="F8" s="72"/>
    </row>
    <row r="9" spans="1:7" x14ac:dyDescent="0.2">
      <c r="A9" s="73">
        <v>1</v>
      </c>
      <c r="B9" s="13" t="s">
        <v>81</v>
      </c>
      <c r="C9" s="74"/>
      <c r="D9" s="20"/>
      <c r="E9" s="121"/>
      <c r="F9" s="81"/>
    </row>
    <row r="10" spans="1:7" x14ac:dyDescent="0.2">
      <c r="A10" s="75" t="s">
        <v>234</v>
      </c>
      <c r="B10" s="12" t="s">
        <v>82</v>
      </c>
      <c r="C10" s="76"/>
      <c r="D10" s="77"/>
      <c r="E10" s="110"/>
      <c r="F10" s="81"/>
    </row>
    <row r="11" spans="1:7" ht="94.5" x14ac:dyDescent="0.2">
      <c r="A11" s="111" t="s">
        <v>235</v>
      </c>
      <c r="B11" s="78" t="s">
        <v>210</v>
      </c>
      <c r="C11" s="79" t="s">
        <v>77</v>
      </c>
      <c r="D11" s="80">
        <v>1</v>
      </c>
      <c r="E11" s="112"/>
      <c r="F11" s="81"/>
      <c r="G11" s="82"/>
    </row>
    <row r="12" spans="1:7" ht="40.5" x14ac:dyDescent="0.2">
      <c r="A12" s="111" t="s">
        <v>236</v>
      </c>
      <c r="B12" s="78" t="s">
        <v>190</v>
      </c>
      <c r="C12" s="79" t="s">
        <v>12</v>
      </c>
      <c r="D12" s="80">
        <v>10</v>
      </c>
      <c r="E12" s="112"/>
      <c r="F12" s="81"/>
    </row>
    <row r="13" spans="1:7" ht="27" x14ac:dyDescent="0.2">
      <c r="A13" s="75" t="s">
        <v>237</v>
      </c>
      <c r="B13" s="12" t="s">
        <v>83</v>
      </c>
      <c r="C13" s="76"/>
      <c r="D13" s="80" t="s">
        <v>187</v>
      </c>
      <c r="E13" s="110"/>
      <c r="F13" s="81"/>
    </row>
    <row r="14" spans="1:7" x14ac:dyDescent="0.2">
      <c r="A14" s="83" t="s">
        <v>238</v>
      </c>
      <c r="B14" s="21" t="s">
        <v>84</v>
      </c>
      <c r="C14" s="84"/>
      <c r="D14" s="80" t="s">
        <v>187</v>
      </c>
      <c r="E14" s="110"/>
      <c r="F14" s="81"/>
    </row>
    <row r="15" spans="1:7" ht="94.5" x14ac:dyDescent="0.2">
      <c r="A15" s="111" t="s">
        <v>239</v>
      </c>
      <c r="B15" s="78" t="s">
        <v>85</v>
      </c>
      <c r="C15" s="79" t="s">
        <v>77</v>
      </c>
      <c r="D15" s="80">
        <v>20</v>
      </c>
      <c r="E15" s="112"/>
      <c r="F15" s="81"/>
    </row>
    <row r="16" spans="1:7" x14ac:dyDescent="0.2">
      <c r="A16" s="83" t="s">
        <v>240</v>
      </c>
      <c r="B16" s="21" t="s">
        <v>86</v>
      </c>
      <c r="C16" s="84"/>
      <c r="D16" s="80" t="s">
        <v>187</v>
      </c>
      <c r="E16" s="110"/>
      <c r="F16" s="81"/>
    </row>
    <row r="17" spans="1:6" ht="54" x14ac:dyDescent="0.2">
      <c r="A17" s="111" t="s">
        <v>241</v>
      </c>
      <c r="B17" s="78" t="s">
        <v>87</v>
      </c>
      <c r="C17" s="79" t="s">
        <v>11</v>
      </c>
      <c r="D17" s="80">
        <v>55</v>
      </c>
      <c r="E17" s="112"/>
      <c r="F17" s="81"/>
    </row>
    <row r="18" spans="1:6" ht="54" x14ac:dyDescent="0.2">
      <c r="A18" s="111" t="s">
        <v>242</v>
      </c>
      <c r="B18" s="78" t="s">
        <v>88</v>
      </c>
      <c r="C18" s="79" t="s">
        <v>11</v>
      </c>
      <c r="D18" s="80">
        <v>55</v>
      </c>
      <c r="E18" s="112"/>
      <c r="F18" s="81"/>
    </row>
    <row r="19" spans="1:6" x14ac:dyDescent="0.2">
      <c r="A19" s="83" t="s">
        <v>243</v>
      </c>
      <c r="B19" s="21" t="s">
        <v>89</v>
      </c>
      <c r="C19" s="84"/>
      <c r="D19" s="80" t="s">
        <v>187</v>
      </c>
      <c r="E19" s="110"/>
      <c r="F19" s="81"/>
    </row>
    <row r="20" spans="1:6" ht="54" x14ac:dyDescent="0.2">
      <c r="A20" s="111" t="s">
        <v>244</v>
      </c>
      <c r="B20" s="78" t="s">
        <v>211</v>
      </c>
      <c r="C20" s="79" t="s">
        <v>77</v>
      </c>
      <c r="D20" s="80">
        <v>2</v>
      </c>
      <c r="E20" s="112"/>
      <c r="F20" s="81"/>
    </row>
    <row r="21" spans="1:6" ht="81" x14ac:dyDescent="0.2">
      <c r="A21" s="111" t="s">
        <v>245</v>
      </c>
      <c r="B21" s="78" t="s">
        <v>90</v>
      </c>
      <c r="C21" s="79" t="s">
        <v>77</v>
      </c>
      <c r="D21" s="80">
        <v>22</v>
      </c>
      <c r="E21" s="112"/>
      <c r="F21" s="81"/>
    </row>
    <row r="22" spans="1:6" ht="67.5" x14ac:dyDescent="0.2">
      <c r="A22" s="111" t="s">
        <v>246</v>
      </c>
      <c r="B22" s="78" t="s">
        <v>91</v>
      </c>
      <c r="C22" s="79" t="s">
        <v>77</v>
      </c>
      <c r="D22" s="80">
        <v>12</v>
      </c>
      <c r="E22" s="112"/>
      <c r="F22" s="81"/>
    </row>
    <row r="23" spans="1:6" ht="108" x14ac:dyDescent="0.2">
      <c r="A23" s="111" t="s">
        <v>247</v>
      </c>
      <c r="B23" s="14" t="s">
        <v>92</v>
      </c>
      <c r="C23" s="86" t="s">
        <v>12</v>
      </c>
      <c r="D23" s="80">
        <v>80</v>
      </c>
      <c r="E23" s="112"/>
      <c r="F23" s="81"/>
    </row>
    <row r="24" spans="1:6" ht="108" x14ac:dyDescent="0.2">
      <c r="A24" s="111" t="s">
        <v>248</v>
      </c>
      <c r="B24" s="14" t="s">
        <v>93</v>
      </c>
      <c r="C24" s="86" t="s">
        <v>12</v>
      </c>
      <c r="D24" s="80">
        <v>75</v>
      </c>
      <c r="E24" s="112"/>
      <c r="F24" s="81"/>
    </row>
    <row r="25" spans="1:6" ht="108" x14ac:dyDescent="0.2">
      <c r="A25" s="111" t="s">
        <v>249</v>
      </c>
      <c r="B25" s="78" t="s">
        <v>94</v>
      </c>
      <c r="C25" s="79" t="s">
        <v>77</v>
      </c>
      <c r="D25" s="80">
        <v>12</v>
      </c>
      <c r="E25" s="112"/>
      <c r="F25" s="81"/>
    </row>
    <row r="26" spans="1:6" ht="94.5" x14ac:dyDescent="0.2">
      <c r="A26" s="111" t="s">
        <v>250</v>
      </c>
      <c r="B26" s="78" t="s">
        <v>95</v>
      </c>
      <c r="C26" s="86" t="s">
        <v>77</v>
      </c>
      <c r="D26" s="80">
        <v>6</v>
      </c>
      <c r="E26" s="112"/>
      <c r="F26" s="81"/>
    </row>
    <row r="27" spans="1:6" ht="67.5" x14ac:dyDescent="0.2">
      <c r="A27" s="111" t="s">
        <v>251</v>
      </c>
      <c r="B27" s="78" t="s">
        <v>207</v>
      </c>
      <c r="C27" s="79" t="s">
        <v>77</v>
      </c>
      <c r="D27" s="80">
        <v>4</v>
      </c>
      <c r="E27" s="112"/>
      <c r="F27" s="81"/>
    </row>
    <row r="28" spans="1:6" x14ac:dyDescent="0.2">
      <c r="A28" s="83" t="s">
        <v>252</v>
      </c>
      <c r="B28" s="21" t="s">
        <v>96</v>
      </c>
      <c r="C28" s="84"/>
      <c r="D28" s="80" t="s">
        <v>187</v>
      </c>
      <c r="E28" s="110"/>
      <c r="F28" s="81"/>
    </row>
    <row r="29" spans="1:6" ht="54" x14ac:dyDescent="0.2">
      <c r="A29" s="111" t="s">
        <v>253</v>
      </c>
      <c r="B29" s="78" t="s">
        <v>97</v>
      </c>
      <c r="C29" s="79" t="s">
        <v>11</v>
      </c>
      <c r="D29" s="80">
        <v>75</v>
      </c>
      <c r="E29" s="112"/>
      <c r="F29" s="81"/>
    </row>
    <row r="30" spans="1:6" ht="27" x14ac:dyDescent="0.2">
      <c r="A30" s="83" t="s">
        <v>254</v>
      </c>
      <c r="B30" s="21" t="s">
        <v>98</v>
      </c>
      <c r="C30" s="84"/>
      <c r="D30" s="80" t="s">
        <v>187</v>
      </c>
      <c r="E30" s="110"/>
      <c r="F30" s="81"/>
    </row>
    <row r="31" spans="1:6" ht="54" x14ac:dyDescent="0.2">
      <c r="A31" s="111" t="s">
        <v>255</v>
      </c>
      <c r="B31" s="78" t="s">
        <v>212</v>
      </c>
      <c r="C31" s="79" t="s">
        <v>11</v>
      </c>
      <c r="D31" s="80">
        <v>35</v>
      </c>
      <c r="E31" s="112"/>
      <c r="F31" s="81"/>
    </row>
    <row r="32" spans="1:6" ht="68.25" thickBot="1" x14ac:dyDescent="0.25">
      <c r="A32" s="111" t="s">
        <v>256</v>
      </c>
      <c r="B32" s="78" t="s">
        <v>99</v>
      </c>
      <c r="C32" s="79" t="s">
        <v>11</v>
      </c>
      <c r="D32" s="80">
        <v>120</v>
      </c>
      <c r="E32" s="112"/>
      <c r="F32" s="81"/>
    </row>
    <row r="33" spans="1:6" ht="14.25" thickBot="1" x14ac:dyDescent="0.25">
      <c r="A33" s="68" t="s">
        <v>257</v>
      </c>
      <c r="B33" s="2" t="s">
        <v>215</v>
      </c>
      <c r="C33" s="69"/>
      <c r="D33" s="70" t="s">
        <v>187</v>
      </c>
      <c r="E33" s="71"/>
      <c r="F33" s="72"/>
    </row>
    <row r="34" spans="1:6" ht="27" x14ac:dyDescent="0.2">
      <c r="A34" s="73">
        <v>2</v>
      </c>
      <c r="B34" s="13" t="s">
        <v>193</v>
      </c>
      <c r="C34" s="74"/>
      <c r="D34" s="87"/>
      <c r="E34" s="121"/>
      <c r="F34" s="81"/>
    </row>
    <row r="35" spans="1:6" ht="27" x14ac:dyDescent="0.2">
      <c r="A35" s="75" t="s">
        <v>258</v>
      </c>
      <c r="B35" s="12" t="s">
        <v>194</v>
      </c>
      <c r="C35" s="76"/>
      <c r="D35" s="77"/>
      <c r="E35" s="110"/>
      <c r="F35" s="81"/>
    </row>
    <row r="36" spans="1:6" ht="14.25" thickBot="1" x14ac:dyDescent="0.25">
      <c r="A36" s="111" t="s">
        <v>259</v>
      </c>
      <c r="B36" s="78" t="s">
        <v>170</v>
      </c>
      <c r="C36" s="79" t="s">
        <v>13</v>
      </c>
      <c r="D36" s="80">
        <v>1.25</v>
      </c>
      <c r="E36" s="112"/>
      <c r="F36" s="81"/>
    </row>
    <row r="37" spans="1:6" ht="14.25" thickBot="1" x14ac:dyDescent="0.25">
      <c r="A37" s="68" t="s">
        <v>260</v>
      </c>
      <c r="B37" s="2" t="s">
        <v>216</v>
      </c>
      <c r="C37" s="69"/>
      <c r="D37" s="70" t="s">
        <v>187</v>
      </c>
      <c r="E37" s="71"/>
      <c r="F37" s="72"/>
    </row>
    <row r="38" spans="1:6" ht="27" x14ac:dyDescent="0.2">
      <c r="A38" s="73">
        <v>3</v>
      </c>
      <c r="B38" s="13" t="s">
        <v>166</v>
      </c>
      <c r="C38" s="74"/>
      <c r="D38" s="87"/>
      <c r="E38" s="121"/>
      <c r="F38" s="81"/>
    </row>
    <row r="39" spans="1:6" x14ac:dyDescent="0.2">
      <c r="A39" s="75" t="s">
        <v>261</v>
      </c>
      <c r="B39" s="12" t="s">
        <v>100</v>
      </c>
      <c r="C39" s="76"/>
      <c r="D39" s="77"/>
      <c r="E39" s="110"/>
      <c r="F39" s="81"/>
    </row>
    <row r="40" spans="1:6" ht="40.5" x14ac:dyDescent="0.2">
      <c r="A40" s="111" t="s">
        <v>262</v>
      </c>
      <c r="B40" s="78" t="s">
        <v>167</v>
      </c>
      <c r="C40" s="79" t="s">
        <v>13</v>
      </c>
      <c r="D40" s="80">
        <v>16</v>
      </c>
      <c r="E40" s="112"/>
      <c r="F40" s="81"/>
    </row>
    <row r="41" spans="1:6" ht="27" x14ac:dyDescent="0.2">
      <c r="A41" s="111" t="s">
        <v>263</v>
      </c>
      <c r="B41" s="78" t="s">
        <v>101</v>
      </c>
      <c r="C41" s="79" t="s">
        <v>13</v>
      </c>
      <c r="D41" s="80">
        <v>16</v>
      </c>
      <c r="E41" s="112"/>
      <c r="F41" s="81"/>
    </row>
    <row r="42" spans="1:6" x14ac:dyDescent="0.2">
      <c r="A42" s="75" t="s">
        <v>264</v>
      </c>
      <c r="B42" s="12" t="s">
        <v>103</v>
      </c>
      <c r="C42" s="76"/>
      <c r="D42" s="80" t="s">
        <v>187</v>
      </c>
      <c r="E42" s="110"/>
      <c r="F42" s="81"/>
    </row>
    <row r="43" spans="1:6" x14ac:dyDescent="0.2">
      <c r="A43" s="83" t="s">
        <v>265</v>
      </c>
      <c r="B43" s="21" t="s">
        <v>104</v>
      </c>
      <c r="C43" s="84"/>
      <c r="D43" s="80" t="s">
        <v>187</v>
      </c>
      <c r="E43" s="110"/>
      <c r="F43" s="81"/>
    </row>
    <row r="44" spans="1:6" ht="81" x14ac:dyDescent="0.2">
      <c r="A44" s="111" t="s">
        <v>266</v>
      </c>
      <c r="B44" s="14" t="s">
        <v>196</v>
      </c>
      <c r="C44" s="86" t="s">
        <v>12</v>
      </c>
      <c r="D44" s="80">
        <v>15</v>
      </c>
      <c r="E44" s="112"/>
      <c r="F44" s="81"/>
    </row>
    <row r="45" spans="1:6" ht="81" x14ac:dyDescent="0.2">
      <c r="A45" s="111" t="s">
        <v>267</v>
      </c>
      <c r="B45" s="14" t="s">
        <v>195</v>
      </c>
      <c r="C45" s="86" t="s">
        <v>12</v>
      </c>
      <c r="D45" s="80">
        <v>8</v>
      </c>
      <c r="E45" s="112"/>
      <c r="F45" s="81"/>
    </row>
    <row r="46" spans="1:6" x14ac:dyDescent="0.2">
      <c r="A46" s="83" t="s">
        <v>268</v>
      </c>
      <c r="B46" s="21" t="s">
        <v>105</v>
      </c>
      <c r="C46" s="84"/>
      <c r="D46" s="80" t="s">
        <v>187</v>
      </c>
      <c r="E46" s="110"/>
      <c r="F46" s="81"/>
    </row>
    <row r="47" spans="1:6" ht="67.5" x14ac:dyDescent="0.2">
      <c r="A47" s="111" t="s">
        <v>269</v>
      </c>
      <c r="B47" s="78" t="s">
        <v>199</v>
      </c>
      <c r="C47" s="79" t="s">
        <v>77</v>
      </c>
      <c r="D47" s="80">
        <v>2</v>
      </c>
      <c r="E47" s="112"/>
      <c r="F47" s="81"/>
    </row>
    <row r="48" spans="1:6" ht="67.5" x14ac:dyDescent="0.2">
      <c r="A48" s="111" t="s">
        <v>270</v>
      </c>
      <c r="B48" s="78" t="s">
        <v>198</v>
      </c>
      <c r="C48" s="79" t="s">
        <v>77</v>
      </c>
      <c r="D48" s="80">
        <v>1</v>
      </c>
      <c r="E48" s="112"/>
      <c r="F48" s="81"/>
    </row>
    <row r="49" spans="1:6" ht="81" x14ac:dyDescent="0.2">
      <c r="A49" s="111" t="s">
        <v>271</v>
      </c>
      <c r="B49" s="78" t="s">
        <v>106</v>
      </c>
      <c r="C49" s="79" t="s">
        <v>77</v>
      </c>
      <c r="D49" s="80">
        <v>2</v>
      </c>
      <c r="E49" s="112"/>
      <c r="F49" s="81"/>
    </row>
    <row r="50" spans="1:6" ht="95.25" thickBot="1" x14ac:dyDescent="0.25">
      <c r="A50" s="111" t="s">
        <v>272</v>
      </c>
      <c r="B50" s="78" t="s">
        <v>107</v>
      </c>
      <c r="C50" s="79" t="s">
        <v>77</v>
      </c>
      <c r="D50" s="80">
        <v>2</v>
      </c>
      <c r="E50" s="112"/>
      <c r="F50" s="81"/>
    </row>
    <row r="51" spans="1:6" ht="14.25" thickBot="1" x14ac:dyDescent="0.25">
      <c r="A51" s="68" t="s">
        <v>273</v>
      </c>
      <c r="B51" s="2" t="s">
        <v>217</v>
      </c>
      <c r="C51" s="69"/>
      <c r="D51" s="70" t="s">
        <v>187</v>
      </c>
      <c r="E51" s="71"/>
      <c r="F51" s="72"/>
    </row>
    <row r="52" spans="1:6" x14ac:dyDescent="0.2">
      <c r="A52" s="73">
        <v>4</v>
      </c>
      <c r="B52" s="13" t="s">
        <v>108</v>
      </c>
      <c r="C52" s="74"/>
      <c r="D52" s="87"/>
      <c r="E52" s="121"/>
      <c r="F52" s="81"/>
    </row>
    <row r="53" spans="1:6" x14ac:dyDescent="0.2">
      <c r="A53" s="75" t="s">
        <v>274</v>
      </c>
      <c r="B53" s="12" t="s">
        <v>109</v>
      </c>
      <c r="C53" s="76"/>
      <c r="D53" s="77"/>
      <c r="E53" s="110"/>
      <c r="F53" s="81"/>
    </row>
    <row r="54" spans="1:6" ht="14.25" thickBot="1" x14ac:dyDescent="0.25">
      <c r="A54" s="111" t="s">
        <v>275</v>
      </c>
      <c r="B54" s="78" t="s">
        <v>102</v>
      </c>
      <c r="C54" s="79" t="s">
        <v>14</v>
      </c>
      <c r="D54" s="80">
        <v>55</v>
      </c>
      <c r="E54" s="112"/>
      <c r="F54" s="81"/>
    </row>
    <row r="55" spans="1:6" ht="14.25" thickBot="1" x14ac:dyDescent="0.25">
      <c r="A55" s="68" t="s">
        <v>276</v>
      </c>
      <c r="B55" s="2" t="s">
        <v>218</v>
      </c>
      <c r="C55" s="69"/>
      <c r="D55" s="70" t="s">
        <v>187</v>
      </c>
      <c r="E55" s="71"/>
      <c r="F55" s="72"/>
    </row>
    <row r="56" spans="1:6" x14ac:dyDescent="0.2">
      <c r="A56" s="73">
        <v>6</v>
      </c>
      <c r="B56" s="13" t="s">
        <v>110</v>
      </c>
      <c r="C56" s="74"/>
      <c r="D56" s="87"/>
      <c r="E56" s="121"/>
      <c r="F56" s="81"/>
    </row>
    <row r="57" spans="1:6" x14ac:dyDescent="0.2">
      <c r="A57" s="75" t="s">
        <v>277</v>
      </c>
      <c r="B57" s="12" t="s">
        <v>111</v>
      </c>
      <c r="C57" s="76"/>
      <c r="D57" s="77"/>
      <c r="E57" s="110"/>
      <c r="F57" s="81"/>
    </row>
    <row r="58" spans="1:6" x14ac:dyDescent="0.2">
      <c r="A58" s="83" t="s">
        <v>278</v>
      </c>
      <c r="B58" s="21" t="s">
        <v>112</v>
      </c>
      <c r="C58" s="84"/>
      <c r="D58" s="85"/>
      <c r="E58" s="110"/>
      <c r="F58" s="81"/>
    </row>
    <row r="59" spans="1:6" ht="149.25" thickBot="1" x14ac:dyDescent="0.25">
      <c r="A59" s="111" t="s">
        <v>279</v>
      </c>
      <c r="B59" s="78" t="s">
        <v>200</v>
      </c>
      <c r="C59" s="79" t="s">
        <v>12</v>
      </c>
      <c r="D59" s="80">
        <v>3</v>
      </c>
      <c r="E59" s="112"/>
      <c r="F59" s="81"/>
    </row>
    <row r="60" spans="1:6" ht="14.25" thickBot="1" x14ac:dyDescent="0.25">
      <c r="A60" s="68" t="s">
        <v>280</v>
      </c>
      <c r="B60" s="2" t="s">
        <v>219</v>
      </c>
      <c r="C60" s="69"/>
      <c r="D60" s="70" t="s">
        <v>187</v>
      </c>
      <c r="E60" s="71"/>
      <c r="F60" s="72"/>
    </row>
    <row r="61" spans="1:6" ht="27" x14ac:dyDescent="0.2">
      <c r="A61" s="62">
        <v>8</v>
      </c>
      <c r="B61" s="17" t="s">
        <v>164</v>
      </c>
      <c r="C61" s="63"/>
      <c r="D61" s="89"/>
      <c r="E61" s="64"/>
      <c r="F61" s="81"/>
    </row>
    <row r="62" spans="1:6" x14ac:dyDescent="0.2">
      <c r="A62" s="75" t="s">
        <v>281</v>
      </c>
      <c r="B62" s="12" t="s">
        <v>113</v>
      </c>
      <c r="C62" s="76"/>
      <c r="D62" s="77"/>
      <c r="E62" s="110"/>
      <c r="F62" s="81"/>
    </row>
    <row r="63" spans="1:6" x14ac:dyDescent="0.2">
      <c r="A63" s="83" t="s">
        <v>282</v>
      </c>
      <c r="B63" s="21" t="s">
        <v>114</v>
      </c>
      <c r="C63" s="84"/>
      <c r="D63" s="85"/>
      <c r="E63" s="110"/>
      <c r="F63" s="81"/>
    </row>
    <row r="64" spans="1:6" ht="94.5" x14ac:dyDescent="0.2">
      <c r="A64" s="111" t="s">
        <v>283</v>
      </c>
      <c r="B64" s="78" t="s">
        <v>171</v>
      </c>
      <c r="C64" s="86" t="s">
        <v>12</v>
      </c>
      <c r="D64" s="80">
        <v>42</v>
      </c>
      <c r="E64" s="112"/>
      <c r="F64" s="81"/>
    </row>
    <row r="65" spans="1:6" ht="94.5" x14ac:dyDescent="0.2">
      <c r="A65" s="111" t="s">
        <v>284</v>
      </c>
      <c r="B65" s="78" t="s">
        <v>172</v>
      </c>
      <c r="C65" s="86" t="s">
        <v>12</v>
      </c>
      <c r="D65" s="80">
        <v>6</v>
      </c>
      <c r="E65" s="112"/>
      <c r="F65" s="81"/>
    </row>
    <row r="66" spans="1:6" ht="94.5" x14ac:dyDescent="0.2">
      <c r="A66" s="111" t="s">
        <v>285</v>
      </c>
      <c r="B66" s="78" t="s">
        <v>173</v>
      </c>
      <c r="C66" s="86" t="s">
        <v>12</v>
      </c>
      <c r="D66" s="80">
        <v>14</v>
      </c>
      <c r="E66" s="112"/>
      <c r="F66" s="81"/>
    </row>
    <row r="67" spans="1:6" ht="94.5" x14ac:dyDescent="0.2">
      <c r="A67" s="111" t="s">
        <v>286</v>
      </c>
      <c r="B67" s="78" t="s">
        <v>174</v>
      </c>
      <c r="C67" s="86" t="s">
        <v>12</v>
      </c>
      <c r="D67" s="80">
        <v>20</v>
      </c>
      <c r="E67" s="112"/>
      <c r="F67" s="81"/>
    </row>
    <row r="68" spans="1:6" x14ac:dyDescent="0.2">
      <c r="A68" s="83" t="s">
        <v>287</v>
      </c>
      <c r="B68" s="21" t="s">
        <v>115</v>
      </c>
      <c r="C68" s="84"/>
      <c r="D68" s="80" t="s">
        <v>187</v>
      </c>
      <c r="E68" s="110"/>
      <c r="F68" s="81"/>
    </row>
    <row r="69" spans="1:6" ht="67.5" x14ac:dyDescent="0.2">
      <c r="A69" s="111" t="s">
        <v>288</v>
      </c>
      <c r="B69" s="78" t="s">
        <v>186</v>
      </c>
      <c r="C69" s="79" t="s">
        <v>77</v>
      </c>
      <c r="D69" s="80">
        <v>3</v>
      </c>
      <c r="E69" s="112"/>
      <c r="F69" s="81"/>
    </row>
    <row r="70" spans="1:6" ht="67.5" x14ac:dyDescent="0.2">
      <c r="A70" s="111" t="s">
        <v>289</v>
      </c>
      <c r="B70" s="78" t="s">
        <v>185</v>
      </c>
      <c r="C70" s="79" t="s">
        <v>77</v>
      </c>
      <c r="D70" s="80">
        <v>2</v>
      </c>
      <c r="E70" s="112"/>
      <c r="F70" s="81"/>
    </row>
    <row r="71" spans="1:6" ht="67.5" x14ac:dyDescent="0.2">
      <c r="A71" s="111" t="s">
        <v>290</v>
      </c>
      <c r="B71" s="78" t="s">
        <v>184</v>
      </c>
      <c r="C71" s="79" t="s">
        <v>77</v>
      </c>
      <c r="D71" s="80">
        <v>12</v>
      </c>
      <c r="E71" s="112"/>
      <c r="F71" s="81"/>
    </row>
    <row r="72" spans="1:6" ht="67.5" x14ac:dyDescent="0.2">
      <c r="A72" s="111" t="s">
        <v>291</v>
      </c>
      <c r="B72" s="78" t="s">
        <v>183</v>
      </c>
      <c r="C72" s="79" t="s">
        <v>77</v>
      </c>
      <c r="D72" s="80">
        <v>6</v>
      </c>
      <c r="E72" s="112"/>
      <c r="F72" s="81"/>
    </row>
    <row r="73" spans="1:6" ht="108" x14ac:dyDescent="0.2">
      <c r="A73" s="111" t="s">
        <v>292</v>
      </c>
      <c r="B73" s="14" t="s">
        <v>176</v>
      </c>
      <c r="C73" s="79" t="s">
        <v>77</v>
      </c>
      <c r="D73" s="80">
        <v>2</v>
      </c>
      <c r="E73" s="112"/>
      <c r="F73" s="81"/>
    </row>
    <row r="74" spans="1:6" ht="27" x14ac:dyDescent="0.2">
      <c r="A74" s="83" t="s">
        <v>293</v>
      </c>
      <c r="B74" s="21" t="s">
        <v>116</v>
      </c>
      <c r="C74" s="84"/>
      <c r="D74" s="80" t="s">
        <v>187</v>
      </c>
      <c r="E74" s="110"/>
      <c r="F74" s="81"/>
    </row>
    <row r="75" spans="1:6" ht="94.5" x14ac:dyDescent="0.2">
      <c r="A75" s="111" t="s">
        <v>294</v>
      </c>
      <c r="B75" s="78" t="s">
        <v>175</v>
      </c>
      <c r="C75" s="86" t="s">
        <v>12</v>
      </c>
      <c r="D75" s="80">
        <v>27</v>
      </c>
      <c r="E75" s="112"/>
      <c r="F75" s="81"/>
    </row>
    <row r="76" spans="1:6" ht="67.5" x14ac:dyDescent="0.2">
      <c r="A76" s="111" t="s">
        <v>295</v>
      </c>
      <c r="B76" s="78" t="s">
        <v>177</v>
      </c>
      <c r="C76" s="79" t="s">
        <v>12</v>
      </c>
      <c r="D76" s="80">
        <v>15</v>
      </c>
      <c r="E76" s="112"/>
      <c r="F76" s="81"/>
    </row>
    <row r="77" spans="1:6" ht="67.5" x14ac:dyDescent="0.2">
      <c r="A77" s="111" t="s">
        <v>296</v>
      </c>
      <c r="B77" s="78" t="s">
        <v>178</v>
      </c>
      <c r="C77" s="79" t="s">
        <v>12</v>
      </c>
      <c r="D77" s="80">
        <v>30</v>
      </c>
      <c r="E77" s="112"/>
      <c r="F77" s="81"/>
    </row>
    <row r="78" spans="1:6" x14ac:dyDescent="0.2">
      <c r="A78" s="83" t="s">
        <v>297</v>
      </c>
      <c r="B78" s="21" t="s">
        <v>117</v>
      </c>
      <c r="C78" s="84"/>
      <c r="D78" s="80" t="s">
        <v>187</v>
      </c>
      <c r="E78" s="110"/>
      <c r="F78" s="81"/>
    </row>
    <row r="79" spans="1:6" ht="54" x14ac:dyDescent="0.2">
      <c r="A79" s="111" t="s">
        <v>298</v>
      </c>
      <c r="B79" s="78" t="s">
        <v>179</v>
      </c>
      <c r="C79" s="79" t="s">
        <v>77</v>
      </c>
      <c r="D79" s="80">
        <v>3</v>
      </c>
      <c r="E79" s="112"/>
      <c r="F79" s="81"/>
    </row>
    <row r="80" spans="1:6" ht="67.5" x14ac:dyDescent="0.2">
      <c r="A80" s="111" t="s">
        <v>299</v>
      </c>
      <c r="B80" s="78" t="s">
        <v>180</v>
      </c>
      <c r="C80" s="79" t="s">
        <v>77</v>
      </c>
      <c r="D80" s="80">
        <v>14</v>
      </c>
      <c r="E80" s="112"/>
      <c r="F80" s="81"/>
    </row>
    <row r="81" spans="1:6" ht="67.5" x14ac:dyDescent="0.2">
      <c r="A81" s="111" t="s">
        <v>300</v>
      </c>
      <c r="B81" s="78" t="s">
        <v>181</v>
      </c>
      <c r="C81" s="79" t="s">
        <v>77</v>
      </c>
      <c r="D81" s="80">
        <v>10</v>
      </c>
      <c r="E81" s="112"/>
      <c r="F81" s="81"/>
    </row>
    <row r="82" spans="1:6" ht="108" x14ac:dyDescent="0.2">
      <c r="A82" s="111" t="s">
        <v>301</v>
      </c>
      <c r="B82" s="78" t="s">
        <v>182</v>
      </c>
      <c r="C82" s="79" t="s">
        <v>77</v>
      </c>
      <c r="D82" s="80">
        <v>3</v>
      </c>
      <c r="E82" s="112"/>
      <c r="F82" s="81"/>
    </row>
    <row r="83" spans="1:6" x14ac:dyDescent="0.2">
      <c r="A83" s="75" t="s">
        <v>302</v>
      </c>
      <c r="B83" s="12" t="s">
        <v>118</v>
      </c>
      <c r="C83" s="76"/>
      <c r="D83" s="80" t="s">
        <v>187</v>
      </c>
      <c r="E83" s="110"/>
      <c r="F83" s="81"/>
    </row>
    <row r="84" spans="1:6" x14ac:dyDescent="0.2">
      <c r="A84" s="83" t="s">
        <v>303</v>
      </c>
      <c r="B84" s="21" t="s">
        <v>119</v>
      </c>
      <c r="C84" s="84"/>
      <c r="D84" s="80" t="s">
        <v>187</v>
      </c>
      <c r="E84" s="110"/>
      <c r="F84" s="81"/>
    </row>
    <row r="85" spans="1:6" ht="54" x14ac:dyDescent="0.2">
      <c r="A85" s="111" t="s">
        <v>304</v>
      </c>
      <c r="B85" s="78" t="s">
        <v>121</v>
      </c>
      <c r="C85" s="79" t="s">
        <v>77</v>
      </c>
      <c r="D85" s="80">
        <v>1</v>
      </c>
      <c r="E85" s="112"/>
      <c r="F85" s="81"/>
    </row>
    <row r="86" spans="1:6" x14ac:dyDescent="0.2">
      <c r="A86" s="83" t="s">
        <v>305</v>
      </c>
      <c r="B86" s="21" t="s">
        <v>197</v>
      </c>
      <c r="C86" s="84"/>
      <c r="D86" s="80" t="s">
        <v>187</v>
      </c>
      <c r="E86" s="110"/>
      <c r="F86" s="81"/>
    </row>
    <row r="87" spans="1:6" ht="67.5" x14ac:dyDescent="0.2">
      <c r="A87" s="111" t="s">
        <v>306</v>
      </c>
      <c r="B87" s="78" t="s">
        <v>213</v>
      </c>
      <c r="C87" s="79" t="s">
        <v>77</v>
      </c>
      <c r="D87" s="80">
        <v>2</v>
      </c>
      <c r="E87" s="112"/>
      <c r="F87" s="81"/>
    </row>
    <row r="88" spans="1:6" ht="54" x14ac:dyDescent="0.2">
      <c r="A88" s="111" t="s">
        <v>307</v>
      </c>
      <c r="B88" s="78" t="s">
        <v>168</v>
      </c>
      <c r="C88" s="79" t="s">
        <v>77</v>
      </c>
      <c r="D88" s="80">
        <v>1</v>
      </c>
      <c r="E88" s="112"/>
      <c r="F88" s="81"/>
    </row>
    <row r="89" spans="1:6" x14ac:dyDescent="0.2">
      <c r="A89" s="75" t="s">
        <v>308</v>
      </c>
      <c r="B89" s="12" t="s">
        <v>120</v>
      </c>
      <c r="C89" s="76"/>
      <c r="D89" s="80" t="s">
        <v>187</v>
      </c>
      <c r="E89" s="110"/>
      <c r="F89" s="81"/>
    </row>
    <row r="90" spans="1:6" ht="68.25" thickBot="1" x14ac:dyDescent="0.25">
      <c r="A90" s="111" t="s">
        <v>309</v>
      </c>
      <c r="B90" s="78" t="s">
        <v>122</v>
      </c>
      <c r="C90" s="79" t="s">
        <v>12</v>
      </c>
      <c r="D90" s="80">
        <v>15</v>
      </c>
      <c r="E90" s="112"/>
      <c r="F90" s="81"/>
    </row>
    <row r="91" spans="1:6" ht="14.25" thickBot="1" x14ac:dyDescent="0.25">
      <c r="A91" s="68" t="s">
        <v>310</v>
      </c>
      <c r="B91" s="2" t="s">
        <v>220</v>
      </c>
      <c r="C91" s="69"/>
      <c r="D91" s="70" t="s">
        <v>187</v>
      </c>
      <c r="E91" s="71"/>
      <c r="F91" s="72"/>
    </row>
    <row r="92" spans="1:6" x14ac:dyDescent="0.2">
      <c r="A92" s="73">
        <v>9</v>
      </c>
      <c r="B92" s="13" t="s">
        <v>123</v>
      </c>
      <c r="C92" s="74"/>
      <c r="D92" s="87"/>
      <c r="E92" s="121"/>
      <c r="F92" s="81"/>
    </row>
    <row r="93" spans="1:6" x14ac:dyDescent="0.2">
      <c r="A93" s="75" t="s">
        <v>311</v>
      </c>
      <c r="B93" s="12" t="s">
        <v>208</v>
      </c>
      <c r="C93" s="76"/>
      <c r="D93" s="77"/>
      <c r="E93" s="110"/>
      <c r="F93" s="81"/>
    </row>
    <row r="94" spans="1:6" x14ac:dyDescent="0.2">
      <c r="A94" s="83" t="s">
        <v>312</v>
      </c>
      <c r="B94" s="21" t="s">
        <v>124</v>
      </c>
      <c r="C94" s="90"/>
      <c r="D94" s="91"/>
      <c r="E94" s="110"/>
      <c r="F94" s="81"/>
    </row>
    <row r="95" spans="1:6" ht="68.25" thickBot="1" x14ac:dyDescent="0.25">
      <c r="A95" s="111" t="s">
        <v>313</v>
      </c>
      <c r="B95" s="78" t="s">
        <v>125</v>
      </c>
      <c r="C95" s="79" t="s">
        <v>12</v>
      </c>
      <c r="D95" s="80">
        <v>15</v>
      </c>
      <c r="E95" s="112"/>
      <c r="F95" s="81"/>
    </row>
    <row r="96" spans="1:6" ht="14.25" thickBot="1" x14ac:dyDescent="0.25">
      <c r="A96" s="68" t="s">
        <v>314</v>
      </c>
      <c r="B96" s="2" t="s">
        <v>221</v>
      </c>
      <c r="C96" s="69"/>
      <c r="D96" s="70" t="s">
        <v>187</v>
      </c>
      <c r="E96" s="71"/>
      <c r="F96" s="72"/>
    </row>
    <row r="97" spans="1:6" ht="27" x14ac:dyDescent="0.2">
      <c r="A97" s="73">
        <v>10</v>
      </c>
      <c r="B97" s="13" t="s">
        <v>165</v>
      </c>
      <c r="C97" s="74"/>
      <c r="D97" s="87"/>
      <c r="E97" s="121"/>
      <c r="F97" s="81"/>
    </row>
    <row r="98" spans="1:6" x14ac:dyDescent="0.2">
      <c r="A98" s="111" t="s">
        <v>315</v>
      </c>
      <c r="B98" s="12" t="s">
        <v>126</v>
      </c>
      <c r="C98" s="76"/>
      <c r="D98" s="80"/>
      <c r="E98" s="112"/>
      <c r="F98" s="81"/>
    </row>
    <row r="99" spans="1:6" x14ac:dyDescent="0.2">
      <c r="A99" s="83" t="s">
        <v>316</v>
      </c>
      <c r="B99" s="21" t="s">
        <v>127</v>
      </c>
      <c r="C99" s="84"/>
      <c r="D99" s="85"/>
      <c r="E99" s="110"/>
      <c r="F99" s="81"/>
    </row>
    <row r="100" spans="1:6" ht="27" x14ac:dyDescent="0.2">
      <c r="A100" s="111" t="s">
        <v>317</v>
      </c>
      <c r="B100" s="14" t="s">
        <v>204</v>
      </c>
      <c r="C100" s="86" t="s">
        <v>12</v>
      </c>
      <c r="D100" s="80">
        <v>27</v>
      </c>
      <c r="E100" s="112"/>
      <c r="F100" s="81"/>
    </row>
    <row r="101" spans="1:6" x14ac:dyDescent="0.2">
      <c r="A101" s="111" t="s">
        <v>318</v>
      </c>
      <c r="B101" s="21" t="s">
        <v>128</v>
      </c>
      <c r="C101" s="84"/>
      <c r="D101" s="80" t="s">
        <v>187</v>
      </c>
      <c r="E101" s="112"/>
      <c r="F101" s="81"/>
    </row>
    <row r="102" spans="1:6" x14ac:dyDescent="0.2">
      <c r="A102" s="111" t="s">
        <v>319</v>
      </c>
      <c r="B102" s="14" t="s">
        <v>229</v>
      </c>
      <c r="C102" s="86" t="s">
        <v>12</v>
      </c>
      <c r="D102" s="80">
        <v>27</v>
      </c>
      <c r="E102" s="112"/>
      <c r="F102" s="81"/>
    </row>
    <row r="103" spans="1:6" x14ac:dyDescent="0.2">
      <c r="A103" s="111" t="s">
        <v>320</v>
      </c>
      <c r="B103" s="14" t="s">
        <v>205</v>
      </c>
      <c r="C103" s="86" t="s">
        <v>12</v>
      </c>
      <c r="D103" s="80">
        <v>27</v>
      </c>
      <c r="E103" s="112"/>
      <c r="F103" s="81"/>
    </row>
    <row r="104" spans="1:6" x14ac:dyDescent="0.2">
      <c r="A104" s="111" t="s">
        <v>321</v>
      </c>
      <c r="B104" s="21" t="s">
        <v>129</v>
      </c>
      <c r="C104" s="84"/>
      <c r="D104" s="80" t="s">
        <v>187</v>
      </c>
      <c r="E104" s="112"/>
      <c r="F104" s="81"/>
    </row>
    <row r="105" spans="1:6" x14ac:dyDescent="0.2">
      <c r="A105" s="111" t="s">
        <v>322</v>
      </c>
      <c r="B105" s="14" t="s">
        <v>206</v>
      </c>
      <c r="C105" s="86" t="s">
        <v>77</v>
      </c>
      <c r="D105" s="80">
        <v>1</v>
      </c>
      <c r="E105" s="112"/>
      <c r="F105" s="81"/>
    </row>
    <row r="106" spans="1:6" x14ac:dyDescent="0.2">
      <c r="A106" s="111" t="s">
        <v>323</v>
      </c>
      <c r="B106" s="21" t="s">
        <v>130</v>
      </c>
      <c r="C106" s="84"/>
      <c r="D106" s="80" t="s">
        <v>187</v>
      </c>
      <c r="E106" s="112"/>
      <c r="F106" s="81"/>
    </row>
    <row r="107" spans="1:6" ht="27" x14ac:dyDescent="0.2">
      <c r="A107" s="111" t="s">
        <v>324</v>
      </c>
      <c r="B107" s="14" t="s">
        <v>230</v>
      </c>
      <c r="C107" s="86" t="s">
        <v>77</v>
      </c>
      <c r="D107" s="80">
        <v>2</v>
      </c>
      <c r="E107" s="112"/>
      <c r="F107" s="81"/>
    </row>
    <row r="108" spans="1:6" x14ac:dyDescent="0.2">
      <c r="A108" s="111" t="s">
        <v>325</v>
      </c>
      <c r="B108" s="21" t="s">
        <v>131</v>
      </c>
      <c r="C108" s="84"/>
      <c r="D108" s="80" t="s">
        <v>187</v>
      </c>
      <c r="E108" s="112"/>
      <c r="F108" s="81"/>
    </row>
    <row r="109" spans="1:6" ht="54" x14ac:dyDescent="0.2">
      <c r="A109" s="111" t="s">
        <v>326</v>
      </c>
      <c r="B109" s="14" t="s">
        <v>209</v>
      </c>
      <c r="C109" s="86" t="s">
        <v>77</v>
      </c>
      <c r="D109" s="80">
        <v>10</v>
      </c>
      <c r="E109" s="112"/>
      <c r="F109" s="81"/>
    </row>
    <row r="110" spans="1:6" x14ac:dyDescent="0.2">
      <c r="A110" s="111" t="s">
        <v>327</v>
      </c>
      <c r="B110" s="21" t="s">
        <v>132</v>
      </c>
      <c r="C110" s="84"/>
      <c r="D110" s="80" t="s">
        <v>187</v>
      </c>
      <c r="E110" s="112"/>
      <c r="F110" s="81"/>
    </row>
    <row r="111" spans="1:6" ht="54.75" thickBot="1" x14ac:dyDescent="0.25">
      <c r="A111" s="111" t="s">
        <v>328</v>
      </c>
      <c r="B111" s="14" t="s">
        <v>231</v>
      </c>
      <c r="C111" s="86" t="s">
        <v>77</v>
      </c>
      <c r="D111" s="80">
        <v>7</v>
      </c>
      <c r="E111" s="112"/>
      <c r="F111" s="81"/>
    </row>
    <row r="112" spans="1:6" ht="14.25" thickBot="1" x14ac:dyDescent="0.25">
      <c r="A112" s="68" t="s">
        <v>329</v>
      </c>
      <c r="B112" s="2" t="s">
        <v>222</v>
      </c>
      <c r="C112" s="69"/>
      <c r="D112" s="70" t="s">
        <v>187</v>
      </c>
      <c r="E112" s="71"/>
      <c r="F112" s="72"/>
    </row>
    <row r="113" spans="1:6" x14ac:dyDescent="0.2">
      <c r="A113" s="62">
        <v>13</v>
      </c>
      <c r="B113" s="17" t="s">
        <v>133</v>
      </c>
      <c r="C113" s="63"/>
      <c r="D113" s="89"/>
      <c r="E113" s="64"/>
      <c r="F113" s="81"/>
    </row>
    <row r="114" spans="1:6" x14ac:dyDescent="0.2">
      <c r="A114" s="75" t="s">
        <v>330</v>
      </c>
      <c r="B114" s="12" t="s">
        <v>134</v>
      </c>
      <c r="C114" s="76"/>
      <c r="D114" s="77"/>
      <c r="E114" s="110"/>
      <c r="F114" s="81"/>
    </row>
    <row r="115" spans="1:6" ht="54" x14ac:dyDescent="0.2">
      <c r="A115" s="111" t="s">
        <v>331</v>
      </c>
      <c r="B115" s="14" t="s">
        <v>135</v>
      </c>
      <c r="C115" s="86" t="s">
        <v>11</v>
      </c>
      <c r="D115" s="80">
        <v>200</v>
      </c>
      <c r="E115" s="112"/>
      <c r="F115" s="81"/>
    </row>
    <row r="116" spans="1:6" ht="27.75" thickBot="1" x14ac:dyDescent="0.25">
      <c r="A116" s="111" t="s">
        <v>332</v>
      </c>
      <c r="B116" s="78" t="s">
        <v>188</v>
      </c>
      <c r="C116" s="79" t="s">
        <v>11</v>
      </c>
      <c r="D116" s="80">
        <v>50</v>
      </c>
      <c r="E116" s="112"/>
      <c r="F116" s="81"/>
    </row>
    <row r="117" spans="1:6" ht="14.25" thickBot="1" x14ac:dyDescent="0.25">
      <c r="A117" s="68" t="s">
        <v>333</v>
      </c>
      <c r="B117" s="2" t="s">
        <v>223</v>
      </c>
      <c r="C117" s="69"/>
      <c r="D117" s="70" t="s">
        <v>187</v>
      </c>
      <c r="E117" s="71"/>
      <c r="F117" s="72"/>
    </row>
    <row r="118" spans="1:6" x14ac:dyDescent="0.2">
      <c r="A118" s="62">
        <v>14</v>
      </c>
      <c r="B118" s="17" t="s">
        <v>136</v>
      </c>
      <c r="C118" s="63"/>
      <c r="D118" s="89"/>
      <c r="E118" s="64"/>
      <c r="F118" s="81"/>
    </row>
    <row r="119" spans="1:6" x14ac:dyDescent="0.2">
      <c r="A119" s="75" t="s">
        <v>334</v>
      </c>
      <c r="B119" s="12" t="s">
        <v>137</v>
      </c>
      <c r="C119" s="76"/>
      <c r="D119" s="77"/>
      <c r="E119" s="110"/>
      <c r="F119" s="81"/>
    </row>
    <row r="120" spans="1:6" ht="27" x14ac:dyDescent="0.2">
      <c r="A120" s="111" t="s">
        <v>335</v>
      </c>
      <c r="B120" s="78" t="s">
        <v>138</v>
      </c>
      <c r="C120" s="79" t="s">
        <v>11</v>
      </c>
      <c r="D120" s="80">
        <v>55</v>
      </c>
      <c r="E120" s="112"/>
      <c r="F120" s="81"/>
    </row>
    <row r="121" spans="1:6" x14ac:dyDescent="0.2">
      <c r="A121" s="75" t="s">
        <v>336</v>
      </c>
      <c r="B121" s="12" t="s">
        <v>139</v>
      </c>
      <c r="C121" s="76"/>
      <c r="D121" s="77"/>
      <c r="E121" s="110"/>
      <c r="F121" s="81"/>
    </row>
    <row r="122" spans="1:6" x14ac:dyDescent="0.2">
      <c r="A122" s="83" t="s">
        <v>337</v>
      </c>
      <c r="B122" s="21" t="s">
        <v>140</v>
      </c>
      <c r="C122" s="84"/>
      <c r="D122" s="85"/>
      <c r="E122" s="110"/>
      <c r="F122" s="81"/>
    </row>
    <row r="123" spans="1:6" ht="54.75" thickBot="1" x14ac:dyDescent="0.25">
      <c r="A123" s="111" t="s">
        <v>338</v>
      </c>
      <c r="B123" s="78" t="s">
        <v>141</v>
      </c>
      <c r="C123" s="79" t="s">
        <v>11</v>
      </c>
      <c r="D123" s="80">
        <v>55</v>
      </c>
      <c r="E123" s="112"/>
      <c r="F123" s="81"/>
    </row>
    <row r="124" spans="1:6" ht="14.25" thickBot="1" x14ac:dyDescent="0.25">
      <c r="A124" s="68" t="s">
        <v>339</v>
      </c>
      <c r="B124" s="2" t="s">
        <v>224</v>
      </c>
      <c r="C124" s="69"/>
      <c r="D124" s="70" t="s">
        <v>187</v>
      </c>
      <c r="E124" s="71"/>
      <c r="F124" s="72"/>
    </row>
    <row r="125" spans="1:6" x14ac:dyDescent="0.2">
      <c r="A125" s="73">
        <v>16</v>
      </c>
      <c r="B125" s="13" t="s">
        <v>142</v>
      </c>
      <c r="C125" s="74"/>
      <c r="D125" s="87"/>
      <c r="E125" s="121"/>
      <c r="F125" s="81"/>
    </row>
    <row r="126" spans="1:6" x14ac:dyDescent="0.2">
      <c r="A126" s="75" t="s">
        <v>340</v>
      </c>
      <c r="B126" s="12" t="s">
        <v>143</v>
      </c>
      <c r="C126" s="76"/>
      <c r="D126" s="77"/>
      <c r="E126" s="110"/>
      <c r="F126" s="81"/>
    </row>
    <row r="127" spans="1:6" x14ac:dyDescent="0.2">
      <c r="A127" s="83" t="s">
        <v>341</v>
      </c>
      <c r="B127" s="21" t="s">
        <v>144</v>
      </c>
      <c r="C127" s="84"/>
      <c r="D127" s="85"/>
      <c r="E127" s="110"/>
      <c r="F127" s="81"/>
    </row>
    <row r="128" spans="1:6" ht="81" x14ac:dyDescent="0.2">
      <c r="A128" s="111" t="s">
        <v>342</v>
      </c>
      <c r="B128" s="78" t="s">
        <v>201</v>
      </c>
      <c r="C128" s="79" t="s">
        <v>12</v>
      </c>
      <c r="D128" s="80">
        <v>6</v>
      </c>
      <c r="E128" s="112"/>
      <c r="F128" s="81"/>
    </row>
    <row r="129" spans="1:6" ht="135" x14ac:dyDescent="0.2">
      <c r="A129" s="111" t="s">
        <v>343</v>
      </c>
      <c r="B129" s="78" t="s">
        <v>202</v>
      </c>
      <c r="C129" s="79" t="s">
        <v>11</v>
      </c>
      <c r="D129" s="80">
        <v>4</v>
      </c>
      <c r="E129" s="112"/>
      <c r="F129" s="81"/>
    </row>
    <row r="130" spans="1:6" x14ac:dyDescent="0.2">
      <c r="A130" s="83" t="s">
        <v>344</v>
      </c>
      <c r="B130" s="21" t="s">
        <v>145</v>
      </c>
      <c r="C130" s="84"/>
      <c r="D130" s="80" t="s">
        <v>187</v>
      </c>
      <c r="E130" s="110"/>
      <c r="F130" s="81"/>
    </row>
    <row r="131" spans="1:6" ht="81.75" thickBot="1" x14ac:dyDescent="0.25">
      <c r="A131" s="111" t="s">
        <v>345</v>
      </c>
      <c r="B131" s="78" t="s">
        <v>146</v>
      </c>
      <c r="C131" s="79" t="s">
        <v>11</v>
      </c>
      <c r="D131" s="80">
        <v>19</v>
      </c>
      <c r="E131" s="112"/>
      <c r="F131" s="81"/>
    </row>
    <row r="132" spans="1:6" ht="14.25" thickBot="1" x14ac:dyDescent="0.25">
      <c r="A132" s="68" t="s">
        <v>346</v>
      </c>
      <c r="B132" s="2" t="s">
        <v>225</v>
      </c>
      <c r="C132" s="69"/>
      <c r="D132" s="80" t="s">
        <v>187</v>
      </c>
      <c r="E132" s="71"/>
      <c r="F132" s="72"/>
    </row>
    <row r="133" spans="1:6" x14ac:dyDescent="0.2">
      <c r="A133" s="73">
        <v>19</v>
      </c>
      <c r="B133" s="13" t="s">
        <v>147</v>
      </c>
      <c r="C133" s="74"/>
      <c r="D133" s="80" t="s">
        <v>187</v>
      </c>
      <c r="E133" s="121"/>
      <c r="F133" s="81"/>
    </row>
    <row r="134" spans="1:6" x14ac:dyDescent="0.2">
      <c r="A134" s="75" t="s">
        <v>347</v>
      </c>
      <c r="B134" s="12" t="s">
        <v>148</v>
      </c>
      <c r="C134" s="76"/>
      <c r="D134" s="80" t="s">
        <v>187</v>
      </c>
      <c r="E134" s="110"/>
      <c r="F134" s="81"/>
    </row>
    <row r="135" spans="1:6" ht="54" x14ac:dyDescent="0.2">
      <c r="A135" s="111" t="s">
        <v>348</v>
      </c>
      <c r="B135" s="78" t="s">
        <v>191</v>
      </c>
      <c r="C135" s="79" t="s">
        <v>11</v>
      </c>
      <c r="D135" s="80">
        <v>20</v>
      </c>
      <c r="E135" s="112"/>
      <c r="F135" s="81"/>
    </row>
    <row r="136" spans="1:6" x14ac:dyDescent="0.2">
      <c r="A136" s="75" t="s">
        <v>349</v>
      </c>
      <c r="B136" s="12" t="s">
        <v>149</v>
      </c>
      <c r="C136" s="76"/>
      <c r="D136" s="80" t="s">
        <v>187</v>
      </c>
      <c r="E136" s="110"/>
      <c r="F136" s="81"/>
    </row>
    <row r="137" spans="1:6" ht="54" x14ac:dyDescent="0.2">
      <c r="A137" s="111" t="s">
        <v>350</v>
      </c>
      <c r="B137" s="78" t="s">
        <v>150</v>
      </c>
      <c r="C137" s="79" t="s">
        <v>77</v>
      </c>
      <c r="D137" s="80">
        <v>4</v>
      </c>
      <c r="E137" s="112"/>
      <c r="F137" s="81"/>
    </row>
    <row r="138" spans="1:6" ht="122.25" thickBot="1" x14ac:dyDescent="0.25">
      <c r="A138" s="111" t="s">
        <v>351</v>
      </c>
      <c r="B138" s="78" t="s">
        <v>203</v>
      </c>
      <c r="C138" s="79" t="s">
        <v>12</v>
      </c>
      <c r="D138" s="80">
        <v>3</v>
      </c>
      <c r="E138" s="112"/>
      <c r="F138" s="81"/>
    </row>
    <row r="139" spans="1:6" ht="14.25" thickBot="1" x14ac:dyDescent="0.25">
      <c r="A139" s="68" t="s">
        <v>352</v>
      </c>
      <c r="B139" s="2" t="s">
        <v>226</v>
      </c>
      <c r="C139" s="69"/>
      <c r="D139" s="80" t="s">
        <v>187</v>
      </c>
      <c r="E139" s="71"/>
      <c r="F139" s="72"/>
    </row>
    <row r="140" spans="1:6" x14ac:dyDescent="0.2">
      <c r="A140" s="73">
        <v>21</v>
      </c>
      <c r="B140" s="13" t="s">
        <v>151</v>
      </c>
      <c r="C140" s="74"/>
      <c r="D140" s="80" t="s">
        <v>187</v>
      </c>
      <c r="E140" s="121"/>
      <c r="F140" s="81"/>
    </row>
    <row r="141" spans="1:6" x14ac:dyDescent="0.2">
      <c r="A141" s="75" t="s">
        <v>353</v>
      </c>
      <c r="B141" s="12" t="s">
        <v>152</v>
      </c>
      <c r="C141" s="76"/>
      <c r="D141" s="80" t="s">
        <v>187</v>
      </c>
      <c r="E141" s="110"/>
      <c r="F141" s="81"/>
    </row>
    <row r="142" spans="1:6" ht="67.5" x14ac:dyDescent="0.2">
      <c r="A142" s="111" t="s">
        <v>354</v>
      </c>
      <c r="B142" s="78" t="s">
        <v>163</v>
      </c>
      <c r="C142" s="79" t="s">
        <v>77</v>
      </c>
      <c r="D142" s="80">
        <v>12</v>
      </c>
      <c r="E142" s="112"/>
      <c r="F142" s="81"/>
    </row>
    <row r="143" spans="1:6" x14ac:dyDescent="0.2">
      <c r="A143" s="75" t="s">
        <v>355</v>
      </c>
      <c r="B143" s="12" t="s">
        <v>153</v>
      </c>
      <c r="C143" s="76"/>
      <c r="D143" s="80" t="s">
        <v>187</v>
      </c>
      <c r="E143" s="110"/>
      <c r="F143" s="81"/>
    </row>
    <row r="144" spans="1:6" ht="54" x14ac:dyDescent="0.2">
      <c r="A144" s="111" t="s">
        <v>356</v>
      </c>
      <c r="B144" s="78" t="s">
        <v>169</v>
      </c>
      <c r="C144" s="86" t="s">
        <v>77</v>
      </c>
      <c r="D144" s="80">
        <v>3</v>
      </c>
      <c r="E144" s="112"/>
      <c r="F144" s="81"/>
    </row>
    <row r="145" spans="1:7" ht="54" x14ac:dyDescent="0.2">
      <c r="A145" s="111" t="s">
        <v>357</v>
      </c>
      <c r="B145" s="78" t="s">
        <v>154</v>
      </c>
      <c r="C145" s="79" t="s">
        <v>77</v>
      </c>
      <c r="D145" s="80">
        <v>6</v>
      </c>
      <c r="E145" s="112"/>
      <c r="F145" s="81"/>
    </row>
    <row r="146" spans="1:7" x14ac:dyDescent="0.2">
      <c r="A146" s="75" t="s">
        <v>358</v>
      </c>
      <c r="B146" s="12" t="s">
        <v>155</v>
      </c>
      <c r="C146" s="76"/>
      <c r="D146" s="80" t="s">
        <v>187</v>
      </c>
      <c r="E146" s="110"/>
      <c r="F146" s="81"/>
    </row>
    <row r="147" spans="1:7" ht="14.25" thickBot="1" x14ac:dyDescent="0.25">
      <c r="A147" s="75" t="s">
        <v>359</v>
      </c>
      <c r="B147" s="12" t="s">
        <v>156</v>
      </c>
      <c r="C147" s="76"/>
      <c r="D147" s="80" t="s">
        <v>187</v>
      </c>
      <c r="E147" s="110"/>
      <c r="F147" s="81"/>
    </row>
    <row r="148" spans="1:7" ht="14.25" thickBot="1" x14ac:dyDescent="0.25">
      <c r="A148" s="68" t="s">
        <v>360</v>
      </c>
      <c r="B148" s="2" t="s">
        <v>227</v>
      </c>
      <c r="C148" s="69"/>
      <c r="D148" s="80" t="s">
        <v>187</v>
      </c>
      <c r="E148" s="71"/>
      <c r="F148" s="72"/>
    </row>
    <row r="149" spans="1:7" x14ac:dyDescent="0.2">
      <c r="A149" s="73">
        <v>22</v>
      </c>
      <c r="B149" s="13" t="s">
        <v>157</v>
      </c>
      <c r="C149" s="74"/>
      <c r="D149" s="80" t="s">
        <v>187</v>
      </c>
      <c r="E149" s="121"/>
      <c r="F149" s="81"/>
    </row>
    <row r="150" spans="1:7" x14ac:dyDescent="0.2">
      <c r="A150" s="75" t="s">
        <v>361</v>
      </c>
      <c r="B150" s="12" t="s">
        <v>158</v>
      </c>
      <c r="C150" s="76"/>
      <c r="D150" s="80" t="s">
        <v>187</v>
      </c>
      <c r="E150" s="110"/>
      <c r="F150" s="81"/>
    </row>
    <row r="151" spans="1:7" ht="81" x14ac:dyDescent="0.2">
      <c r="A151" s="111" t="s">
        <v>362</v>
      </c>
      <c r="B151" s="78" t="s">
        <v>192</v>
      </c>
      <c r="C151" s="79" t="s">
        <v>12</v>
      </c>
      <c r="D151" s="80">
        <v>210</v>
      </c>
      <c r="E151" s="112"/>
      <c r="F151" s="81"/>
    </row>
    <row r="152" spans="1:7" ht="94.5" x14ac:dyDescent="0.2">
      <c r="A152" s="111" t="s">
        <v>363</v>
      </c>
      <c r="B152" s="78" t="s">
        <v>159</v>
      </c>
      <c r="C152" s="79" t="s">
        <v>11</v>
      </c>
      <c r="D152" s="80">
        <v>372</v>
      </c>
      <c r="E152" s="112"/>
      <c r="F152" s="81"/>
    </row>
    <row r="153" spans="1:7" x14ac:dyDescent="0.2">
      <c r="A153" s="75" t="s">
        <v>364</v>
      </c>
      <c r="B153" s="12" t="s">
        <v>160</v>
      </c>
      <c r="C153" s="76"/>
      <c r="D153" s="80" t="s">
        <v>187</v>
      </c>
      <c r="E153" s="110"/>
      <c r="F153" s="81"/>
    </row>
    <row r="154" spans="1:7" ht="68.25" thickBot="1" x14ac:dyDescent="0.25">
      <c r="A154" s="111" t="s">
        <v>365</v>
      </c>
      <c r="B154" s="78" t="s">
        <v>78</v>
      </c>
      <c r="C154" s="79" t="s">
        <v>11</v>
      </c>
      <c r="D154" s="80">
        <v>20</v>
      </c>
      <c r="E154" s="112"/>
      <c r="F154" s="81"/>
    </row>
    <row r="155" spans="1:7" ht="14.25" thickBot="1" x14ac:dyDescent="0.25">
      <c r="A155" s="68" t="s">
        <v>366</v>
      </c>
      <c r="B155" s="2" t="s">
        <v>228</v>
      </c>
      <c r="C155" s="69"/>
      <c r="D155" s="80" t="s">
        <v>187</v>
      </c>
      <c r="E155" s="71"/>
      <c r="F155" s="72"/>
    </row>
    <row r="156" spans="1:7" x14ac:dyDescent="0.2">
      <c r="A156" s="73">
        <v>26</v>
      </c>
      <c r="B156" s="13" t="s">
        <v>161</v>
      </c>
      <c r="C156" s="74"/>
      <c r="D156" s="80" t="s">
        <v>187</v>
      </c>
      <c r="E156" s="121"/>
      <c r="F156" s="81"/>
    </row>
    <row r="157" spans="1:7" x14ac:dyDescent="0.2">
      <c r="A157" s="75" t="s">
        <v>367</v>
      </c>
      <c r="B157" s="12" t="s">
        <v>162</v>
      </c>
      <c r="C157" s="76"/>
      <c r="D157" s="80" t="s">
        <v>187</v>
      </c>
      <c r="E157" s="110"/>
      <c r="F157" s="81"/>
    </row>
    <row r="158" spans="1:7" ht="149.25" thickBot="1" x14ac:dyDescent="0.25">
      <c r="A158" s="111" t="s">
        <v>368</v>
      </c>
      <c r="B158" s="78" t="s">
        <v>189</v>
      </c>
      <c r="C158" s="79" t="s">
        <v>11</v>
      </c>
      <c r="D158" s="80">
        <v>55</v>
      </c>
      <c r="E158" s="112"/>
      <c r="F158" s="81"/>
    </row>
    <row r="159" spans="1:7" ht="14.25" thickBot="1" x14ac:dyDescent="0.25">
      <c r="A159" s="68" t="s">
        <v>369</v>
      </c>
      <c r="B159" s="2" t="s">
        <v>370</v>
      </c>
      <c r="C159" s="109" t="s">
        <v>187</v>
      </c>
      <c r="D159" s="70"/>
      <c r="E159" s="71"/>
      <c r="F159" s="72"/>
      <c r="G159" s="125"/>
    </row>
    <row r="160" spans="1:7" ht="14.25" thickBot="1" x14ac:dyDescent="0.25">
      <c r="A160" s="92"/>
      <c r="B160" s="3"/>
      <c r="C160" s="4"/>
      <c r="D160" s="15"/>
      <c r="E160" s="122"/>
      <c r="F160" s="22"/>
    </row>
    <row r="161" spans="1:6" ht="14.25" thickBot="1" x14ac:dyDescent="0.25">
      <c r="A161" s="93"/>
      <c r="B161" s="5" t="s">
        <v>3</v>
      </c>
      <c r="C161" s="94"/>
      <c r="D161" s="95"/>
      <c r="E161" s="95"/>
      <c r="F161" s="72"/>
    </row>
    <row r="162" spans="1:6" ht="14.25" thickBot="1" x14ac:dyDescent="0.25">
      <c r="A162" s="96"/>
      <c r="B162" s="5" t="s">
        <v>6</v>
      </c>
      <c r="C162" s="97"/>
      <c r="D162" s="70"/>
      <c r="E162" s="70"/>
      <c r="F162" s="98"/>
    </row>
    <row r="163" spans="1:6" x14ac:dyDescent="0.2">
      <c r="A163" s="99"/>
      <c r="B163" s="6" t="s">
        <v>7</v>
      </c>
      <c r="C163" s="100">
        <v>0</v>
      </c>
      <c r="D163" s="101"/>
      <c r="E163" s="123"/>
      <c r="F163" s="102"/>
    </row>
    <row r="164" spans="1:6" x14ac:dyDescent="0.2">
      <c r="A164" s="103"/>
      <c r="B164" s="7" t="s">
        <v>1</v>
      </c>
      <c r="C164" s="100">
        <v>0</v>
      </c>
      <c r="D164" s="104"/>
      <c r="E164" s="124"/>
      <c r="F164" s="102"/>
    </row>
    <row r="165" spans="1:6" x14ac:dyDescent="0.2">
      <c r="A165" s="103"/>
      <c r="B165" s="7" t="s">
        <v>2</v>
      </c>
      <c r="C165" s="100">
        <v>0</v>
      </c>
      <c r="D165" s="104"/>
      <c r="E165" s="124"/>
      <c r="F165" s="102"/>
    </row>
    <row r="166" spans="1:6" ht="14.25" thickBot="1" x14ac:dyDescent="0.25">
      <c r="A166" s="103"/>
      <c r="B166" s="7" t="s">
        <v>10</v>
      </c>
      <c r="C166" s="100">
        <v>0</v>
      </c>
      <c r="D166" s="104"/>
      <c r="E166" s="124"/>
      <c r="F166" s="102"/>
    </row>
    <row r="167" spans="1:6" ht="14.25" thickBot="1" x14ac:dyDescent="0.25">
      <c r="A167" s="93"/>
      <c r="B167" s="8"/>
      <c r="C167" s="105"/>
      <c r="D167" s="95"/>
      <c r="E167" s="95"/>
      <c r="F167" s="106"/>
    </row>
    <row r="168" spans="1:6" ht="14.25" thickBot="1" x14ac:dyDescent="0.25">
      <c r="A168" s="92"/>
      <c r="B168" s="3"/>
      <c r="C168" s="4"/>
      <c r="D168" s="15"/>
      <c r="E168" s="122"/>
      <c r="F168" s="22"/>
    </row>
    <row r="169" spans="1:6" ht="14.25" thickBot="1" x14ac:dyDescent="0.25">
      <c r="A169" s="107"/>
      <c r="B169" s="9" t="s">
        <v>8</v>
      </c>
      <c r="C169" s="10"/>
      <c r="D169" s="16"/>
      <c r="E169" s="16"/>
      <c r="F169" s="126"/>
    </row>
    <row r="170" spans="1:6" ht="14.25" thickBot="1" x14ac:dyDescent="0.25">
      <c r="A170" s="92"/>
      <c r="B170" s="3"/>
      <c r="C170" s="4"/>
      <c r="D170" s="15"/>
      <c r="E170" s="122"/>
      <c r="F170" s="22"/>
    </row>
  </sheetData>
  <autoFilter ref="A5:XCU158"/>
  <conditionalFormatting sqref="A151">
    <cfRule type="duplicateValues" dxfId="9" priority="750"/>
  </conditionalFormatting>
  <conditionalFormatting sqref="A27">
    <cfRule type="duplicateValues" dxfId="8" priority="667"/>
  </conditionalFormatting>
  <conditionalFormatting sqref="A93">
    <cfRule type="duplicateValues" dxfId="7" priority="279"/>
  </conditionalFormatting>
  <conditionalFormatting sqref="A181:A1048576 A97 A112:A115 A1:A26 A152:A170 A28:A91 A117:A150">
    <cfRule type="duplicateValues" dxfId="6" priority="2388"/>
  </conditionalFormatting>
  <conditionalFormatting sqref="A171:A180">
    <cfRule type="duplicateValues" dxfId="5" priority="2648"/>
  </conditionalFormatting>
  <conditionalFormatting sqref="B1:B2">
    <cfRule type="duplicateValues" dxfId="4" priority="2894"/>
  </conditionalFormatting>
  <conditionalFormatting sqref="A99">
    <cfRule type="duplicateValues" dxfId="3" priority="25"/>
  </conditionalFormatting>
  <conditionalFormatting sqref="A116">
    <cfRule type="duplicateValues" dxfId="2" priority="6821"/>
  </conditionalFormatting>
  <conditionalFormatting sqref="A94:A96 A92">
    <cfRule type="duplicateValues" dxfId="1" priority="6934"/>
  </conditionalFormatting>
  <conditionalFormatting sqref="A100:A111 A98">
    <cfRule type="duplicateValues" dxfId="0" priority="6958"/>
  </conditionalFormatting>
  <printOptions horizontalCentered="1"/>
  <pageMargins left="0.78740157480314965" right="0.78740157480314965" top="0.78740157480314965" bottom="0.78740157480314965" header="0.51181102362204722" footer="0.51181102362204722"/>
  <pageSetup scale="71" fitToHeight="0" orientation="portrait" horizontalDpi="1200" verticalDpi="1200" r:id="rId1"/>
  <headerFooter>
    <oddHeader>&amp;L&amp;G&amp;C&amp;"Arial,Negrita"&amp;12DIRECCIÓN DE INFRAESTRUCTURA
PRESUPUESTO DE OBRA</oddHeader>
    <oddFooter>&amp;L&amp;8&amp;F / &amp;D&amp;C&amp;8Página &amp;P de &amp;N</oddFooter>
  </headerFooter>
  <rowBreaks count="2" manualBreakCount="2">
    <brk id="76" max="5" man="1"/>
    <brk id="160" max="5" man="1"/>
  </rowBreaks>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dimension ref="A1:L54"/>
  <sheetViews>
    <sheetView workbookViewId="0">
      <selection activeCell="D72" sqref="D72"/>
    </sheetView>
  </sheetViews>
  <sheetFormatPr baseColWidth="10" defaultColWidth="11.42578125" defaultRowHeight="15" x14ac:dyDescent="0.25"/>
  <cols>
    <col min="1" max="1" width="11.42578125" style="24"/>
    <col min="2" max="2" width="12.42578125" style="24" bestFit="1" customWidth="1"/>
    <col min="3" max="3" width="12.28515625" style="24" customWidth="1"/>
    <col min="4" max="4" width="16.85546875" style="24" customWidth="1"/>
    <col min="5" max="5" width="14.28515625" style="24" bestFit="1" customWidth="1"/>
    <col min="6" max="16384" width="11.42578125" style="24"/>
  </cols>
  <sheetData>
    <row r="1" spans="1:12" ht="15.75" thickBot="1" x14ac:dyDescent="0.3">
      <c r="A1" s="137" t="s">
        <v>76</v>
      </c>
      <c r="B1" s="138"/>
      <c r="C1" s="138"/>
      <c r="D1" s="138"/>
      <c r="E1" s="138"/>
      <c r="F1" s="138"/>
      <c r="G1" s="138"/>
      <c r="H1" s="138"/>
      <c r="I1" s="138"/>
      <c r="J1" s="139"/>
    </row>
    <row r="2" spans="1:12" hidden="1" x14ac:dyDescent="0.25"/>
    <row r="3" spans="1:12" ht="15.75" hidden="1" x14ac:dyDescent="0.25">
      <c r="A3" s="140" t="s">
        <v>17</v>
      </c>
      <c r="B3" s="140"/>
      <c r="C3" s="141">
        <f>'2. PPTO CONSOLIDADO'!F169</f>
        <v>0</v>
      </c>
      <c r="D3" s="141"/>
      <c r="E3" s="23" t="s">
        <v>18</v>
      </c>
    </row>
    <row r="4" spans="1:12" ht="15.75" hidden="1" x14ac:dyDescent="0.25">
      <c r="A4" s="25"/>
      <c r="B4" s="25"/>
      <c r="C4" s="26"/>
      <c r="D4" s="26"/>
    </row>
    <row r="5" spans="1:12" hidden="1" x14ac:dyDescent="0.25">
      <c r="A5" s="140" t="s">
        <v>19</v>
      </c>
      <c r="B5" s="140"/>
      <c r="C5" s="142" t="str">
        <f>TRIM(D27)</f>
        <v>DE PESOS M/CTE</v>
      </c>
      <c r="D5" s="143"/>
      <c r="E5" s="143"/>
      <c r="F5" s="143"/>
      <c r="G5" s="143"/>
      <c r="H5" s="143"/>
      <c r="I5" s="143"/>
      <c r="J5" s="144"/>
    </row>
    <row r="6" spans="1:12" hidden="1" x14ac:dyDescent="0.25">
      <c r="B6" s="27"/>
      <c r="C6" s="145"/>
      <c r="D6" s="146"/>
      <c r="E6" s="146"/>
      <c r="F6" s="146"/>
      <c r="G6" s="146"/>
      <c r="H6" s="146"/>
      <c r="I6" s="146"/>
      <c r="J6" s="147"/>
    </row>
    <row r="7" spans="1:12" hidden="1" x14ac:dyDescent="0.25"/>
    <row r="8" spans="1:12" hidden="1" x14ac:dyDescent="0.25">
      <c r="A8" s="28">
        <v>1</v>
      </c>
      <c r="B8" s="29" t="s">
        <v>28</v>
      </c>
      <c r="C8" s="29" t="s">
        <v>29</v>
      </c>
      <c r="D8" s="30"/>
      <c r="E8" s="31">
        <f>INT((C3-(INT(C3/1000000000000000)*1000000000000000))/1000000000000)</f>
        <v>0</v>
      </c>
      <c r="F8" s="32" t="s">
        <v>20</v>
      </c>
      <c r="G8" s="33">
        <f>INT(E8/100)*100</f>
        <v>0</v>
      </c>
      <c r="H8" s="32" t="str">
        <f>IF(AND(G8=100,G9=0,G10=0),IF(G8=0," ",LOOKUP(G8,A7:C52,B7:B52)),IF(G8=0," ",LOOKUP(G8,A7:C52,C7:C52)))</f>
        <v xml:space="preserve"> </v>
      </c>
      <c r="I8" s="34"/>
      <c r="J8" s="148" t="s">
        <v>21</v>
      </c>
      <c r="K8" s="30"/>
      <c r="L8" s="30"/>
    </row>
    <row r="9" spans="1:12" hidden="1" x14ac:dyDescent="0.25">
      <c r="A9" s="28">
        <v>2</v>
      </c>
      <c r="B9" s="29" t="s">
        <v>30</v>
      </c>
      <c r="C9" s="29" t="s">
        <v>30</v>
      </c>
      <c r="D9" s="30"/>
      <c r="E9" s="31">
        <f>+E8-G8</f>
        <v>0</v>
      </c>
      <c r="F9" s="32" t="s">
        <v>22</v>
      </c>
      <c r="G9" s="33">
        <f>INT(E9/10)*10</f>
        <v>0</v>
      </c>
      <c r="H9" s="32" t="str">
        <f>IF(OR(G9=10,G9=20),LOOKUP(E9,A7:C52,C7:C52),IF(AND(G9=100,G10=0,G11=0),IF(G9=0," ",LOOKUP(G9,A7:C52,B7:B52)),IF(G9=0," ",LOOKUP(G9,A7:C52,C7:C52))))</f>
        <v xml:space="preserve"> </v>
      </c>
      <c r="I9" s="32" t="str">
        <f>IF(G10=0," ",IF(AND(G9&gt;20,G9&lt;=90),"Y"," "))</f>
        <v xml:space="preserve"> </v>
      </c>
      <c r="J9" s="148"/>
      <c r="K9" s="30"/>
      <c r="L9" s="30"/>
    </row>
    <row r="10" spans="1:12" hidden="1" x14ac:dyDescent="0.25">
      <c r="A10" s="28">
        <v>3</v>
      </c>
      <c r="B10" s="29" t="s">
        <v>31</v>
      </c>
      <c r="C10" s="29" t="s">
        <v>31</v>
      </c>
      <c r="D10" s="30"/>
      <c r="E10" s="31">
        <f>+E9-G9</f>
        <v>0</v>
      </c>
      <c r="F10" s="32" t="s">
        <v>23</v>
      </c>
      <c r="G10" s="31">
        <f>INT(E10)</f>
        <v>0</v>
      </c>
      <c r="H10" s="32" t="str">
        <f>IF(OR(G9=10,G9=20)," ",IF(AND(G10=100,G11=0,G12=0),IF(G10=0," ",LOOKUP(G10,A7:C52,B7:B52)),IF(G10=0," ",LOOKUP(G10,A7:C52,B7:B52))))</f>
        <v xml:space="preserve"> </v>
      </c>
      <c r="I10" s="32" t="str">
        <f>IF(AND(G8=0,G9=0,G10=1),"BILLÓN",IF(SUM(G8:G10)=0," ","BILLONES"))</f>
        <v xml:space="preserve"> </v>
      </c>
      <c r="J10" s="148"/>
      <c r="K10" s="30"/>
      <c r="L10" s="30"/>
    </row>
    <row r="11" spans="1:12" ht="15" hidden="1" customHeight="1" x14ac:dyDescent="0.25">
      <c r="A11" s="28">
        <v>4</v>
      </c>
      <c r="B11" s="29" t="s">
        <v>32</v>
      </c>
      <c r="C11" s="29" t="s">
        <v>32</v>
      </c>
      <c r="D11" s="30"/>
      <c r="E11" s="35">
        <f>INT((C3-(INT(C3/1000000000000)*1000000000000))/1000000000)</f>
        <v>0</v>
      </c>
      <c r="F11" s="36" t="s">
        <v>20</v>
      </c>
      <c r="G11" s="37">
        <f>INT(E11/100)*100</f>
        <v>0</v>
      </c>
      <c r="H11" s="36" t="str">
        <f>IF(AND(G11=100,G12=0,G13=0),IF(G11=0," ",LOOKUP(G11,A7:C52,B7:B52)),IF(G11=0," ",LOOKUP(G11,A7:C52,C7:C52)))</f>
        <v xml:space="preserve"> </v>
      </c>
      <c r="I11" s="38"/>
      <c r="J11" s="149" t="s">
        <v>24</v>
      </c>
      <c r="K11" s="30"/>
      <c r="L11" s="30"/>
    </row>
    <row r="12" spans="1:12" hidden="1" x14ac:dyDescent="0.25">
      <c r="A12" s="28">
        <v>5</v>
      </c>
      <c r="B12" s="29" t="s">
        <v>33</v>
      </c>
      <c r="C12" s="29" t="s">
        <v>33</v>
      </c>
      <c r="D12" s="30"/>
      <c r="E12" s="35">
        <f>+E11-G11</f>
        <v>0</v>
      </c>
      <c r="F12" s="36" t="s">
        <v>22</v>
      </c>
      <c r="G12" s="37">
        <f>INT(E12/10)*10</f>
        <v>0</v>
      </c>
      <c r="H12" s="36" t="str">
        <f>IF(OR(G12=10,G12=20),LOOKUP(E12,A7:C52,C7:C52),IF(AND(G12=100,G13=0,G14=0),IF(G12=0," ",LOOKUP(G12,A7:C52,B7:B52)),IF(G12=0," ",LOOKUP(G12,A7:C52,C7:C52))))</f>
        <v xml:space="preserve"> </v>
      </c>
      <c r="I12" s="36" t="str">
        <f>IF(G13=0," ",IF(AND(G12&gt;20,G12&lt;=90),"Y"," "))</f>
        <v xml:space="preserve"> </v>
      </c>
      <c r="J12" s="149"/>
      <c r="K12" s="30"/>
      <c r="L12" s="30"/>
    </row>
    <row r="13" spans="1:12" hidden="1" x14ac:dyDescent="0.25">
      <c r="A13" s="28">
        <v>6</v>
      </c>
      <c r="B13" s="29" t="s">
        <v>34</v>
      </c>
      <c r="C13" s="29" t="s">
        <v>34</v>
      </c>
      <c r="D13" s="30"/>
      <c r="E13" s="35">
        <f>+E12-G12</f>
        <v>0</v>
      </c>
      <c r="F13" s="36" t="s">
        <v>23</v>
      </c>
      <c r="G13" s="35">
        <f>INT(E13)</f>
        <v>0</v>
      </c>
      <c r="H13" s="36" t="str">
        <f>IF(AND(G11=0,G12=0,G13=1)," ",IF(AND(G8=0,G9=0,G10=0,G11=0,G12=0,G13=1)," ",IF(OR(G12=10,G12=20)," ",IF(AND(G13=100,G14=0,G15=0),IF(G13=0," ",LOOKUP(G13,A7:C52,B7:B52)),IF(G13=0," ",LOOKUP(G13,A7:C52,B7:B52))))))</f>
        <v xml:space="preserve"> </v>
      </c>
      <c r="I13" s="36" t="str">
        <f>IF(AND(G11=0,G12=0,G13=1),"MIL",IF(SUM(G11:G13)=0," ","MIL"))</f>
        <v xml:space="preserve"> </v>
      </c>
      <c r="J13" s="149"/>
      <c r="K13" s="30"/>
      <c r="L13" s="30"/>
    </row>
    <row r="14" spans="1:12" hidden="1" x14ac:dyDescent="0.25">
      <c r="A14" s="28">
        <v>7</v>
      </c>
      <c r="B14" s="29" t="s">
        <v>35</v>
      </c>
      <c r="C14" s="29" t="s">
        <v>35</v>
      </c>
      <c r="D14" s="30"/>
      <c r="E14" s="39">
        <f>INT((C3-(INT(C3/1000000000)*1000000000))/1000000)</f>
        <v>0</v>
      </c>
      <c r="F14" s="40" t="s">
        <v>20</v>
      </c>
      <c r="G14" s="41">
        <f>INT(E14/100)*100</f>
        <v>0</v>
      </c>
      <c r="H14" s="40" t="str">
        <f>IF(AND(G14=100,G15=0,G16=0),IF(G14=0," ",LOOKUP(G14,A7:C52,B7:B52)),IF(G14=0," ",LOOKUP(G14,A7:C52,C7:C52)))</f>
        <v xml:space="preserve"> </v>
      </c>
      <c r="I14" s="42"/>
      <c r="J14" s="133" t="s">
        <v>25</v>
      </c>
      <c r="K14" s="30"/>
      <c r="L14" s="30"/>
    </row>
    <row r="15" spans="1:12" hidden="1" x14ac:dyDescent="0.25">
      <c r="A15" s="28">
        <v>8</v>
      </c>
      <c r="B15" s="29" t="s">
        <v>36</v>
      </c>
      <c r="C15" s="29" t="s">
        <v>36</v>
      </c>
      <c r="D15" s="30"/>
      <c r="E15" s="39">
        <f>+E14-G14</f>
        <v>0</v>
      </c>
      <c r="F15" s="40" t="s">
        <v>22</v>
      </c>
      <c r="G15" s="41">
        <f>INT(E15/10)*10</f>
        <v>0</v>
      </c>
      <c r="H15" s="40" t="str">
        <f>IF(OR(G15=10,G15=20),LOOKUP(E15,A7:C52,C7:C52),IF(AND(G15=100,G16=0,G20=0),IF(G15=0," ",LOOKUP(G15,A7:C52,B7:B52)),IF(G15=0," ",LOOKUP(G15,A7:C52,C7:C52))))</f>
        <v xml:space="preserve"> </v>
      </c>
      <c r="I15" s="40" t="str">
        <f>IF(G16=0," ",IF(AND(G15&gt;20,G15&lt;=90),"Y"," "))</f>
        <v xml:space="preserve"> </v>
      </c>
      <c r="J15" s="133"/>
      <c r="K15" s="30"/>
      <c r="L15" s="30"/>
    </row>
    <row r="16" spans="1:12" hidden="1" x14ac:dyDescent="0.25">
      <c r="A16" s="28">
        <v>9</v>
      </c>
      <c r="B16" s="29" t="s">
        <v>37</v>
      </c>
      <c r="C16" s="29" t="s">
        <v>37</v>
      </c>
      <c r="D16" s="30"/>
      <c r="E16" s="39">
        <f>+E15-G15</f>
        <v>0</v>
      </c>
      <c r="F16" s="40" t="s">
        <v>23</v>
      </c>
      <c r="G16" s="39">
        <f>INT(E16)</f>
        <v>0</v>
      </c>
      <c r="H16" s="40" t="str">
        <f>IF(AND(G14=0,G15=0,G16=1),"Un",IF(AND(G11=0,G12=0,G13=0,G14=0,G15=0,G16=1)," ",IF(OR(G15=10,G15=20)," ",IF(AND(G16=100,G20=0,G27=0),IF(G16=0," ",LOOKUP(G16,A7:C52,B7:B52)),IF(G16=0," ",LOOKUP(G16,A7:C52,B7:B52))))))</f>
        <v xml:space="preserve"> </v>
      </c>
      <c r="I16" s="40" t="str">
        <f>IF(AND(OR(G11&gt;0,G12&gt;0,G13&gt;0),G14=0,G15=0,G16=0),"MILLONES",IF(AND(G11=0,G12=0,G13=0,G14=0,G15=0,G16=1),"MILLÓN",IF(SUM(G14:G16)=0," ","MILLONES")))</f>
        <v xml:space="preserve"> </v>
      </c>
      <c r="J16" s="133"/>
      <c r="K16" s="30"/>
      <c r="L16" s="30"/>
    </row>
    <row r="17" spans="1:12" hidden="1" x14ac:dyDescent="0.25">
      <c r="A17" s="28">
        <v>10</v>
      </c>
      <c r="B17" s="29" t="s">
        <v>38</v>
      </c>
      <c r="C17" s="29" t="s">
        <v>38</v>
      </c>
      <c r="D17" s="30"/>
      <c r="E17" s="43">
        <f>INT((C3-(INT(C3/1000000)*1000000))/1000)</f>
        <v>0</v>
      </c>
      <c r="F17" s="44" t="s">
        <v>20</v>
      </c>
      <c r="G17" s="45">
        <f>INT(E17/100)*100</f>
        <v>0</v>
      </c>
      <c r="H17" s="44" t="str">
        <f>IF(AND(G17=100,G18=0,G19=0),IF(G17=0," ",LOOKUP(G17,A7:C52,B7:B52)),IF(G17=0," ",LOOKUP(G17,A7:C52,C7:C52)))</f>
        <v xml:space="preserve"> </v>
      </c>
      <c r="I17" s="46"/>
      <c r="J17" s="134" t="s">
        <v>26</v>
      </c>
      <c r="K17" s="30"/>
      <c r="L17" s="30"/>
    </row>
    <row r="18" spans="1:12" hidden="1" x14ac:dyDescent="0.25">
      <c r="A18" s="28">
        <v>11</v>
      </c>
      <c r="B18" s="29" t="s">
        <v>39</v>
      </c>
      <c r="C18" s="29" t="s">
        <v>39</v>
      </c>
      <c r="D18" s="30"/>
      <c r="E18" s="43">
        <f>+E17-G17</f>
        <v>0</v>
      </c>
      <c r="F18" s="44" t="s">
        <v>22</v>
      </c>
      <c r="G18" s="45">
        <f>INT(E18/10)*10</f>
        <v>0</v>
      </c>
      <c r="H18" s="44" t="str">
        <f>IF(OR(G18=10,G18=20),LOOKUP(E18,A7:C52,C7:C52),IF(AND(G18=100,G19=0,F25=0),IF(G18=0," ",LOOKUP(G18,A7:C52,B7:B52)),IF(G18=0," ",LOOKUP(G18,A7:C52,C7:C52))))</f>
        <v xml:space="preserve"> </v>
      </c>
      <c r="I18" s="44" t="str">
        <f>IF(G19=0," ",IF(AND(G18&gt;20,G18&lt;=90),"Y"," "))</f>
        <v xml:space="preserve"> </v>
      </c>
      <c r="J18" s="134"/>
      <c r="K18" s="30"/>
      <c r="L18" s="30"/>
    </row>
    <row r="19" spans="1:12" hidden="1" x14ac:dyDescent="0.25">
      <c r="A19" s="28">
        <v>12</v>
      </c>
      <c r="B19" s="29" t="s">
        <v>40</v>
      </c>
      <c r="C19" s="29" t="s">
        <v>40</v>
      </c>
      <c r="D19" s="30"/>
      <c r="E19" s="43">
        <f>+E18-G18</f>
        <v>0</v>
      </c>
      <c r="F19" s="44" t="s">
        <v>23</v>
      </c>
      <c r="G19" s="43">
        <f>INT(E19)</f>
        <v>0</v>
      </c>
      <c r="H19" s="44" t="str">
        <f>IF(AND(G17=0,G18=0,G19=1)," ",IF(AND(G14=0,G15=0,G16=0,G17=0,G18=0,G19=1)," ",IF(OR(G18=10,G18=20)," ",IF(AND(G19=100,F25=0,F26=0),IF(G19=0," ",LOOKUP(G19,A7:C52,B7:B52)),IF(G19=0," ",LOOKUP(G19,A7:C52,B7:B52))))))</f>
        <v xml:space="preserve"> </v>
      </c>
      <c r="I19" s="44" t="str">
        <f>IF(AND(G17=0,G18=0,G19=1),"MIL",IF(SUM(G17:G19)=0," ","MIL"))</f>
        <v xml:space="preserve"> </v>
      </c>
      <c r="J19" s="134"/>
      <c r="K19" s="30"/>
      <c r="L19" s="30"/>
    </row>
    <row r="20" spans="1:12" hidden="1" x14ac:dyDescent="0.25">
      <c r="A20" s="28">
        <v>13</v>
      </c>
      <c r="B20" s="29" t="s">
        <v>41</v>
      </c>
      <c r="C20" s="29" t="s">
        <v>41</v>
      </c>
      <c r="D20" s="30"/>
      <c r="E20" s="47">
        <f>INT((C3-(INT(C3/1000)*1000))/1)</f>
        <v>0</v>
      </c>
      <c r="F20" s="48" t="s">
        <v>20</v>
      </c>
      <c r="G20" s="49">
        <f>INT(E20/100)*100</f>
        <v>0</v>
      </c>
      <c r="H20" s="48" t="str">
        <f>IF(AND(G20=100,G21=0,G22=0),IF(G20=0," ",LOOKUP(G20,A7:C52,B7:B52)),IF(G20=0," ",LOOKUP(G20,A7:C52,C7:C52)))</f>
        <v xml:space="preserve"> </v>
      </c>
      <c r="I20" s="50"/>
      <c r="J20" s="135" t="s">
        <v>27</v>
      </c>
      <c r="K20" s="30"/>
      <c r="L20" s="30"/>
    </row>
    <row r="21" spans="1:12" hidden="1" x14ac:dyDescent="0.25">
      <c r="A21" s="28">
        <v>14</v>
      </c>
      <c r="B21" s="29" t="s">
        <v>42</v>
      </c>
      <c r="C21" s="29" t="s">
        <v>42</v>
      </c>
      <c r="D21" s="30"/>
      <c r="E21" s="47">
        <f>+E20-G20</f>
        <v>0</v>
      </c>
      <c r="F21" s="48" t="s">
        <v>22</v>
      </c>
      <c r="G21" s="49">
        <f>INT(E21/10)*10</f>
        <v>0</v>
      </c>
      <c r="H21" s="48" t="str">
        <f>IF(OR(G21=10,G21=20),LOOKUP(E21,A7:C52,C7:C52),IF(AND(G21=100,G22=0,G32=0),IF(G21=0," ",LOOKUP(G21,A7:C52,B7:B52)),IF(G21=0," ",LOOKUP(G21,A7:C52,C7:C52))))</f>
        <v xml:space="preserve"> </v>
      </c>
      <c r="I21" s="48" t="str">
        <f>IF(G22=0," ",IF(AND(G21&gt;20,G21&lt;=90),"Y"," "))</f>
        <v xml:space="preserve"> </v>
      </c>
      <c r="J21" s="135"/>
      <c r="K21" s="30"/>
      <c r="L21" s="30"/>
    </row>
    <row r="22" spans="1:12" hidden="1" x14ac:dyDescent="0.25">
      <c r="A22" s="28">
        <v>15</v>
      </c>
      <c r="B22" s="29" t="s">
        <v>43</v>
      </c>
      <c r="C22" s="29" t="s">
        <v>43</v>
      </c>
      <c r="D22" s="30"/>
      <c r="E22" s="47">
        <f>+E21-G21</f>
        <v>0</v>
      </c>
      <c r="F22" s="48" t="s">
        <v>23</v>
      </c>
      <c r="G22" s="47">
        <f>INT(E22)</f>
        <v>0</v>
      </c>
      <c r="H22" s="48" t="str">
        <f>IF(AND(G20=0,G21=0,G22=1),"UN",IF(AND(G17=0,G18=0,G19=0,G20=0,G21=0,G22=1)," ",IF(OR(G21=10,G21=20)," ",IF(AND(G22=100,G32=0,G33=0),IF(G22=0," ",LOOKUP(G22,A7:C52,B7:B52)),IF(G22=0," ",LOOKUP(G22,A7:C52,B7:B52))))))</f>
        <v xml:space="preserve"> </v>
      </c>
      <c r="I22" s="48"/>
      <c r="J22" s="135"/>
      <c r="K22" s="30"/>
      <c r="L22" s="30"/>
    </row>
    <row r="23" spans="1:12" hidden="1" x14ac:dyDescent="0.25">
      <c r="A23" s="28">
        <v>16</v>
      </c>
      <c r="B23" s="29" t="s">
        <v>44</v>
      </c>
      <c r="C23" s="29" t="s">
        <v>44</v>
      </c>
      <c r="D23" s="30"/>
      <c r="E23" s="30"/>
      <c r="F23" s="30"/>
      <c r="G23" s="30"/>
      <c r="H23" s="30"/>
      <c r="I23" s="30"/>
      <c r="J23" s="30"/>
      <c r="K23" s="30"/>
    </row>
    <row r="24" spans="1:12" hidden="1" x14ac:dyDescent="0.25">
      <c r="A24" s="28">
        <v>17</v>
      </c>
      <c r="B24" s="29" t="s">
        <v>45</v>
      </c>
      <c r="C24" s="29" t="s">
        <v>45</v>
      </c>
      <c r="D24" s="30"/>
      <c r="E24" s="30"/>
      <c r="F24" s="30"/>
      <c r="G24" s="30"/>
      <c r="H24" s="30"/>
      <c r="I24" s="30"/>
      <c r="J24" s="30"/>
      <c r="K24" s="30"/>
    </row>
    <row r="25" spans="1:12" ht="15.75" hidden="1" x14ac:dyDescent="0.25">
      <c r="A25" s="28">
        <v>18</v>
      </c>
      <c r="B25" s="29" t="s">
        <v>46</v>
      </c>
      <c r="C25" s="29" t="s">
        <v>46</v>
      </c>
      <c r="D25" s="30"/>
      <c r="E25" s="30"/>
      <c r="F25" s="51"/>
      <c r="G25" s="30"/>
      <c r="H25" s="30"/>
      <c r="I25" s="30"/>
      <c r="J25" s="30"/>
      <c r="K25" s="30"/>
    </row>
    <row r="26" spans="1:12" hidden="1" x14ac:dyDescent="0.25">
      <c r="A26" s="28">
        <v>19</v>
      </c>
      <c r="B26" s="29" t="s">
        <v>47</v>
      </c>
      <c r="C26" s="29" t="s">
        <v>47</v>
      </c>
      <c r="D26" s="30"/>
      <c r="E26" s="30"/>
      <c r="F26" s="30"/>
      <c r="G26" s="30"/>
      <c r="H26" s="30"/>
      <c r="I26" s="30"/>
      <c r="J26" s="30"/>
      <c r="K26" s="30"/>
    </row>
    <row r="27" spans="1:12" hidden="1" x14ac:dyDescent="0.25">
      <c r="A27" s="28">
        <v>20</v>
      </c>
      <c r="B27" s="29" t="s">
        <v>48</v>
      </c>
      <c r="C27" s="29" t="s">
        <v>48</v>
      </c>
      <c r="D27" s="136" t="str">
        <f>H8&amp;" "&amp;H9&amp;" "&amp;I9&amp;" "&amp;" "&amp;H10&amp;" "&amp;I10&amp;" "&amp;H11&amp;" "&amp;H12&amp;" "&amp;I12&amp;" "&amp;" "&amp;H13&amp;" "&amp;I13&amp;" "&amp;H14&amp;" "&amp;H15&amp;" "&amp;I15&amp;" "&amp;H16&amp;" "&amp;I16&amp;" "&amp;H17&amp;" "&amp;H18&amp;" "&amp;I18&amp;" "&amp;H19&amp;" "&amp;I19&amp;" "&amp;H20&amp;" "&amp;H21&amp;" "&amp;I21&amp;" "&amp;H22&amp;" "&amp;H29</f>
        <v xml:space="preserve">                                                  DE PESOS M/CTE</v>
      </c>
      <c r="E27" s="136"/>
      <c r="F27" s="136"/>
      <c r="G27" s="136"/>
      <c r="H27" s="136"/>
      <c r="I27" s="136"/>
      <c r="J27" s="136"/>
      <c r="K27" s="136"/>
    </row>
    <row r="28" spans="1:12" hidden="1" x14ac:dyDescent="0.25">
      <c r="A28" s="28">
        <v>21</v>
      </c>
      <c r="B28" s="29" t="s">
        <v>49</v>
      </c>
      <c r="C28" s="29" t="s">
        <v>50</v>
      </c>
      <c r="D28" s="136"/>
      <c r="E28" s="136"/>
      <c r="F28" s="136"/>
      <c r="G28" s="136"/>
      <c r="H28" s="136"/>
      <c r="I28" s="136"/>
      <c r="J28" s="136"/>
      <c r="K28" s="136"/>
    </row>
    <row r="29" spans="1:12" hidden="1" x14ac:dyDescent="0.25">
      <c r="A29" s="28">
        <v>22</v>
      </c>
      <c r="B29" s="29" t="s">
        <v>51</v>
      </c>
      <c r="C29" s="29" t="s">
        <v>51</v>
      </c>
      <c r="D29" s="30"/>
      <c r="E29" s="30"/>
      <c r="F29" s="30"/>
      <c r="G29" s="30"/>
      <c r="H29" s="52" t="str">
        <f>IF(F30&lt;&gt;0,"DE PESOS M/CTE",IF(C3=1,"PESO M/CTE","PESOS M/CTE"))</f>
        <v>DE PESOS M/CTE</v>
      </c>
      <c r="I29" s="30"/>
      <c r="J29" s="30"/>
      <c r="K29" s="30"/>
    </row>
    <row r="30" spans="1:12" hidden="1" x14ac:dyDescent="0.25">
      <c r="A30" s="28">
        <v>23</v>
      </c>
      <c r="B30" s="29" t="s">
        <v>52</v>
      </c>
      <c r="C30" s="29" t="s">
        <v>52</v>
      </c>
      <c r="D30" s="30"/>
      <c r="E30" s="53">
        <f>C3/1000000</f>
        <v>0</v>
      </c>
      <c r="F30" s="54" t="str">
        <f>IF(E30=INT(E30),"DE PESOS M/CTE",0)</f>
        <v>DE PESOS M/CTE</v>
      </c>
      <c r="G30" s="30"/>
      <c r="H30" s="30"/>
      <c r="I30" s="30"/>
      <c r="J30" s="30"/>
      <c r="K30" s="30"/>
    </row>
    <row r="31" spans="1:12" hidden="1" x14ac:dyDescent="0.25">
      <c r="A31" s="28">
        <v>24</v>
      </c>
      <c r="B31" s="29" t="s">
        <v>53</v>
      </c>
      <c r="C31" s="29" t="s">
        <v>53</v>
      </c>
      <c r="D31" s="30"/>
      <c r="E31" s="30"/>
      <c r="F31" s="30"/>
      <c r="G31" s="30"/>
      <c r="H31" s="30"/>
      <c r="I31" s="30"/>
      <c r="J31" s="30"/>
      <c r="K31" s="30"/>
    </row>
    <row r="32" spans="1:12" hidden="1" x14ac:dyDescent="0.25">
      <c r="A32" s="28">
        <v>25</v>
      </c>
      <c r="B32" s="29" t="s">
        <v>54</v>
      </c>
      <c r="C32" s="29" t="s">
        <v>54</v>
      </c>
      <c r="D32" s="30"/>
      <c r="E32" s="30"/>
      <c r="F32" s="30"/>
      <c r="G32" s="30"/>
      <c r="H32" s="30"/>
      <c r="I32" s="30"/>
      <c r="J32" s="30"/>
      <c r="K32" s="30"/>
    </row>
    <row r="33" spans="1:11" hidden="1" x14ac:dyDescent="0.25">
      <c r="A33" s="28">
        <v>26</v>
      </c>
      <c r="B33" s="29" t="s">
        <v>55</v>
      </c>
      <c r="C33" s="29" t="s">
        <v>55</v>
      </c>
      <c r="D33" s="30"/>
      <c r="E33" s="30"/>
      <c r="F33" s="30"/>
      <c r="G33" s="30"/>
      <c r="H33" s="30"/>
      <c r="I33" s="30"/>
      <c r="J33" s="30"/>
      <c r="K33" s="30"/>
    </row>
    <row r="34" spans="1:11" hidden="1" x14ac:dyDescent="0.25">
      <c r="A34" s="28">
        <v>27</v>
      </c>
      <c r="B34" s="29" t="s">
        <v>56</v>
      </c>
      <c r="C34" s="29" t="s">
        <v>56</v>
      </c>
      <c r="D34" s="30"/>
      <c r="E34" s="30"/>
      <c r="F34" s="30"/>
      <c r="G34" s="30"/>
      <c r="H34" s="30"/>
      <c r="I34" s="30"/>
      <c r="J34" s="30"/>
      <c r="K34" s="30"/>
    </row>
    <row r="35" spans="1:11" hidden="1" x14ac:dyDescent="0.25">
      <c r="A35" s="28">
        <v>28</v>
      </c>
      <c r="B35" s="29" t="s">
        <v>57</v>
      </c>
      <c r="C35" s="29" t="s">
        <v>57</v>
      </c>
      <c r="D35" s="30"/>
      <c r="E35" s="30"/>
      <c r="F35" s="30"/>
      <c r="G35" s="30"/>
      <c r="H35" s="30"/>
      <c r="I35" s="30"/>
      <c r="J35" s="30"/>
      <c r="K35" s="30"/>
    </row>
    <row r="36" spans="1:11" hidden="1" x14ac:dyDescent="0.25">
      <c r="A36" s="28">
        <v>29</v>
      </c>
      <c r="B36" s="29" t="s">
        <v>58</v>
      </c>
      <c r="C36" s="29" t="s">
        <v>58</v>
      </c>
      <c r="D36" s="30"/>
      <c r="E36" s="30"/>
      <c r="F36" s="30"/>
      <c r="G36" s="30"/>
      <c r="H36" s="30"/>
      <c r="I36" s="30"/>
      <c r="J36" s="30"/>
      <c r="K36" s="30"/>
    </row>
    <row r="37" spans="1:11" hidden="1" x14ac:dyDescent="0.25">
      <c r="A37" s="28">
        <v>30</v>
      </c>
      <c r="B37" s="29" t="s">
        <v>59</v>
      </c>
      <c r="C37" s="29" t="s">
        <v>59</v>
      </c>
      <c r="D37" s="30"/>
      <c r="E37" s="30"/>
      <c r="F37" s="30"/>
      <c r="G37" s="30"/>
      <c r="H37" s="30"/>
      <c r="I37" s="30"/>
      <c r="J37" s="30"/>
      <c r="K37" s="30"/>
    </row>
    <row r="38" spans="1:11" hidden="1" x14ac:dyDescent="0.25">
      <c r="A38" s="28">
        <v>40</v>
      </c>
      <c r="B38" s="29" t="s">
        <v>60</v>
      </c>
      <c r="C38" s="29" t="s">
        <v>60</v>
      </c>
      <c r="D38" s="30"/>
      <c r="E38" s="30"/>
      <c r="F38" s="30"/>
      <c r="G38" s="30"/>
      <c r="H38" s="30"/>
      <c r="I38" s="30"/>
      <c r="J38" s="30"/>
      <c r="K38" s="30"/>
    </row>
    <row r="39" spans="1:11" hidden="1" x14ac:dyDescent="0.25">
      <c r="A39" s="28">
        <v>50</v>
      </c>
      <c r="B39" s="29" t="s">
        <v>61</v>
      </c>
      <c r="C39" s="29" t="s">
        <v>61</v>
      </c>
      <c r="D39" s="30"/>
      <c r="E39" s="30"/>
      <c r="F39" s="30"/>
      <c r="G39" s="30"/>
      <c r="H39" s="30"/>
      <c r="I39" s="30"/>
      <c r="J39" s="30"/>
      <c r="K39" s="30"/>
    </row>
    <row r="40" spans="1:11" hidden="1" x14ac:dyDescent="0.25">
      <c r="A40" s="28">
        <v>60</v>
      </c>
      <c r="B40" s="29" t="s">
        <v>62</v>
      </c>
      <c r="C40" s="29" t="s">
        <v>62</v>
      </c>
      <c r="D40" s="30"/>
      <c r="E40" s="30"/>
      <c r="F40" s="30"/>
      <c r="G40" s="30"/>
      <c r="H40" s="30"/>
      <c r="I40" s="30"/>
      <c r="J40" s="30"/>
      <c r="K40" s="30"/>
    </row>
    <row r="41" spans="1:11" hidden="1" x14ac:dyDescent="0.25">
      <c r="A41" s="28">
        <v>70</v>
      </c>
      <c r="B41" s="29" t="s">
        <v>63</v>
      </c>
      <c r="C41" s="29" t="s">
        <v>63</v>
      </c>
      <c r="D41" s="30"/>
      <c r="E41" s="30"/>
      <c r="F41" s="30"/>
      <c r="G41" s="30"/>
      <c r="H41" s="30"/>
      <c r="I41" s="30"/>
      <c r="J41" s="30"/>
      <c r="K41" s="30"/>
    </row>
    <row r="42" spans="1:11" hidden="1" x14ac:dyDescent="0.25">
      <c r="A42" s="28">
        <v>80</v>
      </c>
      <c r="B42" s="29" t="s">
        <v>64</v>
      </c>
      <c r="C42" s="29" t="s">
        <v>64</v>
      </c>
      <c r="D42" s="30"/>
      <c r="E42" s="30"/>
      <c r="F42" s="30"/>
      <c r="G42" s="30"/>
      <c r="H42" s="30"/>
      <c r="I42" s="30"/>
      <c r="J42" s="30"/>
      <c r="K42" s="30"/>
    </row>
    <row r="43" spans="1:11" hidden="1" x14ac:dyDescent="0.25">
      <c r="A43" s="28">
        <v>90</v>
      </c>
      <c r="B43" s="29" t="s">
        <v>65</v>
      </c>
      <c r="C43" s="29" t="s">
        <v>65</v>
      </c>
      <c r="D43" s="30"/>
      <c r="E43" s="30"/>
      <c r="F43" s="30"/>
      <c r="G43" s="30"/>
      <c r="H43" s="30"/>
      <c r="I43" s="30"/>
      <c r="J43" s="30"/>
      <c r="K43" s="30"/>
    </row>
    <row r="44" spans="1:11" hidden="1" x14ac:dyDescent="0.25">
      <c r="A44" s="28">
        <v>100</v>
      </c>
      <c r="B44" s="29" t="s">
        <v>66</v>
      </c>
      <c r="C44" s="29" t="s">
        <v>67</v>
      </c>
      <c r="D44" s="30"/>
      <c r="E44" s="30"/>
      <c r="F44" s="30"/>
      <c r="G44" s="30"/>
      <c r="H44" s="30"/>
      <c r="I44" s="30"/>
      <c r="J44" s="30"/>
      <c r="K44" s="30"/>
    </row>
    <row r="45" spans="1:11" hidden="1" x14ac:dyDescent="0.25">
      <c r="A45" s="28">
        <v>200</v>
      </c>
      <c r="B45" s="29" t="s">
        <v>68</v>
      </c>
      <c r="C45" s="29" t="s">
        <v>68</v>
      </c>
      <c r="D45" s="30"/>
      <c r="E45" s="30"/>
      <c r="F45" s="30"/>
      <c r="G45" s="30"/>
      <c r="H45" s="30"/>
      <c r="I45" s="30"/>
      <c r="J45" s="30"/>
      <c r="K45" s="30"/>
    </row>
    <row r="46" spans="1:11" hidden="1" x14ac:dyDescent="0.25">
      <c r="A46" s="28">
        <v>300</v>
      </c>
      <c r="B46" s="29" t="s">
        <v>69</v>
      </c>
      <c r="C46" s="29" t="s">
        <v>69</v>
      </c>
      <c r="D46" s="30"/>
      <c r="E46" s="30"/>
      <c r="F46" s="30"/>
      <c r="G46" s="30"/>
      <c r="H46" s="30"/>
      <c r="I46" s="30"/>
      <c r="J46" s="30"/>
      <c r="K46" s="30"/>
    </row>
    <row r="47" spans="1:11" hidden="1" x14ac:dyDescent="0.25">
      <c r="A47" s="28">
        <v>400</v>
      </c>
      <c r="B47" s="29" t="s">
        <v>70</v>
      </c>
      <c r="C47" s="29" t="s">
        <v>70</v>
      </c>
      <c r="D47" s="30"/>
      <c r="E47" s="30"/>
      <c r="F47" s="30"/>
      <c r="G47" s="30"/>
      <c r="H47" s="30"/>
      <c r="I47" s="30"/>
      <c r="J47" s="30"/>
      <c r="K47" s="30"/>
    </row>
    <row r="48" spans="1:11" hidden="1" x14ac:dyDescent="0.25">
      <c r="A48" s="28">
        <v>500</v>
      </c>
      <c r="B48" s="29" t="s">
        <v>71</v>
      </c>
      <c r="C48" s="29" t="s">
        <v>71</v>
      </c>
      <c r="D48" s="30"/>
      <c r="E48" s="30"/>
      <c r="F48" s="30"/>
      <c r="G48" s="30"/>
      <c r="H48" s="30"/>
      <c r="I48" s="30"/>
      <c r="J48" s="30"/>
      <c r="K48" s="30"/>
    </row>
    <row r="49" spans="1:11" hidden="1" x14ac:dyDescent="0.25">
      <c r="A49" s="28">
        <v>600</v>
      </c>
      <c r="B49" s="29" t="s">
        <v>72</v>
      </c>
      <c r="C49" s="29" t="s">
        <v>72</v>
      </c>
      <c r="D49" s="30"/>
      <c r="E49" s="30"/>
      <c r="F49" s="30"/>
      <c r="G49" s="30"/>
      <c r="H49" s="30"/>
      <c r="I49" s="30"/>
      <c r="J49" s="30"/>
      <c r="K49" s="30"/>
    </row>
    <row r="50" spans="1:11" hidden="1" x14ac:dyDescent="0.25">
      <c r="A50" s="28">
        <v>700</v>
      </c>
      <c r="B50" s="29" t="s">
        <v>73</v>
      </c>
      <c r="C50" s="29" t="s">
        <v>73</v>
      </c>
      <c r="D50" s="30"/>
      <c r="E50" s="30"/>
      <c r="F50" s="30"/>
      <c r="G50" s="30"/>
      <c r="H50" s="30"/>
      <c r="I50" s="30"/>
      <c r="J50" s="30"/>
      <c r="K50" s="30"/>
    </row>
    <row r="51" spans="1:11" hidden="1" x14ac:dyDescent="0.25">
      <c r="A51" s="28">
        <v>800</v>
      </c>
      <c r="B51" s="29" t="s">
        <v>74</v>
      </c>
      <c r="C51" s="29" t="s">
        <v>74</v>
      </c>
      <c r="D51" s="30"/>
      <c r="E51" s="30"/>
      <c r="F51" s="30"/>
      <c r="G51" s="30"/>
      <c r="H51" s="30"/>
      <c r="I51" s="30"/>
      <c r="J51" s="30"/>
      <c r="K51" s="30"/>
    </row>
    <row r="52" spans="1:11" hidden="1" x14ac:dyDescent="0.25">
      <c r="A52" s="28">
        <v>900</v>
      </c>
      <c r="B52" s="29" t="s">
        <v>75</v>
      </c>
      <c r="C52" s="29" t="s">
        <v>75</v>
      </c>
      <c r="D52" s="30"/>
      <c r="E52" s="30"/>
      <c r="F52" s="30"/>
      <c r="G52" s="30"/>
      <c r="H52" s="30"/>
      <c r="I52" s="30"/>
      <c r="J52" s="30"/>
      <c r="K52" s="30"/>
    </row>
    <row r="53" spans="1:11" hidden="1" x14ac:dyDescent="0.25">
      <c r="A53" s="55"/>
      <c r="B53" s="56"/>
      <c r="C53" s="56"/>
      <c r="D53" s="30"/>
      <c r="E53" s="30"/>
      <c r="F53" s="30"/>
      <c r="G53" s="30"/>
      <c r="H53" s="30"/>
      <c r="I53" s="30"/>
      <c r="J53" s="30"/>
      <c r="K53" s="30"/>
    </row>
    <row r="54" spans="1:11" hidden="1" x14ac:dyDescent="0.25">
      <c r="A54" s="57"/>
      <c r="B54" s="57"/>
      <c r="C54" s="57"/>
      <c r="D54" s="57"/>
      <c r="E54" s="57"/>
      <c r="F54" s="57"/>
      <c r="G54" s="57"/>
      <c r="H54" s="57"/>
      <c r="I54" s="57"/>
      <c r="J54" s="57"/>
      <c r="K54" s="57"/>
    </row>
  </sheetData>
  <sheetProtection algorithmName="SHA-512" hashValue="M10mFmgVBJCmm9bQpd5XeAGIEC1O9YWeidvywT+pyhrfc7Eapxz0ui96qBdOJBrWtTkDaR3i1ioQx9IPjapLsg==" saltValue="J+kZY06WmCsXJ4+XKfaWbA==" spinCount="100000" sheet="1" objects="1" scenarios="1" selectLockedCells="1" selectUnlockedCells="1"/>
  <mergeCells count="11">
    <mergeCell ref="J14:J16"/>
    <mergeCell ref="J17:J19"/>
    <mergeCell ref="J20:J22"/>
    <mergeCell ref="D27:K28"/>
    <mergeCell ref="A1:J1"/>
    <mergeCell ref="A3:B3"/>
    <mergeCell ref="C3:D3"/>
    <mergeCell ref="A5:B5"/>
    <mergeCell ref="C5:J6"/>
    <mergeCell ref="J8:J10"/>
    <mergeCell ref="J11:J13"/>
  </mergeCells>
  <dataValidations disablePrompts="1" count="1">
    <dataValidation type="whole" operator="greaterThanOrEqual" allowBlank="1" showInputMessage="1" showErrorMessage="1" errorTitle="Gerencie.com" error="Numeros enteros mayores que 0" promptTitle="Gerencie.com" prompt="Digite el valor" sqref="C3:D3">
      <formula1>0</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2. PPTO CONSOLIDADO</vt:lpstr>
      <vt:lpstr>CONVER.#.LETRA</vt:lpstr>
      <vt:lpstr>'2. PPTO CONSOLIDADO'!Área_de_impresión</vt:lpstr>
      <vt:lpstr>'2. PPTO CONSOLIDADO'!Títulos_a_imprimir</vt:lpstr>
    </vt:vector>
  </TitlesOfParts>
  <Company>Me&amp;Ta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Corporation</dc:creator>
  <cp:lastModifiedBy>Angela Maria Gonzalez Orozco</cp:lastModifiedBy>
  <cp:lastPrinted>2019-06-14T16:50:14Z</cp:lastPrinted>
  <dcterms:created xsi:type="dcterms:W3CDTF">1996-11-27T10:00:04Z</dcterms:created>
  <dcterms:modified xsi:type="dcterms:W3CDTF">2019-07-08T17:41:19Z</dcterms:modified>
</cp:coreProperties>
</file>