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ridica.social\Downloads\"/>
    </mc:Choice>
  </mc:AlternateContent>
  <bookViews>
    <workbookView xWindow="0" yWindow="0" windowWidth="24000" windowHeight="9735"/>
  </bookViews>
  <sheets>
    <sheet name="PRESUPUESTO HOMENAJ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E29" i="1"/>
  <c r="E28" i="1"/>
  <c r="E27" i="1"/>
  <c r="E26" i="1"/>
  <c r="E30" i="1"/>
  <c r="E31" i="1"/>
  <c r="E32" i="1"/>
  <c r="E34" i="1"/>
  <c r="E33" i="1"/>
  <c r="D31" i="1"/>
  <c r="C30" i="1"/>
  <c r="C34" i="1"/>
  <c r="C33" i="1"/>
  <c r="E9" i="1"/>
  <c r="E19" i="1"/>
  <c r="E23" i="1"/>
  <c r="E21" i="1"/>
  <c r="E22" i="1"/>
  <c r="E18" i="1"/>
  <c r="E17" i="1"/>
  <c r="E16" i="1"/>
  <c r="E15" i="1"/>
  <c r="E14" i="1"/>
  <c r="E13" i="1"/>
  <c r="E12" i="1"/>
  <c r="E11" i="1"/>
  <c r="E10" i="1"/>
  <c r="E8" i="1"/>
  <c r="E24" i="1"/>
  <c r="E5" i="1"/>
  <c r="E25" i="1" l="1"/>
  <c r="E6" i="1"/>
  <c r="E36" i="1" l="1"/>
</calcChain>
</file>

<file path=xl/sharedStrings.xml><?xml version="1.0" encoding="utf-8"?>
<sst xmlns="http://schemas.openxmlformats.org/spreadsheetml/2006/main" count="40" uniqueCount="38">
  <si>
    <t>PRESUPUESTO CELEBRACIÓN DIA DE LOS NIÑOS, NIÑAS Y ADOLESCENTES - CRIANZA AMOROSA + JUEGO</t>
  </si>
  <si>
    <t>DESCRIPCION</t>
  </si>
  <si>
    <t>CANTIDAD</t>
  </si>
  <si>
    <t xml:space="preserve">PASACALLE:  Impreso FULL COLOR EN LONA BANNER 13 ONZAS, tamaño 6*1: CON OJALETES ARRIBA Y ABAJO PARA TENZAR
</t>
  </si>
  <si>
    <t>PENDÓN: Con impresioón full color, alta resolución, en  LONA BANNER 13 ONZAS DE TAMAÑO 2*1 METRO CON ARAÑA DE ALTA ESTABILIDAD.</t>
  </si>
  <si>
    <t>TOTAL</t>
  </si>
  <si>
    <t>CARAVANA  DE LA CRIANZA AMOROSA + JUEGO</t>
  </si>
  <si>
    <t>COTIZACIÓN 2</t>
  </si>
  <si>
    <t>COTIZACION 1</t>
  </si>
  <si>
    <t>Servicio de transporte con 01 camioneta doble cabina con platon de servicio especial, con  conductor, viaticos conductor, pago de peajes y gasolina, con seguro todo riesgo para trasladar a los diferentes municipios del Huila a talento humano del equipo de infancia y adolescencia  para la realización de actividades del programa.</t>
  </si>
  <si>
    <t>Juego coca en plástico de 14 centímetros en colores surtidos</t>
  </si>
  <si>
    <t>Trompo en forma de cono, de madera, con una punta de hierro con medidas de 7cmx5cmx5cm y una piola de 1mt de larga.</t>
  </si>
  <si>
    <t>yoyos en plástico de forma clásica con un diámetro de 56 mm, con piola de 1 mt de largo</t>
  </si>
  <si>
    <t>TOTAL MENOR VALOR</t>
  </si>
  <si>
    <t>Comunidad Indigena-La Plata</t>
  </si>
  <si>
    <t>Timana</t>
  </si>
  <si>
    <t>Oporapa</t>
  </si>
  <si>
    <t>Isnos</t>
  </si>
  <si>
    <t>Acevedo</t>
  </si>
  <si>
    <t>Suaza</t>
  </si>
  <si>
    <t>Pital</t>
  </si>
  <si>
    <t>Agrado</t>
  </si>
  <si>
    <t>Tesalia</t>
  </si>
  <si>
    <t>La Argentina</t>
  </si>
  <si>
    <t>Algeciras</t>
  </si>
  <si>
    <t>Campoalegre</t>
  </si>
  <si>
    <t>Yaguara</t>
  </si>
  <si>
    <t>Colombia</t>
  </si>
  <si>
    <t>Gigante</t>
  </si>
  <si>
    <t xml:space="preserve">Campaña de Medios Digitales(FACEBOOK LIVE: 4 HORAS) con desplazamineto a un Municipio donde se desarrolle la Simultanea </t>
  </si>
  <si>
    <t>Sevicio de alojamiento acomodación multiple, con aire acondicionado y/o ventilador, Baño Privado, -Tv por cable, en los diferentes Municipios donde se desarrolla la simultanea.</t>
  </si>
  <si>
    <t xml:space="preserve">SUBTOTAL </t>
  </si>
  <si>
    <t xml:space="preserve"> </t>
  </si>
  <si>
    <t xml:space="preserve">LOGISTICA UBICADA EN EL MUNICIPIO 
(Incluye transporte todo costo y personal para  realizar el cargue y descargue de los elementos en cada municipio y lugar definidos por la gobernación ( instalación, recogida y descargue de 
Veinte (20) mesones,  veinte Carpas (20) carpas,  Cincuenta (50) Sillas Rimax) </t>
  </si>
  <si>
    <t>SONIDO: EQUIPOS PARA SALA
Servicio de alquiler de sonido ubicados en los municipios establecidos por la oficina de asuntos sociales, el cual consta con 2 cabinas potentes, 1 consola, 1 computador, 2 micrófonos de línea, 3 piañas, 1 micrófono inalámbrico, 1 sonidista que en donde tenga la necesidad incluya alimentación y hospedaje.</t>
  </si>
  <si>
    <t>San Agustin</t>
  </si>
  <si>
    <t>Niños Modo Proteccion ICBF-Neiva</t>
  </si>
  <si>
    <r>
      <t xml:space="preserve">REFRIGERIOS INDUSTRIALIZADO COMO APOYO EN LA ESTRATEGIA SUBETE A LA RUTA DE LA CRIANZA AMOROSA:                                                                                   
</t>
    </r>
    <r>
      <rPr>
        <b/>
        <u/>
        <sz val="7"/>
        <rFont val="Arial"/>
        <family val="2"/>
      </rPr>
      <t>OPCION 1:</t>
    </r>
    <r>
      <rPr>
        <sz val="7"/>
        <rFont val="Arial"/>
        <family val="2"/>
      </rPr>
      <t xml:space="preserve"> Leche en cajita  por 200 ml con ponquesito de DOS  unidades de 50 gr.                                                                                              
</t>
    </r>
    <r>
      <rPr>
        <b/>
        <u/>
        <sz val="7"/>
        <rFont val="Arial"/>
        <family val="2"/>
      </rPr>
      <t>OPCION 2:</t>
    </r>
    <r>
      <rPr>
        <sz val="7"/>
        <rFont val="Arial"/>
        <family val="2"/>
      </rPr>
      <t xml:space="preserve"> Leche Chocolatada por 200 ml, con croassaint de 57 gr.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</si>
</sst>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0_);\(0\)"/>
    <numFmt numFmtId="165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7"/>
      <color rgb="FF000000"/>
      <name val="Arial Narrow"/>
      <family val="2"/>
    </font>
    <font>
      <b/>
      <sz val="7"/>
      <color theme="1"/>
      <name val="Arial Narrow"/>
      <family val="2"/>
    </font>
    <font>
      <b/>
      <sz val="7"/>
      <name val="Arial Narrow"/>
      <family val="2"/>
    </font>
    <font>
      <sz val="7"/>
      <name val="Arial"/>
      <family val="2"/>
    </font>
    <font>
      <b/>
      <u/>
      <sz val="7"/>
      <name val="Arial"/>
      <family val="2"/>
    </font>
    <font>
      <sz val="7"/>
      <color theme="1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99FF33"/>
        <bgColor rgb="FF000000"/>
      </patternFill>
    </fill>
    <fill>
      <patternFill patternType="solid">
        <fgColor rgb="FF99FF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4" borderId="0" xfId="0" applyFont="1" applyFill="1"/>
    <xf numFmtId="0" fontId="2" fillId="2" borderId="0" xfId="0" applyFont="1" applyFill="1"/>
    <xf numFmtId="0" fontId="2" fillId="4" borderId="1" xfId="0" applyFont="1" applyFill="1" applyBorder="1"/>
    <xf numFmtId="0" fontId="2" fillId="0" borderId="0" xfId="0" applyFont="1" applyFill="1"/>
    <xf numFmtId="0" fontId="2" fillId="4" borderId="0" xfId="0" applyFont="1" applyFill="1" applyBorder="1"/>
    <xf numFmtId="0" fontId="4" fillId="6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top" wrapText="1"/>
    </xf>
    <xf numFmtId="164" fontId="6" fillId="0" borderId="1" xfId="1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165" fontId="8" fillId="0" borderId="1" xfId="1" applyNumberFormat="1" applyFont="1" applyFill="1" applyBorder="1" applyAlignment="1">
      <alignment horizontal="center" vertical="center"/>
    </xf>
    <xf numFmtId="164" fontId="6" fillId="4" borderId="1" xfId="1" applyNumberFormat="1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 vertical="center"/>
    </xf>
    <xf numFmtId="165" fontId="8" fillId="4" borderId="1" xfId="1" applyNumberFormat="1" applyFont="1" applyFill="1" applyBorder="1" applyAlignment="1">
      <alignment horizontal="center" vertical="center"/>
    </xf>
    <xf numFmtId="165" fontId="10" fillId="6" borderId="1" xfId="1" applyNumberFormat="1" applyFont="1" applyFill="1" applyBorder="1" applyAlignment="1">
      <alignment horizontal="center" vertical="center"/>
    </xf>
    <xf numFmtId="165" fontId="8" fillId="0" borderId="1" xfId="1" applyNumberFormat="1" applyFont="1" applyBorder="1" applyAlignment="1">
      <alignment horizontal="center" vertical="center"/>
    </xf>
    <xf numFmtId="165" fontId="4" fillId="6" borderId="1" xfId="0" applyNumberFormat="1" applyFont="1" applyFill="1" applyBorder="1"/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165" fontId="6" fillId="4" borderId="1" xfId="1" applyNumberFormat="1" applyFont="1" applyFill="1" applyBorder="1" applyAlignment="1">
      <alignment horizontal="center" vertical="center"/>
    </xf>
    <xf numFmtId="165" fontId="8" fillId="4" borderId="1" xfId="1" applyNumberFormat="1" applyFont="1" applyFill="1" applyBorder="1" applyAlignment="1">
      <alignment horizontal="center" vertical="center" wrapText="1"/>
    </xf>
    <xf numFmtId="165" fontId="10" fillId="6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top"/>
    </xf>
    <xf numFmtId="0" fontId="6" fillId="4" borderId="1" xfId="0" applyFont="1" applyFill="1" applyBorder="1" applyAlignment="1">
      <alignment horizontal="justify" vertical="top" wrapText="1"/>
    </xf>
    <xf numFmtId="0" fontId="6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99FF33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37"/>
  <sheetViews>
    <sheetView tabSelected="1" topLeftCell="A16" zoomScale="110" zoomScaleNormal="110" workbookViewId="0">
      <selection activeCell="I25" sqref="I25"/>
    </sheetView>
  </sheetViews>
  <sheetFormatPr baseColWidth="10" defaultColWidth="11.42578125" defaultRowHeight="15.75" x14ac:dyDescent="0.25"/>
  <cols>
    <col min="1" max="1" width="32" style="1" customWidth="1"/>
    <col min="2" max="2" width="7.7109375" style="1" customWidth="1"/>
    <col min="3" max="3" width="8.28515625" style="1" customWidth="1"/>
    <col min="4" max="4" width="7.7109375" style="1" customWidth="1"/>
    <col min="5" max="5" width="13.140625" style="1" customWidth="1"/>
    <col min="6" max="16384" width="11.42578125" style="1"/>
  </cols>
  <sheetData>
    <row r="1" spans="1:5" ht="29.45" customHeight="1" x14ac:dyDescent="0.25">
      <c r="A1" s="30" t="s">
        <v>0</v>
      </c>
      <c r="B1" s="30"/>
      <c r="C1" s="30"/>
      <c r="D1" s="30"/>
      <c r="E1" s="30"/>
    </row>
    <row r="2" spans="1:5" ht="27" customHeight="1" x14ac:dyDescent="0.25">
      <c r="A2" s="30"/>
      <c r="B2" s="30"/>
      <c r="C2" s="30"/>
      <c r="D2" s="30"/>
      <c r="E2" s="30"/>
    </row>
    <row r="3" spans="1:5" ht="33.6" customHeight="1" x14ac:dyDescent="0.25">
      <c r="A3" s="18" t="s">
        <v>1</v>
      </c>
      <c r="B3" s="18" t="s">
        <v>2</v>
      </c>
      <c r="C3" s="19" t="s">
        <v>8</v>
      </c>
      <c r="D3" s="18" t="s">
        <v>7</v>
      </c>
      <c r="E3" s="7" t="s">
        <v>13</v>
      </c>
    </row>
    <row r="4" spans="1:5" x14ac:dyDescent="0.25">
      <c r="A4" s="31" t="s">
        <v>6</v>
      </c>
      <c r="B4" s="31"/>
      <c r="C4" s="31"/>
      <c r="D4" s="31"/>
      <c r="E4" s="31"/>
    </row>
    <row r="5" spans="1:5" s="2" customFormat="1" ht="84.75" customHeight="1" x14ac:dyDescent="0.25">
      <c r="A5" s="8" t="s">
        <v>37</v>
      </c>
      <c r="B5" s="20">
        <v>6200</v>
      </c>
      <c r="C5" s="13">
        <v>5400</v>
      </c>
      <c r="D5" s="13">
        <v>6500</v>
      </c>
      <c r="E5" s="21">
        <f>B5*C5</f>
        <v>33480000</v>
      </c>
    </row>
    <row r="6" spans="1:5" s="5" customFormat="1" ht="21.75" customHeight="1" x14ac:dyDescent="0.25">
      <c r="A6" s="32" t="s">
        <v>31</v>
      </c>
      <c r="B6" s="32"/>
      <c r="C6" s="32"/>
      <c r="D6" s="32"/>
      <c r="E6" s="22">
        <f>E5</f>
        <v>33480000</v>
      </c>
    </row>
    <row r="7" spans="1:5" s="5" customFormat="1" ht="104.25" customHeight="1" x14ac:dyDescent="0.25">
      <c r="A7" s="23" t="s">
        <v>9</v>
      </c>
      <c r="B7" s="9">
        <v>21</v>
      </c>
      <c r="C7" s="10"/>
      <c r="D7" s="10"/>
      <c r="E7" s="11" t="s">
        <v>32</v>
      </c>
    </row>
    <row r="8" spans="1:5" s="2" customFormat="1" x14ac:dyDescent="0.25">
      <c r="A8" s="24" t="s">
        <v>14</v>
      </c>
      <c r="B8" s="12">
        <v>1</v>
      </c>
      <c r="C8" s="13">
        <v>550000</v>
      </c>
      <c r="D8" s="13">
        <v>1200000</v>
      </c>
      <c r="E8" s="14">
        <f>C8</f>
        <v>550000</v>
      </c>
    </row>
    <row r="9" spans="1:5" s="2" customFormat="1" x14ac:dyDescent="0.25">
      <c r="A9" s="24" t="s">
        <v>36</v>
      </c>
      <c r="B9" s="12">
        <v>3</v>
      </c>
      <c r="C9" s="13">
        <v>400000</v>
      </c>
      <c r="D9" s="13"/>
      <c r="E9" s="14">
        <f>C9*B9</f>
        <v>1200000</v>
      </c>
    </row>
    <row r="10" spans="1:5" s="2" customFormat="1" x14ac:dyDescent="0.25">
      <c r="A10" s="24" t="s">
        <v>15</v>
      </c>
      <c r="B10" s="12">
        <v>1</v>
      </c>
      <c r="C10" s="13">
        <v>600000</v>
      </c>
      <c r="D10" s="13">
        <v>1000000</v>
      </c>
      <c r="E10" s="14">
        <f t="shared" ref="E10:E18" si="0">C10</f>
        <v>600000</v>
      </c>
    </row>
    <row r="11" spans="1:5" s="2" customFormat="1" x14ac:dyDescent="0.25">
      <c r="A11" s="24" t="s">
        <v>16</v>
      </c>
      <c r="B11" s="12">
        <v>1</v>
      </c>
      <c r="C11" s="13">
        <v>650000</v>
      </c>
      <c r="D11" s="13">
        <v>1000000</v>
      </c>
      <c r="E11" s="14">
        <f t="shared" si="0"/>
        <v>650000</v>
      </c>
    </row>
    <row r="12" spans="1:5" s="2" customFormat="1" x14ac:dyDescent="0.25">
      <c r="A12" s="24" t="s">
        <v>17</v>
      </c>
      <c r="B12" s="12">
        <v>1</v>
      </c>
      <c r="C12" s="13">
        <v>700000</v>
      </c>
      <c r="D12" s="13">
        <v>1500000</v>
      </c>
      <c r="E12" s="14">
        <f t="shared" si="0"/>
        <v>700000</v>
      </c>
    </row>
    <row r="13" spans="1:5" s="2" customFormat="1" x14ac:dyDescent="0.25">
      <c r="A13" s="24" t="s">
        <v>35</v>
      </c>
      <c r="B13" s="12">
        <v>1</v>
      </c>
      <c r="C13" s="13">
        <v>700000</v>
      </c>
      <c r="D13" s="13">
        <v>1800000</v>
      </c>
      <c r="E13" s="14">
        <f t="shared" si="0"/>
        <v>700000</v>
      </c>
    </row>
    <row r="14" spans="1:5" s="2" customFormat="1" x14ac:dyDescent="0.25">
      <c r="A14" s="24" t="s">
        <v>18</v>
      </c>
      <c r="B14" s="12">
        <v>1</v>
      </c>
      <c r="C14" s="13">
        <v>600000</v>
      </c>
      <c r="D14" s="13">
        <v>1200000</v>
      </c>
      <c r="E14" s="14">
        <f t="shared" si="0"/>
        <v>600000</v>
      </c>
    </row>
    <row r="15" spans="1:5" s="2" customFormat="1" x14ac:dyDescent="0.25">
      <c r="A15" s="24" t="s">
        <v>19</v>
      </c>
      <c r="B15" s="12">
        <v>1</v>
      </c>
      <c r="C15" s="13">
        <v>600000</v>
      </c>
      <c r="D15" s="13">
        <v>1200000</v>
      </c>
      <c r="E15" s="14">
        <f t="shared" si="0"/>
        <v>600000</v>
      </c>
    </row>
    <row r="16" spans="1:5" s="2" customFormat="1" x14ac:dyDescent="0.25">
      <c r="A16" s="24" t="s">
        <v>20</v>
      </c>
      <c r="B16" s="12">
        <v>1</v>
      </c>
      <c r="C16" s="13">
        <v>550000</v>
      </c>
      <c r="D16" s="13">
        <v>800000</v>
      </c>
      <c r="E16" s="14">
        <f t="shared" si="0"/>
        <v>550000</v>
      </c>
    </row>
    <row r="17" spans="1:5" s="2" customFormat="1" x14ac:dyDescent="0.25">
      <c r="A17" s="24" t="s">
        <v>21</v>
      </c>
      <c r="B17" s="12">
        <v>1</v>
      </c>
      <c r="C17" s="13">
        <v>550000</v>
      </c>
      <c r="D17" s="13">
        <v>800000</v>
      </c>
      <c r="E17" s="14">
        <f t="shared" si="0"/>
        <v>550000</v>
      </c>
    </row>
    <row r="18" spans="1:5" s="2" customFormat="1" x14ac:dyDescent="0.25">
      <c r="A18" s="24" t="s">
        <v>22</v>
      </c>
      <c r="B18" s="12">
        <v>1</v>
      </c>
      <c r="C18" s="13">
        <v>550000</v>
      </c>
      <c r="D18" s="13">
        <v>1000000</v>
      </c>
      <c r="E18" s="14">
        <f t="shared" si="0"/>
        <v>550000</v>
      </c>
    </row>
    <row r="19" spans="1:5" s="2" customFormat="1" x14ac:dyDescent="0.25">
      <c r="A19" s="24" t="s">
        <v>23</v>
      </c>
      <c r="B19" s="12">
        <v>2</v>
      </c>
      <c r="C19" s="13">
        <v>600000</v>
      </c>
      <c r="D19" s="13">
        <v>1000000</v>
      </c>
      <c r="E19" s="14">
        <f>C19*B19</f>
        <v>1200000</v>
      </c>
    </row>
    <row r="20" spans="1:5" s="2" customFormat="1" x14ac:dyDescent="0.25">
      <c r="A20" s="24" t="s">
        <v>27</v>
      </c>
      <c r="B20" s="12">
        <v>1</v>
      </c>
      <c r="C20" s="13">
        <v>600000</v>
      </c>
      <c r="D20" s="13">
        <v>1200000</v>
      </c>
      <c r="E20" s="14">
        <v>600000</v>
      </c>
    </row>
    <row r="21" spans="1:5" s="2" customFormat="1" x14ac:dyDescent="0.25">
      <c r="A21" s="24" t="s">
        <v>28</v>
      </c>
      <c r="B21" s="12">
        <v>1</v>
      </c>
      <c r="C21" s="13">
        <v>500000</v>
      </c>
      <c r="D21" s="13">
        <v>800000</v>
      </c>
      <c r="E21" s="14">
        <f t="shared" ref="E21" si="1">C21</f>
        <v>500000</v>
      </c>
    </row>
    <row r="22" spans="1:5" s="2" customFormat="1" x14ac:dyDescent="0.25">
      <c r="A22" s="24" t="s">
        <v>24</v>
      </c>
      <c r="B22" s="12">
        <v>1</v>
      </c>
      <c r="C22" s="13">
        <v>450000</v>
      </c>
      <c r="D22" s="13">
        <v>400000</v>
      </c>
      <c r="E22" s="14">
        <f>D22</f>
        <v>400000</v>
      </c>
    </row>
    <row r="23" spans="1:5" s="2" customFormat="1" x14ac:dyDescent="0.25">
      <c r="A23" s="24" t="s">
        <v>25</v>
      </c>
      <c r="B23" s="12">
        <v>2</v>
      </c>
      <c r="C23" s="13">
        <v>420000</v>
      </c>
      <c r="D23" s="13">
        <v>200000</v>
      </c>
      <c r="E23" s="14">
        <f>D23*B23</f>
        <v>400000</v>
      </c>
    </row>
    <row r="24" spans="1:5" s="2" customFormat="1" x14ac:dyDescent="0.25">
      <c r="A24" s="24" t="s">
        <v>26</v>
      </c>
      <c r="B24" s="12">
        <v>1</v>
      </c>
      <c r="C24" s="13">
        <v>420000</v>
      </c>
      <c r="D24" s="13">
        <v>400000</v>
      </c>
      <c r="E24" s="14">
        <f>D24</f>
        <v>400000</v>
      </c>
    </row>
    <row r="25" spans="1:5" s="5" customFormat="1" ht="18.75" customHeight="1" x14ac:dyDescent="0.25">
      <c r="A25" s="32" t="s">
        <v>31</v>
      </c>
      <c r="B25" s="32"/>
      <c r="C25" s="32"/>
      <c r="D25" s="32"/>
      <c r="E25" s="15">
        <f>SUM(E8:E24)</f>
        <v>10750000</v>
      </c>
    </row>
    <row r="26" spans="1:5" s="5" customFormat="1" ht="57" customHeight="1" x14ac:dyDescent="0.25">
      <c r="A26" s="23" t="s">
        <v>30</v>
      </c>
      <c r="B26" s="9">
        <v>16</v>
      </c>
      <c r="C26" s="13">
        <v>47000</v>
      </c>
      <c r="D26" s="13">
        <v>80000</v>
      </c>
      <c r="E26" s="11">
        <f t="shared" ref="E26:E34" si="2">C26*B26</f>
        <v>752000</v>
      </c>
    </row>
    <row r="27" spans="1:5" ht="30.75" customHeight="1" x14ac:dyDescent="0.25">
      <c r="A27" s="24" t="s">
        <v>12</v>
      </c>
      <c r="B27" s="9">
        <v>100</v>
      </c>
      <c r="C27" s="13">
        <v>1500</v>
      </c>
      <c r="D27" s="13">
        <v>2000</v>
      </c>
      <c r="E27" s="16">
        <f t="shared" si="2"/>
        <v>150000</v>
      </c>
    </row>
    <row r="28" spans="1:5" ht="29.25" customHeight="1" x14ac:dyDescent="0.25">
      <c r="A28" s="24" t="s">
        <v>10</v>
      </c>
      <c r="B28" s="9">
        <v>100</v>
      </c>
      <c r="C28" s="13">
        <v>2000</v>
      </c>
      <c r="D28" s="13">
        <v>2000</v>
      </c>
      <c r="E28" s="16">
        <f t="shared" si="2"/>
        <v>200000</v>
      </c>
    </row>
    <row r="29" spans="1:5" ht="38.25" customHeight="1" x14ac:dyDescent="0.25">
      <c r="A29" s="24" t="s">
        <v>11</v>
      </c>
      <c r="B29" s="9">
        <v>100</v>
      </c>
      <c r="C29" s="13">
        <v>2000</v>
      </c>
      <c r="D29" s="13">
        <v>2000</v>
      </c>
      <c r="E29" s="16">
        <f t="shared" si="2"/>
        <v>200000</v>
      </c>
    </row>
    <row r="30" spans="1:5" ht="45.75" customHeight="1" x14ac:dyDescent="0.25">
      <c r="A30" s="25" t="s">
        <v>3</v>
      </c>
      <c r="B30" s="9">
        <v>4</v>
      </c>
      <c r="C30" s="13">
        <f>(190000*19%)+190000</f>
        <v>226100</v>
      </c>
      <c r="D30" s="13"/>
      <c r="E30" s="16">
        <f t="shared" si="2"/>
        <v>904400</v>
      </c>
    </row>
    <row r="31" spans="1:5" ht="55.5" customHeight="1" x14ac:dyDescent="0.25">
      <c r="A31" s="26" t="s">
        <v>4</v>
      </c>
      <c r="B31" s="9">
        <v>2</v>
      </c>
      <c r="C31" s="13">
        <v>238000</v>
      </c>
      <c r="D31" s="13">
        <f>(240000*19%)+240000</f>
        <v>285600</v>
      </c>
      <c r="E31" s="16">
        <f t="shared" si="2"/>
        <v>476000</v>
      </c>
    </row>
    <row r="32" spans="1:5" s="5" customFormat="1" ht="101.25" customHeight="1" x14ac:dyDescent="0.25">
      <c r="A32" s="27" t="s">
        <v>33</v>
      </c>
      <c r="B32" s="9">
        <v>3</v>
      </c>
      <c r="C32" s="13">
        <v>7925000</v>
      </c>
      <c r="D32" s="13">
        <v>8140000</v>
      </c>
      <c r="E32" s="11">
        <f t="shared" si="2"/>
        <v>23775000</v>
      </c>
    </row>
    <row r="33" spans="1:110" s="5" customFormat="1" ht="108.75" customHeight="1" x14ac:dyDescent="0.25">
      <c r="A33" s="27" t="s">
        <v>34</v>
      </c>
      <c r="B33" s="9">
        <v>20</v>
      </c>
      <c r="C33" s="13">
        <f>(1120000*19%)+1120000</f>
        <v>1332800</v>
      </c>
      <c r="D33" s="13">
        <v>3000000</v>
      </c>
      <c r="E33" s="11">
        <f t="shared" si="2"/>
        <v>26656000</v>
      </c>
    </row>
    <row r="34" spans="1:110" s="3" customFormat="1" ht="51.75" customHeight="1" x14ac:dyDescent="0.25">
      <c r="A34" s="28" t="s">
        <v>29</v>
      </c>
      <c r="B34" s="12">
        <v>4</v>
      </c>
      <c r="C34" s="13">
        <f>(250000*19%)+250000</f>
        <v>297500</v>
      </c>
      <c r="D34" s="13"/>
      <c r="E34" s="14">
        <f t="shared" si="2"/>
        <v>1190000</v>
      </c>
      <c r="F34" s="6"/>
      <c r="G34" s="2"/>
      <c r="H34" s="2"/>
      <c r="I34" s="2"/>
      <c r="J34" s="2"/>
      <c r="K34" s="2"/>
      <c r="L34" s="2"/>
      <c r="M34" s="2"/>
      <c r="N34" s="2"/>
      <c r="O34" s="2"/>
      <c r="P34" s="2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</row>
    <row r="35" spans="1:110" s="3" customFormat="1" ht="27.75" customHeight="1" x14ac:dyDescent="0.25">
      <c r="A35" s="33" t="s">
        <v>31</v>
      </c>
      <c r="B35" s="33"/>
      <c r="C35" s="33"/>
      <c r="D35" s="33"/>
      <c r="E35" s="15">
        <f>SUM(E26:E34)</f>
        <v>54303400</v>
      </c>
      <c r="F35" s="6"/>
      <c r="G35" s="2"/>
      <c r="H35" s="2"/>
      <c r="I35" s="2"/>
      <c r="J35" s="2"/>
      <c r="K35" s="2"/>
      <c r="L35" s="2"/>
      <c r="M35" s="2"/>
      <c r="N35" s="2"/>
      <c r="O35" s="2"/>
      <c r="P35" s="2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</row>
    <row r="36" spans="1:110" x14ac:dyDescent="0.25">
      <c r="A36" s="29" t="s">
        <v>5</v>
      </c>
      <c r="B36" s="29"/>
      <c r="C36" s="29"/>
      <c r="D36" s="29"/>
      <c r="E36" s="17">
        <f>E6+E25+E35</f>
        <v>98533400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</row>
    <row r="37" spans="1:110" x14ac:dyDescent="0.25">
      <c r="E37" s="4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</row>
  </sheetData>
  <mergeCells count="6">
    <mergeCell ref="A36:D36"/>
    <mergeCell ref="A1:E2"/>
    <mergeCell ref="A4:E4"/>
    <mergeCell ref="A6:D6"/>
    <mergeCell ref="A25:D25"/>
    <mergeCell ref="A35:D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HOMENAJE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ALFONSO CUBILLOS</dc:creator>
  <cp:lastModifiedBy>Maria Madeleine Castro</cp:lastModifiedBy>
  <cp:lastPrinted>2023-02-06T21:41:39Z</cp:lastPrinted>
  <dcterms:created xsi:type="dcterms:W3CDTF">2023-01-24T09:38:33Z</dcterms:created>
  <dcterms:modified xsi:type="dcterms:W3CDTF">2023-03-02T16:09:40Z</dcterms:modified>
</cp:coreProperties>
</file>